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7.xml" ContentType="application/vnd.openxmlformats-officedocument.drawing+xml"/>
  <Override PartName="/xl/charts/chart4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5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8.xml" ContentType="application/vnd.openxmlformats-officedocument.drawing+xml"/>
  <Override PartName="/xl/charts/chart5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Steven\Dropbox (UFL)\Shared Hygrogenolysis Exp\"/>
    </mc:Choice>
  </mc:AlternateContent>
  <xr:revisionPtr revIDLastSave="0" documentId="13_ncr:1_{79141C10-DBE4-4A04-9BD9-E6BFAFBFD896}" xr6:coauthVersionLast="45" xr6:coauthVersionMax="45" xr10:uidLastSave="{00000000-0000-0000-0000-000000000000}"/>
  <bookViews>
    <workbookView xWindow="28680" yWindow="660" windowWidth="19440" windowHeight="15000" tabRatio="776" activeTab="3" xr2:uid="{00000000-000D-0000-FFFF-FFFF00000000}"/>
  </bookViews>
  <sheets>
    <sheet name="Flows" sheetId="89" r:id="rId1"/>
    <sheet name="Conditions" sheetId="69" r:id="rId2"/>
    <sheet name="Data" sheetId="64" r:id="rId3"/>
    <sheet name="Data Pt .037" sheetId="101" r:id="rId4"/>
    <sheet name="Data Re .037R" sheetId="100" r:id="rId5"/>
    <sheet name="Data Re 107SCCM" sheetId="99" r:id="rId6"/>
    <sheet name="Raw TCD Data" sheetId="90" r:id="rId7"/>
    <sheet name="RelRespFac" sheetId="97" r:id="rId8"/>
    <sheet name="EthCalBVert" sheetId="92" r:id="rId9"/>
    <sheet name="EthCalC1" sheetId="94" r:id="rId10"/>
    <sheet name="EthCalC2" sheetId="93" r:id="rId11"/>
    <sheet name="MethCalA" sheetId="95" r:id="rId12"/>
    <sheet name="MethCalB" sheetId="96" r:id="rId13"/>
    <sheet name="Raw FID Data" sheetId="88" r:id="rId14"/>
    <sheet name="Scratch" sheetId="98" r:id="rId15"/>
  </sheets>
  <definedNames>
    <definedName name="solver_adj" localSheetId="9" hidden="1">EthCalC1!$W$2,EthCalC1!$W$4</definedName>
    <definedName name="solver_cvg" localSheetId="9" hidden="1">0.0001</definedName>
    <definedName name="solver_drv" localSheetId="9" hidden="1">1</definedName>
    <definedName name="solver_eng" localSheetId="9" hidden="1">1</definedName>
    <definedName name="solver_est" localSheetId="9" hidden="1">1</definedName>
    <definedName name="solver_itr" localSheetId="9" hidden="1">2147483647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0</definedName>
    <definedName name="solver_nwt" localSheetId="9" hidden="1">1</definedName>
    <definedName name="solver_opt" localSheetId="9" hidden="1">EthCalC1!$W$6</definedName>
    <definedName name="solver_pre" localSheetId="9" hidden="1">0.000001</definedName>
    <definedName name="solver_rbv" localSheetId="9" hidden="1">1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3</definedName>
    <definedName name="solver_val" localSheetId="9" hidden="1">0</definedName>
    <definedName name="solver_ver" localSheetId="9" hidden="1">3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9" i="101" l="1"/>
  <c r="G70" i="101"/>
  <c r="G71" i="101"/>
  <c r="G72" i="101"/>
  <c r="G73" i="101"/>
  <c r="G78" i="101"/>
  <c r="G79" i="101"/>
  <c r="G76" i="101"/>
  <c r="G77" i="101"/>
  <c r="G75" i="101"/>
  <c r="G43" i="101"/>
  <c r="G22" i="101"/>
  <c r="F50" i="101"/>
  <c r="H50" i="101"/>
  <c r="I50" i="101"/>
  <c r="J50" i="101"/>
  <c r="K50" i="101"/>
  <c r="L50" i="101"/>
  <c r="M50" i="101"/>
  <c r="N50" i="101"/>
  <c r="O50" i="101"/>
  <c r="E50" i="101"/>
  <c r="E53" i="101"/>
  <c r="W67" i="99" l="1"/>
  <c r="N65" i="101" l="1"/>
  <c r="M65" i="101"/>
  <c r="L65" i="101"/>
  <c r="K65" i="101"/>
  <c r="J65" i="101"/>
  <c r="I65" i="101"/>
  <c r="B65" i="101"/>
  <c r="N64" i="101"/>
  <c r="M64" i="101"/>
  <c r="L64" i="101"/>
  <c r="K64" i="101"/>
  <c r="J64" i="101"/>
  <c r="I64" i="101"/>
  <c r="B64" i="101"/>
  <c r="N63" i="101"/>
  <c r="M63" i="101"/>
  <c r="L63" i="101"/>
  <c r="K63" i="101"/>
  <c r="J63" i="101"/>
  <c r="I63" i="101"/>
  <c r="V63" i="101"/>
  <c r="U63" i="101"/>
  <c r="T63" i="101"/>
  <c r="B63" i="101"/>
  <c r="N62" i="101"/>
  <c r="M62" i="101"/>
  <c r="L62" i="101"/>
  <c r="K62" i="101"/>
  <c r="J62" i="101"/>
  <c r="I62" i="101"/>
  <c r="B62" i="101"/>
  <c r="N61" i="101"/>
  <c r="M61" i="101"/>
  <c r="L61" i="101"/>
  <c r="K61" i="101"/>
  <c r="J61" i="101"/>
  <c r="I61" i="101"/>
  <c r="B61" i="101"/>
  <c r="N60" i="101"/>
  <c r="M60" i="101"/>
  <c r="L60" i="101"/>
  <c r="K60" i="101"/>
  <c r="J60" i="101"/>
  <c r="I60" i="101"/>
  <c r="B60" i="101"/>
  <c r="B48" i="101"/>
  <c r="B47" i="101"/>
  <c r="B46" i="101"/>
  <c r="B45" i="101"/>
  <c r="B44" i="101"/>
  <c r="N8" i="101"/>
  <c r="N11" i="101" s="1"/>
  <c r="M8" i="101"/>
  <c r="M9" i="101" s="1"/>
  <c r="L8" i="101"/>
  <c r="K8" i="101"/>
  <c r="J8" i="101"/>
  <c r="J18" i="101" s="1"/>
  <c r="I8" i="101"/>
  <c r="I11" i="101" s="1"/>
  <c r="H8" i="101"/>
  <c r="H11" i="101" s="1"/>
  <c r="G8" i="101"/>
  <c r="G11" i="101" s="1"/>
  <c r="F8" i="101"/>
  <c r="F11" i="101" s="1"/>
  <c r="E8" i="101"/>
  <c r="Z8" i="101"/>
  <c r="Z11" i="101" s="1"/>
  <c r="Y8" i="101"/>
  <c r="X8" i="101"/>
  <c r="X11" i="101" s="1"/>
  <c r="W8" i="101"/>
  <c r="W11" i="101" s="1"/>
  <c r="V8" i="101"/>
  <c r="V11" i="101" s="1"/>
  <c r="U8" i="101"/>
  <c r="U11" i="101" s="1"/>
  <c r="T8" i="101"/>
  <c r="T11" i="101" s="1"/>
  <c r="S8" i="101"/>
  <c r="S11" i="101" s="1"/>
  <c r="R8" i="101"/>
  <c r="R12" i="101" s="1"/>
  <c r="Q8" i="101"/>
  <c r="Q9" i="101" s="1"/>
  <c r="P8" i="101"/>
  <c r="P15" i="101" s="1"/>
  <c r="O8" i="101"/>
  <c r="O11" i="101" s="1"/>
  <c r="N6" i="101"/>
  <c r="M6" i="101"/>
  <c r="L6" i="101"/>
  <c r="K6" i="101"/>
  <c r="J6" i="101"/>
  <c r="I6" i="101"/>
  <c r="H6" i="101"/>
  <c r="G6" i="101"/>
  <c r="F6" i="101"/>
  <c r="E6" i="101"/>
  <c r="Z6" i="101"/>
  <c r="Y6" i="101"/>
  <c r="X6" i="101"/>
  <c r="W6" i="101"/>
  <c r="V6" i="101"/>
  <c r="U6" i="101"/>
  <c r="T6" i="101"/>
  <c r="S6" i="101"/>
  <c r="R6" i="101"/>
  <c r="Q6" i="101"/>
  <c r="P6" i="101"/>
  <c r="O6" i="101"/>
  <c r="N1" i="101"/>
  <c r="M1" i="101"/>
  <c r="L1" i="101"/>
  <c r="K1" i="101"/>
  <c r="J1" i="101"/>
  <c r="I1" i="101"/>
  <c r="H1" i="101"/>
  <c r="G1" i="101"/>
  <c r="F1" i="101"/>
  <c r="E1" i="101"/>
  <c r="Z1" i="101"/>
  <c r="Y1" i="101"/>
  <c r="X1" i="101"/>
  <c r="W1" i="101"/>
  <c r="V1" i="101"/>
  <c r="U1" i="101"/>
  <c r="T1" i="101"/>
  <c r="S1" i="101"/>
  <c r="R1" i="101"/>
  <c r="Q1" i="101"/>
  <c r="P1" i="101"/>
  <c r="O1" i="101"/>
  <c r="HJ65" i="100"/>
  <c r="HI65" i="100"/>
  <c r="HH65" i="100"/>
  <c r="HG65" i="100"/>
  <c r="HF65" i="100"/>
  <c r="HE65" i="100"/>
  <c r="HD65" i="100"/>
  <c r="HC65" i="100"/>
  <c r="HB65" i="100"/>
  <c r="HA65" i="100"/>
  <c r="GZ65" i="100"/>
  <c r="GY65" i="100"/>
  <c r="GX65" i="100"/>
  <c r="GW65" i="100"/>
  <c r="GV65" i="100"/>
  <c r="GU65" i="100"/>
  <c r="GT65" i="100"/>
  <c r="CM65" i="100"/>
  <c r="CL65" i="100"/>
  <c r="CK65" i="100"/>
  <c r="CJ65" i="100"/>
  <c r="CI65" i="100"/>
  <c r="CH65" i="100"/>
  <c r="CG65" i="100"/>
  <c r="CF65" i="100"/>
  <c r="CE65" i="100"/>
  <c r="CD65" i="100"/>
  <c r="CC65" i="100"/>
  <c r="CB65" i="100"/>
  <c r="CA65" i="100"/>
  <c r="BZ65" i="100"/>
  <c r="BY65" i="100"/>
  <c r="BX65" i="100"/>
  <c r="BW65" i="100"/>
  <c r="BV65" i="100"/>
  <c r="BU65" i="100"/>
  <c r="BT65" i="100"/>
  <c r="BS65" i="100"/>
  <c r="BR65" i="100"/>
  <c r="BQ65" i="100"/>
  <c r="BP65" i="100"/>
  <c r="BO65" i="100"/>
  <c r="BN65" i="100"/>
  <c r="BM65" i="100"/>
  <c r="BL65" i="100"/>
  <c r="BK65" i="100"/>
  <c r="BJ65" i="100"/>
  <c r="DZ65" i="100"/>
  <c r="DY65" i="100"/>
  <c r="DX65" i="100"/>
  <c r="DW65" i="100"/>
  <c r="DV65" i="100"/>
  <c r="DU65" i="100"/>
  <c r="DT65" i="100"/>
  <c r="DS65" i="100"/>
  <c r="DR65" i="100"/>
  <c r="DQ65" i="100"/>
  <c r="DP65" i="100"/>
  <c r="DO65" i="100"/>
  <c r="DN65" i="100"/>
  <c r="DM65" i="100"/>
  <c r="DL65" i="100"/>
  <c r="DK65" i="100"/>
  <c r="DJ65" i="100"/>
  <c r="DI65" i="100"/>
  <c r="DH65" i="100"/>
  <c r="DG65" i="100"/>
  <c r="DF65" i="100"/>
  <c r="DE65" i="100"/>
  <c r="DD65" i="100"/>
  <c r="DC65" i="100"/>
  <c r="DB65" i="100"/>
  <c r="EJ65" i="100"/>
  <c r="EI65" i="100"/>
  <c r="EH65" i="100"/>
  <c r="EG65" i="100"/>
  <c r="EF65" i="100"/>
  <c r="EE65" i="100"/>
  <c r="ED65" i="100"/>
  <c r="EC65" i="100"/>
  <c r="EB65" i="100"/>
  <c r="EA65" i="100"/>
  <c r="FM65" i="100"/>
  <c r="FL65" i="100"/>
  <c r="FK65" i="100"/>
  <c r="FJ65" i="100"/>
  <c r="FI65" i="100"/>
  <c r="FH65" i="100"/>
  <c r="FG65" i="100"/>
  <c r="FF65" i="100"/>
  <c r="FE65" i="100"/>
  <c r="FD65" i="100"/>
  <c r="FC65" i="100"/>
  <c r="FB65" i="100"/>
  <c r="FA65" i="100"/>
  <c r="EZ65" i="100"/>
  <c r="EY65" i="100"/>
  <c r="EX65" i="100"/>
  <c r="EW65" i="100"/>
  <c r="EV65" i="100"/>
  <c r="EU65" i="100"/>
  <c r="ET65" i="100"/>
  <c r="ES65" i="100"/>
  <c r="ER65" i="100"/>
  <c r="EQ65" i="100"/>
  <c r="EP65" i="100"/>
  <c r="EO65" i="100"/>
  <c r="EN65" i="100"/>
  <c r="EM65" i="100"/>
  <c r="EL65" i="100"/>
  <c r="EK65" i="100"/>
  <c r="GS65" i="100"/>
  <c r="GR65" i="100"/>
  <c r="GQ65" i="100"/>
  <c r="GP65" i="100"/>
  <c r="GO65" i="100"/>
  <c r="GN65" i="100"/>
  <c r="GM65" i="100"/>
  <c r="GL65" i="100"/>
  <c r="GK65" i="100"/>
  <c r="GJ65" i="100"/>
  <c r="GI65" i="100"/>
  <c r="GH65" i="100"/>
  <c r="GG65" i="100"/>
  <c r="GF65" i="100"/>
  <c r="GE65" i="100"/>
  <c r="GD65" i="100"/>
  <c r="GC65" i="100"/>
  <c r="GB65" i="100"/>
  <c r="GA65" i="100"/>
  <c r="FZ65" i="100"/>
  <c r="FY65" i="100"/>
  <c r="FX65" i="100"/>
  <c r="FW65" i="100"/>
  <c r="FV65" i="100"/>
  <c r="BI65" i="100"/>
  <c r="BH65" i="100"/>
  <c r="BG65" i="100"/>
  <c r="BF65" i="100"/>
  <c r="BE65" i="100"/>
  <c r="BD65" i="100"/>
  <c r="BC65" i="100"/>
  <c r="BB65" i="100"/>
  <c r="BA65" i="100"/>
  <c r="DA65" i="100"/>
  <c r="CZ65" i="100"/>
  <c r="CY65" i="100"/>
  <c r="CX65" i="100"/>
  <c r="CW65" i="100"/>
  <c r="CV65" i="100"/>
  <c r="CU65" i="100"/>
  <c r="CT65" i="100"/>
  <c r="CS65" i="100"/>
  <c r="CR65" i="100"/>
  <c r="W65" i="100"/>
  <c r="V65" i="100"/>
  <c r="U65" i="100"/>
  <c r="T65" i="100"/>
  <c r="S65" i="100"/>
  <c r="R65" i="100"/>
  <c r="Q65" i="100"/>
  <c r="P65" i="100"/>
  <c r="O65" i="100"/>
  <c r="N65" i="100"/>
  <c r="M65" i="100"/>
  <c r="L65" i="100"/>
  <c r="K65" i="100"/>
  <c r="J65" i="100"/>
  <c r="I65" i="100"/>
  <c r="H65" i="100"/>
  <c r="G65" i="100"/>
  <c r="F65" i="100"/>
  <c r="E65" i="100"/>
  <c r="AQ65" i="100"/>
  <c r="AP65" i="100"/>
  <c r="AO65" i="100"/>
  <c r="AN65" i="100"/>
  <c r="AM65" i="100"/>
  <c r="AL65" i="100"/>
  <c r="AK65" i="100"/>
  <c r="AJ65" i="100"/>
  <c r="AI65" i="100"/>
  <c r="AZ65" i="100"/>
  <c r="AY65" i="100"/>
  <c r="AX65" i="100"/>
  <c r="AW65" i="100"/>
  <c r="AV65" i="100"/>
  <c r="AU65" i="100"/>
  <c r="AT65" i="100"/>
  <c r="AS65" i="100"/>
  <c r="AR65" i="100"/>
  <c r="AH65" i="100"/>
  <c r="AG65" i="100"/>
  <c r="AF65" i="100"/>
  <c r="AE65" i="100"/>
  <c r="AD65" i="100"/>
  <c r="AC65" i="100"/>
  <c r="AB65" i="100"/>
  <c r="AA65" i="100"/>
  <c r="B65" i="100"/>
  <c r="HJ64" i="100"/>
  <c r="HI64" i="100"/>
  <c r="HH64" i="100"/>
  <c r="HG64" i="100"/>
  <c r="HF64" i="100"/>
  <c r="HE64" i="100"/>
  <c r="HD64" i="100"/>
  <c r="HC64" i="100"/>
  <c r="HB64" i="100"/>
  <c r="HA64" i="100"/>
  <c r="GZ64" i="100"/>
  <c r="GY64" i="100"/>
  <c r="GX64" i="100"/>
  <c r="GW64" i="100"/>
  <c r="GV64" i="100"/>
  <c r="GU64" i="100"/>
  <c r="GT64" i="100"/>
  <c r="CM64" i="100"/>
  <c r="CL64" i="100"/>
  <c r="CK64" i="100"/>
  <c r="CJ64" i="100"/>
  <c r="CI64" i="100"/>
  <c r="CH64" i="100"/>
  <c r="CG64" i="100"/>
  <c r="CF64" i="100"/>
  <c r="CE64" i="100"/>
  <c r="CD64" i="100"/>
  <c r="CC64" i="100"/>
  <c r="CB64" i="100"/>
  <c r="CA64" i="100"/>
  <c r="BZ64" i="100"/>
  <c r="BY64" i="100"/>
  <c r="BX64" i="100"/>
  <c r="BW64" i="100"/>
  <c r="BV64" i="100"/>
  <c r="BU64" i="100"/>
  <c r="BT64" i="100"/>
  <c r="BS64" i="100"/>
  <c r="BR64" i="100"/>
  <c r="BQ64" i="100"/>
  <c r="BP64" i="100"/>
  <c r="BO64" i="100"/>
  <c r="BN64" i="100"/>
  <c r="BM64" i="100"/>
  <c r="BL64" i="100"/>
  <c r="BK64" i="100"/>
  <c r="BJ64" i="100"/>
  <c r="DZ64" i="100"/>
  <c r="DY64" i="100"/>
  <c r="DX64" i="100"/>
  <c r="DW64" i="100"/>
  <c r="DV64" i="100"/>
  <c r="DU64" i="100"/>
  <c r="DT64" i="100"/>
  <c r="DS64" i="100"/>
  <c r="DR64" i="100"/>
  <c r="DQ64" i="100"/>
  <c r="DP64" i="100"/>
  <c r="DO64" i="100"/>
  <c r="DN64" i="100"/>
  <c r="DM64" i="100"/>
  <c r="DL64" i="100"/>
  <c r="DK64" i="100"/>
  <c r="DJ64" i="100"/>
  <c r="DI64" i="100"/>
  <c r="DH64" i="100"/>
  <c r="DG64" i="100"/>
  <c r="DF64" i="100"/>
  <c r="DE64" i="100"/>
  <c r="DD64" i="100"/>
  <c r="DC64" i="100"/>
  <c r="DB64" i="100"/>
  <c r="EJ64" i="100"/>
  <c r="EI64" i="100"/>
  <c r="EH64" i="100"/>
  <c r="EG64" i="100"/>
  <c r="EF64" i="100"/>
  <c r="EE64" i="100"/>
  <c r="ED64" i="100"/>
  <c r="EC64" i="100"/>
  <c r="EB64" i="100"/>
  <c r="EA64" i="100"/>
  <c r="FM64" i="100"/>
  <c r="FL64" i="100"/>
  <c r="FK64" i="100"/>
  <c r="FJ64" i="100"/>
  <c r="FI64" i="100"/>
  <c r="FH64" i="100"/>
  <c r="FG64" i="100"/>
  <c r="FF64" i="100"/>
  <c r="FE64" i="100"/>
  <c r="FD64" i="100"/>
  <c r="FC64" i="100"/>
  <c r="FB64" i="100"/>
  <c r="FA64" i="100"/>
  <c r="EZ64" i="100"/>
  <c r="EY64" i="100"/>
  <c r="EX64" i="100"/>
  <c r="EW64" i="100"/>
  <c r="EV64" i="100"/>
  <c r="EU64" i="100"/>
  <c r="ET64" i="100"/>
  <c r="ES64" i="100"/>
  <c r="ER64" i="100"/>
  <c r="EQ64" i="100"/>
  <c r="EP64" i="100"/>
  <c r="EO64" i="100"/>
  <c r="EN64" i="100"/>
  <c r="EM64" i="100"/>
  <c r="EL64" i="100"/>
  <c r="EK64" i="100"/>
  <c r="GS64" i="100"/>
  <c r="GR64" i="100"/>
  <c r="GQ64" i="100"/>
  <c r="GP64" i="100"/>
  <c r="GO64" i="100"/>
  <c r="GN64" i="100"/>
  <c r="GM64" i="100"/>
  <c r="GL64" i="100"/>
  <c r="GK64" i="100"/>
  <c r="GJ64" i="100"/>
  <c r="GI64" i="100"/>
  <c r="GH64" i="100"/>
  <c r="GG64" i="100"/>
  <c r="GF64" i="100"/>
  <c r="GE64" i="100"/>
  <c r="GD64" i="100"/>
  <c r="GC64" i="100"/>
  <c r="GB64" i="100"/>
  <c r="GA64" i="100"/>
  <c r="FZ64" i="100"/>
  <c r="FY64" i="100"/>
  <c r="FX64" i="100"/>
  <c r="FW64" i="100"/>
  <c r="FV64" i="100"/>
  <c r="BI64" i="100"/>
  <c r="BH64" i="100"/>
  <c r="BG64" i="100"/>
  <c r="BF64" i="100"/>
  <c r="BE64" i="100"/>
  <c r="BD64" i="100"/>
  <c r="BC64" i="100"/>
  <c r="BB64" i="100"/>
  <c r="BA64" i="100"/>
  <c r="DA64" i="100"/>
  <c r="CZ64" i="100"/>
  <c r="CY64" i="100"/>
  <c r="CX64" i="100"/>
  <c r="CW64" i="100"/>
  <c r="CV64" i="100"/>
  <c r="CU64" i="100"/>
  <c r="CT64" i="100"/>
  <c r="CS64" i="100"/>
  <c r="CR64" i="100"/>
  <c r="W64" i="100"/>
  <c r="V64" i="100"/>
  <c r="U64" i="100"/>
  <c r="T64" i="100"/>
  <c r="S64" i="100"/>
  <c r="R64" i="100"/>
  <c r="Q64" i="100"/>
  <c r="P64" i="100"/>
  <c r="O64" i="100"/>
  <c r="N64" i="100"/>
  <c r="M64" i="100"/>
  <c r="L64" i="100"/>
  <c r="K64" i="100"/>
  <c r="J64" i="100"/>
  <c r="I64" i="100"/>
  <c r="H64" i="100"/>
  <c r="G64" i="100"/>
  <c r="F64" i="100"/>
  <c r="E64" i="100"/>
  <c r="AQ64" i="100"/>
  <c r="AP64" i="100"/>
  <c r="AO64" i="100"/>
  <c r="AN64" i="100"/>
  <c r="AM64" i="100"/>
  <c r="AL64" i="100"/>
  <c r="AK64" i="100"/>
  <c r="AJ64" i="100"/>
  <c r="AI64" i="100"/>
  <c r="AZ64" i="100"/>
  <c r="AY64" i="100"/>
  <c r="AX64" i="100"/>
  <c r="AW64" i="100"/>
  <c r="AV64" i="100"/>
  <c r="AU64" i="100"/>
  <c r="AT64" i="100"/>
  <c r="AS64" i="100"/>
  <c r="AR64" i="100"/>
  <c r="AH64" i="100"/>
  <c r="AG64" i="100"/>
  <c r="AF64" i="100"/>
  <c r="AE64" i="100"/>
  <c r="AD64" i="100"/>
  <c r="AC64" i="100"/>
  <c r="AB64" i="100"/>
  <c r="AA64" i="100"/>
  <c r="B64" i="100"/>
  <c r="HJ63" i="100"/>
  <c r="HI63" i="100"/>
  <c r="HH63" i="100"/>
  <c r="HG63" i="100"/>
  <c r="HF63" i="100"/>
  <c r="HE63" i="100"/>
  <c r="HD63" i="100"/>
  <c r="HC63" i="100"/>
  <c r="HB63" i="100"/>
  <c r="HA63" i="100"/>
  <c r="GZ63" i="100"/>
  <c r="GY63" i="100"/>
  <c r="GX63" i="100"/>
  <c r="GW63" i="100"/>
  <c r="GV63" i="100"/>
  <c r="GU63" i="100"/>
  <c r="GT63" i="100"/>
  <c r="CM63" i="100"/>
  <c r="CL63" i="100"/>
  <c r="CK63" i="100"/>
  <c r="CJ63" i="100"/>
  <c r="CI63" i="100"/>
  <c r="CH63" i="100"/>
  <c r="CG63" i="100"/>
  <c r="CF63" i="100"/>
  <c r="CE63" i="100"/>
  <c r="CD63" i="100"/>
  <c r="CC63" i="100"/>
  <c r="CB63" i="100"/>
  <c r="CA63" i="100"/>
  <c r="BZ63" i="100"/>
  <c r="BY63" i="100"/>
  <c r="BX63" i="100"/>
  <c r="BW63" i="100"/>
  <c r="BV63" i="100"/>
  <c r="BU63" i="100"/>
  <c r="BT63" i="100"/>
  <c r="BS63" i="100"/>
  <c r="BR63" i="100"/>
  <c r="BQ63" i="100"/>
  <c r="BP63" i="100"/>
  <c r="BO63" i="100"/>
  <c r="BN63" i="100"/>
  <c r="BM63" i="100"/>
  <c r="BL63" i="100"/>
  <c r="BK63" i="100"/>
  <c r="BJ63" i="100"/>
  <c r="DZ63" i="100"/>
  <c r="DY63" i="100"/>
  <c r="DX63" i="100"/>
  <c r="DW63" i="100"/>
  <c r="DV63" i="100"/>
  <c r="DU63" i="100"/>
  <c r="DT63" i="100"/>
  <c r="DS63" i="100"/>
  <c r="DR63" i="100"/>
  <c r="DQ63" i="100"/>
  <c r="DP63" i="100"/>
  <c r="DO63" i="100"/>
  <c r="DN63" i="100"/>
  <c r="DM63" i="100"/>
  <c r="DL63" i="100"/>
  <c r="DK63" i="100"/>
  <c r="DJ63" i="100"/>
  <c r="DI63" i="100"/>
  <c r="DH63" i="100"/>
  <c r="DG63" i="100"/>
  <c r="DF63" i="100"/>
  <c r="DE63" i="100"/>
  <c r="DD63" i="100"/>
  <c r="DC63" i="100"/>
  <c r="DB63" i="100"/>
  <c r="EJ63" i="100"/>
  <c r="EI63" i="100"/>
  <c r="EH63" i="100"/>
  <c r="EG63" i="100"/>
  <c r="EF63" i="100"/>
  <c r="EE63" i="100"/>
  <c r="ED63" i="100"/>
  <c r="EC63" i="100"/>
  <c r="EB63" i="100"/>
  <c r="EA63" i="100"/>
  <c r="FM63" i="100"/>
  <c r="FL63" i="100"/>
  <c r="FK63" i="100"/>
  <c r="FJ63" i="100"/>
  <c r="FI63" i="100"/>
  <c r="FH63" i="100"/>
  <c r="FG63" i="100"/>
  <c r="FF63" i="100"/>
  <c r="FE63" i="100"/>
  <c r="FD63" i="100"/>
  <c r="FC63" i="100"/>
  <c r="FB63" i="100"/>
  <c r="FA63" i="100"/>
  <c r="EZ63" i="100"/>
  <c r="EY63" i="100"/>
  <c r="EX63" i="100"/>
  <c r="EW63" i="100"/>
  <c r="EV63" i="100"/>
  <c r="EU63" i="100"/>
  <c r="ET63" i="100"/>
  <c r="ES63" i="100"/>
  <c r="ER63" i="100"/>
  <c r="EQ63" i="100"/>
  <c r="EP63" i="100"/>
  <c r="EO63" i="100"/>
  <c r="EN63" i="100"/>
  <c r="EM63" i="100"/>
  <c r="EL63" i="100"/>
  <c r="EK63" i="100"/>
  <c r="GS63" i="100"/>
  <c r="GR63" i="100"/>
  <c r="GQ63" i="100"/>
  <c r="GP63" i="100"/>
  <c r="GO63" i="100"/>
  <c r="GN63" i="100"/>
  <c r="GM63" i="100"/>
  <c r="GL63" i="100"/>
  <c r="GK63" i="100"/>
  <c r="GJ63" i="100"/>
  <c r="GI63" i="100"/>
  <c r="GH63" i="100"/>
  <c r="GG63" i="100"/>
  <c r="GF63" i="100"/>
  <c r="GE63" i="100"/>
  <c r="GD63" i="100"/>
  <c r="GC63" i="100"/>
  <c r="GB63" i="100"/>
  <c r="GA63" i="100"/>
  <c r="FZ63" i="100"/>
  <c r="FY63" i="100"/>
  <c r="FX63" i="100"/>
  <c r="FW63" i="100"/>
  <c r="FV63" i="100"/>
  <c r="BI63" i="100"/>
  <c r="BH63" i="100"/>
  <c r="BG63" i="100"/>
  <c r="BF63" i="100"/>
  <c r="BE63" i="100"/>
  <c r="BD63" i="100"/>
  <c r="BC63" i="100"/>
  <c r="BB63" i="100"/>
  <c r="BA63" i="100"/>
  <c r="DA63" i="100"/>
  <c r="CZ63" i="100"/>
  <c r="CY63" i="100"/>
  <c r="CX63" i="100"/>
  <c r="CW63" i="100"/>
  <c r="CV63" i="100"/>
  <c r="CU63" i="100"/>
  <c r="CT63" i="100"/>
  <c r="CS63" i="100"/>
  <c r="CR63" i="100"/>
  <c r="W63" i="100"/>
  <c r="V63" i="100"/>
  <c r="U63" i="100"/>
  <c r="T63" i="100"/>
  <c r="S63" i="100"/>
  <c r="R63" i="100"/>
  <c r="Q63" i="100"/>
  <c r="P63" i="100"/>
  <c r="O63" i="100"/>
  <c r="N63" i="100"/>
  <c r="M63" i="100"/>
  <c r="L63" i="100"/>
  <c r="K63" i="100"/>
  <c r="J63" i="100"/>
  <c r="I63" i="100"/>
  <c r="H63" i="100"/>
  <c r="G63" i="100"/>
  <c r="F63" i="100"/>
  <c r="E63" i="100"/>
  <c r="AQ63" i="100"/>
  <c r="AP63" i="100"/>
  <c r="AO63" i="100"/>
  <c r="AN63" i="100"/>
  <c r="AM63" i="100"/>
  <c r="AL63" i="100"/>
  <c r="AK63" i="100"/>
  <c r="AJ63" i="100"/>
  <c r="AI63" i="100"/>
  <c r="AZ63" i="100"/>
  <c r="AY63" i="100"/>
  <c r="AX63" i="100"/>
  <c r="AW63" i="100"/>
  <c r="AV63" i="100"/>
  <c r="AU63" i="100"/>
  <c r="AT63" i="100"/>
  <c r="AS63" i="100"/>
  <c r="AR63" i="100"/>
  <c r="AH63" i="100"/>
  <c r="AG63" i="100"/>
  <c r="AF63" i="100"/>
  <c r="AE63" i="100"/>
  <c r="AD63" i="100"/>
  <c r="AC63" i="100"/>
  <c r="AB63" i="100"/>
  <c r="AA63" i="100"/>
  <c r="B63" i="100"/>
  <c r="HJ62" i="100"/>
  <c r="HI62" i="100"/>
  <c r="HH62" i="100"/>
  <c r="HG62" i="100"/>
  <c r="HF62" i="100"/>
  <c r="HE62" i="100"/>
  <c r="HD62" i="100"/>
  <c r="HC62" i="100"/>
  <c r="HB62" i="100"/>
  <c r="HA62" i="100"/>
  <c r="GZ62" i="100"/>
  <c r="GY62" i="100"/>
  <c r="GX62" i="100"/>
  <c r="GW62" i="100"/>
  <c r="GV62" i="100"/>
  <c r="GU62" i="100"/>
  <c r="GT62" i="100"/>
  <c r="CM62" i="100"/>
  <c r="CL62" i="100"/>
  <c r="CK62" i="100"/>
  <c r="CJ62" i="100"/>
  <c r="CI62" i="100"/>
  <c r="CH62" i="100"/>
  <c r="CG62" i="100"/>
  <c r="CF62" i="100"/>
  <c r="CE62" i="100"/>
  <c r="CD62" i="100"/>
  <c r="CC62" i="100"/>
  <c r="CB62" i="100"/>
  <c r="CA62" i="100"/>
  <c r="BZ62" i="100"/>
  <c r="BY62" i="100"/>
  <c r="BX62" i="100"/>
  <c r="BW62" i="100"/>
  <c r="BV62" i="100"/>
  <c r="BU62" i="100"/>
  <c r="BT62" i="100"/>
  <c r="BS62" i="100"/>
  <c r="BR62" i="100"/>
  <c r="BQ62" i="100"/>
  <c r="BP62" i="100"/>
  <c r="BO62" i="100"/>
  <c r="BN62" i="100"/>
  <c r="BM62" i="100"/>
  <c r="BL62" i="100"/>
  <c r="BK62" i="100"/>
  <c r="BJ62" i="100"/>
  <c r="DZ62" i="100"/>
  <c r="DY62" i="100"/>
  <c r="DX62" i="100"/>
  <c r="DW62" i="100"/>
  <c r="DV62" i="100"/>
  <c r="DU62" i="100"/>
  <c r="DT62" i="100"/>
  <c r="DS62" i="100"/>
  <c r="DR62" i="100"/>
  <c r="DQ62" i="100"/>
  <c r="DP62" i="100"/>
  <c r="DO62" i="100"/>
  <c r="DN62" i="100"/>
  <c r="DM62" i="100"/>
  <c r="DL62" i="100"/>
  <c r="DK62" i="100"/>
  <c r="DJ62" i="100"/>
  <c r="DI62" i="100"/>
  <c r="DH62" i="100"/>
  <c r="DG62" i="100"/>
  <c r="DF62" i="100"/>
  <c r="DE62" i="100"/>
  <c r="DD62" i="100"/>
  <c r="DC62" i="100"/>
  <c r="DB62" i="100"/>
  <c r="EJ62" i="100"/>
  <c r="EI62" i="100"/>
  <c r="EH62" i="100"/>
  <c r="EG62" i="100"/>
  <c r="EF62" i="100"/>
  <c r="EE62" i="100"/>
  <c r="ED62" i="100"/>
  <c r="EC62" i="100"/>
  <c r="EB62" i="100"/>
  <c r="EA62" i="100"/>
  <c r="FM62" i="100"/>
  <c r="FL62" i="100"/>
  <c r="FK62" i="100"/>
  <c r="FJ62" i="100"/>
  <c r="FI62" i="100"/>
  <c r="FH62" i="100"/>
  <c r="FG62" i="100"/>
  <c r="FF62" i="100"/>
  <c r="FE62" i="100"/>
  <c r="FD62" i="100"/>
  <c r="FC62" i="100"/>
  <c r="FB62" i="100"/>
  <c r="FA62" i="100"/>
  <c r="EZ62" i="100"/>
  <c r="EY62" i="100"/>
  <c r="EX62" i="100"/>
  <c r="EW62" i="100"/>
  <c r="EV62" i="100"/>
  <c r="EU62" i="100"/>
  <c r="ET62" i="100"/>
  <c r="ES62" i="100"/>
  <c r="ER62" i="100"/>
  <c r="EQ62" i="100"/>
  <c r="EP62" i="100"/>
  <c r="EO62" i="100"/>
  <c r="EN62" i="100"/>
  <c r="EM62" i="100"/>
  <c r="EL62" i="100"/>
  <c r="EK62" i="100"/>
  <c r="GS62" i="100"/>
  <c r="GR62" i="100"/>
  <c r="GQ62" i="100"/>
  <c r="GP62" i="100"/>
  <c r="GO62" i="100"/>
  <c r="GN62" i="100"/>
  <c r="GM62" i="100"/>
  <c r="GL62" i="100"/>
  <c r="GK62" i="100"/>
  <c r="GJ62" i="100"/>
  <c r="GI62" i="100"/>
  <c r="GH62" i="100"/>
  <c r="GG62" i="100"/>
  <c r="GF62" i="100"/>
  <c r="GE62" i="100"/>
  <c r="GD62" i="100"/>
  <c r="GC62" i="100"/>
  <c r="GB62" i="100"/>
  <c r="GA62" i="100"/>
  <c r="FZ62" i="100"/>
  <c r="FY62" i="100"/>
  <c r="FX62" i="100"/>
  <c r="FW62" i="100"/>
  <c r="FV62" i="100"/>
  <c r="BI62" i="100"/>
  <c r="BH62" i="100"/>
  <c r="BG62" i="100"/>
  <c r="BF62" i="100"/>
  <c r="BE62" i="100"/>
  <c r="BD62" i="100"/>
  <c r="BC62" i="100"/>
  <c r="BB62" i="100"/>
  <c r="BA62" i="100"/>
  <c r="DA62" i="100"/>
  <c r="CZ62" i="100"/>
  <c r="CY62" i="100"/>
  <c r="CX62" i="100"/>
  <c r="CW62" i="100"/>
  <c r="CV62" i="100"/>
  <c r="CU62" i="100"/>
  <c r="CT62" i="100"/>
  <c r="CS62" i="100"/>
  <c r="CR62" i="100"/>
  <c r="W62" i="100"/>
  <c r="V62" i="100"/>
  <c r="U62" i="100"/>
  <c r="T62" i="100"/>
  <c r="S62" i="100"/>
  <c r="R62" i="100"/>
  <c r="Q62" i="100"/>
  <c r="P62" i="100"/>
  <c r="O62" i="100"/>
  <c r="N62" i="100"/>
  <c r="M62" i="100"/>
  <c r="L62" i="100"/>
  <c r="K62" i="100"/>
  <c r="J62" i="100"/>
  <c r="I62" i="100"/>
  <c r="H62" i="100"/>
  <c r="G62" i="100"/>
  <c r="F62" i="100"/>
  <c r="E62" i="100"/>
  <c r="AQ62" i="100"/>
  <c r="AP62" i="100"/>
  <c r="AO62" i="100"/>
  <c r="AN62" i="100"/>
  <c r="AM62" i="100"/>
  <c r="AL62" i="100"/>
  <c r="AK62" i="100"/>
  <c r="AJ62" i="100"/>
  <c r="AI62" i="100"/>
  <c r="AZ62" i="100"/>
  <c r="AY62" i="100"/>
  <c r="AX62" i="100"/>
  <c r="AW62" i="100"/>
  <c r="AV62" i="100"/>
  <c r="AU62" i="100"/>
  <c r="AT62" i="100"/>
  <c r="AS62" i="100"/>
  <c r="AR62" i="100"/>
  <c r="AH62" i="100"/>
  <c r="AG62" i="100"/>
  <c r="AF62" i="100"/>
  <c r="AE62" i="100"/>
  <c r="AD62" i="100"/>
  <c r="AC62" i="100"/>
  <c r="AB62" i="100"/>
  <c r="AA62" i="100"/>
  <c r="B62" i="100"/>
  <c r="HJ61" i="100"/>
  <c r="HI61" i="100"/>
  <c r="HI70" i="100" s="1"/>
  <c r="HH61" i="100"/>
  <c r="HH70" i="100" s="1"/>
  <c r="HG61" i="100"/>
  <c r="HF61" i="100"/>
  <c r="HE61" i="100"/>
  <c r="HD61" i="100"/>
  <c r="HC61" i="100"/>
  <c r="HB61" i="100"/>
  <c r="HA61" i="100"/>
  <c r="HA70" i="100" s="1"/>
  <c r="GZ61" i="100"/>
  <c r="GZ70" i="100" s="1"/>
  <c r="GY61" i="100"/>
  <c r="GX61" i="100"/>
  <c r="GW61" i="100"/>
  <c r="GV61" i="100"/>
  <c r="GU61" i="100"/>
  <c r="GT61" i="100"/>
  <c r="CM61" i="100"/>
  <c r="CM70" i="100" s="1"/>
  <c r="CL61" i="100"/>
  <c r="CL70" i="100" s="1"/>
  <c r="CK61" i="100"/>
  <c r="CJ61" i="100"/>
  <c r="CI61" i="100"/>
  <c r="CH61" i="100"/>
  <c r="CG61" i="100"/>
  <c r="CF61" i="100"/>
  <c r="CE61" i="100"/>
  <c r="CE70" i="100" s="1"/>
  <c r="CD61" i="100"/>
  <c r="CD70" i="100" s="1"/>
  <c r="CC61" i="100"/>
  <c r="CB61" i="100"/>
  <c r="CA61" i="100"/>
  <c r="BZ61" i="100"/>
  <c r="BY61" i="100"/>
  <c r="BX61" i="100"/>
  <c r="BW61" i="100"/>
  <c r="BW70" i="100" s="1"/>
  <c r="BV61" i="100"/>
  <c r="BV70" i="100" s="1"/>
  <c r="BU61" i="100"/>
  <c r="BT61" i="100"/>
  <c r="BS61" i="100"/>
  <c r="BR61" i="100"/>
  <c r="BQ61" i="100"/>
  <c r="BP61" i="100"/>
  <c r="BO61" i="100"/>
  <c r="BO70" i="100" s="1"/>
  <c r="BN61" i="100"/>
  <c r="BN70" i="100" s="1"/>
  <c r="BM61" i="100"/>
  <c r="BL61" i="100"/>
  <c r="BK61" i="100"/>
  <c r="BJ61" i="100"/>
  <c r="DZ61" i="100"/>
  <c r="DY61" i="100"/>
  <c r="DX61" i="100"/>
  <c r="DX70" i="100" s="1"/>
  <c r="DW61" i="100"/>
  <c r="DW70" i="100" s="1"/>
  <c r="DV61" i="100"/>
  <c r="DU61" i="100"/>
  <c r="DT61" i="100"/>
  <c r="DS61" i="100"/>
  <c r="DR61" i="100"/>
  <c r="DQ61" i="100"/>
  <c r="DP61" i="100"/>
  <c r="DP70" i="100" s="1"/>
  <c r="DO61" i="100"/>
  <c r="DO70" i="100" s="1"/>
  <c r="DN61" i="100"/>
  <c r="DM61" i="100"/>
  <c r="DL61" i="100"/>
  <c r="DK61" i="100"/>
  <c r="DJ61" i="100"/>
  <c r="DI61" i="100"/>
  <c r="DH61" i="100"/>
  <c r="DH70" i="100" s="1"/>
  <c r="DG61" i="100"/>
  <c r="DG70" i="100" s="1"/>
  <c r="DF61" i="100"/>
  <c r="DE61" i="100"/>
  <c r="DD61" i="100"/>
  <c r="DC61" i="100"/>
  <c r="DB61" i="100"/>
  <c r="EJ61" i="100"/>
  <c r="EI61" i="100"/>
  <c r="EI70" i="100" s="1"/>
  <c r="EH61" i="100"/>
  <c r="EH70" i="100" s="1"/>
  <c r="EG61" i="100"/>
  <c r="EF61" i="100"/>
  <c r="EE61" i="100"/>
  <c r="ED61" i="100"/>
  <c r="EC61" i="100"/>
  <c r="EB61" i="100"/>
  <c r="EA61" i="100"/>
  <c r="EA70" i="100" s="1"/>
  <c r="FM61" i="100"/>
  <c r="FM70" i="100" s="1"/>
  <c r="FL61" i="100"/>
  <c r="FK61" i="100"/>
  <c r="FJ61" i="100"/>
  <c r="FI61" i="100"/>
  <c r="FH61" i="100"/>
  <c r="FG61" i="100"/>
  <c r="FF61" i="100"/>
  <c r="FF70" i="100" s="1"/>
  <c r="FE61" i="100"/>
  <c r="FE70" i="100" s="1"/>
  <c r="FD61" i="100"/>
  <c r="FC61" i="100"/>
  <c r="FB61" i="100"/>
  <c r="FA61" i="100"/>
  <c r="EZ61" i="100"/>
  <c r="EY61" i="100"/>
  <c r="EX61" i="100"/>
  <c r="EX70" i="100" s="1"/>
  <c r="EW61" i="100"/>
  <c r="EW70" i="100" s="1"/>
  <c r="EV61" i="100"/>
  <c r="EU61" i="100"/>
  <c r="ET61" i="100"/>
  <c r="ES61" i="100"/>
  <c r="ER61" i="100"/>
  <c r="EQ61" i="100"/>
  <c r="EP61" i="100"/>
  <c r="EP70" i="100" s="1"/>
  <c r="EO61" i="100"/>
  <c r="EO70" i="100" s="1"/>
  <c r="EN61" i="100"/>
  <c r="EM61" i="100"/>
  <c r="EL61" i="100"/>
  <c r="EK61" i="100"/>
  <c r="GS61" i="100"/>
  <c r="GR61" i="100"/>
  <c r="GQ61" i="100"/>
  <c r="GQ70" i="100" s="1"/>
  <c r="GP61" i="100"/>
  <c r="GP70" i="100" s="1"/>
  <c r="GO61" i="100"/>
  <c r="GN61" i="100"/>
  <c r="GM61" i="100"/>
  <c r="GL61" i="100"/>
  <c r="GK61" i="100"/>
  <c r="GJ61" i="100"/>
  <c r="GI61" i="100"/>
  <c r="GI70" i="100" s="1"/>
  <c r="GH61" i="100"/>
  <c r="GH70" i="100" s="1"/>
  <c r="GG61" i="100"/>
  <c r="GF61" i="100"/>
  <c r="GE61" i="100"/>
  <c r="GD61" i="100"/>
  <c r="GC61" i="100"/>
  <c r="GB61" i="100"/>
  <c r="GA61" i="100"/>
  <c r="GA70" i="100" s="1"/>
  <c r="FZ61" i="100"/>
  <c r="FZ70" i="100" s="1"/>
  <c r="FY61" i="100"/>
  <c r="FX61" i="100"/>
  <c r="FW61" i="100"/>
  <c r="FV61" i="100"/>
  <c r="BI61" i="100"/>
  <c r="BH61" i="100"/>
  <c r="BG61" i="100"/>
  <c r="BG70" i="100" s="1"/>
  <c r="BF61" i="100"/>
  <c r="BF70" i="100" s="1"/>
  <c r="BE61" i="100"/>
  <c r="BD61" i="100"/>
  <c r="BC61" i="100"/>
  <c r="BB61" i="100"/>
  <c r="BA61" i="100"/>
  <c r="DA61" i="100"/>
  <c r="CZ61" i="100"/>
  <c r="CZ70" i="100" s="1"/>
  <c r="CY61" i="100"/>
  <c r="CY70" i="100" s="1"/>
  <c r="CX61" i="100"/>
  <c r="CW61" i="100"/>
  <c r="CV61" i="100"/>
  <c r="CU61" i="100"/>
  <c r="CT61" i="100"/>
  <c r="CS61" i="100"/>
  <c r="CR61" i="100"/>
  <c r="CR70" i="100" s="1"/>
  <c r="W61" i="100"/>
  <c r="W70" i="100" s="1"/>
  <c r="V61" i="100"/>
  <c r="U61" i="100"/>
  <c r="T61" i="100"/>
  <c r="S61" i="100"/>
  <c r="R61" i="100"/>
  <c r="Q61" i="100"/>
  <c r="P61" i="100"/>
  <c r="O61" i="100"/>
  <c r="O70" i="100" s="1"/>
  <c r="N61" i="100"/>
  <c r="M61" i="100"/>
  <c r="L61" i="100"/>
  <c r="K61" i="100"/>
  <c r="J61" i="100"/>
  <c r="I61" i="100"/>
  <c r="H61" i="100"/>
  <c r="G61" i="100"/>
  <c r="G70" i="100" s="1"/>
  <c r="F61" i="100"/>
  <c r="E61" i="100"/>
  <c r="AQ61" i="100"/>
  <c r="AP61" i="100"/>
  <c r="AO61" i="100"/>
  <c r="AN61" i="100"/>
  <c r="AM61" i="100"/>
  <c r="AL61" i="100"/>
  <c r="AL70" i="100" s="1"/>
  <c r="AK61" i="100"/>
  <c r="AJ61" i="100"/>
  <c r="AI61" i="100"/>
  <c r="AZ61" i="100"/>
  <c r="AY61" i="100"/>
  <c r="AX61" i="100"/>
  <c r="AX70" i="100" s="1"/>
  <c r="AW61" i="100"/>
  <c r="AV61" i="100"/>
  <c r="AU61" i="100"/>
  <c r="AT61" i="100"/>
  <c r="AS61" i="100"/>
  <c r="AR61" i="100"/>
  <c r="AH61" i="100"/>
  <c r="AG61" i="100"/>
  <c r="AG70" i="100" s="1"/>
  <c r="AF61" i="100"/>
  <c r="AE61" i="100"/>
  <c r="AD61" i="100"/>
  <c r="AC61" i="100"/>
  <c r="AB61" i="100"/>
  <c r="AA61" i="100"/>
  <c r="B61" i="100"/>
  <c r="HJ60" i="100"/>
  <c r="HI60" i="100"/>
  <c r="HH60" i="100"/>
  <c r="HG60" i="100"/>
  <c r="HF60" i="100"/>
  <c r="HE60" i="100"/>
  <c r="HD60" i="100"/>
  <c r="HC60" i="100"/>
  <c r="HB60" i="100"/>
  <c r="HA60" i="100"/>
  <c r="GZ60" i="100"/>
  <c r="GY60" i="100"/>
  <c r="GX60" i="100"/>
  <c r="GW60" i="100"/>
  <c r="GV60" i="100"/>
  <c r="GU60" i="100"/>
  <c r="GT60" i="100"/>
  <c r="CM60" i="100"/>
  <c r="CL60" i="100"/>
  <c r="CK60" i="100"/>
  <c r="CJ60" i="100"/>
  <c r="CI60" i="100"/>
  <c r="CH60" i="100"/>
  <c r="CG60" i="100"/>
  <c r="CF60" i="100"/>
  <c r="CE60" i="100"/>
  <c r="CD60" i="100"/>
  <c r="CC60" i="100"/>
  <c r="CB60" i="100"/>
  <c r="CA60" i="100"/>
  <c r="BZ60" i="100"/>
  <c r="BY60" i="100"/>
  <c r="BX60" i="100"/>
  <c r="BW60" i="100"/>
  <c r="BV60" i="100"/>
  <c r="BU60" i="100"/>
  <c r="BT60" i="100"/>
  <c r="BS60" i="100"/>
  <c r="BR60" i="100"/>
  <c r="BQ60" i="100"/>
  <c r="BP60" i="100"/>
  <c r="BO60" i="100"/>
  <c r="BN60" i="100"/>
  <c r="BM60" i="100"/>
  <c r="BL60" i="100"/>
  <c r="BK60" i="100"/>
  <c r="BJ60" i="100"/>
  <c r="DZ60" i="100"/>
  <c r="DY60" i="100"/>
  <c r="DX60" i="100"/>
  <c r="DW60" i="100"/>
  <c r="DV60" i="100"/>
  <c r="DU60" i="100"/>
  <c r="DT60" i="100"/>
  <c r="DS60" i="100"/>
  <c r="DR60" i="100"/>
  <c r="DQ60" i="100"/>
  <c r="DP60" i="100"/>
  <c r="DO60" i="100"/>
  <c r="DN60" i="100"/>
  <c r="DM60" i="100"/>
  <c r="DL60" i="100"/>
  <c r="DK60" i="100"/>
  <c r="DJ60" i="100"/>
  <c r="DI60" i="100"/>
  <c r="DH60" i="100"/>
  <c r="DG60" i="100"/>
  <c r="DF60" i="100"/>
  <c r="DE60" i="100"/>
  <c r="DD60" i="100"/>
  <c r="DC60" i="100"/>
  <c r="DB60" i="100"/>
  <c r="EJ60" i="100"/>
  <c r="EI60" i="100"/>
  <c r="EH60" i="100"/>
  <c r="EG60" i="100"/>
  <c r="EF60" i="100"/>
  <c r="EE60" i="100"/>
  <c r="ED60" i="100"/>
  <c r="EC60" i="100"/>
  <c r="EB60" i="100"/>
  <c r="EA60" i="100"/>
  <c r="FM60" i="100"/>
  <c r="FL60" i="100"/>
  <c r="FK60" i="100"/>
  <c r="FJ60" i="100"/>
  <c r="FI60" i="100"/>
  <c r="FH60" i="100"/>
  <c r="FG60" i="100"/>
  <c r="FF60" i="100"/>
  <c r="FE60" i="100"/>
  <c r="FD60" i="100"/>
  <c r="FC60" i="100"/>
  <c r="FB60" i="100"/>
  <c r="FA60" i="100"/>
  <c r="EZ60" i="100"/>
  <c r="EY60" i="100"/>
  <c r="EX60" i="100"/>
  <c r="EW60" i="100"/>
  <c r="EV60" i="100"/>
  <c r="EU60" i="100"/>
  <c r="ET60" i="100"/>
  <c r="ES60" i="100"/>
  <c r="ER60" i="100"/>
  <c r="EQ60" i="100"/>
  <c r="EP60" i="100"/>
  <c r="EO60" i="100"/>
  <c r="EN60" i="100"/>
  <c r="EM60" i="100"/>
  <c r="EL60" i="100"/>
  <c r="EK60" i="100"/>
  <c r="GS60" i="100"/>
  <c r="GR60" i="100"/>
  <c r="GQ60" i="100"/>
  <c r="GP60" i="100"/>
  <c r="GO60" i="100"/>
  <c r="GN60" i="100"/>
  <c r="GM60" i="100"/>
  <c r="GL60" i="100"/>
  <c r="GK60" i="100"/>
  <c r="GJ60" i="100"/>
  <c r="GI60" i="100"/>
  <c r="GH60" i="100"/>
  <c r="GG60" i="100"/>
  <c r="GF60" i="100"/>
  <c r="GE60" i="100"/>
  <c r="GD60" i="100"/>
  <c r="GC60" i="100"/>
  <c r="GB60" i="100"/>
  <c r="GA60" i="100"/>
  <c r="FZ60" i="100"/>
  <c r="FY60" i="100"/>
  <c r="FX60" i="100"/>
  <c r="FW60" i="100"/>
  <c r="FV60" i="100"/>
  <c r="BI60" i="100"/>
  <c r="BH60" i="100"/>
  <c r="BG60" i="100"/>
  <c r="BF60" i="100"/>
  <c r="BE60" i="100"/>
  <c r="BD60" i="100"/>
  <c r="BC60" i="100"/>
  <c r="BB60" i="100"/>
  <c r="BA60" i="100"/>
  <c r="DA60" i="100"/>
  <c r="CZ60" i="100"/>
  <c r="CY60" i="100"/>
  <c r="CX60" i="100"/>
  <c r="CW60" i="100"/>
  <c r="CV60" i="100"/>
  <c r="CU60" i="100"/>
  <c r="CT60" i="100"/>
  <c r="CS60" i="100"/>
  <c r="CR60" i="100"/>
  <c r="W60" i="100"/>
  <c r="V60" i="100"/>
  <c r="U60" i="100"/>
  <c r="T60" i="100"/>
  <c r="S60" i="100"/>
  <c r="R60" i="100"/>
  <c r="Q60" i="100"/>
  <c r="P60" i="100"/>
  <c r="O60" i="100"/>
  <c r="N60" i="100"/>
  <c r="M60" i="100"/>
  <c r="L60" i="100"/>
  <c r="K60" i="100"/>
  <c r="J60" i="100"/>
  <c r="I60" i="100"/>
  <c r="H60" i="100"/>
  <c r="G60" i="100"/>
  <c r="F60" i="100"/>
  <c r="E60" i="100"/>
  <c r="AQ60" i="100"/>
  <c r="AP60" i="100"/>
  <c r="AO60" i="100"/>
  <c r="AN60" i="100"/>
  <c r="AM60" i="100"/>
  <c r="AL60" i="100"/>
  <c r="AK60" i="100"/>
  <c r="AJ60" i="100"/>
  <c r="AI60" i="100"/>
  <c r="AZ60" i="100"/>
  <c r="AY60" i="100"/>
  <c r="AX60" i="100"/>
  <c r="AW60" i="100"/>
  <c r="AV60" i="100"/>
  <c r="AU60" i="100"/>
  <c r="AT60" i="100"/>
  <c r="AS60" i="100"/>
  <c r="AR60" i="100"/>
  <c r="AH60" i="100"/>
  <c r="AG60" i="100"/>
  <c r="AF60" i="100"/>
  <c r="AE60" i="100"/>
  <c r="AD60" i="100"/>
  <c r="AC60" i="100"/>
  <c r="AB60" i="100"/>
  <c r="AA60" i="100"/>
  <c r="B60" i="100"/>
  <c r="CM48" i="100"/>
  <c r="CL48" i="100"/>
  <c r="CJ48" i="100"/>
  <c r="CI48" i="100"/>
  <c r="CH48" i="100"/>
  <c r="CG48" i="100"/>
  <c r="CF48" i="100"/>
  <c r="CE48" i="100"/>
  <c r="CD48" i="100"/>
  <c r="CB48" i="100"/>
  <c r="BW48" i="100"/>
  <c r="BU48" i="100"/>
  <c r="BT48" i="100"/>
  <c r="BS48" i="100"/>
  <c r="BR48" i="100"/>
  <c r="BQ48" i="100"/>
  <c r="BP48" i="100"/>
  <c r="BO48" i="100"/>
  <c r="BN48" i="100"/>
  <c r="BM48" i="100"/>
  <c r="BL48" i="100"/>
  <c r="BK48" i="100"/>
  <c r="BJ48" i="100"/>
  <c r="EJ48" i="100"/>
  <c r="EI48" i="100"/>
  <c r="EH48" i="100"/>
  <c r="EG48" i="100"/>
  <c r="EF48" i="100"/>
  <c r="EE48" i="100"/>
  <c r="ED48" i="100"/>
  <c r="EC48" i="100"/>
  <c r="EK48" i="100"/>
  <c r="BA48" i="100"/>
  <c r="FO48" i="100"/>
  <c r="B48" i="100"/>
  <c r="B47" i="100"/>
  <c r="B46" i="100"/>
  <c r="B45" i="100"/>
  <c r="B44" i="100"/>
  <c r="HJ8" i="100"/>
  <c r="HJ19" i="100" s="1"/>
  <c r="HJ50" i="100" s="1"/>
  <c r="HI8" i="100"/>
  <c r="HI15" i="100" s="1"/>
  <c r="HH8" i="100"/>
  <c r="HH11" i="100" s="1"/>
  <c r="HG8" i="100"/>
  <c r="HG11" i="100" s="1"/>
  <c r="HF8" i="100"/>
  <c r="HF11" i="100" s="1"/>
  <c r="HE8" i="100"/>
  <c r="HE11" i="100" s="1"/>
  <c r="HD8" i="100"/>
  <c r="HD11" i="100" s="1"/>
  <c r="HC8" i="100"/>
  <c r="HC12" i="100" s="1"/>
  <c r="HB8" i="100"/>
  <c r="HA8" i="100"/>
  <c r="HA11" i="100" s="1"/>
  <c r="GZ8" i="100"/>
  <c r="GZ11" i="100" s="1"/>
  <c r="GY8" i="100"/>
  <c r="GY11" i="100" s="1"/>
  <c r="GX8" i="100"/>
  <c r="GX11" i="100" s="1"/>
  <c r="GW8" i="100"/>
  <c r="GW11" i="100" s="1"/>
  <c r="GV8" i="100"/>
  <c r="GV11" i="100" s="1"/>
  <c r="GU8" i="100"/>
  <c r="GU11" i="100" s="1"/>
  <c r="GT8" i="100"/>
  <c r="GT10" i="100" s="1"/>
  <c r="CM8" i="100"/>
  <c r="CM11" i="100" s="1"/>
  <c r="CL8" i="100"/>
  <c r="CL11" i="100" s="1"/>
  <c r="CK8" i="100"/>
  <c r="CK11" i="100" s="1"/>
  <c r="CJ8" i="100"/>
  <c r="CJ14" i="100" s="1"/>
  <c r="CI8" i="100"/>
  <c r="CI11" i="100" s="1"/>
  <c r="CH8" i="100"/>
  <c r="CH11" i="100" s="1"/>
  <c r="CG8" i="100"/>
  <c r="CG11" i="100" s="1"/>
  <c r="CF8" i="100"/>
  <c r="CF10" i="100" s="1"/>
  <c r="CE8" i="100"/>
  <c r="CE13" i="100" s="1"/>
  <c r="CD8" i="100"/>
  <c r="CD11" i="100" s="1"/>
  <c r="CC8" i="100"/>
  <c r="CC11" i="100" s="1"/>
  <c r="CB8" i="100"/>
  <c r="CB11" i="100" s="1"/>
  <c r="CA8" i="100"/>
  <c r="CA11" i="100" s="1"/>
  <c r="BZ8" i="100"/>
  <c r="BZ11" i="100" s="1"/>
  <c r="BY8" i="100"/>
  <c r="BY11" i="100" s="1"/>
  <c r="BX8" i="100"/>
  <c r="BX9" i="100" s="1"/>
  <c r="BW8" i="100"/>
  <c r="BW11" i="100" s="1"/>
  <c r="BV8" i="100"/>
  <c r="BV11" i="100" s="1"/>
  <c r="BU8" i="100"/>
  <c r="BU16" i="100" s="1"/>
  <c r="BT8" i="100"/>
  <c r="BT11" i="100" s="1"/>
  <c r="BS8" i="100"/>
  <c r="BS11" i="100" s="1"/>
  <c r="BR8" i="100"/>
  <c r="BR11" i="100" s="1"/>
  <c r="BQ8" i="100"/>
  <c r="BQ11" i="100" s="1"/>
  <c r="BP8" i="100"/>
  <c r="BP10" i="100" s="1"/>
  <c r="BO8" i="100"/>
  <c r="BO11" i="100" s="1"/>
  <c r="BN8" i="100"/>
  <c r="BN11" i="100" s="1"/>
  <c r="BM8" i="100"/>
  <c r="BM11" i="100" s="1"/>
  <c r="BL8" i="100"/>
  <c r="BL11" i="100" s="1"/>
  <c r="BK8" i="100"/>
  <c r="BK11" i="100" s="1"/>
  <c r="BJ8" i="100"/>
  <c r="BJ11" i="100" s="1"/>
  <c r="DZ8" i="100"/>
  <c r="DZ11" i="100" s="1"/>
  <c r="DY8" i="100"/>
  <c r="DY9" i="100" s="1"/>
  <c r="DX8" i="100"/>
  <c r="DX11" i="100" s="1"/>
  <c r="DW8" i="100"/>
  <c r="DW11" i="100" s="1"/>
  <c r="DV8" i="100"/>
  <c r="DV11" i="100" s="1"/>
  <c r="DU8" i="100"/>
  <c r="DU11" i="100" s="1"/>
  <c r="DT8" i="100"/>
  <c r="DT11" i="100" s="1"/>
  <c r="DS8" i="100"/>
  <c r="DS11" i="100" s="1"/>
  <c r="DR8" i="100"/>
  <c r="DR11" i="100" s="1"/>
  <c r="DQ8" i="100"/>
  <c r="DP8" i="100"/>
  <c r="DP13" i="100" s="1"/>
  <c r="DO8" i="100"/>
  <c r="DO12" i="100" s="1"/>
  <c r="DN8" i="100"/>
  <c r="DN18" i="100" s="1"/>
  <c r="DM8" i="100"/>
  <c r="DM11" i="100" s="1"/>
  <c r="DL8" i="100"/>
  <c r="DL11" i="100" s="1"/>
  <c r="DK8" i="100"/>
  <c r="DK11" i="100" s="1"/>
  <c r="DJ8" i="100"/>
  <c r="DJ11" i="100" s="1"/>
  <c r="DI8" i="100"/>
  <c r="DI10" i="100" s="1"/>
  <c r="DH8" i="100"/>
  <c r="DH15" i="100" s="1"/>
  <c r="DG8" i="100"/>
  <c r="DG11" i="100" s="1"/>
  <c r="DF8" i="100"/>
  <c r="DF11" i="100" s="1"/>
  <c r="DE8" i="100"/>
  <c r="DE11" i="100" s="1"/>
  <c r="DD8" i="100"/>
  <c r="DD11" i="100" s="1"/>
  <c r="DC8" i="100"/>
  <c r="DC11" i="100" s="1"/>
  <c r="DB8" i="100"/>
  <c r="DB12" i="100" s="1"/>
  <c r="EJ8" i="100"/>
  <c r="EI8" i="100"/>
  <c r="EI11" i="100" s="1"/>
  <c r="EH8" i="100"/>
  <c r="EH11" i="100" s="1"/>
  <c r="EG8" i="100"/>
  <c r="EG11" i="100" s="1"/>
  <c r="EF8" i="100"/>
  <c r="EF11" i="100" s="1"/>
  <c r="EE8" i="100"/>
  <c r="EE11" i="100" s="1"/>
  <c r="ED8" i="100"/>
  <c r="ED11" i="100" s="1"/>
  <c r="EC8" i="100"/>
  <c r="EC11" i="100" s="1"/>
  <c r="EB8" i="100"/>
  <c r="EA8" i="100"/>
  <c r="EA11" i="100" s="1"/>
  <c r="FM8" i="100"/>
  <c r="FM11" i="100" s="1"/>
  <c r="FL8" i="100"/>
  <c r="FL11" i="100" s="1"/>
  <c r="FK8" i="100"/>
  <c r="FK14" i="100" s="1"/>
  <c r="FJ8" i="100"/>
  <c r="FJ11" i="100" s="1"/>
  <c r="FI8" i="100"/>
  <c r="FI11" i="100" s="1"/>
  <c r="FH8" i="100"/>
  <c r="FH11" i="100" s="1"/>
  <c r="FG8" i="100"/>
  <c r="FG9" i="100" s="1"/>
  <c r="FF8" i="100"/>
  <c r="FF13" i="100" s="1"/>
  <c r="FE8" i="100"/>
  <c r="FE11" i="100" s="1"/>
  <c r="FD8" i="100"/>
  <c r="FD11" i="100" s="1"/>
  <c r="FC8" i="100"/>
  <c r="FC11" i="100" s="1"/>
  <c r="FB8" i="100"/>
  <c r="FB11" i="100" s="1"/>
  <c r="FA8" i="100"/>
  <c r="FA11" i="100" s="1"/>
  <c r="EZ8" i="100"/>
  <c r="EZ11" i="100" s="1"/>
  <c r="EY8" i="100"/>
  <c r="EY10" i="100" s="1"/>
  <c r="EX8" i="100"/>
  <c r="EX11" i="100" s="1"/>
  <c r="EW8" i="100"/>
  <c r="EW11" i="100" s="1"/>
  <c r="EV8" i="100"/>
  <c r="EV11" i="100" s="1"/>
  <c r="EU8" i="100"/>
  <c r="EU11" i="100" s="1"/>
  <c r="ET8" i="100"/>
  <c r="ET11" i="100" s="1"/>
  <c r="ES8" i="100"/>
  <c r="ES11" i="100" s="1"/>
  <c r="ER8" i="100"/>
  <c r="ER11" i="100" s="1"/>
  <c r="EQ8" i="100"/>
  <c r="EQ9" i="100" s="1"/>
  <c r="EP8" i="100"/>
  <c r="EP11" i="100" s="1"/>
  <c r="EO8" i="100"/>
  <c r="EO11" i="100" s="1"/>
  <c r="EN8" i="100"/>
  <c r="EN11" i="100" s="1"/>
  <c r="EM8" i="100"/>
  <c r="EM11" i="100" s="1"/>
  <c r="EL8" i="100"/>
  <c r="EL11" i="100" s="1"/>
  <c r="EK8" i="100"/>
  <c r="EK11" i="100" s="1"/>
  <c r="GS8" i="100"/>
  <c r="GS11" i="100" s="1"/>
  <c r="GR8" i="100"/>
  <c r="GR10" i="100" s="1"/>
  <c r="GQ8" i="100"/>
  <c r="GQ11" i="100" s="1"/>
  <c r="GP8" i="100"/>
  <c r="GP12" i="100" s="1"/>
  <c r="GO8" i="100"/>
  <c r="GO12" i="100" s="1"/>
  <c r="GN8" i="100"/>
  <c r="GN12" i="100" s="1"/>
  <c r="GM8" i="100"/>
  <c r="GM11" i="100" s="1"/>
  <c r="GL8" i="100"/>
  <c r="GL11" i="100" s="1"/>
  <c r="GK8" i="100"/>
  <c r="GK11" i="100" s="1"/>
  <c r="GJ8" i="100"/>
  <c r="GJ22" i="100" s="1"/>
  <c r="GI8" i="100"/>
  <c r="GI13" i="100" s="1"/>
  <c r="GH8" i="100"/>
  <c r="GH11" i="100" s="1"/>
  <c r="GG8" i="100"/>
  <c r="GG11" i="100" s="1"/>
  <c r="GF8" i="100"/>
  <c r="GF11" i="100" s="1"/>
  <c r="GE8" i="100"/>
  <c r="GE11" i="100" s="1"/>
  <c r="GD8" i="100"/>
  <c r="GD11" i="100" s="1"/>
  <c r="GC8" i="100"/>
  <c r="GC11" i="100" s="1"/>
  <c r="GB8" i="100"/>
  <c r="GA8" i="100"/>
  <c r="GA16" i="100" s="1"/>
  <c r="FZ8" i="100"/>
  <c r="FZ11" i="100" s="1"/>
  <c r="FY8" i="100"/>
  <c r="FY11" i="100" s="1"/>
  <c r="FX8" i="100"/>
  <c r="FX11" i="100" s="1"/>
  <c r="FW8" i="100"/>
  <c r="FW11" i="100" s="1"/>
  <c r="FV8" i="100"/>
  <c r="FV11" i="100" s="1"/>
  <c r="BI8" i="100"/>
  <c r="BI12" i="100" s="1"/>
  <c r="BH8" i="100"/>
  <c r="BG8" i="100"/>
  <c r="BG12" i="100" s="1"/>
  <c r="BF8" i="100"/>
  <c r="BF12" i="100" s="1"/>
  <c r="BE8" i="100"/>
  <c r="BE12" i="100" s="1"/>
  <c r="BD8" i="100"/>
  <c r="BD12" i="100" s="1"/>
  <c r="BC8" i="100"/>
  <c r="BC11" i="100" s="1"/>
  <c r="BB8" i="100"/>
  <c r="BB11" i="100" s="1"/>
  <c r="BA8" i="100"/>
  <c r="BA11" i="100" s="1"/>
  <c r="DA8" i="100"/>
  <c r="DA9" i="100" s="1"/>
  <c r="CZ8" i="100"/>
  <c r="CZ11" i="100" s="1"/>
  <c r="CY8" i="100"/>
  <c r="CY11" i="100" s="1"/>
  <c r="CX8" i="100"/>
  <c r="CX11" i="100" s="1"/>
  <c r="CW8" i="100"/>
  <c r="CW14" i="100" s="1"/>
  <c r="CV8" i="100"/>
  <c r="CV11" i="100" s="1"/>
  <c r="CU8" i="100"/>
  <c r="CU11" i="100" s="1"/>
  <c r="CT8" i="100"/>
  <c r="CT11" i="100" s="1"/>
  <c r="CS8" i="100"/>
  <c r="CS12" i="100" s="1"/>
  <c r="CR8" i="100"/>
  <c r="CR13" i="100" s="1"/>
  <c r="CQ8" i="100"/>
  <c r="CQ11" i="100" s="1"/>
  <c r="CP8" i="100"/>
  <c r="CP11" i="100" s="1"/>
  <c r="CO8" i="100"/>
  <c r="CO11" i="100" s="1"/>
  <c r="CN8" i="100"/>
  <c r="CN11" i="100" s="1"/>
  <c r="FU8" i="100"/>
  <c r="FU11" i="100" s="1"/>
  <c r="FT8" i="100"/>
  <c r="FT11" i="100" s="1"/>
  <c r="FS8" i="100"/>
  <c r="FS9" i="100" s="1"/>
  <c r="FR8" i="100"/>
  <c r="FR11" i="100" s="1"/>
  <c r="FQ8" i="100"/>
  <c r="FQ11" i="100" s="1"/>
  <c r="FP8" i="100"/>
  <c r="FP11" i="100" s="1"/>
  <c r="FO8" i="100"/>
  <c r="FO11" i="100" s="1"/>
  <c r="FN8" i="100"/>
  <c r="FN11" i="100" s="1"/>
  <c r="W8" i="100"/>
  <c r="W11" i="100" s="1"/>
  <c r="V8" i="100"/>
  <c r="V11" i="100" s="1"/>
  <c r="U8" i="100"/>
  <c r="U10" i="100" s="1"/>
  <c r="T8" i="100"/>
  <c r="T11" i="100" s="1"/>
  <c r="S8" i="100"/>
  <c r="S11" i="100" s="1"/>
  <c r="R8" i="100"/>
  <c r="R11" i="100" s="1"/>
  <c r="Q8" i="100"/>
  <c r="Q11" i="100" s="1"/>
  <c r="P8" i="100"/>
  <c r="P11" i="100" s="1"/>
  <c r="O8" i="100"/>
  <c r="O16" i="100" s="1"/>
  <c r="N8" i="100"/>
  <c r="N11" i="100" s="1"/>
  <c r="M8" i="100"/>
  <c r="M10" i="100" s="1"/>
  <c r="L8" i="100"/>
  <c r="L11" i="100" s="1"/>
  <c r="K8" i="100"/>
  <c r="K11" i="100" s="1"/>
  <c r="J8" i="100"/>
  <c r="J11" i="100" s="1"/>
  <c r="I8" i="100"/>
  <c r="I11" i="100" s="1"/>
  <c r="H8" i="100"/>
  <c r="H11" i="100" s="1"/>
  <c r="G8" i="100"/>
  <c r="G11" i="100" s="1"/>
  <c r="F8" i="100"/>
  <c r="F11" i="100" s="1"/>
  <c r="E8" i="100"/>
  <c r="AQ8" i="100"/>
  <c r="AQ13" i="100" s="1"/>
  <c r="AP8" i="100"/>
  <c r="AP11" i="100" s="1"/>
  <c r="AO8" i="100"/>
  <c r="AO11" i="100" s="1"/>
  <c r="AN8" i="100"/>
  <c r="AN11" i="100" s="1"/>
  <c r="AM8" i="100"/>
  <c r="AM11" i="100" s="1"/>
  <c r="AL8" i="100"/>
  <c r="AL11" i="100" s="1"/>
  <c r="AK8" i="100"/>
  <c r="AK11" i="100" s="1"/>
  <c r="AJ8" i="100"/>
  <c r="AJ9" i="100" s="1"/>
  <c r="AI8" i="100"/>
  <c r="AI15" i="100" s="1"/>
  <c r="AZ8" i="100"/>
  <c r="AZ14" i="100" s="1"/>
  <c r="AY8" i="100"/>
  <c r="AY11" i="100" s="1"/>
  <c r="AX8" i="100"/>
  <c r="AX11" i="100" s="1"/>
  <c r="AW8" i="100"/>
  <c r="AW11" i="100" s="1"/>
  <c r="AV8" i="100"/>
  <c r="AV9" i="100" s="1"/>
  <c r="AU8" i="100"/>
  <c r="AU13" i="100" s="1"/>
  <c r="AT8" i="100"/>
  <c r="AT11" i="100" s="1"/>
  <c r="AS8" i="100"/>
  <c r="AS11" i="100" s="1"/>
  <c r="AR8" i="100"/>
  <c r="AR11" i="100" s="1"/>
  <c r="AH8" i="100"/>
  <c r="AH11" i="100" s="1"/>
  <c r="AG8" i="100"/>
  <c r="AG11" i="100" s="1"/>
  <c r="AF8" i="100"/>
  <c r="AF11" i="100" s="1"/>
  <c r="AE8" i="100"/>
  <c r="AE10" i="100" s="1"/>
  <c r="AD8" i="100"/>
  <c r="AD11" i="100" s="1"/>
  <c r="AC8" i="100"/>
  <c r="AC11" i="100" s="1"/>
  <c r="AB8" i="100"/>
  <c r="AB11" i="100" s="1"/>
  <c r="AA8" i="100"/>
  <c r="AA11" i="100" s="1"/>
  <c r="Z8" i="100"/>
  <c r="Z11" i="100" s="1"/>
  <c r="Y8" i="100"/>
  <c r="Y11" i="100" s="1"/>
  <c r="X8" i="100"/>
  <c r="X11" i="100" s="1"/>
  <c r="HJ6" i="100"/>
  <c r="HI6" i="100"/>
  <c r="HH6" i="100"/>
  <c r="HG6" i="100"/>
  <c r="HF6" i="100"/>
  <c r="HE6" i="100"/>
  <c r="HD6" i="100"/>
  <c r="HC6" i="100"/>
  <c r="HB6" i="100"/>
  <c r="HA6" i="100"/>
  <c r="GZ6" i="100"/>
  <c r="GY6" i="100"/>
  <c r="GX6" i="100"/>
  <c r="GW6" i="100"/>
  <c r="GV6" i="100"/>
  <c r="GU6" i="100"/>
  <c r="GT6" i="100"/>
  <c r="CM6" i="100"/>
  <c r="CL6" i="100"/>
  <c r="CK6" i="100"/>
  <c r="CJ6" i="100"/>
  <c r="CI6" i="100"/>
  <c r="CH6" i="100"/>
  <c r="CG6" i="100"/>
  <c r="CF6" i="100"/>
  <c r="CE6" i="100"/>
  <c r="CD6" i="100"/>
  <c r="CC6" i="100"/>
  <c r="CB6" i="100"/>
  <c r="CA6" i="100"/>
  <c r="BZ6" i="100"/>
  <c r="BY6" i="100"/>
  <c r="BX6" i="100"/>
  <c r="BW6" i="100"/>
  <c r="BV6" i="100"/>
  <c r="BU6" i="100"/>
  <c r="BT6" i="100"/>
  <c r="BS6" i="100"/>
  <c r="BR6" i="100"/>
  <c r="BQ6" i="100"/>
  <c r="BP6" i="100"/>
  <c r="BO6" i="100"/>
  <c r="BN6" i="100"/>
  <c r="BM6" i="100"/>
  <c r="BL6" i="100"/>
  <c r="BK6" i="100"/>
  <c r="BJ6" i="100"/>
  <c r="DZ6" i="100"/>
  <c r="DY6" i="100"/>
  <c r="DX6" i="100"/>
  <c r="DW6" i="100"/>
  <c r="DV6" i="100"/>
  <c r="DU6" i="100"/>
  <c r="DT6" i="100"/>
  <c r="DS6" i="100"/>
  <c r="DR6" i="100"/>
  <c r="DQ6" i="100"/>
  <c r="DP6" i="100"/>
  <c r="DO6" i="100"/>
  <c r="DN6" i="100"/>
  <c r="DM6" i="100"/>
  <c r="DL6" i="100"/>
  <c r="DK6" i="100"/>
  <c r="DJ6" i="100"/>
  <c r="DI6" i="100"/>
  <c r="DH6" i="100"/>
  <c r="DG6" i="100"/>
  <c r="DF6" i="100"/>
  <c r="DE6" i="100"/>
  <c r="DD6" i="100"/>
  <c r="DC6" i="100"/>
  <c r="DB6" i="100"/>
  <c r="EJ6" i="100"/>
  <c r="EI6" i="100"/>
  <c r="EH6" i="100"/>
  <c r="EG6" i="100"/>
  <c r="EF6" i="100"/>
  <c r="EE6" i="100"/>
  <c r="ED6" i="100"/>
  <c r="EC6" i="100"/>
  <c r="EB6" i="100"/>
  <c r="EA6" i="100"/>
  <c r="FM6" i="100"/>
  <c r="FL6" i="100"/>
  <c r="FK6" i="100"/>
  <c r="FJ6" i="100"/>
  <c r="FI6" i="100"/>
  <c r="FH6" i="100"/>
  <c r="FG6" i="100"/>
  <c r="FF6" i="100"/>
  <c r="FE6" i="100"/>
  <c r="FD6" i="100"/>
  <c r="FC6" i="100"/>
  <c r="FB6" i="100"/>
  <c r="FA6" i="100"/>
  <c r="EZ6" i="100"/>
  <c r="EY6" i="100"/>
  <c r="EX6" i="100"/>
  <c r="EW6" i="100"/>
  <c r="EV6" i="100"/>
  <c r="EU6" i="100"/>
  <c r="ET6" i="100"/>
  <c r="ES6" i="100"/>
  <c r="ER6" i="100"/>
  <c r="EQ6" i="100"/>
  <c r="EP6" i="100"/>
  <c r="EO6" i="100"/>
  <c r="EN6" i="100"/>
  <c r="EM6" i="100"/>
  <c r="EL6" i="100"/>
  <c r="EK6" i="100"/>
  <c r="GS6" i="100"/>
  <c r="GR6" i="100"/>
  <c r="GQ6" i="100"/>
  <c r="GP6" i="100"/>
  <c r="GO6" i="100"/>
  <c r="GN6" i="100"/>
  <c r="GM6" i="100"/>
  <c r="GL6" i="100"/>
  <c r="GK6" i="100"/>
  <c r="GJ6" i="100"/>
  <c r="GI6" i="100"/>
  <c r="GH6" i="100"/>
  <c r="GG6" i="100"/>
  <c r="GF6" i="100"/>
  <c r="GE6" i="100"/>
  <c r="GD6" i="100"/>
  <c r="GC6" i="100"/>
  <c r="GB6" i="100"/>
  <c r="GA6" i="100"/>
  <c r="FZ6" i="100"/>
  <c r="FY6" i="100"/>
  <c r="FX6" i="100"/>
  <c r="FW6" i="100"/>
  <c r="FV6" i="100"/>
  <c r="BI6" i="100"/>
  <c r="BH6" i="100"/>
  <c r="BG6" i="100"/>
  <c r="BF6" i="100"/>
  <c r="BE6" i="100"/>
  <c r="BD6" i="100"/>
  <c r="BC6" i="100"/>
  <c r="BB6" i="100"/>
  <c r="BA6" i="100"/>
  <c r="DA6" i="100"/>
  <c r="CZ6" i="100"/>
  <c r="CY6" i="100"/>
  <c r="CX6" i="100"/>
  <c r="CW6" i="100"/>
  <c r="CV6" i="100"/>
  <c r="CU6" i="100"/>
  <c r="CT6" i="100"/>
  <c r="CS6" i="100"/>
  <c r="CR6" i="100"/>
  <c r="CQ6" i="100"/>
  <c r="CP6" i="100"/>
  <c r="CO6" i="100"/>
  <c r="CN6" i="100"/>
  <c r="FU6" i="100"/>
  <c r="FT6" i="100"/>
  <c r="FS6" i="100"/>
  <c r="FR6" i="100"/>
  <c r="FQ6" i="100"/>
  <c r="FP6" i="100"/>
  <c r="FO6" i="100"/>
  <c r="FN6" i="100"/>
  <c r="W6" i="100"/>
  <c r="V6" i="100"/>
  <c r="U6" i="100"/>
  <c r="T6" i="100"/>
  <c r="S6" i="100"/>
  <c r="R6" i="100"/>
  <c r="Q6" i="100"/>
  <c r="P6" i="100"/>
  <c r="O6" i="100"/>
  <c r="N6" i="100"/>
  <c r="M6" i="100"/>
  <c r="L6" i="100"/>
  <c r="K6" i="100"/>
  <c r="J6" i="100"/>
  <c r="I6" i="100"/>
  <c r="H6" i="100"/>
  <c r="G6" i="100"/>
  <c r="F6" i="100"/>
  <c r="E6" i="100"/>
  <c r="AQ6" i="100"/>
  <c r="AP6" i="100"/>
  <c r="AO6" i="100"/>
  <c r="AN6" i="100"/>
  <c r="AM6" i="100"/>
  <c r="AL6" i="100"/>
  <c r="AK6" i="100"/>
  <c r="AJ6" i="100"/>
  <c r="AI6" i="100"/>
  <c r="AZ6" i="100"/>
  <c r="AY6" i="100"/>
  <c r="AX6" i="100"/>
  <c r="AW6" i="100"/>
  <c r="AV6" i="100"/>
  <c r="AU6" i="100"/>
  <c r="AT6" i="100"/>
  <c r="AS6" i="100"/>
  <c r="AR6" i="100"/>
  <c r="AH6" i="100"/>
  <c r="AG6" i="100"/>
  <c r="AF6" i="100"/>
  <c r="AE6" i="100"/>
  <c r="AD6" i="100"/>
  <c r="AC6" i="100"/>
  <c r="AB6" i="100"/>
  <c r="AA6" i="100"/>
  <c r="Z6" i="100"/>
  <c r="Y6" i="100"/>
  <c r="X6" i="100"/>
  <c r="HJ1" i="100"/>
  <c r="HI1" i="100"/>
  <c r="HH1" i="100"/>
  <c r="HG1" i="100"/>
  <c r="HF1" i="100"/>
  <c r="HE1" i="100"/>
  <c r="HD1" i="100"/>
  <c r="HC1" i="100"/>
  <c r="HB1" i="100"/>
  <c r="HA1" i="100"/>
  <c r="GZ1" i="100"/>
  <c r="GY1" i="100"/>
  <c r="GX1" i="100"/>
  <c r="GW1" i="100"/>
  <c r="GV1" i="100"/>
  <c r="GU1" i="100"/>
  <c r="GT1" i="100"/>
  <c r="CM1" i="100"/>
  <c r="CL1" i="100"/>
  <c r="CK1" i="100"/>
  <c r="CJ1" i="100"/>
  <c r="CI1" i="100"/>
  <c r="CH1" i="100"/>
  <c r="CG1" i="100"/>
  <c r="CF1" i="100"/>
  <c r="CE1" i="100"/>
  <c r="CD1" i="100"/>
  <c r="CC1" i="100"/>
  <c r="CB1" i="100"/>
  <c r="CA1" i="100"/>
  <c r="BZ1" i="100"/>
  <c r="BY1" i="100"/>
  <c r="BX1" i="100"/>
  <c r="BW1" i="100"/>
  <c r="BV1" i="100"/>
  <c r="BU1" i="100"/>
  <c r="BT1" i="100"/>
  <c r="BS1" i="100"/>
  <c r="BR1" i="100"/>
  <c r="BQ1" i="100"/>
  <c r="BP1" i="100"/>
  <c r="BO1" i="100"/>
  <c r="BN1" i="100"/>
  <c r="BM1" i="100"/>
  <c r="BL1" i="100"/>
  <c r="BK1" i="100"/>
  <c r="BJ1" i="100"/>
  <c r="DZ1" i="100"/>
  <c r="DY1" i="100"/>
  <c r="DX1" i="100"/>
  <c r="DW1" i="100"/>
  <c r="DV1" i="100"/>
  <c r="DU1" i="100"/>
  <c r="DT1" i="100"/>
  <c r="DS1" i="100"/>
  <c r="DR1" i="100"/>
  <c r="DQ1" i="100"/>
  <c r="DP1" i="100"/>
  <c r="DO1" i="100"/>
  <c r="DN1" i="100"/>
  <c r="DM1" i="100"/>
  <c r="DL1" i="100"/>
  <c r="DK1" i="100"/>
  <c r="DJ1" i="100"/>
  <c r="DI1" i="100"/>
  <c r="DH1" i="100"/>
  <c r="DG1" i="100"/>
  <c r="DF1" i="100"/>
  <c r="DE1" i="100"/>
  <c r="DD1" i="100"/>
  <c r="DC1" i="100"/>
  <c r="DB1" i="100"/>
  <c r="EJ1" i="100"/>
  <c r="EI1" i="100"/>
  <c r="EH1" i="100"/>
  <c r="EG1" i="100"/>
  <c r="EF1" i="100"/>
  <c r="EE1" i="100"/>
  <c r="ED1" i="100"/>
  <c r="EC1" i="100"/>
  <c r="EB1" i="100"/>
  <c r="EA1" i="100"/>
  <c r="FM1" i="100"/>
  <c r="FL1" i="100"/>
  <c r="FK1" i="100"/>
  <c r="FJ1" i="100"/>
  <c r="FI1" i="100"/>
  <c r="FH1" i="100"/>
  <c r="FG1" i="100"/>
  <c r="FF1" i="100"/>
  <c r="FE1" i="100"/>
  <c r="FD1" i="100"/>
  <c r="FC1" i="100"/>
  <c r="FB1" i="100"/>
  <c r="FA1" i="100"/>
  <c r="EZ1" i="100"/>
  <c r="EY1" i="100"/>
  <c r="EX1" i="100"/>
  <c r="EW1" i="100"/>
  <c r="EV1" i="100"/>
  <c r="EU1" i="100"/>
  <c r="ET1" i="100"/>
  <c r="ES1" i="100"/>
  <c r="ER1" i="100"/>
  <c r="EQ1" i="100"/>
  <c r="EP1" i="100"/>
  <c r="EO1" i="100"/>
  <c r="EN1" i="100"/>
  <c r="EM1" i="100"/>
  <c r="EL1" i="100"/>
  <c r="EK1" i="100"/>
  <c r="GS1" i="100"/>
  <c r="GR1" i="100"/>
  <c r="GQ1" i="100"/>
  <c r="GP1" i="100"/>
  <c r="GO1" i="100"/>
  <c r="GN1" i="100"/>
  <c r="GM1" i="100"/>
  <c r="GL1" i="100"/>
  <c r="GK1" i="100"/>
  <c r="GJ1" i="100"/>
  <c r="GI1" i="100"/>
  <c r="GH1" i="100"/>
  <c r="GG1" i="100"/>
  <c r="GF1" i="100"/>
  <c r="GE1" i="100"/>
  <c r="GD1" i="100"/>
  <c r="GC1" i="100"/>
  <c r="GB1" i="100"/>
  <c r="GA1" i="100"/>
  <c r="FZ1" i="100"/>
  <c r="FY1" i="100"/>
  <c r="FX1" i="100"/>
  <c r="FW1" i="100"/>
  <c r="FV1" i="100"/>
  <c r="BI1" i="100"/>
  <c r="BH1" i="100"/>
  <c r="BG1" i="100"/>
  <c r="BF1" i="100"/>
  <c r="BE1" i="100"/>
  <c r="BD1" i="100"/>
  <c r="BC1" i="100"/>
  <c r="BB1" i="100"/>
  <c r="BA1" i="100"/>
  <c r="DA1" i="100"/>
  <c r="CZ1" i="100"/>
  <c r="CY1" i="100"/>
  <c r="CX1" i="100"/>
  <c r="CW1" i="100"/>
  <c r="CV1" i="100"/>
  <c r="CU1" i="100"/>
  <c r="CT1" i="100"/>
  <c r="CS1" i="100"/>
  <c r="CR1" i="100"/>
  <c r="CQ1" i="100"/>
  <c r="CP1" i="100"/>
  <c r="CO1" i="100"/>
  <c r="CN1" i="100"/>
  <c r="FU1" i="100"/>
  <c r="FT1" i="100"/>
  <c r="FS1" i="100"/>
  <c r="FR1" i="100"/>
  <c r="FQ1" i="100"/>
  <c r="FP1" i="100"/>
  <c r="FO1" i="100"/>
  <c r="FN1" i="100"/>
  <c r="W1" i="100"/>
  <c r="V1" i="100"/>
  <c r="U1" i="100"/>
  <c r="T1" i="100"/>
  <c r="S1" i="100"/>
  <c r="R1" i="100"/>
  <c r="Q1" i="100"/>
  <c r="P1" i="100"/>
  <c r="O1" i="100"/>
  <c r="N1" i="100"/>
  <c r="M1" i="100"/>
  <c r="L1" i="100"/>
  <c r="K1" i="100"/>
  <c r="J1" i="100"/>
  <c r="I1" i="100"/>
  <c r="H1" i="100"/>
  <c r="G1" i="100"/>
  <c r="F1" i="100"/>
  <c r="E1" i="100"/>
  <c r="AQ1" i="100"/>
  <c r="AP1" i="100"/>
  <c r="AO1" i="100"/>
  <c r="AN1" i="100"/>
  <c r="AM1" i="100"/>
  <c r="AL1" i="100"/>
  <c r="AK1" i="100"/>
  <c r="AJ1" i="100"/>
  <c r="AI1" i="100"/>
  <c r="AZ1" i="100"/>
  <c r="AY1" i="100"/>
  <c r="AX1" i="100"/>
  <c r="AW1" i="100"/>
  <c r="AV1" i="100"/>
  <c r="AU1" i="100"/>
  <c r="AT1" i="100"/>
  <c r="AS1" i="100"/>
  <c r="AR1" i="100"/>
  <c r="AH1" i="100"/>
  <c r="AG1" i="100"/>
  <c r="AF1" i="100"/>
  <c r="AE1" i="100"/>
  <c r="AD1" i="100"/>
  <c r="AC1" i="100"/>
  <c r="AB1" i="100"/>
  <c r="AA1" i="100"/>
  <c r="Z1" i="100"/>
  <c r="Y1" i="100"/>
  <c r="X1" i="100"/>
  <c r="AP65" i="99"/>
  <c r="AO65" i="99"/>
  <c r="AN65" i="99"/>
  <c r="AM65" i="99"/>
  <c r="AL65" i="99"/>
  <c r="AK65" i="99"/>
  <c r="AJ65" i="99"/>
  <c r="AI65" i="99"/>
  <c r="AH65" i="99"/>
  <c r="L65" i="99"/>
  <c r="K65" i="99"/>
  <c r="J65" i="99"/>
  <c r="I65" i="99"/>
  <c r="H65" i="99"/>
  <c r="G65" i="99"/>
  <c r="F65" i="99"/>
  <c r="E65" i="99"/>
  <c r="V65" i="99"/>
  <c r="U65" i="99"/>
  <c r="T65" i="99"/>
  <c r="S65" i="99"/>
  <c r="R65" i="99"/>
  <c r="Q65" i="99"/>
  <c r="P65" i="99"/>
  <c r="O65" i="99"/>
  <c r="N65" i="99"/>
  <c r="M65" i="99"/>
  <c r="AY65" i="99"/>
  <c r="AX65" i="99"/>
  <c r="AW65" i="99"/>
  <c r="AV65" i="99"/>
  <c r="AU65" i="99"/>
  <c r="AT65" i="99"/>
  <c r="AS65" i="99"/>
  <c r="AR65" i="99"/>
  <c r="AQ65" i="99"/>
  <c r="AG65" i="99"/>
  <c r="AF65" i="99"/>
  <c r="AE65" i="99"/>
  <c r="AD65" i="99"/>
  <c r="AC65" i="99"/>
  <c r="AB65" i="99"/>
  <c r="AA65" i="99"/>
  <c r="Z65" i="99"/>
  <c r="B65" i="99"/>
  <c r="AP64" i="99"/>
  <c r="AO64" i="99"/>
  <c r="AN64" i="99"/>
  <c r="AM64" i="99"/>
  <c r="AL64" i="99"/>
  <c r="AK64" i="99"/>
  <c r="AJ64" i="99"/>
  <c r="AI64" i="99"/>
  <c r="AH64" i="99"/>
  <c r="L64" i="99"/>
  <c r="K64" i="99"/>
  <c r="J64" i="99"/>
  <c r="I64" i="99"/>
  <c r="H64" i="99"/>
  <c r="G64" i="99"/>
  <c r="F64" i="99"/>
  <c r="E64" i="99"/>
  <c r="V64" i="99"/>
  <c r="U64" i="99"/>
  <c r="T64" i="99"/>
  <c r="S64" i="99"/>
  <c r="R64" i="99"/>
  <c r="Q64" i="99"/>
  <c r="P64" i="99"/>
  <c r="O64" i="99"/>
  <c r="N64" i="99"/>
  <c r="M64" i="99"/>
  <c r="AY64" i="99"/>
  <c r="AX64" i="99"/>
  <c r="AW64" i="99"/>
  <c r="AV64" i="99"/>
  <c r="AU64" i="99"/>
  <c r="AT64" i="99"/>
  <c r="AS64" i="99"/>
  <c r="AR64" i="99"/>
  <c r="AQ64" i="99"/>
  <c r="AG64" i="99"/>
  <c r="AF64" i="99"/>
  <c r="AE64" i="99"/>
  <c r="AD64" i="99"/>
  <c r="AC64" i="99"/>
  <c r="AB64" i="99"/>
  <c r="AA64" i="99"/>
  <c r="Z64" i="99"/>
  <c r="B64" i="99"/>
  <c r="AP63" i="99"/>
  <c r="AO63" i="99"/>
  <c r="AN63" i="99"/>
  <c r="AM63" i="99"/>
  <c r="AL63" i="99"/>
  <c r="AK63" i="99"/>
  <c r="AJ63" i="99"/>
  <c r="AI63" i="99"/>
  <c r="AH63" i="99"/>
  <c r="L63" i="99"/>
  <c r="K63" i="99"/>
  <c r="J63" i="99"/>
  <c r="I63" i="99"/>
  <c r="H63" i="99"/>
  <c r="G63" i="99"/>
  <c r="F63" i="99"/>
  <c r="E63" i="99"/>
  <c r="V63" i="99"/>
  <c r="U63" i="99"/>
  <c r="T63" i="99"/>
  <c r="S63" i="99"/>
  <c r="R63" i="99"/>
  <c r="Q63" i="99"/>
  <c r="P63" i="99"/>
  <c r="O63" i="99"/>
  <c r="N63" i="99"/>
  <c r="M63" i="99"/>
  <c r="AY63" i="99"/>
  <c r="AX63" i="99"/>
  <c r="AW63" i="99"/>
  <c r="AV63" i="99"/>
  <c r="AU63" i="99"/>
  <c r="AT63" i="99"/>
  <c r="AS63" i="99"/>
  <c r="AR63" i="99"/>
  <c r="AQ63" i="99"/>
  <c r="AG63" i="99"/>
  <c r="AF63" i="99"/>
  <c r="AE63" i="99"/>
  <c r="AD63" i="99"/>
  <c r="AC63" i="99"/>
  <c r="AB63" i="99"/>
  <c r="AA63" i="99"/>
  <c r="Z63" i="99"/>
  <c r="B63" i="99"/>
  <c r="AP62" i="99"/>
  <c r="AO62" i="99"/>
  <c r="AN62" i="99"/>
  <c r="AM62" i="99"/>
  <c r="AL62" i="99"/>
  <c r="AK62" i="99"/>
  <c r="AJ62" i="99"/>
  <c r="AI62" i="99"/>
  <c r="AH62" i="99"/>
  <c r="L62" i="99"/>
  <c r="K62" i="99"/>
  <c r="J62" i="99"/>
  <c r="I62" i="99"/>
  <c r="H62" i="99"/>
  <c r="G62" i="99"/>
  <c r="F62" i="99"/>
  <c r="E62" i="99"/>
  <c r="V62" i="99"/>
  <c r="U62" i="99"/>
  <c r="T62" i="99"/>
  <c r="S62" i="99"/>
  <c r="R62" i="99"/>
  <c r="Q62" i="99"/>
  <c r="P62" i="99"/>
  <c r="O62" i="99"/>
  <c r="N62" i="99"/>
  <c r="M62" i="99"/>
  <c r="AY62" i="99"/>
  <c r="AX62" i="99"/>
  <c r="AW62" i="99"/>
  <c r="AV62" i="99"/>
  <c r="AU62" i="99"/>
  <c r="AT62" i="99"/>
  <c r="AS62" i="99"/>
  <c r="AR62" i="99"/>
  <c r="AQ62" i="99"/>
  <c r="AG62" i="99"/>
  <c r="AF62" i="99"/>
  <c r="AE62" i="99"/>
  <c r="AD62" i="99"/>
  <c r="AC62" i="99"/>
  <c r="AB62" i="99"/>
  <c r="AA62" i="99"/>
  <c r="Z62" i="99"/>
  <c r="B62" i="99"/>
  <c r="AP61" i="99"/>
  <c r="AO61" i="99"/>
  <c r="AN61" i="99"/>
  <c r="AM61" i="99"/>
  <c r="AL61" i="99"/>
  <c r="AK61" i="99"/>
  <c r="AJ61" i="99"/>
  <c r="AI61" i="99"/>
  <c r="AH61" i="99"/>
  <c r="L61" i="99"/>
  <c r="K61" i="99"/>
  <c r="J61" i="99"/>
  <c r="I61" i="99"/>
  <c r="H61" i="99"/>
  <c r="G61" i="99"/>
  <c r="F61" i="99"/>
  <c r="E61" i="99"/>
  <c r="V61" i="99"/>
  <c r="U61" i="99"/>
  <c r="T61" i="99"/>
  <c r="S61" i="99"/>
  <c r="R61" i="99"/>
  <c r="Q61" i="99"/>
  <c r="P61" i="99"/>
  <c r="O61" i="99"/>
  <c r="N61" i="99"/>
  <c r="M61" i="99"/>
  <c r="AY61" i="99"/>
  <c r="AX61" i="99"/>
  <c r="AW61" i="99"/>
  <c r="AV61" i="99"/>
  <c r="AU61" i="99"/>
  <c r="AT61" i="99"/>
  <c r="AS61" i="99"/>
  <c r="AR61" i="99"/>
  <c r="AQ61" i="99"/>
  <c r="AG61" i="99"/>
  <c r="AF61" i="99"/>
  <c r="AE61" i="99"/>
  <c r="AD61" i="99"/>
  <c r="AC61" i="99"/>
  <c r="AB61" i="99"/>
  <c r="AA61" i="99"/>
  <c r="Z61" i="99"/>
  <c r="B61" i="99"/>
  <c r="AP60" i="99"/>
  <c r="AO60" i="99"/>
  <c r="AN60" i="99"/>
  <c r="AM60" i="99"/>
  <c r="AL60" i="99"/>
  <c r="AK60" i="99"/>
  <c r="AJ60" i="99"/>
  <c r="AI60" i="99"/>
  <c r="AH60" i="99"/>
  <c r="L60" i="99"/>
  <c r="K60" i="99"/>
  <c r="J60" i="99"/>
  <c r="I60" i="99"/>
  <c r="H60" i="99"/>
  <c r="G60" i="99"/>
  <c r="F60" i="99"/>
  <c r="E60" i="99"/>
  <c r="V60" i="99"/>
  <c r="U60" i="99"/>
  <c r="T60" i="99"/>
  <c r="S60" i="99"/>
  <c r="R60" i="99"/>
  <c r="Q60" i="99"/>
  <c r="P60" i="99"/>
  <c r="O60" i="99"/>
  <c r="N60" i="99"/>
  <c r="M60" i="99"/>
  <c r="AY60" i="99"/>
  <c r="AX60" i="99"/>
  <c r="AW60" i="99"/>
  <c r="AV60" i="99"/>
  <c r="AU60" i="99"/>
  <c r="AT60" i="99"/>
  <c r="AS60" i="99"/>
  <c r="AR60" i="99"/>
  <c r="AQ60" i="99"/>
  <c r="AG60" i="99"/>
  <c r="AF60" i="99"/>
  <c r="AE60" i="99"/>
  <c r="AD60" i="99"/>
  <c r="AC60" i="99"/>
  <c r="AB60" i="99"/>
  <c r="AA60" i="99"/>
  <c r="Z60" i="99"/>
  <c r="B60" i="99"/>
  <c r="B48" i="99"/>
  <c r="B47" i="99"/>
  <c r="B46" i="99"/>
  <c r="B45" i="99"/>
  <c r="B44" i="99"/>
  <c r="AP8" i="99"/>
  <c r="AO8" i="99"/>
  <c r="AN8" i="99"/>
  <c r="AM8" i="99"/>
  <c r="AL8" i="99"/>
  <c r="AK8" i="99"/>
  <c r="AJ8" i="99"/>
  <c r="AI8" i="99"/>
  <c r="AH8" i="99"/>
  <c r="L8" i="99"/>
  <c r="K8" i="99"/>
  <c r="J8" i="99"/>
  <c r="I8" i="99"/>
  <c r="H8" i="99"/>
  <c r="G8" i="99"/>
  <c r="F8" i="99"/>
  <c r="E8" i="99"/>
  <c r="V8" i="99"/>
  <c r="U8" i="99"/>
  <c r="T8" i="99"/>
  <c r="S8" i="99"/>
  <c r="R8" i="99"/>
  <c r="Q8" i="99"/>
  <c r="P8" i="99"/>
  <c r="O8" i="99"/>
  <c r="N8" i="99"/>
  <c r="M8" i="99"/>
  <c r="AY8" i="99"/>
  <c r="AX8" i="99"/>
  <c r="AW8" i="99"/>
  <c r="AV8" i="99"/>
  <c r="AU8" i="99"/>
  <c r="AT8" i="99"/>
  <c r="AS8" i="99"/>
  <c r="AR8" i="99"/>
  <c r="AQ8" i="99"/>
  <c r="AG8" i="99"/>
  <c r="AF8" i="99"/>
  <c r="AE8" i="99"/>
  <c r="AD8" i="99"/>
  <c r="AC8" i="99"/>
  <c r="AB8" i="99"/>
  <c r="AA8" i="99"/>
  <c r="Z8" i="99"/>
  <c r="Y8" i="99"/>
  <c r="X8" i="99"/>
  <c r="W8" i="99"/>
  <c r="AP6" i="99"/>
  <c r="AO6" i="99"/>
  <c r="AN6" i="99"/>
  <c r="AM6" i="99"/>
  <c r="AL6" i="99"/>
  <c r="AK6" i="99"/>
  <c r="AJ6" i="99"/>
  <c r="AI6" i="99"/>
  <c r="AH6" i="99"/>
  <c r="L6" i="99"/>
  <c r="K6" i="99"/>
  <c r="J6" i="99"/>
  <c r="I6" i="99"/>
  <c r="H6" i="99"/>
  <c r="G6" i="99"/>
  <c r="F6" i="99"/>
  <c r="E6" i="99"/>
  <c r="V6" i="99"/>
  <c r="U6" i="99"/>
  <c r="T6" i="99"/>
  <c r="S6" i="99"/>
  <c r="R6" i="99"/>
  <c r="Q6" i="99"/>
  <c r="P6" i="99"/>
  <c r="O6" i="99"/>
  <c r="N6" i="99"/>
  <c r="M6" i="99"/>
  <c r="AY6" i="99"/>
  <c r="AX6" i="99"/>
  <c r="AW6" i="99"/>
  <c r="AV6" i="99"/>
  <c r="AU6" i="99"/>
  <c r="AT6" i="99"/>
  <c r="AS6" i="99"/>
  <c r="AR6" i="99"/>
  <c r="AQ6" i="99"/>
  <c r="AG6" i="99"/>
  <c r="AF6" i="99"/>
  <c r="AE6" i="99"/>
  <c r="AD6" i="99"/>
  <c r="AC6" i="99"/>
  <c r="AB6" i="99"/>
  <c r="AA6" i="99"/>
  <c r="Z6" i="99"/>
  <c r="Y6" i="99"/>
  <c r="X6" i="99"/>
  <c r="W6" i="99"/>
  <c r="AP1" i="99"/>
  <c r="AO1" i="99"/>
  <c r="AN1" i="99"/>
  <c r="AM1" i="99"/>
  <c r="AL1" i="99"/>
  <c r="AK1" i="99"/>
  <c r="AJ1" i="99"/>
  <c r="AI1" i="99"/>
  <c r="AH1" i="99"/>
  <c r="L1" i="99"/>
  <c r="K1" i="99"/>
  <c r="J1" i="99"/>
  <c r="I1" i="99"/>
  <c r="H1" i="99"/>
  <c r="G1" i="99"/>
  <c r="F1" i="99"/>
  <c r="E1" i="99"/>
  <c r="V1" i="99"/>
  <c r="U1" i="99"/>
  <c r="T1" i="99"/>
  <c r="S1" i="99"/>
  <c r="R1" i="99"/>
  <c r="Q1" i="99"/>
  <c r="P1" i="99"/>
  <c r="O1" i="99"/>
  <c r="N1" i="99"/>
  <c r="M1" i="99"/>
  <c r="AY1" i="99"/>
  <c r="AX1" i="99"/>
  <c r="AW1" i="99"/>
  <c r="AV1" i="99"/>
  <c r="AU1" i="99"/>
  <c r="AT1" i="99"/>
  <c r="AS1" i="99"/>
  <c r="AR1" i="99"/>
  <c r="AQ1" i="99"/>
  <c r="AG1" i="99"/>
  <c r="AF1" i="99"/>
  <c r="AE1" i="99"/>
  <c r="AD1" i="99"/>
  <c r="AC1" i="99"/>
  <c r="AB1" i="99"/>
  <c r="AA1" i="99"/>
  <c r="Z1" i="99"/>
  <c r="Y1" i="99"/>
  <c r="X1" i="99"/>
  <c r="W1" i="99"/>
  <c r="I70" i="101" l="1"/>
  <c r="K71" i="101"/>
  <c r="J72" i="101"/>
  <c r="I15" i="101"/>
  <c r="O10" i="101"/>
  <c r="W10" i="101"/>
  <c r="F19" i="101"/>
  <c r="R11" i="101"/>
  <c r="T9" i="101"/>
  <c r="M11" i="101"/>
  <c r="L70" i="101"/>
  <c r="F9" i="101"/>
  <c r="M70" i="101"/>
  <c r="N14" i="101"/>
  <c r="N70" i="101"/>
  <c r="Y17" i="101"/>
  <c r="Y19" i="101"/>
  <c r="Y13" i="101"/>
  <c r="Y18" i="101"/>
  <c r="Y14" i="101"/>
  <c r="Y16" i="101"/>
  <c r="Y15" i="101"/>
  <c r="R18" i="101"/>
  <c r="R46" i="101" s="1"/>
  <c r="R16" i="101"/>
  <c r="R14" i="101"/>
  <c r="R19" i="101"/>
  <c r="R50" i="101" s="1"/>
  <c r="R15" i="101"/>
  <c r="Z18" i="101"/>
  <c r="Z16" i="101"/>
  <c r="Z19" i="101"/>
  <c r="Z14" i="101"/>
  <c r="Z17" i="101"/>
  <c r="Z15" i="101"/>
  <c r="K18" i="101"/>
  <c r="K16" i="101"/>
  <c r="K17" i="101"/>
  <c r="K14" i="101"/>
  <c r="K19" i="101"/>
  <c r="K15" i="101"/>
  <c r="U9" i="101"/>
  <c r="G9" i="101"/>
  <c r="N9" i="101"/>
  <c r="P10" i="101"/>
  <c r="X10" i="101"/>
  <c r="I10" i="101"/>
  <c r="W12" i="101"/>
  <c r="S18" i="101"/>
  <c r="S19" i="101"/>
  <c r="S50" i="101" s="1"/>
  <c r="S17" i="101"/>
  <c r="S16" i="101"/>
  <c r="S14" i="101"/>
  <c r="S12" i="101"/>
  <c r="S15" i="101"/>
  <c r="S13" i="101"/>
  <c r="E18" i="101"/>
  <c r="E19" i="101"/>
  <c r="E17" i="101"/>
  <c r="E11" i="101"/>
  <c r="E14" i="101"/>
  <c r="E12" i="101"/>
  <c r="E15" i="101"/>
  <c r="E16" i="101"/>
  <c r="E13" i="101"/>
  <c r="L18" i="101"/>
  <c r="L19" i="101"/>
  <c r="L17" i="101"/>
  <c r="L11" i="101"/>
  <c r="L14" i="101"/>
  <c r="L16" i="101"/>
  <c r="L12" i="101"/>
  <c r="L15" i="101"/>
  <c r="L13" i="101"/>
  <c r="V9" i="101"/>
  <c r="H9" i="101"/>
  <c r="Q10" i="101"/>
  <c r="Y10" i="101"/>
  <c r="J10" i="101"/>
  <c r="Y12" i="101"/>
  <c r="T18" i="101"/>
  <c r="T16" i="101"/>
  <c r="T14" i="101"/>
  <c r="T19" i="101"/>
  <c r="T50" i="101" s="1"/>
  <c r="T12" i="101"/>
  <c r="T15" i="101"/>
  <c r="T13" i="101"/>
  <c r="T17" i="101"/>
  <c r="F18" i="101"/>
  <c r="F59" i="101" s="1"/>
  <c r="F16" i="101"/>
  <c r="F14" i="101"/>
  <c r="F12" i="101"/>
  <c r="F17" i="101"/>
  <c r="F15" i="101"/>
  <c r="F13" i="101"/>
  <c r="M18" i="101"/>
  <c r="M16" i="101"/>
  <c r="M17" i="101"/>
  <c r="M14" i="101"/>
  <c r="M12" i="101"/>
  <c r="M15" i="101"/>
  <c r="M19" i="101"/>
  <c r="M13" i="101"/>
  <c r="O9" i="101"/>
  <c r="W9" i="101"/>
  <c r="R10" i="101"/>
  <c r="Z10" i="101"/>
  <c r="K10" i="101"/>
  <c r="Z12" i="101"/>
  <c r="W16" i="101"/>
  <c r="U16" i="101"/>
  <c r="U19" i="101"/>
  <c r="U17" i="101"/>
  <c r="U12" i="101"/>
  <c r="U15" i="101"/>
  <c r="U18" i="101"/>
  <c r="U13" i="101"/>
  <c r="G16" i="101"/>
  <c r="G19" i="101"/>
  <c r="G17" i="101"/>
  <c r="G18" i="101"/>
  <c r="G12" i="101"/>
  <c r="G15" i="101"/>
  <c r="G13" i="101"/>
  <c r="N16" i="101"/>
  <c r="N19" i="101"/>
  <c r="N17" i="101"/>
  <c r="N12" i="101"/>
  <c r="N15" i="101"/>
  <c r="N13" i="101"/>
  <c r="N18" i="101"/>
  <c r="P9" i="101"/>
  <c r="X9" i="101"/>
  <c r="I9" i="101"/>
  <c r="S10" i="101"/>
  <c r="E10" i="101"/>
  <c r="L10" i="101"/>
  <c r="J17" i="101"/>
  <c r="J19" i="101"/>
  <c r="J13" i="101"/>
  <c r="J16" i="101"/>
  <c r="J14" i="101"/>
  <c r="J15" i="101"/>
  <c r="V16" i="101"/>
  <c r="V19" i="101"/>
  <c r="V50" i="101" s="1"/>
  <c r="V18" i="101"/>
  <c r="V46" i="101" s="1"/>
  <c r="V12" i="101"/>
  <c r="V15" i="101"/>
  <c r="V13" i="101"/>
  <c r="V17" i="101"/>
  <c r="V14" i="101"/>
  <c r="H16" i="101"/>
  <c r="H19" i="101"/>
  <c r="H18" i="101"/>
  <c r="H46" i="101" s="1"/>
  <c r="H12" i="101"/>
  <c r="H15" i="101"/>
  <c r="H17" i="101"/>
  <c r="H13" i="101"/>
  <c r="H14" i="101"/>
  <c r="Y9" i="101"/>
  <c r="J9" i="101"/>
  <c r="T10" i="101"/>
  <c r="F10" i="101"/>
  <c r="M10" i="101"/>
  <c r="J12" i="101"/>
  <c r="R13" i="101"/>
  <c r="Q17" i="101"/>
  <c r="Q19" i="101"/>
  <c r="Q47" i="101" s="1"/>
  <c r="Q13" i="101"/>
  <c r="Q16" i="101"/>
  <c r="Q14" i="101"/>
  <c r="Q18" i="101"/>
  <c r="Q15" i="101"/>
  <c r="J59" i="101"/>
  <c r="J69" i="101" s="1"/>
  <c r="J48" i="101"/>
  <c r="J46" i="101"/>
  <c r="J45" i="101"/>
  <c r="J43" i="101"/>
  <c r="J44" i="101"/>
  <c r="O19" i="101"/>
  <c r="O17" i="101"/>
  <c r="O15" i="101"/>
  <c r="O16" i="101"/>
  <c r="O13" i="101"/>
  <c r="O14" i="101"/>
  <c r="O18" i="101"/>
  <c r="W19" i="101"/>
  <c r="W50" i="101" s="1"/>
  <c r="W17" i="101"/>
  <c r="W15" i="101"/>
  <c r="W13" i="101"/>
  <c r="W18" i="101"/>
  <c r="W14" i="101"/>
  <c r="R9" i="101"/>
  <c r="Z9" i="101"/>
  <c r="K9" i="101"/>
  <c r="U10" i="101"/>
  <c r="G10" i="101"/>
  <c r="N10" i="101"/>
  <c r="P11" i="101"/>
  <c r="J11" i="101"/>
  <c r="O12" i="101"/>
  <c r="K12" i="101"/>
  <c r="Z13" i="101"/>
  <c r="U14" i="101"/>
  <c r="Z59" i="101"/>
  <c r="K46" i="101"/>
  <c r="K48" i="101"/>
  <c r="P17" i="101"/>
  <c r="P18" i="101"/>
  <c r="P16" i="101"/>
  <c r="P13" i="101"/>
  <c r="P19" i="101"/>
  <c r="P50" i="101" s="1"/>
  <c r="P14" i="101"/>
  <c r="P12" i="101"/>
  <c r="X17" i="101"/>
  <c r="X18" i="101"/>
  <c r="X16" i="101"/>
  <c r="X19" i="101"/>
  <c r="X50" i="101" s="1"/>
  <c r="X13" i="101"/>
  <c r="X14" i="101"/>
  <c r="X12" i="101"/>
  <c r="I17" i="101"/>
  <c r="I18" i="101"/>
  <c r="I16" i="101"/>
  <c r="I13" i="101"/>
  <c r="I14" i="101"/>
  <c r="I19" i="101"/>
  <c r="I12" i="101"/>
  <c r="S9" i="101"/>
  <c r="E9" i="101"/>
  <c r="L9" i="101"/>
  <c r="V10" i="101"/>
  <c r="H10" i="101"/>
  <c r="Q11" i="101"/>
  <c r="Y11" i="101"/>
  <c r="K11" i="101"/>
  <c r="Q12" i="101"/>
  <c r="K13" i="101"/>
  <c r="G14" i="101"/>
  <c r="X15" i="101"/>
  <c r="R17" i="101"/>
  <c r="I71" i="101"/>
  <c r="K72" i="101"/>
  <c r="L73" i="101"/>
  <c r="J71" i="101"/>
  <c r="L72" i="101"/>
  <c r="M72" i="101"/>
  <c r="J70" i="101"/>
  <c r="L71" i="101"/>
  <c r="N72" i="101"/>
  <c r="K70" i="101"/>
  <c r="M71" i="101"/>
  <c r="N71" i="101"/>
  <c r="I72" i="101"/>
  <c r="J73" i="101"/>
  <c r="K73" i="101"/>
  <c r="M73" i="101"/>
  <c r="N73" i="101"/>
  <c r="I73" i="101"/>
  <c r="BI11" i="100"/>
  <c r="HC11" i="100"/>
  <c r="AP70" i="100"/>
  <c r="K70" i="100"/>
  <c r="S70" i="100"/>
  <c r="CU70" i="100"/>
  <c r="BB70" i="100"/>
  <c r="FV70" i="100"/>
  <c r="GD70" i="100"/>
  <c r="GL70" i="100"/>
  <c r="EK70" i="100"/>
  <c r="ES70" i="100"/>
  <c r="FA70" i="100"/>
  <c r="FI70" i="100"/>
  <c r="ED70" i="100"/>
  <c r="DC70" i="100"/>
  <c r="DK70" i="100"/>
  <c r="DS70" i="100"/>
  <c r="BJ70" i="100"/>
  <c r="BR70" i="100"/>
  <c r="BZ70" i="100"/>
  <c r="CH70" i="100"/>
  <c r="GV70" i="100"/>
  <c r="HD70" i="100"/>
  <c r="AC70" i="100"/>
  <c r="AT70" i="100"/>
  <c r="CW70" i="100"/>
  <c r="BD70" i="100"/>
  <c r="FX70" i="100"/>
  <c r="GF70" i="100"/>
  <c r="GN70" i="100"/>
  <c r="EM70" i="100"/>
  <c r="EU70" i="100"/>
  <c r="FC70" i="100"/>
  <c r="FK70" i="100"/>
  <c r="EF70" i="100"/>
  <c r="DE70" i="100"/>
  <c r="DM70" i="100"/>
  <c r="DU70" i="100"/>
  <c r="BL70" i="100"/>
  <c r="BT70" i="100"/>
  <c r="CB70" i="100"/>
  <c r="CJ70" i="100"/>
  <c r="GX70" i="100"/>
  <c r="HF70" i="100"/>
  <c r="DW10" i="100"/>
  <c r="AH9" i="100"/>
  <c r="GP10" i="100"/>
  <c r="AF70" i="100"/>
  <c r="AW70" i="100"/>
  <c r="AK70" i="100"/>
  <c r="F70" i="100"/>
  <c r="N70" i="100"/>
  <c r="V70" i="100"/>
  <c r="CX70" i="100"/>
  <c r="BE70" i="100"/>
  <c r="FY70" i="100"/>
  <c r="GG70" i="100"/>
  <c r="GO70" i="100"/>
  <c r="EN70" i="100"/>
  <c r="EV70" i="100"/>
  <c r="FD70" i="100"/>
  <c r="FL70" i="100"/>
  <c r="EG70" i="100"/>
  <c r="DF70" i="100"/>
  <c r="DN70" i="100"/>
  <c r="DV70" i="100"/>
  <c r="BM70" i="100"/>
  <c r="BU70" i="100"/>
  <c r="CC70" i="100"/>
  <c r="CK70" i="100"/>
  <c r="GY70" i="100"/>
  <c r="HG70" i="100"/>
  <c r="CN9" i="100"/>
  <c r="DG10" i="100"/>
  <c r="EE9" i="100"/>
  <c r="HH10" i="100"/>
  <c r="AZ12" i="100"/>
  <c r="CA9" i="100"/>
  <c r="CZ12" i="100"/>
  <c r="FB9" i="100"/>
  <c r="GW9" i="100"/>
  <c r="DB11" i="100"/>
  <c r="FZ10" i="100"/>
  <c r="Q14" i="100"/>
  <c r="AY9" i="100"/>
  <c r="CV9" i="100"/>
  <c r="FJ9" i="100"/>
  <c r="CI9" i="100"/>
  <c r="AP10" i="100"/>
  <c r="GH10" i="100"/>
  <c r="DO10" i="100"/>
  <c r="EM14" i="100"/>
  <c r="BC9" i="100"/>
  <c r="K10" i="100"/>
  <c r="GH12" i="100"/>
  <c r="L13" i="100"/>
  <c r="BL14" i="100"/>
  <c r="AH72" i="100"/>
  <c r="AY72" i="100"/>
  <c r="AM72" i="100"/>
  <c r="H72" i="100"/>
  <c r="P72" i="100"/>
  <c r="FW9" i="100"/>
  <c r="DD9" i="100"/>
  <c r="HE9" i="100"/>
  <c r="S10" i="100"/>
  <c r="EO10" i="100"/>
  <c r="BN10" i="100"/>
  <c r="AN12" i="100"/>
  <c r="EM12" i="100"/>
  <c r="CZ13" i="100"/>
  <c r="L15" i="100"/>
  <c r="AE71" i="100"/>
  <c r="AV71" i="100"/>
  <c r="AJ71" i="100"/>
  <c r="E71" i="100"/>
  <c r="M71" i="100"/>
  <c r="U71" i="100"/>
  <c r="AM9" i="100"/>
  <c r="GE9" i="100"/>
  <c r="DL9" i="100"/>
  <c r="AC10" i="100"/>
  <c r="FQ10" i="100"/>
  <c r="EW10" i="100"/>
  <c r="BV10" i="100"/>
  <c r="I12" i="100"/>
  <c r="FC12" i="100"/>
  <c r="GQ13" i="100"/>
  <c r="GQ15" i="100"/>
  <c r="AB70" i="100"/>
  <c r="AS70" i="100"/>
  <c r="AO70" i="100"/>
  <c r="J70" i="100"/>
  <c r="R70" i="100"/>
  <c r="CT70" i="100"/>
  <c r="BA70" i="100"/>
  <c r="BI70" i="100"/>
  <c r="GC70" i="100"/>
  <c r="GK70" i="100"/>
  <c r="GS70" i="100"/>
  <c r="ER70" i="100"/>
  <c r="EZ70" i="100"/>
  <c r="FH70" i="100"/>
  <c r="EC70" i="100"/>
  <c r="DB70" i="100"/>
  <c r="DJ70" i="100"/>
  <c r="DR70" i="100"/>
  <c r="DZ70" i="100"/>
  <c r="BQ70" i="100"/>
  <c r="BY70" i="100"/>
  <c r="CG70" i="100"/>
  <c r="GU70" i="100"/>
  <c r="HC70" i="100"/>
  <c r="H9" i="100"/>
  <c r="GM9" i="100"/>
  <c r="DT9" i="100"/>
  <c r="AT10" i="100"/>
  <c r="CQ10" i="100"/>
  <c r="FE10" i="100"/>
  <c r="CD10" i="100"/>
  <c r="Q12" i="100"/>
  <c r="EA13" i="100"/>
  <c r="DX15" i="100"/>
  <c r="P9" i="100"/>
  <c r="EL9" i="100"/>
  <c r="BK9" i="100"/>
  <c r="CY10" i="100"/>
  <c r="FM10" i="100"/>
  <c r="CL10" i="100"/>
  <c r="AA12" i="100"/>
  <c r="FO12" i="100"/>
  <c r="DW12" i="100"/>
  <c r="DX13" i="100"/>
  <c r="G16" i="100"/>
  <c r="AD70" i="100"/>
  <c r="AU70" i="100"/>
  <c r="AI70" i="100"/>
  <c r="AQ70" i="100"/>
  <c r="L70" i="100"/>
  <c r="T70" i="100"/>
  <c r="CV70" i="100"/>
  <c r="BC70" i="100"/>
  <c r="FW70" i="100"/>
  <c r="GE70" i="100"/>
  <c r="GM70" i="100"/>
  <c r="EL70" i="100"/>
  <c r="ET70" i="100"/>
  <c r="FB70" i="100"/>
  <c r="FJ70" i="100"/>
  <c r="EE70" i="100"/>
  <c r="DD70" i="100"/>
  <c r="DL70" i="100"/>
  <c r="DT70" i="100"/>
  <c r="BK70" i="100"/>
  <c r="BS70" i="100"/>
  <c r="CA70" i="100"/>
  <c r="CI70" i="100"/>
  <c r="GW70" i="100"/>
  <c r="HE70" i="100"/>
  <c r="Z9" i="100"/>
  <c r="FN9" i="100"/>
  <c r="ET9" i="100"/>
  <c r="BS9" i="100"/>
  <c r="BF10" i="100"/>
  <c r="EH10" i="100"/>
  <c r="GZ10" i="100"/>
  <c r="AR12" i="100"/>
  <c r="CP12" i="100"/>
  <c r="CB12" i="100"/>
  <c r="CM13" i="100"/>
  <c r="EV16" i="100"/>
  <c r="CS71" i="100"/>
  <c r="DA71" i="100"/>
  <c r="BH71" i="100"/>
  <c r="GB71" i="100"/>
  <c r="GJ71" i="100"/>
  <c r="GR71" i="100"/>
  <c r="EQ71" i="100"/>
  <c r="EY71" i="100"/>
  <c r="FG71" i="100"/>
  <c r="EB71" i="100"/>
  <c r="EJ71" i="100"/>
  <c r="DI71" i="100"/>
  <c r="DQ71" i="100"/>
  <c r="DY71" i="100"/>
  <c r="BP71" i="100"/>
  <c r="BX71" i="100"/>
  <c r="CF71" i="100"/>
  <c r="GT71" i="100"/>
  <c r="HB71" i="100"/>
  <c r="HJ71" i="100"/>
  <c r="E18" i="100"/>
  <c r="E22" i="100"/>
  <c r="E14" i="100"/>
  <c r="E19" i="100"/>
  <c r="E15" i="100"/>
  <c r="E13" i="100"/>
  <c r="E16" i="100"/>
  <c r="BH18" i="100"/>
  <c r="BH44" i="100" s="1"/>
  <c r="BH16" i="100"/>
  <c r="BH14" i="100"/>
  <c r="BH15" i="100"/>
  <c r="BH22" i="100"/>
  <c r="BH19" i="100"/>
  <c r="BH50" i="100" s="1"/>
  <c r="BH13" i="100"/>
  <c r="EJ18" i="100"/>
  <c r="EJ44" i="100" s="1"/>
  <c r="EJ16" i="100"/>
  <c r="EJ14" i="100"/>
  <c r="EJ22" i="100"/>
  <c r="EJ12" i="100"/>
  <c r="EJ15" i="100"/>
  <c r="EJ19" i="100"/>
  <c r="EJ50" i="100" s="1"/>
  <c r="EJ13" i="100"/>
  <c r="HB18" i="100"/>
  <c r="HB45" i="100" s="1"/>
  <c r="HB16" i="100"/>
  <c r="HB14" i="100"/>
  <c r="HB12" i="100"/>
  <c r="HB15" i="100"/>
  <c r="HB22" i="100"/>
  <c r="HB19" i="100"/>
  <c r="HB50" i="100" s="1"/>
  <c r="HB13" i="100"/>
  <c r="EQ17" i="100"/>
  <c r="X22" i="100"/>
  <c r="X18" i="100"/>
  <c r="X44" i="100" s="1"/>
  <c r="X19" i="100"/>
  <c r="X50" i="100" s="1"/>
  <c r="X14" i="100"/>
  <c r="X15" i="100"/>
  <c r="X17" i="100"/>
  <c r="X16" i="100"/>
  <c r="AF22" i="100"/>
  <c r="AF18" i="100"/>
  <c r="AF19" i="100"/>
  <c r="AF17" i="100"/>
  <c r="AF14" i="100"/>
  <c r="AF15" i="100"/>
  <c r="AF16" i="100"/>
  <c r="AW22" i="100"/>
  <c r="AW18" i="100"/>
  <c r="AW19" i="100"/>
  <c r="AW50" i="100" s="1"/>
  <c r="AW14" i="100"/>
  <c r="AW15" i="100"/>
  <c r="AW17" i="100"/>
  <c r="AW16" i="100"/>
  <c r="AK22" i="100"/>
  <c r="AK18" i="100"/>
  <c r="AK19" i="100"/>
  <c r="AK50" i="100" s="1"/>
  <c r="AK17" i="100"/>
  <c r="AK14" i="100"/>
  <c r="AK15" i="100"/>
  <c r="AK16" i="100"/>
  <c r="F22" i="100"/>
  <c r="F18" i="100"/>
  <c r="F19" i="100"/>
  <c r="F50" i="100" s="1"/>
  <c r="F14" i="100"/>
  <c r="F15" i="100"/>
  <c r="F17" i="100"/>
  <c r="F16" i="100"/>
  <c r="N22" i="100"/>
  <c r="N18" i="100"/>
  <c r="N19" i="100"/>
  <c r="N50" i="100" s="1"/>
  <c r="N17" i="100"/>
  <c r="N14" i="100"/>
  <c r="N15" i="100"/>
  <c r="N16" i="100"/>
  <c r="V22" i="100"/>
  <c r="V18" i="100"/>
  <c r="V19" i="100"/>
  <c r="V14" i="100"/>
  <c r="V15" i="100"/>
  <c r="V17" i="100"/>
  <c r="V16" i="100"/>
  <c r="FT22" i="100"/>
  <c r="FT18" i="100"/>
  <c r="FT19" i="100"/>
  <c r="FT50" i="100" s="1"/>
  <c r="FT17" i="100"/>
  <c r="FT14" i="100"/>
  <c r="FT15" i="100"/>
  <c r="FT16" i="100"/>
  <c r="CT22" i="100"/>
  <c r="CT18" i="100"/>
  <c r="CT47" i="100" s="1"/>
  <c r="CT19" i="100"/>
  <c r="CT50" i="100" s="1"/>
  <c r="CT14" i="100"/>
  <c r="CT15" i="100"/>
  <c r="CT17" i="100"/>
  <c r="CT16" i="100"/>
  <c r="BA22" i="100"/>
  <c r="BA18" i="100"/>
  <c r="BA19" i="100"/>
  <c r="BA17" i="100"/>
  <c r="BA14" i="100"/>
  <c r="BA15" i="100"/>
  <c r="BA16" i="100"/>
  <c r="BI22" i="100"/>
  <c r="BI18" i="100"/>
  <c r="BI19" i="100"/>
  <c r="BI50" i="100" s="1"/>
  <c r="BI14" i="100"/>
  <c r="BI16" i="100"/>
  <c r="BI15" i="100"/>
  <c r="BI17" i="100"/>
  <c r="GC22" i="100"/>
  <c r="GC18" i="100"/>
  <c r="GC19" i="100"/>
  <c r="GC50" i="100" s="1"/>
  <c r="GC17" i="100"/>
  <c r="GC14" i="100"/>
  <c r="GC15" i="100"/>
  <c r="GC16" i="100"/>
  <c r="GK22" i="100"/>
  <c r="GK18" i="100"/>
  <c r="GK19" i="100"/>
  <c r="GK50" i="100" s="1"/>
  <c r="GK14" i="100"/>
  <c r="GK15" i="100"/>
  <c r="GK17" i="100"/>
  <c r="GK16" i="100"/>
  <c r="GS22" i="100"/>
  <c r="GS18" i="100"/>
  <c r="GS19" i="100"/>
  <c r="GS50" i="100" s="1"/>
  <c r="GS17" i="100"/>
  <c r="GS14" i="100"/>
  <c r="GS16" i="100"/>
  <c r="GS15" i="100"/>
  <c r="ER22" i="100"/>
  <c r="ER18" i="100"/>
  <c r="ER19" i="100"/>
  <c r="ER14" i="100"/>
  <c r="ER15" i="100"/>
  <c r="ER17" i="100"/>
  <c r="ER16" i="100"/>
  <c r="EZ22" i="100"/>
  <c r="EZ18" i="100"/>
  <c r="EZ19" i="100"/>
  <c r="EZ50" i="100" s="1"/>
  <c r="EZ17" i="100"/>
  <c r="EZ14" i="100"/>
  <c r="EZ16" i="100"/>
  <c r="EZ15" i="100"/>
  <c r="FH22" i="100"/>
  <c r="FH18" i="100"/>
  <c r="FH48" i="100" s="1"/>
  <c r="FH19" i="100"/>
  <c r="FH50" i="100" s="1"/>
  <c r="FH14" i="100"/>
  <c r="FH15" i="100"/>
  <c r="FH17" i="100"/>
  <c r="FH16" i="100"/>
  <c r="EC22" i="100"/>
  <c r="EC18" i="100"/>
  <c r="EC19" i="100"/>
  <c r="EC17" i="100"/>
  <c r="EC14" i="100"/>
  <c r="EC16" i="100"/>
  <c r="EC15" i="100"/>
  <c r="DB22" i="100"/>
  <c r="DB18" i="100"/>
  <c r="DB19" i="100"/>
  <c r="DB50" i="100" s="1"/>
  <c r="DB14" i="100"/>
  <c r="DB15" i="100"/>
  <c r="DB17" i="100"/>
  <c r="DB16" i="100"/>
  <c r="DJ22" i="100"/>
  <c r="DJ18" i="100"/>
  <c r="DJ19" i="100"/>
  <c r="DJ14" i="100"/>
  <c r="DJ17" i="100"/>
  <c r="DJ16" i="100"/>
  <c r="DJ15" i="100"/>
  <c r="DR22" i="100"/>
  <c r="DR18" i="100"/>
  <c r="DR19" i="100"/>
  <c r="DR50" i="100" s="1"/>
  <c r="DR14" i="100"/>
  <c r="DR15" i="100"/>
  <c r="DR17" i="100"/>
  <c r="DR16" i="100"/>
  <c r="DZ22" i="100"/>
  <c r="DZ18" i="100"/>
  <c r="DZ19" i="100"/>
  <c r="DZ50" i="100" s="1"/>
  <c r="DZ14" i="100"/>
  <c r="DZ16" i="100"/>
  <c r="DZ17" i="100"/>
  <c r="DZ15" i="100"/>
  <c r="BQ22" i="100"/>
  <c r="BQ18" i="100"/>
  <c r="BQ19" i="100"/>
  <c r="BQ17" i="100"/>
  <c r="BQ14" i="100"/>
  <c r="BQ15" i="100"/>
  <c r="BQ16" i="100"/>
  <c r="BY22" i="100"/>
  <c r="BY18" i="100"/>
  <c r="BY19" i="100"/>
  <c r="BY50" i="100" s="1"/>
  <c r="BY14" i="100"/>
  <c r="BY16" i="100"/>
  <c r="BY15" i="100"/>
  <c r="CG22" i="100"/>
  <c r="CG18" i="100"/>
  <c r="CG19" i="100"/>
  <c r="CG14" i="100"/>
  <c r="CG17" i="100"/>
  <c r="CG15" i="100"/>
  <c r="CG16" i="100"/>
  <c r="GU22" i="100"/>
  <c r="GU18" i="100"/>
  <c r="GU19" i="100"/>
  <c r="GU50" i="100" s="1"/>
  <c r="GU14" i="100"/>
  <c r="GU16" i="100"/>
  <c r="GU15" i="100"/>
  <c r="GU17" i="100"/>
  <c r="HC22" i="100"/>
  <c r="HC18" i="100"/>
  <c r="HC19" i="100"/>
  <c r="HC14" i="100"/>
  <c r="HC15" i="100"/>
  <c r="HC17" i="100"/>
  <c r="HC16" i="100"/>
  <c r="AA9" i="100"/>
  <c r="AR9" i="100"/>
  <c r="AZ9" i="100"/>
  <c r="AN9" i="100"/>
  <c r="I9" i="100"/>
  <c r="Q9" i="100"/>
  <c r="FO9" i="100"/>
  <c r="CO9" i="100"/>
  <c r="CW9" i="100"/>
  <c r="BD9" i="100"/>
  <c r="FX9" i="100"/>
  <c r="GF9" i="100"/>
  <c r="GN9" i="100"/>
  <c r="EM9" i="100"/>
  <c r="EU9" i="100"/>
  <c r="FC9" i="100"/>
  <c r="FK9" i="100"/>
  <c r="EF9" i="100"/>
  <c r="DE9" i="100"/>
  <c r="DM9" i="100"/>
  <c r="DU9" i="100"/>
  <c r="BL9" i="100"/>
  <c r="BT9" i="100"/>
  <c r="CB9" i="100"/>
  <c r="CJ9" i="100"/>
  <c r="GX9" i="100"/>
  <c r="HF9" i="100"/>
  <c r="AD10" i="100"/>
  <c r="AU10" i="100"/>
  <c r="AI10" i="100"/>
  <c r="AQ10" i="100"/>
  <c r="L10" i="100"/>
  <c r="T10" i="100"/>
  <c r="FR10" i="100"/>
  <c r="CR10" i="100"/>
  <c r="CZ10" i="100"/>
  <c r="BG10" i="100"/>
  <c r="GA10" i="100"/>
  <c r="GI10" i="100"/>
  <c r="GQ10" i="100"/>
  <c r="EP10" i="100"/>
  <c r="EX10" i="100"/>
  <c r="FF10" i="100"/>
  <c r="EA10" i="100"/>
  <c r="EI10" i="100"/>
  <c r="DH10" i="100"/>
  <c r="DP10" i="100"/>
  <c r="DX10" i="100"/>
  <c r="BO10" i="100"/>
  <c r="BW10" i="100"/>
  <c r="CE10" i="100"/>
  <c r="CM10" i="100"/>
  <c r="HA10" i="100"/>
  <c r="HI10" i="100"/>
  <c r="O11" i="100"/>
  <c r="AB12" i="100"/>
  <c r="AS12" i="100"/>
  <c r="AO12" i="100"/>
  <c r="J12" i="100"/>
  <c r="R12" i="100"/>
  <c r="FP12" i="100"/>
  <c r="CQ12" i="100"/>
  <c r="DA12" i="100"/>
  <c r="FX12" i="100"/>
  <c r="GJ12" i="100"/>
  <c r="EN12" i="100"/>
  <c r="FE12" i="100"/>
  <c r="DE12" i="100"/>
  <c r="DZ12" i="100"/>
  <c r="CD12" i="100"/>
  <c r="HF12" i="100"/>
  <c r="N13" i="100"/>
  <c r="BA13" i="100"/>
  <c r="GS13" i="100"/>
  <c r="EC13" i="100"/>
  <c r="DZ13" i="100"/>
  <c r="GU13" i="100"/>
  <c r="AA14" i="100"/>
  <c r="FO14" i="100"/>
  <c r="EU14" i="100"/>
  <c r="BT14" i="100"/>
  <c r="T15" i="100"/>
  <c r="EP15" i="100"/>
  <c r="BO15" i="100"/>
  <c r="FL16" i="100"/>
  <c r="AV17" i="100"/>
  <c r="FG17" i="100"/>
  <c r="R18" i="100"/>
  <c r="GB22" i="100"/>
  <c r="GB18" i="100"/>
  <c r="GB16" i="100"/>
  <c r="GB17" i="100"/>
  <c r="GB14" i="100"/>
  <c r="GB15" i="100"/>
  <c r="GB13" i="100"/>
  <c r="EB22" i="100"/>
  <c r="EB18" i="100"/>
  <c r="EB16" i="100"/>
  <c r="EB17" i="100"/>
  <c r="EB14" i="100"/>
  <c r="EB12" i="100"/>
  <c r="EB15" i="100"/>
  <c r="EB13" i="100"/>
  <c r="EB19" i="100"/>
  <c r="EB50" i="100" s="1"/>
  <c r="DQ18" i="100"/>
  <c r="DQ16" i="100"/>
  <c r="DQ22" i="100"/>
  <c r="DQ14" i="100"/>
  <c r="DQ12" i="100"/>
  <c r="DQ19" i="100"/>
  <c r="DQ50" i="100" s="1"/>
  <c r="DQ15" i="100"/>
  <c r="DQ13" i="100"/>
  <c r="DQ17" i="100"/>
  <c r="HJ22" i="100"/>
  <c r="HJ18" i="100"/>
  <c r="HJ16" i="100"/>
  <c r="HJ14" i="100"/>
  <c r="HJ17" i="100"/>
  <c r="HJ12" i="100"/>
  <c r="HJ15" i="100"/>
  <c r="HJ13" i="100"/>
  <c r="Y18" i="100"/>
  <c r="Y22" i="100"/>
  <c r="Y19" i="100"/>
  <c r="Y50" i="100" s="1"/>
  <c r="Y15" i="100"/>
  <c r="Y17" i="100"/>
  <c r="Y13" i="100"/>
  <c r="Y14" i="100"/>
  <c r="AG18" i="100"/>
  <c r="AG22" i="100"/>
  <c r="AG19" i="100"/>
  <c r="AG50" i="100" s="1"/>
  <c r="AG15" i="100"/>
  <c r="AG13" i="100"/>
  <c r="AG17" i="100"/>
  <c r="AG14" i="100"/>
  <c r="AX22" i="100"/>
  <c r="AX18" i="100"/>
  <c r="AX19" i="100"/>
  <c r="AX50" i="100" s="1"/>
  <c r="AX15" i="100"/>
  <c r="AX17" i="100"/>
  <c r="AX13" i="100"/>
  <c r="AX14" i="100"/>
  <c r="AL22" i="100"/>
  <c r="AL18" i="100"/>
  <c r="AL19" i="100"/>
  <c r="AL50" i="100" s="1"/>
  <c r="AL15" i="100"/>
  <c r="AL13" i="100"/>
  <c r="AL17" i="100"/>
  <c r="AL14" i="100"/>
  <c r="G22" i="100"/>
  <c r="G18" i="100"/>
  <c r="G19" i="100"/>
  <c r="G50" i="100" s="1"/>
  <c r="G15" i="100"/>
  <c r="G17" i="100"/>
  <c r="G13" i="100"/>
  <c r="G14" i="100"/>
  <c r="O22" i="100"/>
  <c r="O18" i="100"/>
  <c r="O19" i="100"/>
  <c r="O15" i="100"/>
  <c r="O13" i="100"/>
  <c r="O17" i="100"/>
  <c r="O14" i="100"/>
  <c r="W22" i="100"/>
  <c r="W18" i="100"/>
  <c r="W44" i="100" s="1"/>
  <c r="W19" i="100"/>
  <c r="W50" i="100" s="1"/>
  <c r="W15" i="100"/>
  <c r="W17" i="100"/>
  <c r="W13" i="100"/>
  <c r="W14" i="100"/>
  <c r="FU22" i="100"/>
  <c r="FU18" i="100"/>
  <c r="FU19" i="100"/>
  <c r="FU50" i="100" s="1"/>
  <c r="FU15" i="100"/>
  <c r="FU13" i="100"/>
  <c r="FU17" i="100"/>
  <c r="FU14" i="100"/>
  <c r="CU22" i="100"/>
  <c r="CU18" i="100"/>
  <c r="CU19" i="100"/>
  <c r="CU50" i="100" s="1"/>
  <c r="CU12" i="100"/>
  <c r="CU15" i="100"/>
  <c r="CU17" i="100"/>
  <c r="CU13" i="100"/>
  <c r="CU14" i="100"/>
  <c r="BB22" i="100"/>
  <c r="BB18" i="100"/>
  <c r="BB19" i="100"/>
  <c r="BB50" i="100" s="1"/>
  <c r="BB12" i="100"/>
  <c r="BB15" i="100"/>
  <c r="BB13" i="100"/>
  <c r="BB17" i="100"/>
  <c r="BB14" i="100"/>
  <c r="FV22" i="100"/>
  <c r="FV18" i="100"/>
  <c r="FV19" i="100"/>
  <c r="FV16" i="100"/>
  <c r="FV12" i="100"/>
  <c r="FV15" i="100"/>
  <c r="FV17" i="100"/>
  <c r="FV13" i="100"/>
  <c r="FV14" i="100"/>
  <c r="GD22" i="100"/>
  <c r="GD18" i="100"/>
  <c r="GD19" i="100"/>
  <c r="GD50" i="100" s="1"/>
  <c r="GD12" i="100"/>
  <c r="GD15" i="100"/>
  <c r="GD16" i="100"/>
  <c r="GD13" i="100"/>
  <c r="GD17" i="100"/>
  <c r="GD14" i="100"/>
  <c r="GL22" i="100"/>
  <c r="GL18" i="100"/>
  <c r="GL59" i="100" s="1"/>
  <c r="GL69" i="100" s="1"/>
  <c r="GL19" i="100"/>
  <c r="GL50" i="100" s="1"/>
  <c r="GL12" i="100"/>
  <c r="GL15" i="100"/>
  <c r="GL17" i="100"/>
  <c r="GL13" i="100"/>
  <c r="GL16" i="100"/>
  <c r="GL14" i="100"/>
  <c r="EK22" i="100"/>
  <c r="EK18" i="100"/>
  <c r="EK16" i="100"/>
  <c r="EK19" i="100"/>
  <c r="EK50" i="100" s="1"/>
  <c r="EK12" i="100"/>
  <c r="EK15" i="100"/>
  <c r="EK13" i="100"/>
  <c r="EK17" i="100"/>
  <c r="EK14" i="100"/>
  <c r="ES22" i="100"/>
  <c r="ES18" i="100"/>
  <c r="ES16" i="100"/>
  <c r="ES19" i="100"/>
  <c r="ES50" i="100" s="1"/>
  <c r="ES12" i="100"/>
  <c r="ES15" i="100"/>
  <c r="ES17" i="100"/>
  <c r="ES13" i="100"/>
  <c r="ES14" i="100"/>
  <c r="FA22" i="100"/>
  <c r="FA18" i="100"/>
  <c r="FA16" i="100"/>
  <c r="FA19" i="100"/>
  <c r="FA50" i="100" s="1"/>
  <c r="FA12" i="100"/>
  <c r="FA15" i="100"/>
  <c r="FA13" i="100"/>
  <c r="FA17" i="100"/>
  <c r="FA14" i="100"/>
  <c r="FI22" i="100"/>
  <c r="FI18" i="100"/>
  <c r="FI16" i="100"/>
  <c r="FI19" i="100"/>
  <c r="FI50" i="100" s="1"/>
  <c r="FI12" i="100"/>
  <c r="FI15" i="100"/>
  <c r="FI17" i="100"/>
  <c r="FI13" i="100"/>
  <c r="FI14" i="100"/>
  <c r="ED22" i="100"/>
  <c r="ED18" i="100"/>
  <c r="ED16" i="100"/>
  <c r="ED19" i="100"/>
  <c r="ED50" i="100" s="1"/>
  <c r="ED12" i="100"/>
  <c r="ED15" i="100"/>
  <c r="ED13" i="100"/>
  <c r="ED17" i="100"/>
  <c r="ED14" i="100"/>
  <c r="DC22" i="100"/>
  <c r="DC18" i="100"/>
  <c r="DC16" i="100"/>
  <c r="DC19" i="100"/>
  <c r="DC50" i="100" s="1"/>
  <c r="DC12" i="100"/>
  <c r="DC15" i="100"/>
  <c r="DC17" i="100"/>
  <c r="DC13" i="100"/>
  <c r="DC14" i="100"/>
  <c r="DK22" i="100"/>
  <c r="DK18" i="100"/>
  <c r="DK16" i="100"/>
  <c r="DK19" i="100"/>
  <c r="DK50" i="100" s="1"/>
  <c r="DK17" i="100"/>
  <c r="DK12" i="100"/>
  <c r="DK15" i="100"/>
  <c r="DK13" i="100"/>
  <c r="DK14" i="100"/>
  <c r="DS22" i="100"/>
  <c r="DS18" i="100"/>
  <c r="DS59" i="100" s="1"/>
  <c r="DS69" i="100" s="1"/>
  <c r="DS16" i="100"/>
  <c r="DS19" i="100"/>
  <c r="DS50" i="100" s="1"/>
  <c r="DS12" i="100"/>
  <c r="DS15" i="100"/>
  <c r="DS13" i="100"/>
  <c r="DS14" i="100"/>
  <c r="BJ22" i="100"/>
  <c r="BJ18" i="100"/>
  <c r="BJ16" i="100"/>
  <c r="BJ19" i="100"/>
  <c r="BJ50" i="100" s="1"/>
  <c r="BJ12" i="100"/>
  <c r="BJ17" i="100"/>
  <c r="BJ15" i="100"/>
  <c r="BJ13" i="100"/>
  <c r="BJ14" i="100"/>
  <c r="BR22" i="100"/>
  <c r="BR18" i="100"/>
  <c r="BR16" i="100"/>
  <c r="BR19" i="100"/>
  <c r="BR50" i="100" s="1"/>
  <c r="BR12" i="100"/>
  <c r="BR15" i="100"/>
  <c r="BR13" i="100"/>
  <c r="BR17" i="100"/>
  <c r="BR14" i="100"/>
  <c r="BZ22" i="100"/>
  <c r="BZ18" i="100"/>
  <c r="BZ16" i="100"/>
  <c r="BZ19" i="100"/>
  <c r="BZ50" i="100" s="1"/>
  <c r="BZ12" i="100"/>
  <c r="BZ15" i="100"/>
  <c r="BZ17" i="100"/>
  <c r="BZ13" i="100"/>
  <c r="BZ14" i="100"/>
  <c r="CH22" i="100"/>
  <c r="CH18" i="100"/>
  <c r="CH16" i="100"/>
  <c r="CH19" i="100"/>
  <c r="CH50" i="100" s="1"/>
  <c r="CH17" i="100"/>
  <c r="CH12" i="100"/>
  <c r="CH15" i="100"/>
  <c r="CH13" i="100"/>
  <c r="CH14" i="100"/>
  <c r="GV22" i="100"/>
  <c r="GV18" i="100"/>
  <c r="GV16" i="100"/>
  <c r="GV19" i="100"/>
  <c r="GV50" i="100" s="1"/>
  <c r="GV12" i="100"/>
  <c r="GV15" i="100"/>
  <c r="GV13" i="100"/>
  <c r="GV17" i="100"/>
  <c r="GV14" i="100"/>
  <c r="HD22" i="100"/>
  <c r="HD18" i="100"/>
  <c r="HD16" i="100"/>
  <c r="HD19" i="100"/>
  <c r="HD12" i="100"/>
  <c r="HD15" i="100"/>
  <c r="HD17" i="100"/>
  <c r="HD13" i="100"/>
  <c r="HD14" i="100"/>
  <c r="AB9" i="100"/>
  <c r="AS9" i="100"/>
  <c r="AO9" i="100"/>
  <c r="J9" i="100"/>
  <c r="R9" i="100"/>
  <c r="FP9" i="100"/>
  <c r="CP9" i="100"/>
  <c r="CX9" i="100"/>
  <c r="BE9" i="100"/>
  <c r="FY9" i="100"/>
  <c r="GG9" i="100"/>
  <c r="GO9" i="100"/>
  <c r="EN9" i="100"/>
  <c r="EV9" i="100"/>
  <c r="FD9" i="100"/>
  <c r="FL9" i="100"/>
  <c r="EG9" i="100"/>
  <c r="DF9" i="100"/>
  <c r="DN9" i="100"/>
  <c r="DV9" i="100"/>
  <c r="BM9" i="100"/>
  <c r="BU9" i="100"/>
  <c r="CC9" i="100"/>
  <c r="CK9" i="100"/>
  <c r="GY9" i="100"/>
  <c r="HG9" i="100"/>
  <c r="AV10" i="100"/>
  <c r="AJ10" i="100"/>
  <c r="E10" i="100"/>
  <c r="FS10" i="100"/>
  <c r="CS10" i="100"/>
  <c r="DA10" i="100"/>
  <c r="BH10" i="100"/>
  <c r="GB10" i="100"/>
  <c r="GJ10" i="100"/>
  <c r="EQ10" i="100"/>
  <c r="FG10" i="100"/>
  <c r="EB10" i="100"/>
  <c r="EJ10" i="100"/>
  <c r="DQ10" i="100"/>
  <c r="DY10" i="100"/>
  <c r="BX10" i="100"/>
  <c r="HB10" i="100"/>
  <c r="HJ10" i="100"/>
  <c r="AC12" i="100"/>
  <c r="AT12" i="100"/>
  <c r="AP12" i="100"/>
  <c r="K12" i="100"/>
  <c r="S12" i="100"/>
  <c r="FQ12" i="100"/>
  <c r="CR12" i="100"/>
  <c r="BA12" i="100"/>
  <c r="FY12" i="100"/>
  <c r="GK12" i="100"/>
  <c r="EO12" i="100"/>
  <c r="FH12" i="100"/>
  <c r="DG12" i="100"/>
  <c r="BL12" i="100"/>
  <c r="CG12" i="100"/>
  <c r="HH12" i="100"/>
  <c r="T13" i="100"/>
  <c r="BG13" i="100"/>
  <c r="EP13" i="100"/>
  <c r="EI13" i="100"/>
  <c r="BO13" i="100"/>
  <c r="HA13" i="100"/>
  <c r="AR14" i="100"/>
  <c r="CO14" i="100"/>
  <c r="FC14" i="100"/>
  <c r="CB14" i="100"/>
  <c r="AD15" i="100"/>
  <c r="FR15" i="100"/>
  <c r="EX15" i="100"/>
  <c r="BW15" i="100"/>
  <c r="Y16" i="100"/>
  <c r="W16" i="100"/>
  <c r="DF16" i="100"/>
  <c r="EJ17" i="100"/>
  <c r="BE18" i="100"/>
  <c r="AE18" i="100"/>
  <c r="AE22" i="100"/>
  <c r="AE19" i="100"/>
  <c r="AE50" i="100" s="1"/>
  <c r="AE17" i="100"/>
  <c r="AE14" i="100"/>
  <c r="AE15" i="100"/>
  <c r="AE13" i="100"/>
  <c r="AE16" i="100"/>
  <c r="U18" i="100"/>
  <c r="U22" i="100"/>
  <c r="U14" i="100"/>
  <c r="U19" i="100"/>
  <c r="U50" i="100" s="1"/>
  <c r="U15" i="100"/>
  <c r="U13" i="100"/>
  <c r="U16" i="100"/>
  <c r="GJ18" i="100"/>
  <c r="GJ16" i="100"/>
  <c r="GJ14" i="100"/>
  <c r="GJ19" i="100"/>
  <c r="GJ50" i="100" s="1"/>
  <c r="GJ15" i="100"/>
  <c r="GJ13" i="100"/>
  <c r="DI22" i="100"/>
  <c r="DI18" i="100"/>
  <c r="DI16" i="100"/>
  <c r="DI14" i="100"/>
  <c r="DI17" i="100"/>
  <c r="DI12" i="100"/>
  <c r="DI15" i="100"/>
  <c r="DI13" i="100"/>
  <c r="GT22" i="100"/>
  <c r="GT18" i="100"/>
  <c r="GT16" i="100"/>
  <c r="GT17" i="100"/>
  <c r="GT14" i="100"/>
  <c r="GT12" i="100"/>
  <c r="GT15" i="100"/>
  <c r="GT13" i="100"/>
  <c r="GT19" i="100"/>
  <c r="GT50" i="100" s="1"/>
  <c r="DI19" i="100"/>
  <c r="Z22" i="100"/>
  <c r="Z19" i="100"/>
  <c r="Z50" i="100" s="1"/>
  <c r="Z17" i="100"/>
  <c r="Z15" i="100"/>
  <c r="Z13" i="100"/>
  <c r="Z16" i="100"/>
  <c r="Z18" i="100"/>
  <c r="Z14" i="100"/>
  <c r="AH22" i="100"/>
  <c r="AH19" i="100"/>
  <c r="AH50" i="100" s="1"/>
  <c r="AH17" i="100"/>
  <c r="AH15" i="100"/>
  <c r="AH18" i="100"/>
  <c r="AH13" i="100"/>
  <c r="AH16" i="100"/>
  <c r="AH14" i="100"/>
  <c r="AY22" i="100"/>
  <c r="AY19" i="100"/>
  <c r="AY50" i="100" s="1"/>
  <c r="AY17" i="100"/>
  <c r="AY18" i="100"/>
  <c r="AY15" i="100"/>
  <c r="AY13" i="100"/>
  <c r="AY16" i="100"/>
  <c r="AY14" i="100"/>
  <c r="AM22" i="100"/>
  <c r="AM19" i="100"/>
  <c r="AM50" i="100" s="1"/>
  <c r="AM17" i="100"/>
  <c r="AM15" i="100"/>
  <c r="AM18" i="100"/>
  <c r="AM13" i="100"/>
  <c r="AM16" i="100"/>
  <c r="AM14" i="100"/>
  <c r="H22" i="100"/>
  <c r="H19" i="100"/>
  <c r="H50" i="100" s="1"/>
  <c r="H17" i="100"/>
  <c r="H18" i="100"/>
  <c r="H15" i="100"/>
  <c r="H13" i="100"/>
  <c r="H16" i="100"/>
  <c r="H14" i="100"/>
  <c r="P22" i="100"/>
  <c r="P19" i="100"/>
  <c r="P50" i="100" s="1"/>
  <c r="P17" i="100"/>
  <c r="P15" i="100"/>
  <c r="P13" i="100"/>
  <c r="P16" i="100"/>
  <c r="P18" i="100"/>
  <c r="P14" i="100"/>
  <c r="FN22" i="100"/>
  <c r="FN19" i="100"/>
  <c r="FN50" i="100" s="1"/>
  <c r="FN17" i="100"/>
  <c r="FN15" i="100"/>
  <c r="FN13" i="100"/>
  <c r="FN18" i="100"/>
  <c r="FN16" i="100"/>
  <c r="FN14" i="100"/>
  <c r="CN22" i="100"/>
  <c r="CN19" i="100"/>
  <c r="CN50" i="100" s="1"/>
  <c r="CN17" i="100"/>
  <c r="CN12" i="100"/>
  <c r="CN15" i="100"/>
  <c r="CN18" i="100"/>
  <c r="CN13" i="100"/>
  <c r="CN16" i="100"/>
  <c r="CN14" i="100"/>
  <c r="CV22" i="100"/>
  <c r="CV19" i="100"/>
  <c r="CV50" i="100" s="1"/>
  <c r="CV17" i="100"/>
  <c r="CV18" i="100"/>
  <c r="CV12" i="100"/>
  <c r="CV15" i="100"/>
  <c r="CV13" i="100"/>
  <c r="CV16" i="100"/>
  <c r="CV14" i="100"/>
  <c r="BC22" i="100"/>
  <c r="BC16" i="100"/>
  <c r="BC19" i="100"/>
  <c r="BC50" i="100" s="1"/>
  <c r="BC17" i="100"/>
  <c r="BC12" i="100"/>
  <c r="BC15" i="100"/>
  <c r="BC13" i="100"/>
  <c r="BC18" i="100"/>
  <c r="BC14" i="100"/>
  <c r="FW22" i="100"/>
  <c r="FW16" i="100"/>
  <c r="FW19" i="100"/>
  <c r="FW50" i="100" s="1"/>
  <c r="FW17" i="100"/>
  <c r="FW12" i="100"/>
  <c r="FW15" i="100"/>
  <c r="FW13" i="100"/>
  <c r="FW18" i="100"/>
  <c r="FW14" i="100"/>
  <c r="GE22" i="100"/>
  <c r="GE16" i="100"/>
  <c r="GE19" i="100"/>
  <c r="GE50" i="100" s="1"/>
  <c r="GE17" i="100"/>
  <c r="GE12" i="100"/>
  <c r="GE15" i="100"/>
  <c r="GE18" i="100"/>
  <c r="GE13" i="100"/>
  <c r="GE14" i="100"/>
  <c r="GM22" i="100"/>
  <c r="GM16" i="100"/>
  <c r="GM19" i="100"/>
  <c r="GM50" i="100" s="1"/>
  <c r="GM17" i="100"/>
  <c r="GM18" i="100"/>
  <c r="GM12" i="100"/>
  <c r="GM15" i="100"/>
  <c r="GM13" i="100"/>
  <c r="GM14" i="100"/>
  <c r="EL22" i="100"/>
  <c r="EL16" i="100"/>
  <c r="EL19" i="100"/>
  <c r="EL50" i="100" s="1"/>
  <c r="EL17" i="100"/>
  <c r="EL12" i="100"/>
  <c r="EL15" i="100"/>
  <c r="EL13" i="100"/>
  <c r="EL18" i="100"/>
  <c r="EL14" i="100"/>
  <c r="ET22" i="100"/>
  <c r="ET16" i="100"/>
  <c r="ET19" i="100"/>
  <c r="ET50" i="100" s="1"/>
  <c r="ET17" i="100"/>
  <c r="ET12" i="100"/>
  <c r="ET15" i="100"/>
  <c r="ET13" i="100"/>
  <c r="ET18" i="100"/>
  <c r="ET14" i="100"/>
  <c r="FB22" i="100"/>
  <c r="FB16" i="100"/>
  <c r="FB19" i="100"/>
  <c r="FB50" i="100" s="1"/>
  <c r="FB17" i="100"/>
  <c r="FB12" i="100"/>
  <c r="FB15" i="100"/>
  <c r="FB18" i="100"/>
  <c r="FB13" i="100"/>
  <c r="FB14" i="100"/>
  <c r="FJ22" i="100"/>
  <c r="FJ16" i="100"/>
  <c r="FJ19" i="100"/>
  <c r="FJ50" i="100" s="1"/>
  <c r="FJ17" i="100"/>
  <c r="FJ18" i="100"/>
  <c r="FJ12" i="100"/>
  <c r="FJ15" i="100"/>
  <c r="FJ13" i="100"/>
  <c r="FJ14" i="100"/>
  <c r="EE22" i="100"/>
  <c r="EE16" i="100"/>
  <c r="EE19" i="100"/>
  <c r="EE50" i="100" s="1"/>
  <c r="EE17" i="100"/>
  <c r="EE18" i="100"/>
  <c r="EE12" i="100"/>
  <c r="EE15" i="100"/>
  <c r="EE13" i="100"/>
  <c r="EE14" i="100"/>
  <c r="DD22" i="100"/>
  <c r="DD16" i="100"/>
  <c r="DD19" i="100"/>
  <c r="DD50" i="100" s="1"/>
  <c r="DD17" i="100"/>
  <c r="DD18" i="100"/>
  <c r="DD12" i="100"/>
  <c r="DD15" i="100"/>
  <c r="DD13" i="100"/>
  <c r="DD14" i="100"/>
  <c r="DL22" i="100"/>
  <c r="DL16" i="100"/>
  <c r="DL19" i="100"/>
  <c r="DL50" i="100" s="1"/>
  <c r="DL17" i="100"/>
  <c r="DL18" i="100"/>
  <c r="DL12" i="100"/>
  <c r="DL15" i="100"/>
  <c r="DL13" i="100"/>
  <c r="DL14" i="100"/>
  <c r="DT22" i="100"/>
  <c r="DT16" i="100"/>
  <c r="DT19" i="100"/>
  <c r="DT50" i="100" s="1"/>
  <c r="DT17" i="100"/>
  <c r="DT18" i="100"/>
  <c r="DT12" i="100"/>
  <c r="DT15" i="100"/>
  <c r="DT13" i="100"/>
  <c r="DT14" i="100"/>
  <c r="BK22" i="100"/>
  <c r="BK16" i="100"/>
  <c r="BK19" i="100"/>
  <c r="BK50" i="100" s="1"/>
  <c r="BK17" i="100"/>
  <c r="BK18" i="100"/>
  <c r="BK12" i="100"/>
  <c r="BK15" i="100"/>
  <c r="BK13" i="100"/>
  <c r="BK14" i="100"/>
  <c r="BS22" i="100"/>
  <c r="BS16" i="100"/>
  <c r="BS19" i="100"/>
  <c r="BS50" i="100" s="1"/>
  <c r="BS17" i="100"/>
  <c r="BS18" i="100"/>
  <c r="BS12" i="100"/>
  <c r="BS15" i="100"/>
  <c r="BS13" i="100"/>
  <c r="BS14" i="100"/>
  <c r="CA22" i="100"/>
  <c r="CA16" i="100"/>
  <c r="CA19" i="100"/>
  <c r="CA50" i="100" s="1"/>
  <c r="CA17" i="100"/>
  <c r="CA18" i="100"/>
  <c r="CA12" i="100"/>
  <c r="CA15" i="100"/>
  <c r="CA13" i="100"/>
  <c r="CA14" i="100"/>
  <c r="CI22" i="100"/>
  <c r="CI16" i="100"/>
  <c r="CI19" i="100"/>
  <c r="CI50" i="100" s="1"/>
  <c r="CI17" i="100"/>
  <c r="CI18" i="100"/>
  <c r="CI12" i="100"/>
  <c r="CI15" i="100"/>
  <c r="CI13" i="100"/>
  <c r="CI14" i="100"/>
  <c r="GW22" i="100"/>
  <c r="GW16" i="100"/>
  <c r="GW19" i="100"/>
  <c r="GW50" i="100" s="1"/>
  <c r="GW17" i="100"/>
  <c r="GW18" i="100"/>
  <c r="GW12" i="100"/>
  <c r="GW15" i="100"/>
  <c r="GW13" i="100"/>
  <c r="GW14" i="100"/>
  <c r="HE22" i="100"/>
  <c r="HE16" i="100"/>
  <c r="HE19" i="100"/>
  <c r="HE50" i="100" s="1"/>
  <c r="HE17" i="100"/>
  <c r="HE18" i="100"/>
  <c r="HE12" i="100"/>
  <c r="HE15" i="100"/>
  <c r="HE13" i="100"/>
  <c r="HE14" i="100"/>
  <c r="AC9" i="100"/>
  <c r="AT9" i="100"/>
  <c r="AP9" i="100"/>
  <c r="K9" i="100"/>
  <c r="S9" i="100"/>
  <c r="FQ9" i="100"/>
  <c r="CQ9" i="100"/>
  <c r="CY9" i="100"/>
  <c r="BF9" i="100"/>
  <c r="FZ9" i="100"/>
  <c r="GH9" i="100"/>
  <c r="GP9" i="100"/>
  <c r="EO9" i="100"/>
  <c r="EW9" i="100"/>
  <c r="FE9" i="100"/>
  <c r="FM9" i="100"/>
  <c r="EH9" i="100"/>
  <c r="DG9" i="100"/>
  <c r="DO9" i="100"/>
  <c r="DW9" i="100"/>
  <c r="BN9" i="100"/>
  <c r="BV9" i="100"/>
  <c r="CD9" i="100"/>
  <c r="CL9" i="100"/>
  <c r="GZ9" i="100"/>
  <c r="HH9" i="100"/>
  <c r="X10" i="100"/>
  <c r="AF10" i="100"/>
  <c r="AW10" i="100"/>
  <c r="AK10" i="100"/>
  <c r="F10" i="100"/>
  <c r="N10" i="100"/>
  <c r="V10" i="100"/>
  <c r="FT10" i="100"/>
  <c r="CT10" i="100"/>
  <c r="BA10" i="100"/>
  <c r="BI10" i="100"/>
  <c r="GC10" i="100"/>
  <c r="GK10" i="100"/>
  <c r="GS10" i="100"/>
  <c r="ER10" i="100"/>
  <c r="EZ10" i="100"/>
  <c r="FH10" i="100"/>
  <c r="EC10" i="100"/>
  <c r="DB10" i="100"/>
  <c r="DJ10" i="100"/>
  <c r="DR10" i="100"/>
  <c r="DZ10" i="100"/>
  <c r="BQ10" i="100"/>
  <c r="BY10" i="100"/>
  <c r="CG10" i="100"/>
  <c r="GU10" i="100"/>
  <c r="HC10" i="100"/>
  <c r="AZ11" i="100"/>
  <c r="CW11" i="100"/>
  <c r="BD11" i="100"/>
  <c r="GN11" i="100"/>
  <c r="FK11" i="100"/>
  <c r="CJ11" i="100"/>
  <c r="AD12" i="100"/>
  <c r="AU12" i="100"/>
  <c r="AI12" i="100"/>
  <c r="AQ12" i="100"/>
  <c r="L12" i="100"/>
  <c r="T12" i="100"/>
  <c r="FR12" i="100"/>
  <c r="FZ12" i="100"/>
  <c r="EQ12" i="100"/>
  <c r="FK12" i="100"/>
  <c r="DJ12" i="100"/>
  <c r="BN12" i="100"/>
  <c r="CJ12" i="100"/>
  <c r="X13" i="100"/>
  <c r="V13" i="100"/>
  <c r="BI13" i="100"/>
  <c r="ER13" i="100"/>
  <c r="DB13" i="100"/>
  <c r="BQ13" i="100"/>
  <c r="HC13" i="100"/>
  <c r="AU15" i="100"/>
  <c r="CR15" i="100"/>
  <c r="FF15" i="100"/>
  <c r="CE15" i="100"/>
  <c r="AG16" i="100"/>
  <c r="FU16" i="100"/>
  <c r="DV16" i="100"/>
  <c r="E17" i="100"/>
  <c r="DS17" i="100"/>
  <c r="EN18" i="100"/>
  <c r="EK59" i="100"/>
  <c r="EK69" i="100" s="1"/>
  <c r="M22" i="100"/>
  <c r="M18" i="100"/>
  <c r="M17" i="100"/>
  <c r="M14" i="100"/>
  <c r="M19" i="100"/>
  <c r="M50" i="100" s="1"/>
  <c r="M15" i="100"/>
  <c r="M13" i="100"/>
  <c r="M16" i="100"/>
  <c r="GR22" i="100"/>
  <c r="GR18" i="100"/>
  <c r="GR16" i="100"/>
  <c r="GR17" i="100"/>
  <c r="GR14" i="100"/>
  <c r="GR19" i="100"/>
  <c r="GR50" i="100" s="1"/>
  <c r="GR15" i="100"/>
  <c r="GR13" i="100"/>
  <c r="BP18" i="100"/>
  <c r="BP16" i="100"/>
  <c r="BP22" i="100"/>
  <c r="BP17" i="100"/>
  <c r="BP14" i="100"/>
  <c r="BP19" i="100"/>
  <c r="BP50" i="100" s="1"/>
  <c r="BP12" i="100"/>
  <c r="BP15" i="100"/>
  <c r="BP13" i="100"/>
  <c r="AA22" i="100"/>
  <c r="AA19" i="100"/>
  <c r="AA50" i="100" s="1"/>
  <c r="AA15" i="100"/>
  <c r="AA17" i="100"/>
  <c r="AA13" i="100"/>
  <c r="AA16" i="100"/>
  <c r="AR22" i="100"/>
  <c r="AR19" i="100"/>
  <c r="AR50" i="100" s="1"/>
  <c r="AR15" i="100"/>
  <c r="AR18" i="100"/>
  <c r="AR13" i="100"/>
  <c r="AR16" i="100"/>
  <c r="AR17" i="100"/>
  <c r="AZ22" i="100"/>
  <c r="AZ19" i="100"/>
  <c r="AZ50" i="100" s="1"/>
  <c r="AZ18" i="100"/>
  <c r="AZ15" i="100"/>
  <c r="AZ17" i="100"/>
  <c r="AZ13" i="100"/>
  <c r="AZ16" i="100"/>
  <c r="AN22" i="100"/>
  <c r="AN19" i="100"/>
  <c r="AN50" i="100" s="1"/>
  <c r="AN18" i="100"/>
  <c r="AN15" i="100"/>
  <c r="AN13" i="100"/>
  <c r="AN16" i="100"/>
  <c r="AN17" i="100"/>
  <c r="I22" i="100"/>
  <c r="I19" i="100"/>
  <c r="I50" i="100" s="1"/>
  <c r="I18" i="100"/>
  <c r="I15" i="100"/>
  <c r="I17" i="100"/>
  <c r="I13" i="100"/>
  <c r="I16" i="100"/>
  <c r="Q22" i="100"/>
  <c r="Q19" i="100"/>
  <c r="Q50" i="100" s="1"/>
  <c r="Q18" i="100"/>
  <c r="Q15" i="100"/>
  <c r="Q13" i="100"/>
  <c r="Q16" i="100"/>
  <c r="Q17" i="100"/>
  <c r="FO22" i="100"/>
  <c r="FO19" i="100"/>
  <c r="FO50" i="100" s="1"/>
  <c r="FO18" i="100"/>
  <c r="FO15" i="100"/>
  <c r="FO17" i="100"/>
  <c r="FO13" i="100"/>
  <c r="FO16" i="100"/>
  <c r="CO22" i="100"/>
  <c r="CO19" i="100"/>
  <c r="CO50" i="100" s="1"/>
  <c r="CO18" i="100"/>
  <c r="CO15" i="100"/>
  <c r="CO13" i="100"/>
  <c r="CO16" i="100"/>
  <c r="CO17" i="100"/>
  <c r="CW22" i="100"/>
  <c r="CW19" i="100"/>
  <c r="CW50" i="100" s="1"/>
  <c r="CW18" i="100"/>
  <c r="CW15" i="100"/>
  <c r="CW17" i="100"/>
  <c r="CW13" i="100"/>
  <c r="CW16" i="100"/>
  <c r="BD22" i="100"/>
  <c r="BD16" i="100"/>
  <c r="BD19" i="100"/>
  <c r="BD50" i="100" s="1"/>
  <c r="BD18" i="100"/>
  <c r="BD15" i="100"/>
  <c r="BD13" i="100"/>
  <c r="BD17" i="100"/>
  <c r="FX22" i="100"/>
  <c r="FX16" i="100"/>
  <c r="FX19" i="100"/>
  <c r="FX50" i="100" s="1"/>
  <c r="FX18" i="100"/>
  <c r="FX15" i="100"/>
  <c r="FX17" i="100"/>
  <c r="FX13" i="100"/>
  <c r="GF22" i="100"/>
  <c r="GF16" i="100"/>
  <c r="GF19" i="100"/>
  <c r="GF50" i="100" s="1"/>
  <c r="GF18" i="100"/>
  <c r="GF15" i="100"/>
  <c r="GF13" i="100"/>
  <c r="GF17" i="100"/>
  <c r="GN22" i="100"/>
  <c r="GN16" i="100"/>
  <c r="GN19" i="100"/>
  <c r="GN50" i="100" s="1"/>
  <c r="GN18" i="100"/>
  <c r="GN15" i="100"/>
  <c r="GN17" i="100"/>
  <c r="GN13" i="100"/>
  <c r="EM22" i="100"/>
  <c r="EM16" i="100"/>
  <c r="EM19" i="100"/>
  <c r="EM50" i="100" s="1"/>
  <c r="EM18" i="100"/>
  <c r="EM15" i="100"/>
  <c r="EM13" i="100"/>
  <c r="EM17" i="100"/>
  <c r="EU22" i="100"/>
  <c r="EU16" i="100"/>
  <c r="EU19" i="100"/>
  <c r="EU50" i="100" s="1"/>
  <c r="EU18" i="100"/>
  <c r="EU15" i="100"/>
  <c r="EU17" i="100"/>
  <c r="EU13" i="100"/>
  <c r="FC22" i="100"/>
  <c r="FC16" i="100"/>
  <c r="FC19" i="100"/>
  <c r="FC50" i="100" s="1"/>
  <c r="FC18" i="100"/>
  <c r="FC15" i="100"/>
  <c r="FC13" i="100"/>
  <c r="FC17" i="100"/>
  <c r="FK22" i="100"/>
  <c r="FK16" i="100"/>
  <c r="FK19" i="100"/>
  <c r="FK50" i="100" s="1"/>
  <c r="FK18" i="100"/>
  <c r="FK15" i="100"/>
  <c r="FK17" i="100"/>
  <c r="FK13" i="100"/>
  <c r="EF22" i="100"/>
  <c r="EF16" i="100"/>
  <c r="EF19" i="100"/>
  <c r="EF50" i="100" s="1"/>
  <c r="EF18" i="100"/>
  <c r="EF15" i="100"/>
  <c r="EF13" i="100"/>
  <c r="EF17" i="100"/>
  <c r="DE22" i="100"/>
  <c r="DE16" i="100"/>
  <c r="DE19" i="100"/>
  <c r="DE50" i="100" s="1"/>
  <c r="DE17" i="100"/>
  <c r="DE18" i="100"/>
  <c r="DE15" i="100"/>
  <c r="DE13" i="100"/>
  <c r="DM22" i="100"/>
  <c r="DM16" i="100"/>
  <c r="DM19" i="100"/>
  <c r="DM50" i="100" s="1"/>
  <c r="DM17" i="100"/>
  <c r="DM18" i="100"/>
  <c r="DM15" i="100"/>
  <c r="DM13" i="100"/>
  <c r="DU22" i="100"/>
  <c r="DU16" i="100"/>
  <c r="DU19" i="100"/>
  <c r="DU50" i="100" s="1"/>
  <c r="DU17" i="100"/>
  <c r="DU18" i="100"/>
  <c r="DU15" i="100"/>
  <c r="DU13" i="100"/>
  <c r="BL22" i="100"/>
  <c r="BL16" i="100"/>
  <c r="BL19" i="100"/>
  <c r="BL50" i="100" s="1"/>
  <c r="BL17" i="100"/>
  <c r="BL18" i="100"/>
  <c r="BL15" i="100"/>
  <c r="BL13" i="100"/>
  <c r="BT22" i="100"/>
  <c r="BT16" i="100"/>
  <c r="BT19" i="100"/>
  <c r="BT50" i="100" s="1"/>
  <c r="BT17" i="100"/>
  <c r="BT18" i="100"/>
  <c r="BT15" i="100"/>
  <c r="BT13" i="100"/>
  <c r="CB22" i="100"/>
  <c r="CB16" i="100"/>
  <c r="CB19" i="100"/>
  <c r="CB50" i="100" s="1"/>
  <c r="CB17" i="100"/>
  <c r="CB18" i="100"/>
  <c r="CB15" i="100"/>
  <c r="CB13" i="100"/>
  <c r="CJ22" i="100"/>
  <c r="CJ16" i="100"/>
  <c r="CJ19" i="100"/>
  <c r="CJ50" i="100" s="1"/>
  <c r="CJ17" i="100"/>
  <c r="CJ18" i="100"/>
  <c r="CJ15" i="100"/>
  <c r="CJ13" i="100"/>
  <c r="GX22" i="100"/>
  <c r="GX16" i="100"/>
  <c r="GX19" i="100"/>
  <c r="GX50" i="100" s="1"/>
  <c r="GX17" i="100"/>
  <c r="GX18" i="100"/>
  <c r="GX15" i="100"/>
  <c r="GX13" i="100"/>
  <c r="HF22" i="100"/>
  <c r="HF16" i="100"/>
  <c r="HF19" i="100"/>
  <c r="HF50" i="100" s="1"/>
  <c r="HF17" i="100"/>
  <c r="HF18" i="100"/>
  <c r="HF15" i="100"/>
  <c r="HF13" i="100"/>
  <c r="AD9" i="100"/>
  <c r="AU9" i="100"/>
  <c r="AI9" i="100"/>
  <c r="AQ9" i="100"/>
  <c r="L9" i="100"/>
  <c r="T9" i="100"/>
  <c r="FR9" i="100"/>
  <c r="CR9" i="100"/>
  <c r="CZ9" i="100"/>
  <c r="BG9" i="100"/>
  <c r="GA9" i="100"/>
  <c r="GI9" i="100"/>
  <c r="GQ9" i="100"/>
  <c r="EP9" i="100"/>
  <c r="EX9" i="100"/>
  <c r="FF9" i="100"/>
  <c r="EA9" i="100"/>
  <c r="EI9" i="100"/>
  <c r="DH9" i="100"/>
  <c r="DP9" i="100"/>
  <c r="DX9" i="100"/>
  <c r="BO9" i="100"/>
  <c r="BW9" i="100"/>
  <c r="CE9" i="100"/>
  <c r="CM9" i="100"/>
  <c r="HA9" i="100"/>
  <c r="HI9" i="100"/>
  <c r="Y10" i="100"/>
  <c r="AG10" i="100"/>
  <c r="AX10" i="100"/>
  <c r="AL10" i="100"/>
  <c r="G10" i="100"/>
  <c r="O10" i="100"/>
  <c r="W10" i="100"/>
  <c r="FU10" i="100"/>
  <c r="CU10" i="100"/>
  <c r="BB10" i="100"/>
  <c r="FV10" i="100"/>
  <c r="GD10" i="100"/>
  <c r="GL10" i="100"/>
  <c r="EK10" i="100"/>
  <c r="ES10" i="100"/>
  <c r="FA10" i="100"/>
  <c r="FI10" i="100"/>
  <c r="ED10" i="100"/>
  <c r="DC10" i="100"/>
  <c r="DK10" i="100"/>
  <c r="DS10" i="100"/>
  <c r="BJ10" i="100"/>
  <c r="BR10" i="100"/>
  <c r="BZ10" i="100"/>
  <c r="CH10" i="100"/>
  <c r="GV10" i="100"/>
  <c r="HD10" i="100"/>
  <c r="BE11" i="100"/>
  <c r="GO11" i="100"/>
  <c r="DN11" i="100"/>
  <c r="BU11" i="100"/>
  <c r="AE12" i="100"/>
  <c r="AV12" i="100"/>
  <c r="AJ12" i="100"/>
  <c r="E12" i="100"/>
  <c r="M12" i="100"/>
  <c r="U12" i="100"/>
  <c r="FS12" i="100"/>
  <c r="CT12" i="100"/>
  <c r="GB12" i="100"/>
  <c r="ER12" i="100"/>
  <c r="FM12" i="100"/>
  <c r="DM12" i="100"/>
  <c r="BQ12" i="100"/>
  <c r="CL12" i="100"/>
  <c r="AD13" i="100"/>
  <c r="AI13" i="100"/>
  <c r="FR13" i="100"/>
  <c r="GA13" i="100"/>
  <c r="EX13" i="100"/>
  <c r="DH13" i="100"/>
  <c r="BW13" i="100"/>
  <c r="HI13" i="100"/>
  <c r="BD14" i="100"/>
  <c r="EF14" i="100"/>
  <c r="GX14" i="100"/>
  <c r="CZ15" i="100"/>
  <c r="EA15" i="100"/>
  <c r="CM15" i="100"/>
  <c r="AX16" i="100"/>
  <c r="CU16" i="100"/>
  <c r="U17" i="100"/>
  <c r="BY17" i="100"/>
  <c r="CS18" i="100"/>
  <c r="CS19" i="100"/>
  <c r="CS50" i="100" s="1"/>
  <c r="CS14" i="100"/>
  <c r="CS15" i="100"/>
  <c r="CS13" i="100"/>
  <c r="CS22" i="100"/>
  <c r="CS16" i="100"/>
  <c r="EY22" i="100"/>
  <c r="EY18" i="100"/>
  <c r="EY16" i="100"/>
  <c r="EY19" i="100"/>
  <c r="EY50" i="100" s="1"/>
  <c r="EY17" i="100"/>
  <c r="EY14" i="100"/>
  <c r="EY12" i="100"/>
  <c r="EY15" i="100"/>
  <c r="EY13" i="100"/>
  <c r="CF18" i="100"/>
  <c r="CF16" i="100"/>
  <c r="CF19" i="100"/>
  <c r="CF50" i="100" s="1"/>
  <c r="CF14" i="100"/>
  <c r="CF17" i="100"/>
  <c r="CF12" i="100"/>
  <c r="CF15" i="100"/>
  <c r="CF13" i="100"/>
  <c r="CF22" i="100"/>
  <c r="AB19" i="100"/>
  <c r="AB50" i="100" s="1"/>
  <c r="AB17" i="100"/>
  <c r="AB22" i="100"/>
  <c r="AB13" i="100"/>
  <c r="AB16" i="100"/>
  <c r="AB18" i="100"/>
  <c r="AB14" i="100"/>
  <c r="AB15" i="100"/>
  <c r="AS22" i="100"/>
  <c r="AS19" i="100"/>
  <c r="AS50" i="100" s="1"/>
  <c r="AS17" i="100"/>
  <c r="AS18" i="100"/>
  <c r="AS13" i="100"/>
  <c r="AS16" i="100"/>
  <c r="AS14" i="100"/>
  <c r="AS15" i="100"/>
  <c r="AO22" i="100"/>
  <c r="AO19" i="100"/>
  <c r="AO50" i="100" s="1"/>
  <c r="AO17" i="100"/>
  <c r="AO18" i="100"/>
  <c r="AO13" i="100"/>
  <c r="AO16" i="100"/>
  <c r="AO14" i="100"/>
  <c r="AO15" i="100"/>
  <c r="J19" i="100"/>
  <c r="J50" i="100" s="1"/>
  <c r="J17" i="100"/>
  <c r="J22" i="100"/>
  <c r="J13" i="100"/>
  <c r="J16" i="100"/>
  <c r="J14" i="100"/>
  <c r="J18" i="100"/>
  <c r="J15" i="100"/>
  <c r="R22" i="100"/>
  <c r="R19" i="100"/>
  <c r="R17" i="100"/>
  <c r="R13" i="100"/>
  <c r="R16" i="100"/>
  <c r="R14" i="100"/>
  <c r="R15" i="100"/>
  <c r="FP19" i="100"/>
  <c r="FP50" i="100" s="1"/>
  <c r="FP17" i="100"/>
  <c r="FP22" i="100"/>
  <c r="FP13" i="100"/>
  <c r="FP16" i="100"/>
  <c r="FP18" i="100"/>
  <c r="FP14" i="100"/>
  <c r="FP15" i="100"/>
  <c r="CP22" i="100"/>
  <c r="CP19" i="100"/>
  <c r="CP50" i="100" s="1"/>
  <c r="CP17" i="100"/>
  <c r="CP18" i="100"/>
  <c r="CP13" i="100"/>
  <c r="CP16" i="100"/>
  <c r="CP14" i="100"/>
  <c r="CP15" i="100"/>
  <c r="CX19" i="100"/>
  <c r="CX50" i="100" s="1"/>
  <c r="CX17" i="100"/>
  <c r="CX22" i="100"/>
  <c r="CX13" i="100"/>
  <c r="CX16" i="100"/>
  <c r="CX14" i="100"/>
  <c r="CX18" i="100"/>
  <c r="CX15" i="100"/>
  <c r="BE22" i="100"/>
  <c r="BE19" i="100"/>
  <c r="BE50" i="100" s="1"/>
  <c r="BE17" i="100"/>
  <c r="BE13" i="100"/>
  <c r="BE16" i="100"/>
  <c r="BE14" i="100"/>
  <c r="BE15" i="100"/>
  <c r="FY19" i="100"/>
  <c r="FY50" i="100" s="1"/>
  <c r="FY17" i="100"/>
  <c r="FY22" i="100"/>
  <c r="FY13" i="100"/>
  <c r="FY18" i="100"/>
  <c r="FY14" i="100"/>
  <c r="FY16" i="100"/>
  <c r="FY15" i="100"/>
  <c r="GG22" i="100"/>
  <c r="GG19" i="100"/>
  <c r="GG50" i="100" s="1"/>
  <c r="GG17" i="100"/>
  <c r="GG18" i="100"/>
  <c r="GG13" i="100"/>
  <c r="GG16" i="100"/>
  <c r="GG14" i="100"/>
  <c r="GG15" i="100"/>
  <c r="GO19" i="100"/>
  <c r="GO50" i="100" s="1"/>
  <c r="GO17" i="100"/>
  <c r="GO22" i="100"/>
  <c r="GO13" i="100"/>
  <c r="GO14" i="100"/>
  <c r="GO18" i="100"/>
  <c r="GO15" i="100"/>
  <c r="EN22" i="100"/>
  <c r="EN19" i="100"/>
  <c r="EN50" i="100" s="1"/>
  <c r="EN17" i="100"/>
  <c r="EN16" i="100"/>
  <c r="EN13" i="100"/>
  <c r="EN14" i="100"/>
  <c r="EN15" i="100"/>
  <c r="EV19" i="100"/>
  <c r="EV50" i="100" s="1"/>
  <c r="EV17" i="100"/>
  <c r="EV22" i="100"/>
  <c r="EV13" i="100"/>
  <c r="EV18" i="100"/>
  <c r="EV14" i="100"/>
  <c r="EV12" i="100"/>
  <c r="EV15" i="100"/>
  <c r="FD22" i="100"/>
  <c r="FD19" i="100"/>
  <c r="FD50" i="100" s="1"/>
  <c r="FD17" i="100"/>
  <c r="FD18" i="100"/>
  <c r="FD16" i="100"/>
  <c r="FD13" i="100"/>
  <c r="FD14" i="100"/>
  <c r="FD12" i="100"/>
  <c r="FD15" i="100"/>
  <c r="FL19" i="100"/>
  <c r="FL50" i="100" s="1"/>
  <c r="FL17" i="100"/>
  <c r="FL22" i="100"/>
  <c r="FL18" i="100"/>
  <c r="FL13" i="100"/>
  <c r="FL14" i="100"/>
  <c r="FL12" i="100"/>
  <c r="FL15" i="100"/>
  <c r="EG22" i="100"/>
  <c r="EG19" i="100"/>
  <c r="EG50" i="100" s="1"/>
  <c r="EG17" i="100"/>
  <c r="EG16" i="100"/>
  <c r="EG13" i="100"/>
  <c r="EG14" i="100"/>
  <c r="EG12" i="100"/>
  <c r="EG18" i="100"/>
  <c r="EG15" i="100"/>
  <c r="DF19" i="100"/>
  <c r="DF50" i="100" s="1"/>
  <c r="DF17" i="100"/>
  <c r="DF22" i="100"/>
  <c r="DF13" i="100"/>
  <c r="DF14" i="100"/>
  <c r="DF18" i="100"/>
  <c r="DF12" i="100"/>
  <c r="DF15" i="100"/>
  <c r="DN22" i="100"/>
  <c r="DN19" i="100"/>
  <c r="DN17" i="100"/>
  <c r="DN16" i="100"/>
  <c r="DN13" i="100"/>
  <c r="DN14" i="100"/>
  <c r="DN12" i="100"/>
  <c r="DN15" i="100"/>
  <c r="DV19" i="100"/>
  <c r="DV50" i="100" s="1"/>
  <c r="DV17" i="100"/>
  <c r="DV22" i="100"/>
  <c r="DV13" i="100"/>
  <c r="DV18" i="100"/>
  <c r="DV14" i="100"/>
  <c r="DV12" i="100"/>
  <c r="DV15" i="100"/>
  <c r="BM22" i="100"/>
  <c r="BM19" i="100"/>
  <c r="BM50" i="100" s="1"/>
  <c r="BM17" i="100"/>
  <c r="BM16" i="100"/>
  <c r="BM13" i="100"/>
  <c r="BM18" i="100"/>
  <c r="BM14" i="100"/>
  <c r="BM12" i="100"/>
  <c r="BM15" i="100"/>
  <c r="BU19" i="100"/>
  <c r="BU50" i="100" s="1"/>
  <c r="BU17" i="100"/>
  <c r="BU22" i="100"/>
  <c r="BU13" i="100"/>
  <c r="BU18" i="100"/>
  <c r="BU14" i="100"/>
  <c r="BU12" i="100"/>
  <c r="BU15" i="100"/>
  <c r="CC22" i="100"/>
  <c r="CC19" i="100"/>
  <c r="CC50" i="100" s="1"/>
  <c r="CC17" i="100"/>
  <c r="CC18" i="100"/>
  <c r="CC16" i="100"/>
  <c r="CC13" i="100"/>
  <c r="CC14" i="100"/>
  <c r="CC12" i="100"/>
  <c r="CC15" i="100"/>
  <c r="CK19" i="100"/>
  <c r="CK50" i="100" s="1"/>
  <c r="CK17" i="100"/>
  <c r="CK22" i="100"/>
  <c r="CK18" i="100"/>
  <c r="CK13" i="100"/>
  <c r="CK14" i="100"/>
  <c r="CK12" i="100"/>
  <c r="CK15" i="100"/>
  <c r="GY22" i="100"/>
  <c r="GY19" i="100"/>
  <c r="GY50" i="100" s="1"/>
  <c r="GY17" i="100"/>
  <c r="GY16" i="100"/>
  <c r="GY13" i="100"/>
  <c r="GY14" i="100"/>
  <c r="GY12" i="100"/>
  <c r="GY18" i="100"/>
  <c r="GY15" i="100"/>
  <c r="HG19" i="100"/>
  <c r="HG50" i="100" s="1"/>
  <c r="HG17" i="100"/>
  <c r="HG22" i="100"/>
  <c r="HG13" i="100"/>
  <c r="HG14" i="100"/>
  <c r="HG18" i="100"/>
  <c r="HG12" i="100"/>
  <c r="HG15" i="100"/>
  <c r="AE9" i="100"/>
  <c r="E9" i="100"/>
  <c r="M9" i="100"/>
  <c r="U9" i="100"/>
  <c r="CS9" i="100"/>
  <c r="BH9" i="100"/>
  <c r="GB9" i="100"/>
  <c r="GJ9" i="100"/>
  <c r="GR9" i="100"/>
  <c r="EY9" i="100"/>
  <c r="EB9" i="100"/>
  <c r="EJ9" i="100"/>
  <c r="DI9" i="100"/>
  <c r="DQ9" i="100"/>
  <c r="BP9" i="100"/>
  <c r="CF9" i="100"/>
  <c r="GT9" i="100"/>
  <c r="HB9" i="100"/>
  <c r="HJ9" i="100"/>
  <c r="Z10" i="100"/>
  <c r="AH10" i="100"/>
  <c r="AY10" i="100"/>
  <c r="AM10" i="100"/>
  <c r="H10" i="100"/>
  <c r="P10" i="100"/>
  <c r="FN10" i="100"/>
  <c r="CN10" i="100"/>
  <c r="CV10" i="100"/>
  <c r="BC10" i="100"/>
  <c r="FW10" i="100"/>
  <c r="GE10" i="100"/>
  <c r="GM10" i="100"/>
  <c r="EL10" i="100"/>
  <c r="ET10" i="100"/>
  <c r="FB10" i="100"/>
  <c r="FJ10" i="100"/>
  <c r="EE10" i="100"/>
  <c r="DD10" i="100"/>
  <c r="DL10" i="100"/>
  <c r="DT10" i="100"/>
  <c r="BK10" i="100"/>
  <c r="BS10" i="100"/>
  <c r="CA10" i="100"/>
  <c r="CI10" i="100"/>
  <c r="GW10" i="100"/>
  <c r="HE10" i="100"/>
  <c r="BF11" i="100"/>
  <c r="GP11" i="100"/>
  <c r="DO11" i="100"/>
  <c r="X12" i="100"/>
  <c r="AF12" i="100"/>
  <c r="AW12" i="100"/>
  <c r="AK12" i="100"/>
  <c r="F12" i="100"/>
  <c r="N12" i="100"/>
  <c r="V12" i="100"/>
  <c r="FT12" i="100"/>
  <c r="CW12" i="100"/>
  <c r="GC12" i="100"/>
  <c r="EU12" i="100"/>
  <c r="EC12" i="100"/>
  <c r="BT12" i="100"/>
  <c r="GU12" i="100"/>
  <c r="AF13" i="100"/>
  <c r="AK13" i="100"/>
  <c r="FT13" i="100"/>
  <c r="GC13" i="100"/>
  <c r="EZ13" i="100"/>
  <c r="DJ13" i="100"/>
  <c r="BY13" i="100"/>
  <c r="FX14" i="100"/>
  <c r="DE14" i="100"/>
  <c r="HF14" i="100"/>
  <c r="BG15" i="100"/>
  <c r="EI15" i="100"/>
  <c r="HA15" i="100"/>
  <c r="BB16" i="100"/>
  <c r="CK16" i="100"/>
  <c r="CS17" i="100"/>
  <c r="HB17" i="100"/>
  <c r="AJ22" i="100"/>
  <c r="AJ18" i="100"/>
  <c r="AJ17" i="100"/>
  <c r="AJ14" i="100"/>
  <c r="AJ15" i="100"/>
  <c r="AJ13" i="100"/>
  <c r="AJ16" i="100"/>
  <c r="DA22" i="100"/>
  <c r="DA18" i="100"/>
  <c r="DA17" i="100"/>
  <c r="DA14" i="100"/>
  <c r="DA15" i="100"/>
  <c r="DA13" i="100"/>
  <c r="DA19" i="100"/>
  <c r="DA50" i="100" s="1"/>
  <c r="DA16" i="100"/>
  <c r="FG18" i="100"/>
  <c r="FG16" i="100"/>
  <c r="FG19" i="100"/>
  <c r="FG50" i="100" s="1"/>
  <c r="FG14" i="100"/>
  <c r="FG22" i="100"/>
  <c r="FG12" i="100"/>
  <c r="FG15" i="100"/>
  <c r="FG13" i="100"/>
  <c r="DY22" i="100"/>
  <c r="DY18" i="100"/>
  <c r="DY16" i="100"/>
  <c r="DY14" i="100"/>
  <c r="DY19" i="100"/>
  <c r="DY50" i="100" s="1"/>
  <c r="DY12" i="100"/>
  <c r="DY17" i="100"/>
  <c r="DY15" i="100"/>
  <c r="DY13" i="100"/>
  <c r="BH48" i="100"/>
  <c r="GR46" i="100"/>
  <c r="GR47" i="100"/>
  <c r="EJ46" i="100"/>
  <c r="EJ45" i="100"/>
  <c r="HB46" i="100"/>
  <c r="HB47" i="100"/>
  <c r="HJ59" i="100"/>
  <c r="HJ69" i="100" s="1"/>
  <c r="HJ46" i="100"/>
  <c r="HJ47" i="100"/>
  <c r="HJ48" i="100"/>
  <c r="HJ44" i="100"/>
  <c r="HJ45" i="100"/>
  <c r="AC17" i="100"/>
  <c r="AC18" i="100"/>
  <c r="AC22" i="100"/>
  <c r="AC19" i="100"/>
  <c r="AC50" i="100" s="1"/>
  <c r="AC13" i="100"/>
  <c r="AC16" i="100"/>
  <c r="AC14" i="100"/>
  <c r="AC15" i="100"/>
  <c r="AT17" i="100"/>
  <c r="AT18" i="100"/>
  <c r="AT22" i="100"/>
  <c r="AT19" i="100"/>
  <c r="AT50" i="100" s="1"/>
  <c r="AT13" i="100"/>
  <c r="AT16" i="100"/>
  <c r="AT14" i="100"/>
  <c r="AT15" i="100"/>
  <c r="AP17" i="100"/>
  <c r="AP18" i="100"/>
  <c r="AP22" i="100"/>
  <c r="AP19" i="100"/>
  <c r="AP50" i="100" s="1"/>
  <c r="AP13" i="100"/>
  <c r="AP16" i="100"/>
  <c r="AP14" i="100"/>
  <c r="AP15" i="100"/>
  <c r="K17" i="100"/>
  <c r="K22" i="100"/>
  <c r="K18" i="100"/>
  <c r="K19" i="100"/>
  <c r="K50" i="100" s="1"/>
  <c r="K13" i="100"/>
  <c r="K16" i="100"/>
  <c r="K14" i="100"/>
  <c r="K15" i="100"/>
  <c r="S17" i="100"/>
  <c r="S18" i="100"/>
  <c r="S22" i="100"/>
  <c r="S19" i="100"/>
  <c r="S50" i="100" s="1"/>
  <c r="S13" i="100"/>
  <c r="S16" i="100"/>
  <c r="S14" i="100"/>
  <c r="S15" i="100"/>
  <c r="FQ17" i="100"/>
  <c r="FQ22" i="100"/>
  <c r="FQ18" i="100"/>
  <c r="FQ19" i="100"/>
  <c r="FQ50" i="100" s="1"/>
  <c r="FQ13" i="100"/>
  <c r="FQ16" i="100"/>
  <c r="FQ14" i="100"/>
  <c r="FQ15" i="100"/>
  <c r="CQ17" i="100"/>
  <c r="CQ18" i="100"/>
  <c r="CQ22" i="100"/>
  <c r="CQ19" i="100"/>
  <c r="CQ50" i="100" s="1"/>
  <c r="CQ13" i="100"/>
  <c r="CQ16" i="100"/>
  <c r="CQ14" i="100"/>
  <c r="CQ15" i="100"/>
  <c r="CY17" i="100"/>
  <c r="CY22" i="100"/>
  <c r="CY18" i="100"/>
  <c r="CY19" i="100"/>
  <c r="CY50" i="100" s="1"/>
  <c r="CY13" i="100"/>
  <c r="CY16" i="100"/>
  <c r="CY14" i="100"/>
  <c r="CY15" i="100"/>
  <c r="BF17" i="100"/>
  <c r="BF18" i="100"/>
  <c r="BF22" i="100"/>
  <c r="BF19" i="100"/>
  <c r="BF50" i="100" s="1"/>
  <c r="BF13" i="100"/>
  <c r="BF16" i="100"/>
  <c r="BF14" i="100"/>
  <c r="BF15" i="100"/>
  <c r="FZ17" i="100"/>
  <c r="FZ22" i="100"/>
  <c r="FZ18" i="100"/>
  <c r="FZ19" i="100"/>
  <c r="FZ50" i="100" s="1"/>
  <c r="FZ13" i="100"/>
  <c r="FZ14" i="100"/>
  <c r="FZ16" i="100"/>
  <c r="FZ15" i="100"/>
  <c r="GH17" i="100"/>
  <c r="GH18" i="100"/>
  <c r="GH22" i="100"/>
  <c r="GH19" i="100"/>
  <c r="GH50" i="100" s="1"/>
  <c r="GH13" i="100"/>
  <c r="GH16" i="100"/>
  <c r="GH14" i="100"/>
  <c r="GH15" i="100"/>
  <c r="GP17" i="100"/>
  <c r="GP22" i="100"/>
  <c r="GP18" i="100"/>
  <c r="GP19" i="100"/>
  <c r="GP50" i="100" s="1"/>
  <c r="GP13" i="100"/>
  <c r="GP14" i="100"/>
  <c r="GP16" i="100"/>
  <c r="GP15" i="100"/>
  <c r="EO17" i="100"/>
  <c r="EO18" i="100"/>
  <c r="EO22" i="100"/>
  <c r="EO19" i="100"/>
  <c r="EO50" i="100" s="1"/>
  <c r="EO16" i="100"/>
  <c r="EO13" i="100"/>
  <c r="EO14" i="100"/>
  <c r="EO15" i="100"/>
  <c r="EW17" i="100"/>
  <c r="EW22" i="100"/>
  <c r="EW18" i="100"/>
  <c r="EW19" i="100"/>
  <c r="EW50" i="100" s="1"/>
  <c r="EW13" i="100"/>
  <c r="EW14" i="100"/>
  <c r="EW16" i="100"/>
  <c r="EW15" i="100"/>
  <c r="FE17" i="100"/>
  <c r="FE18" i="100"/>
  <c r="FE22" i="100"/>
  <c r="FE19" i="100"/>
  <c r="FE50" i="100" s="1"/>
  <c r="FE16" i="100"/>
  <c r="FE13" i="100"/>
  <c r="FE14" i="100"/>
  <c r="FE15" i="100"/>
  <c r="FM17" i="100"/>
  <c r="FM22" i="100"/>
  <c r="FM18" i="100"/>
  <c r="FM19" i="100"/>
  <c r="FM50" i="100" s="1"/>
  <c r="FM13" i="100"/>
  <c r="FM14" i="100"/>
  <c r="FM16" i="100"/>
  <c r="FM15" i="100"/>
  <c r="EH17" i="100"/>
  <c r="EH18" i="100"/>
  <c r="EH22" i="100"/>
  <c r="EH19" i="100"/>
  <c r="EH50" i="100" s="1"/>
  <c r="EH16" i="100"/>
  <c r="EH13" i="100"/>
  <c r="EH14" i="100"/>
  <c r="EH15" i="100"/>
  <c r="DG17" i="100"/>
  <c r="DG22" i="100"/>
  <c r="DG18" i="100"/>
  <c r="DG19" i="100"/>
  <c r="DG50" i="100" s="1"/>
  <c r="DG13" i="100"/>
  <c r="DG14" i="100"/>
  <c r="DG16" i="100"/>
  <c r="DG15" i="100"/>
  <c r="DO17" i="100"/>
  <c r="DO18" i="100"/>
  <c r="DO22" i="100"/>
  <c r="DO19" i="100"/>
  <c r="DO50" i="100" s="1"/>
  <c r="DO16" i="100"/>
  <c r="DO13" i="100"/>
  <c r="DO14" i="100"/>
  <c r="DO15" i="100"/>
  <c r="DW17" i="100"/>
  <c r="DW22" i="100"/>
  <c r="DW18" i="100"/>
  <c r="DW19" i="100"/>
  <c r="DW50" i="100" s="1"/>
  <c r="DW13" i="100"/>
  <c r="DW14" i="100"/>
  <c r="DW16" i="100"/>
  <c r="DW15" i="100"/>
  <c r="BN17" i="100"/>
  <c r="BN18" i="100"/>
  <c r="BN22" i="100"/>
  <c r="BN19" i="100"/>
  <c r="BN50" i="100" s="1"/>
  <c r="BN16" i="100"/>
  <c r="BN13" i="100"/>
  <c r="BN14" i="100"/>
  <c r="BN15" i="100"/>
  <c r="BV17" i="100"/>
  <c r="BV22" i="100"/>
  <c r="BV18" i="100"/>
  <c r="BV19" i="100"/>
  <c r="BV50" i="100" s="1"/>
  <c r="BV13" i="100"/>
  <c r="BV14" i="100"/>
  <c r="BV16" i="100"/>
  <c r="BV15" i="100"/>
  <c r="CD17" i="100"/>
  <c r="CD18" i="100"/>
  <c r="CD22" i="100"/>
  <c r="CD19" i="100"/>
  <c r="CD50" i="100" s="1"/>
  <c r="CD16" i="100"/>
  <c r="CD13" i="100"/>
  <c r="CD14" i="100"/>
  <c r="CD15" i="100"/>
  <c r="CL17" i="100"/>
  <c r="CL22" i="100"/>
  <c r="CL18" i="100"/>
  <c r="CL19" i="100"/>
  <c r="CL50" i="100" s="1"/>
  <c r="CL13" i="100"/>
  <c r="CL14" i="100"/>
  <c r="CL16" i="100"/>
  <c r="CL15" i="100"/>
  <c r="GZ17" i="100"/>
  <c r="GZ18" i="100"/>
  <c r="GZ22" i="100"/>
  <c r="GZ19" i="100"/>
  <c r="GZ50" i="100" s="1"/>
  <c r="GZ16" i="100"/>
  <c r="GZ13" i="100"/>
  <c r="GZ14" i="100"/>
  <c r="GZ15" i="100"/>
  <c r="HH17" i="100"/>
  <c r="HH22" i="100"/>
  <c r="HH18" i="100"/>
  <c r="HH19" i="100"/>
  <c r="HH50" i="100" s="1"/>
  <c r="HH13" i="100"/>
  <c r="HH14" i="100"/>
  <c r="HH16" i="100"/>
  <c r="HH15" i="100"/>
  <c r="X9" i="100"/>
  <c r="AF9" i="100"/>
  <c r="AW9" i="100"/>
  <c r="AK9" i="100"/>
  <c r="F9" i="100"/>
  <c r="N9" i="100"/>
  <c r="V9" i="100"/>
  <c r="FT9" i="100"/>
  <c r="CT9" i="100"/>
  <c r="BA9" i="100"/>
  <c r="BI9" i="100"/>
  <c r="GC9" i="100"/>
  <c r="GK9" i="100"/>
  <c r="GS9" i="100"/>
  <c r="ER9" i="100"/>
  <c r="EZ9" i="100"/>
  <c r="FH9" i="100"/>
  <c r="EC9" i="100"/>
  <c r="DB9" i="100"/>
  <c r="DJ9" i="100"/>
  <c r="DR9" i="100"/>
  <c r="DZ9" i="100"/>
  <c r="BQ9" i="100"/>
  <c r="BY9" i="100"/>
  <c r="CG9" i="100"/>
  <c r="GU9" i="100"/>
  <c r="HC9" i="100"/>
  <c r="AA10" i="100"/>
  <c r="AR10" i="100"/>
  <c r="AZ10" i="100"/>
  <c r="AN10" i="100"/>
  <c r="I10" i="100"/>
  <c r="Q10" i="100"/>
  <c r="FO10" i="100"/>
  <c r="CO10" i="100"/>
  <c r="CW10" i="100"/>
  <c r="BD10" i="100"/>
  <c r="FX10" i="100"/>
  <c r="GF10" i="100"/>
  <c r="GN10" i="100"/>
  <c r="EM10" i="100"/>
  <c r="EU10" i="100"/>
  <c r="FC10" i="100"/>
  <c r="FK10" i="100"/>
  <c r="EF10" i="100"/>
  <c r="DE10" i="100"/>
  <c r="DM10" i="100"/>
  <c r="DU10" i="100"/>
  <c r="BL10" i="100"/>
  <c r="BT10" i="100"/>
  <c r="CB10" i="100"/>
  <c r="CJ10" i="100"/>
  <c r="GX10" i="100"/>
  <c r="HF10" i="100"/>
  <c r="AU11" i="100"/>
  <c r="AI11" i="100"/>
  <c r="AQ11" i="100"/>
  <c r="CR11" i="100"/>
  <c r="BG11" i="100"/>
  <c r="GA11" i="100"/>
  <c r="GI11" i="100"/>
  <c r="FF11" i="100"/>
  <c r="DH11" i="100"/>
  <c r="DP11" i="100"/>
  <c r="CE11" i="100"/>
  <c r="HI11" i="100"/>
  <c r="Y12" i="100"/>
  <c r="AG12" i="100"/>
  <c r="AX12" i="100"/>
  <c r="AL12" i="100"/>
  <c r="G12" i="100"/>
  <c r="O12" i="100"/>
  <c r="W12" i="100"/>
  <c r="FU12" i="100"/>
  <c r="CX12" i="100"/>
  <c r="GF12" i="100"/>
  <c r="GR12" i="100"/>
  <c r="EW12" i="100"/>
  <c r="EF12" i="100"/>
  <c r="DR12" i="100"/>
  <c r="BV12" i="100"/>
  <c r="GX12" i="100"/>
  <c r="AN14" i="100"/>
  <c r="GF14" i="100"/>
  <c r="DM14" i="100"/>
  <c r="GA15" i="100"/>
  <c r="HG16" i="100"/>
  <c r="BH17" i="100"/>
  <c r="AJ19" i="100"/>
  <c r="AJ50" i="100" s="1"/>
  <c r="G48" i="100"/>
  <c r="G46" i="100"/>
  <c r="AV18" i="100"/>
  <c r="AV19" i="100"/>
  <c r="AV50" i="100" s="1"/>
  <c r="AV14" i="100"/>
  <c r="AV22" i="100"/>
  <c r="AV15" i="100"/>
  <c r="AV13" i="100"/>
  <c r="AV16" i="100"/>
  <c r="FS22" i="100"/>
  <c r="FS18" i="100"/>
  <c r="FS19" i="100"/>
  <c r="FS50" i="100" s="1"/>
  <c r="FS17" i="100"/>
  <c r="FS14" i="100"/>
  <c r="FS15" i="100"/>
  <c r="FS13" i="100"/>
  <c r="FS16" i="100"/>
  <c r="EQ18" i="100"/>
  <c r="EQ16" i="100"/>
  <c r="EQ14" i="100"/>
  <c r="EQ19" i="100"/>
  <c r="EQ50" i="100" s="1"/>
  <c r="EQ22" i="100"/>
  <c r="EQ15" i="100"/>
  <c r="EQ13" i="100"/>
  <c r="BX22" i="100"/>
  <c r="BX18" i="100"/>
  <c r="BX16" i="100"/>
  <c r="BX19" i="100"/>
  <c r="BX50" i="100" s="1"/>
  <c r="BX14" i="100"/>
  <c r="BX12" i="100"/>
  <c r="BX15" i="100"/>
  <c r="BX17" i="100"/>
  <c r="BX13" i="100"/>
  <c r="N47" i="100"/>
  <c r="N48" i="100"/>
  <c r="V59" i="100"/>
  <c r="V69" i="100" s="1"/>
  <c r="V44" i="100"/>
  <c r="FT65" i="100"/>
  <c r="FT59" i="100"/>
  <c r="FT46" i="100"/>
  <c r="FT47" i="100"/>
  <c r="FT63" i="100" s="1"/>
  <c r="FT48" i="100"/>
  <c r="FT44" i="100"/>
  <c r="FT45" i="100"/>
  <c r="GS59" i="100"/>
  <c r="GS69" i="100" s="1"/>
  <c r="GS47" i="100"/>
  <c r="ER46" i="100"/>
  <c r="ER48" i="100"/>
  <c r="ER44" i="100"/>
  <c r="EZ59" i="100"/>
  <c r="EZ69" i="100" s="1"/>
  <c r="EZ46" i="100"/>
  <c r="EZ47" i="100"/>
  <c r="EZ48" i="100"/>
  <c r="EZ45" i="100"/>
  <c r="EZ44" i="100"/>
  <c r="DZ46" i="100"/>
  <c r="BQ59" i="100"/>
  <c r="BQ69" i="100" s="1"/>
  <c r="BQ47" i="100"/>
  <c r="BQ44" i="100"/>
  <c r="BY59" i="100"/>
  <c r="BY69" i="100" s="1"/>
  <c r="BY48" i="100"/>
  <c r="BY46" i="100"/>
  <c r="BY47" i="100"/>
  <c r="BY45" i="100"/>
  <c r="BY44" i="100"/>
  <c r="AD17" i="100"/>
  <c r="AD18" i="100"/>
  <c r="AD19" i="100"/>
  <c r="AD50" i="100" s="1"/>
  <c r="AD16" i="100"/>
  <c r="AD14" i="100"/>
  <c r="AD22" i="100"/>
  <c r="AU17" i="100"/>
  <c r="AU18" i="100"/>
  <c r="AU22" i="100"/>
  <c r="AU19" i="100"/>
  <c r="AU50" i="100" s="1"/>
  <c r="AU16" i="100"/>
  <c r="AU14" i="100"/>
  <c r="AI17" i="100"/>
  <c r="AI22" i="100"/>
  <c r="AI18" i="100"/>
  <c r="AI19" i="100"/>
  <c r="AI50" i="100" s="1"/>
  <c r="AI16" i="100"/>
  <c r="AI14" i="100"/>
  <c r="AQ17" i="100"/>
  <c r="AQ18" i="100"/>
  <c r="AQ22" i="100"/>
  <c r="AQ19" i="100"/>
  <c r="AQ50" i="100" s="1"/>
  <c r="AQ16" i="100"/>
  <c r="AQ14" i="100"/>
  <c r="L17" i="100"/>
  <c r="L22" i="100"/>
  <c r="L18" i="100"/>
  <c r="L19" i="100"/>
  <c r="L50" i="100" s="1"/>
  <c r="L16" i="100"/>
  <c r="L14" i="100"/>
  <c r="T17" i="100"/>
  <c r="T18" i="100"/>
  <c r="T22" i="100"/>
  <c r="T19" i="100"/>
  <c r="T50" i="100" s="1"/>
  <c r="T16" i="100"/>
  <c r="T14" i="100"/>
  <c r="FR17" i="100"/>
  <c r="FR22" i="100"/>
  <c r="FR18" i="100"/>
  <c r="FR19" i="100"/>
  <c r="FR50" i="100" s="1"/>
  <c r="FR16" i="100"/>
  <c r="FR14" i="100"/>
  <c r="CR17" i="100"/>
  <c r="CR18" i="100"/>
  <c r="CR22" i="100"/>
  <c r="CR19" i="100"/>
  <c r="CR50" i="100" s="1"/>
  <c r="CR16" i="100"/>
  <c r="CR14" i="100"/>
  <c r="CZ17" i="100"/>
  <c r="CZ22" i="100"/>
  <c r="CZ18" i="100"/>
  <c r="CZ19" i="100"/>
  <c r="CZ50" i="100" s="1"/>
  <c r="CZ16" i="100"/>
  <c r="CZ14" i="100"/>
  <c r="BG17" i="100"/>
  <c r="BG18" i="100"/>
  <c r="BG22" i="100"/>
  <c r="BG19" i="100"/>
  <c r="BG50" i="100" s="1"/>
  <c r="BG16" i="100"/>
  <c r="BG14" i="100"/>
  <c r="GA17" i="100"/>
  <c r="GA22" i="100"/>
  <c r="GA18" i="100"/>
  <c r="GA19" i="100"/>
  <c r="GA50" i="100" s="1"/>
  <c r="GA14" i="100"/>
  <c r="GA12" i="100"/>
  <c r="GI17" i="100"/>
  <c r="GI18" i="100"/>
  <c r="GI22" i="100"/>
  <c r="GI19" i="100"/>
  <c r="GI50" i="100" s="1"/>
  <c r="GI16" i="100"/>
  <c r="GI14" i="100"/>
  <c r="GI12" i="100"/>
  <c r="GQ17" i="100"/>
  <c r="GQ22" i="100"/>
  <c r="GQ18" i="100"/>
  <c r="GQ19" i="100"/>
  <c r="GQ50" i="100" s="1"/>
  <c r="GQ14" i="100"/>
  <c r="GQ16" i="100"/>
  <c r="GQ12" i="100"/>
  <c r="EP17" i="100"/>
  <c r="EP18" i="100"/>
  <c r="EP22" i="100"/>
  <c r="EP19" i="100"/>
  <c r="EP50" i="100" s="1"/>
  <c r="EP14" i="100"/>
  <c r="EP12" i="100"/>
  <c r="EP16" i="100"/>
  <c r="EX17" i="100"/>
  <c r="EX22" i="100"/>
  <c r="EX18" i="100"/>
  <c r="EX19" i="100"/>
  <c r="EX50" i="100" s="1"/>
  <c r="EX14" i="100"/>
  <c r="EX16" i="100"/>
  <c r="EX12" i="100"/>
  <c r="FF17" i="100"/>
  <c r="FF18" i="100"/>
  <c r="FF22" i="100"/>
  <c r="FF19" i="100"/>
  <c r="FF50" i="100" s="1"/>
  <c r="FF14" i="100"/>
  <c r="FF12" i="100"/>
  <c r="FF16" i="100"/>
  <c r="EA17" i="100"/>
  <c r="EA22" i="100"/>
  <c r="EA18" i="100"/>
  <c r="EA19" i="100"/>
  <c r="EA50" i="100" s="1"/>
  <c r="EA14" i="100"/>
  <c r="EA16" i="100"/>
  <c r="EA12" i="100"/>
  <c r="EI17" i="100"/>
  <c r="EI18" i="100"/>
  <c r="EI22" i="100"/>
  <c r="EI19" i="100"/>
  <c r="EI50" i="100" s="1"/>
  <c r="EI14" i="100"/>
  <c r="EI12" i="100"/>
  <c r="EI16" i="100"/>
  <c r="DH17" i="100"/>
  <c r="DH22" i="100"/>
  <c r="DH18" i="100"/>
  <c r="DH19" i="100"/>
  <c r="DH50" i="100" s="1"/>
  <c r="DH14" i="100"/>
  <c r="DH16" i="100"/>
  <c r="DH12" i="100"/>
  <c r="DP17" i="100"/>
  <c r="DP18" i="100"/>
  <c r="DP22" i="100"/>
  <c r="DP19" i="100"/>
  <c r="DP50" i="100" s="1"/>
  <c r="DP14" i="100"/>
  <c r="DP12" i="100"/>
  <c r="DP16" i="100"/>
  <c r="DX17" i="100"/>
  <c r="DX22" i="100"/>
  <c r="DX18" i="100"/>
  <c r="DX19" i="100"/>
  <c r="DX50" i="100" s="1"/>
  <c r="DX14" i="100"/>
  <c r="DX16" i="100"/>
  <c r="DX12" i="100"/>
  <c r="BO17" i="100"/>
  <c r="BO18" i="100"/>
  <c r="BO22" i="100"/>
  <c r="BO19" i="100"/>
  <c r="BO50" i="100" s="1"/>
  <c r="BO14" i="100"/>
  <c r="BO12" i="100"/>
  <c r="BO16" i="100"/>
  <c r="BW17" i="100"/>
  <c r="BW22" i="100"/>
  <c r="BW18" i="100"/>
  <c r="BW19" i="100"/>
  <c r="BW50" i="100" s="1"/>
  <c r="BW14" i="100"/>
  <c r="BW16" i="100"/>
  <c r="BW12" i="100"/>
  <c r="CE17" i="100"/>
  <c r="CE18" i="100"/>
  <c r="CE22" i="100"/>
  <c r="CE19" i="100"/>
  <c r="CE50" i="100" s="1"/>
  <c r="CE14" i="100"/>
  <c r="CE12" i="100"/>
  <c r="CE16" i="100"/>
  <c r="CM17" i="100"/>
  <c r="CM22" i="100"/>
  <c r="CM18" i="100"/>
  <c r="CM19" i="100"/>
  <c r="CM50" i="100" s="1"/>
  <c r="CM14" i="100"/>
  <c r="CM16" i="100"/>
  <c r="CM12" i="100"/>
  <c r="HA17" i="100"/>
  <c r="HA18" i="100"/>
  <c r="HA22" i="100"/>
  <c r="HA19" i="100"/>
  <c r="HA50" i="100" s="1"/>
  <c r="HA14" i="100"/>
  <c r="HA12" i="100"/>
  <c r="HA16" i="100"/>
  <c r="HI17" i="100"/>
  <c r="HI22" i="100"/>
  <c r="HI18" i="100"/>
  <c r="HI19" i="100"/>
  <c r="HI50" i="100" s="1"/>
  <c r="HI14" i="100"/>
  <c r="HI16" i="100"/>
  <c r="HI12" i="100"/>
  <c r="Y9" i="100"/>
  <c r="AG9" i="100"/>
  <c r="AX9" i="100"/>
  <c r="AL9" i="100"/>
  <c r="G9" i="100"/>
  <c r="O9" i="100"/>
  <c r="W9" i="100"/>
  <c r="FU9" i="100"/>
  <c r="CU9" i="100"/>
  <c r="BB9" i="100"/>
  <c r="FV9" i="100"/>
  <c r="GD9" i="100"/>
  <c r="GL9" i="100"/>
  <c r="EK9" i="100"/>
  <c r="ES9" i="100"/>
  <c r="FA9" i="100"/>
  <c r="FI9" i="100"/>
  <c r="ED9" i="100"/>
  <c r="DC9" i="100"/>
  <c r="DK9" i="100"/>
  <c r="DS9" i="100"/>
  <c r="BJ9" i="100"/>
  <c r="BR9" i="100"/>
  <c r="BZ9" i="100"/>
  <c r="CH9" i="100"/>
  <c r="GV9" i="100"/>
  <c r="HD9" i="100"/>
  <c r="AB10" i="100"/>
  <c r="AS10" i="100"/>
  <c r="AO10" i="100"/>
  <c r="J10" i="100"/>
  <c r="R10" i="100"/>
  <c r="FP10" i="100"/>
  <c r="CP10" i="100"/>
  <c r="CX10" i="100"/>
  <c r="BE10" i="100"/>
  <c r="FY10" i="100"/>
  <c r="GG10" i="100"/>
  <c r="GO10" i="100"/>
  <c r="EN10" i="100"/>
  <c r="EV10" i="100"/>
  <c r="FD10" i="100"/>
  <c r="FL10" i="100"/>
  <c r="EG10" i="100"/>
  <c r="DF10" i="100"/>
  <c r="DN10" i="100"/>
  <c r="DV10" i="100"/>
  <c r="BM10" i="100"/>
  <c r="BU10" i="100"/>
  <c r="CC10" i="100"/>
  <c r="CK10" i="100"/>
  <c r="GY10" i="100"/>
  <c r="HG10" i="100"/>
  <c r="AE11" i="100"/>
  <c r="AV11" i="100"/>
  <c r="AJ11" i="100"/>
  <c r="E11" i="100"/>
  <c r="M11" i="100"/>
  <c r="U11" i="100"/>
  <c r="FS11" i="100"/>
  <c r="CS11" i="100"/>
  <c r="DA11" i="100"/>
  <c r="BH11" i="100"/>
  <c r="GB11" i="100"/>
  <c r="GJ11" i="100"/>
  <c r="GR11" i="100"/>
  <c r="EQ11" i="100"/>
  <c r="EY11" i="100"/>
  <c r="FG11" i="100"/>
  <c r="EB11" i="100"/>
  <c r="EJ11" i="100"/>
  <c r="DI11" i="100"/>
  <c r="DQ11" i="100"/>
  <c r="DY11" i="100"/>
  <c r="BP11" i="100"/>
  <c r="BX11" i="100"/>
  <c r="CF11" i="100"/>
  <c r="GT11" i="100"/>
  <c r="HB11" i="100"/>
  <c r="HJ11" i="100"/>
  <c r="Z12" i="100"/>
  <c r="AH12" i="100"/>
  <c r="AY12" i="100"/>
  <c r="AM12" i="100"/>
  <c r="H12" i="100"/>
  <c r="P12" i="100"/>
  <c r="FN12" i="100"/>
  <c r="CO12" i="100"/>
  <c r="CY12" i="100"/>
  <c r="BH12" i="100"/>
  <c r="GG12" i="100"/>
  <c r="GS12" i="100"/>
  <c r="EZ12" i="100"/>
  <c r="EH12" i="100"/>
  <c r="DU12" i="100"/>
  <c r="BY12" i="100"/>
  <c r="GZ12" i="100"/>
  <c r="AW13" i="100"/>
  <c r="F13" i="100"/>
  <c r="CT13" i="100"/>
  <c r="GK13" i="100"/>
  <c r="FH13" i="100"/>
  <c r="DR13" i="100"/>
  <c r="CG13" i="100"/>
  <c r="I14" i="100"/>
  <c r="GN14" i="100"/>
  <c r="DU14" i="100"/>
  <c r="AQ15" i="100"/>
  <c r="GI15" i="100"/>
  <c r="DP15" i="100"/>
  <c r="AL16" i="100"/>
  <c r="GO16" i="100"/>
  <c r="GJ17" i="100"/>
  <c r="AA18" i="100"/>
  <c r="GB19" i="100"/>
  <c r="GB50" i="100" s="1"/>
  <c r="AF71" i="100"/>
  <c r="AW71" i="100"/>
  <c r="AK71" i="100"/>
  <c r="F71" i="100"/>
  <c r="N71" i="100"/>
  <c r="V71" i="100"/>
  <c r="CT71" i="100"/>
  <c r="BA71" i="100"/>
  <c r="BI71" i="100"/>
  <c r="GC71" i="100"/>
  <c r="GK71" i="100"/>
  <c r="GS71" i="100"/>
  <c r="ER71" i="100"/>
  <c r="EZ71" i="100"/>
  <c r="FH71" i="100"/>
  <c r="EC71" i="100"/>
  <c r="DB71" i="100"/>
  <c r="DJ71" i="100"/>
  <c r="DR71" i="100"/>
  <c r="DZ71" i="100"/>
  <c r="BQ71" i="100"/>
  <c r="BY71" i="100"/>
  <c r="CG71" i="100"/>
  <c r="GU71" i="100"/>
  <c r="HC71" i="100"/>
  <c r="AG73" i="100"/>
  <c r="AX73" i="100"/>
  <c r="AL73" i="100"/>
  <c r="G73" i="100"/>
  <c r="O73" i="100"/>
  <c r="W73" i="100"/>
  <c r="AE70" i="100"/>
  <c r="AV70" i="100"/>
  <c r="AJ70" i="100"/>
  <c r="E70" i="100"/>
  <c r="M70" i="100"/>
  <c r="U70" i="100"/>
  <c r="CS70" i="100"/>
  <c r="DA70" i="100"/>
  <c r="BH70" i="100"/>
  <c r="GB70" i="100"/>
  <c r="GJ70" i="100"/>
  <c r="GR70" i="100"/>
  <c r="EQ70" i="100"/>
  <c r="EY70" i="100"/>
  <c r="FG70" i="100"/>
  <c r="EB70" i="100"/>
  <c r="EJ70" i="100"/>
  <c r="DI70" i="100"/>
  <c r="DQ70" i="100"/>
  <c r="DY70" i="100"/>
  <c r="BP70" i="100"/>
  <c r="BX70" i="100"/>
  <c r="CF70" i="100"/>
  <c r="GT70" i="100"/>
  <c r="HB70" i="100"/>
  <c r="HJ70" i="100"/>
  <c r="AG71" i="100"/>
  <c r="AX71" i="100"/>
  <c r="AL71" i="100"/>
  <c r="G71" i="100"/>
  <c r="O71" i="100"/>
  <c r="W71" i="100"/>
  <c r="CU71" i="100"/>
  <c r="BB71" i="100"/>
  <c r="FV71" i="100"/>
  <c r="GD71" i="100"/>
  <c r="GL71" i="100"/>
  <c r="EK71" i="100"/>
  <c r="ES71" i="100"/>
  <c r="FA71" i="100"/>
  <c r="FI71" i="100"/>
  <c r="ED71" i="100"/>
  <c r="DC71" i="100"/>
  <c r="DK71" i="100"/>
  <c r="DS71" i="100"/>
  <c r="BJ71" i="100"/>
  <c r="BR71" i="100"/>
  <c r="BZ71" i="100"/>
  <c r="CH71" i="100"/>
  <c r="GV71" i="100"/>
  <c r="HD71" i="100"/>
  <c r="AB72" i="100"/>
  <c r="AS72" i="100"/>
  <c r="AH71" i="100"/>
  <c r="AY71" i="100"/>
  <c r="AM71" i="100"/>
  <c r="H71" i="100"/>
  <c r="P71" i="100"/>
  <c r="CV71" i="100"/>
  <c r="BC71" i="100"/>
  <c r="FW71" i="100"/>
  <c r="GE71" i="100"/>
  <c r="GM71" i="100"/>
  <c r="EL71" i="100"/>
  <c r="ET71" i="100"/>
  <c r="FB71" i="100"/>
  <c r="FJ71" i="100"/>
  <c r="EE71" i="100"/>
  <c r="DD71" i="100"/>
  <c r="DL71" i="100"/>
  <c r="DT71" i="100"/>
  <c r="BK71" i="100"/>
  <c r="BS71" i="100"/>
  <c r="CA71" i="100"/>
  <c r="CI71" i="100"/>
  <c r="GW71" i="100"/>
  <c r="HE71" i="100"/>
  <c r="AC72" i="100"/>
  <c r="AT72" i="100"/>
  <c r="AA71" i="100"/>
  <c r="AR71" i="100"/>
  <c r="AZ71" i="100"/>
  <c r="AN71" i="100"/>
  <c r="I71" i="100"/>
  <c r="Q71" i="100"/>
  <c r="CW71" i="100"/>
  <c r="BD71" i="100"/>
  <c r="FX71" i="100"/>
  <c r="GF71" i="100"/>
  <c r="GN71" i="100"/>
  <c r="EM71" i="100"/>
  <c r="EU71" i="100"/>
  <c r="FC71" i="100"/>
  <c r="FK71" i="100"/>
  <c r="EF71" i="100"/>
  <c r="DE71" i="100"/>
  <c r="DM71" i="100"/>
  <c r="DU71" i="100"/>
  <c r="BL71" i="100"/>
  <c r="BT71" i="100"/>
  <c r="CB71" i="100"/>
  <c r="CJ71" i="100"/>
  <c r="GX71" i="100"/>
  <c r="HF71" i="100"/>
  <c r="AD72" i="100"/>
  <c r="AU72" i="100"/>
  <c r="CS72" i="100"/>
  <c r="DA72" i="100"/>
  <c r="BH72" i="100"/>
  <c r="GB72" i="100"/>
  <c r="GJ72" i="100"/>
  <c r="GR72" i="100"/>
  <c r="EQ72" i="100"/>
  <c r="EY72" i="100"/>
  <c r="FG72" i="100"/>
  <c r="EB72" i="100"/>
  <c r="EJ72" i="100"/>
  <c r="DI72" i="100"/>
  <c r="DQ72" i="100"/>
  <c r="DY72" i="100"/>
  <c r="BP72" i="100"/>
  <c r="BX72" i="100"/>
  <c r="CF72" i="100"/>
  <c r="GT72" i="100"/>
  <c r="HB72" i="100"/>
  <c r="HJ72" i="100"/>
  <c r="AH70" i="100"/>
  <c r="AY70" i="100"/>
  <c r="AM70" i="100"/>
  <c r="H70" i="100"/>
  <c r="P70" i="100"/>
  <c r="AB71" i="100"/>
  <c r="AS71" i="100"/>
  <c r="AO71" i="100"/>
  <c r="J71" i="100"/>
  <c r="R71" i="100"/>
  <c r="CX71" i="100"/>
  <c r="BE71" i="100"/>
  <c r="FY71" i="100"/>
  <c r="GG71" i="100"/>
  <c r="GO71" i="100"/>
  <c r="EN71" i="100"/>
  <c r="EV71" i="100"/>
  <c r="FD71" i="100"/>
  <c r="FL71" i="100"/>
  <c r="EG71" i="100"/>
  <c r="DF71" i="100"/>
  <c r="DN71" i="100"/>
  <c r="DV71" i="100"/>
  <c r="BM71" i="100"/>
  <c r="BU71" i="100"/>
  <c r="CC71" i="100"/>
  <c r="CK71" i="100"/>
  <c r="GY71" i="100"/>
  <c r="HG71" i="100"/>
  <c r="AE72" i="100"/>
  <c r="AV72" i="100"/>
  <c r="AJ72" i="100"/>
  <c r="E72" i="100"/>
  <c r="M72" i="100"/>
  <c r="U72" i="100"/>
  <c r="AA70" i="100"/>
  <c r="AR70" i="100"/>
  <c r="AZ70" i="100"/>
  <c r="AN70" i="100"/>
  <c r="I70" i="100"/>
  <c r="Q70" i="100"/>
  <c r="AC71" i="100"/>
  <c r="AT71" i="100"/>
  <c r="AP71" i="100"/>
  <c r="K71" i="100"/>
  <c r="S71" i="100"/>
  <c r="CY71" i="100"/>
  <c r="BF71" i="100"/>
  <c r="FZ71" i="100"/>
  <c r="GH71" i="100"/>
  <c r="GP71" i="100"/>
  <c r="EO71" i="100"/>
  <c r="EW71" i="100"/>
  <c r="FE71" i="100"/>
  <c r="FM71" i="100"/>
  <c r="EH71" i="100"/>
  <c r="DG71" i="100"/>
  <c r="DO71" i="100"/>
  <c r="DW71" i="100"/>
  <c r="BN71" i="100"/>
  <c r="BV71" i="100"/>
  <c r="CD71" i="100"/>
  <c r="CL71" i="100"/>
  <c r="GZ71" i="100"/>
  <c r="HH71" i="100"/>
  <c r="AF72" i="100"/>
  <c r="AW72" i="100"/>
  <c r="AK72" i="100"/>
  <c r="F72" i="100"/>
  <c r="CU73" i="100"/>
  <c r="BB73" i="100"/>
  <c r="FV73" i="100"/>
  <c r="GD73" i="100"/>
  <c r="GL73" i="100"/>
  <c r="EK73" i="100"/>
  <c r="ES73" i="100"/>
  <c r="FA73" i="100"/>
  <c r="FI73" i="100"/>
  <c r="ED73" i="100"/>
  <c r="DC73" i="100"/>
  <c r="DK73" i="100"/>
  <c r="DS73" i="100"/>
  <c r="BJ73" i="100"/>
  <c r="BR73" i="100"/>
  <c r="BZ73" i="100"/>
  <c r="CH73" i="100"/>
  <c r="GV73" i="100"/>
  <c r="HD73" i="100"/>
  <c r="AD71" i="100"/>
  <c r="AU71" i="100"/>
  <c r="AI71" i="100"/>
  <c r="AQ71" i="100"/>
  <c r="L71" i="100"/>
  <c r="T71" i="100"/>
  <c r="CR71" i="100"/>
  <c r="CZ71" i="100"/>
  <c r="BG71" i="100"/>
  <c r="GA71" i="100"/>
  <c r="GI71" i="100"/>
  <c r="GQ71" i="100"/>
  <c r="EP71" i="100"/>
  <c r="EX71" i="100"/>
  <c r="FF71" i="100"/>
  <c r="EA71" i="100"/>
  <c r="EI71" i="100"/>
  <c r="DH71" i="100"/>
  <c r="DP71" i="100"/>
  <c r="DX71" i="100"/>
  <c r="BO71" i="100"/>
  <c r="BW71" i="100"/>
  <c r="CE71" i="100"/>
  <c r="CM71" i="100"/>
  <c r="HA71" i="100"/>
  <c r="HI71" i="100"/>
  <c r="AG72" i="100"/>
  <c r="AX72" i="100"/>
  <c r="CV72" i="100"/>
  <c r="BC72" i="100"/>
  <c r="N72" i="100"/>
  <c r="V72" i="100"/>
  <c r="CT72" i="100"/>
  <c r="BA72" i="100"/>
  <c r="BI72" i="100"/>
  <c r="GC72" i="100"/>
  <c r="GK72" i="100"/>
  <c r="GS72" i="100"/>
  <c r="ER72" i="100"/>
  <c r="EZ72" i="100"/>
  <c r="FH72" i="100"/>
  <c r="EC72" i="100"/>
  <c r="DB72" i="100"/>
  <c r="DJ72" i="100"/>
  <c r="DR72" i="100"/>
  <c r="DZ72" i="100"/>
  <c r="BQ72" i="100"/>
  <c r="BY72" i="100"/>
  <c r="CG72" i="100"/>
  <c r="GU72" i="100"/>
  <c r="HC72" i="100"/>
  <c r="AH73" i="100"/>
  <c r="AY73" i="100"/>
  <c r="AM73" i="100"/>
  <c r="H73" i="100"/>
  <c r="P73" i="100"/>
  <c r="CV73" i="100"/>
  <c r="BC73" i="100"/>
  <c r="FW73" i="100"/>
  <c r="GE73" i="100"/>
  <c r="GM73" i="100"/>
  <c r="EL73" i="100"/>
  <c r="ET73" i="100"/>
  <c r="FB73" i="100"/>
  <c r="FJ73" i="100"/>
  <c r="EE73" i="100"/>
  <c r="DD73" i="100"/>
  <c r="DL73" i="100"/>
  <c r="DT73" i="100"/>
  <c r="BK73" i="100"/>
  <c r="BS73" i="100"/>
  <c r="CA73" i="100"/>
  <c r="CI73" i="100"/>
  <c r="GW73" i="100"/>
  <c r="HE73" i="100"/>
  <c r="AL72" i="100"/>
  <c r="G72" i="100"/>
  <c r="O72" i="100"/>
  <c r="W72" i="100"/>
  <c r="CU72" i="100"/>
  <c r="BB72" i="100"/>
  <c r="FV72" i="100"/>
  <c r="GD72" i="100"/>
  <c r="GL72" i="100"/>
  <c r="EK72" i="100"/>
  <c r="ES72" i="100"/>
  <c r="FA72" i="100"/>
  <c r="FI72" i="100"/>
  <c r="ED72" i="100"/>
  <c r="DC72" i="100"/>
  <c r="DK72" i="100"/>
  <c r="DS72" i="100"/>
  <c r="BJ72" i="100"/>
  <c r="BR72" i="100"/>
  <c r="BZ72" i="100"/>
  <c r="CH72" i="100"/>
  <c r="GV72" i="100"/>
  <c r="HD72" i="100"/>
  <c r="AA73" i="100"/>
  <c r="AR73" i="100"/>
  <c r="AZ73" i="100"/>
  <c r="AN73" i="100"/>
  <c r="I73" i="100"/>
  <c r="Q73" i="100"/>
  <c r="CW73" i="100"/>
  <c r="BD73" i="100"/>
  <c r="FX73" i="100"/>
  <c r="GF73" i="100"/>
  <c r="GN73" i="100"/>
  <c r="EM73" i="100"/>
  <c r="EU73" i="100"/>
  <c r="FC73" i="100"/>
  <c r="FK73" i="100"/>
  <c r="EF73" i="100"/>
  <c r="DE73" i="100"/>
  <c r="DM73" i="100"/>
  <c r="DU73" i="100"/>
  <c r="BL73" i="100"/>
  <c r="BT73" i="100"/>
  <c r="CB73" i="100"/>
  <c r="CJ73" i="100"/>
  <c r="GX73" i="100"/>
  <c r="HF73" i="100"/>
  <c r="FW72" i="100"/>
  <c r="GE72" i="100"/>
  <c r="GM72" i="100"/>
  <c r="EL72" i="100"/>
  <c r="ET72" i="100"/>
  <c r="FB72" i="100"/>
  <c r="FJ72" i="100"/>
  <c r="EE72" i="100"/>
  <c r="DD72" i="100"/>
  <c r="DL72" i="100"/>
  <c r="DT72" i="100"/>
  <c r="BK72" i="100"/>
  <c r="BS72" i="100"/>
  <c r="CA72" i="100"/>
  <c r="CI72" i="100"/>
  <c r="GW72" i="100"/>
  <c r="HE72" i="100"/>
  <c r="AB73" i="100"/>
  <c r="AS73" i="100"/>
  <c r="AO73" i="100"/>
  <c r="J73" i="100"/>
  <c r="R73" i="100"/>
  <c r="CX73" i="100"/>
  <c r="BE73" i="100"/>
  <c r="FY73" i="100"/>
  <c r="GG73" i="100"/>
  <c r="GO73" i="100"/>
  <c r="EN73" i="100"/>
  <c r="EV73" i="100"/>
  <c r="FD73" i="100"/>
  <c r="FL73" i="100"/>
  <c r="EG73" i="100"/>
  <c r="DF73" i="100"/>
  <c r="DN73" i="100"/>
  <c r="DV73" i="100"/>
  <c r="BM73" i="100"/>
  <c r="BU73" i="100"/>
  <c r="CC73" i="100"/>
  <c r="CK73" i="100"/>
  <c r="GY73" i="100"/>
  <c r="HG73" i="100"/>
  <c r="AA72" i="100"/>
  <c r="AR72" i="100"/>
  <c r="AZ72" i="100"/>
  <c r="AN72" i="100"/>
  <c r="I72" i="100"/>
  <c r="Q72" i="100"/>
  <c r="CW72" i="100"/>
  <c r="BD72" i="100"/>
  <c r="FX72" i="100"/>
  <c r="GF72" i="100"/>
  <c r="GN72" i="100"/>
  <c r="EM72" i="100"/>
  <c r="EU72" i="100"/>
  <c r="FC72" i="100"/>
  <c r="FK72" i="100"/>
  <c r="EF72" i="100"/>
  <c r="DE72" i="100"/>
  <c r="DM72" i="100"/>
  <c r="DU72" i="100"/>
  <c r="BL72" i="100"/>
  <c r="BT72" i="100"/>
  <c r="CB72" i="100"/>
  <c r="CJ72" i="100"/>
  <c r="GX72" i="100"/>
  <c r="HF72" i="100"/>
  <c r="AC73" i="100"/>
  <c r="AT73" i="100"/>
  <c r="AP73" i="100"/>
  <c r="K73" i="100"/>
  <c r="S73" i="100"/>
  <c r="CY73" i="100"/>
  <c r="BF73" i="100"/>
  <c r="FZ73" i="100"/>
  <c r="GH73" i="100"/>
  <c r="GP73" i="100"/>
  <c r="EO73" i="100"/>
  <c r="EW73" i="100"/>
  <c r="FE73" i="100"/>
  <c r="FM73" i="100"/>
  <c r="EH73" i="100"/>
  <c r="DG73" i="100"/>
  <c r="DO73" i="100"/>
  <c r="DW73" i="100"/>
  <c r="BN73" i="100"/>
  <c r="BV73" i="100"/>
  <c r="CD73" i="100"/>
  <c r="CL73" i="100"/>
  <c r="GZ73" i="100"/>
  <c r="HH73" i="100"/>
  <c r="AO72" i="100"/>
  <c r="J72" i="100"/>
  <c r="R72" i="100"/>
  <c r="CX72" i="100"/>
  <c r="BE72" i="100"/>
  <c r="FY72" i="100"/>
  <c r="GG72" i="100"/>
  <c r="GO72" i="100"/>
  <c r="EN72" i="100"/>
  <c r="EV72" i="100"/>
  <c r="FD72" i="100"/>
  <c r="FL72" i="100"/>
  <c r="EG72" i="100"/>
  <c r="DF72" i="100"/>
  <c r="DN72" i="100"/>
  <c r="DV72" i="100"/>
  <c r="BM72" i="100"/>
  <c r="BU72" i="100"/>
  <c r="CC72" i="100"/>
  <c r="CK72" i="100"/>
  <c r="GY72" i="100"/>
  <c r="HG72" i="100"/>
  <c r="AD73" i="100"/>
  <c r="AU73" i="100"/>
  <c r="AI73" i="100"/>
  <c r="AQ73" i="100"/>
  <c r="L73" i="100"/>
  <c r="T73" i="100"/>
  <c r="CR73" i="100"/>
  <c r="CZ73" i="100"/>
  <c r="BG73" i="100"/>
  <c r="GA73" i="100"/>
  <c r="GI73" i="100"/>
  <c r="GQ73" i="100"/>
  <c r="EP73" i="100"/>
  <c r="EX73" i="100"/>
  <c r="FF73" i="100"/>
  <c r="EA73" i="100"/>
  <c r="EI73" i="100"/>
  <c r="DH73" i="100"/>
  <c r="DP73" i="100"/>
  <c r="DX73" i="100"/>
  <c r="BO73" i="100"/>
  <c r="BW73" i="100"/>
  <c r="CE73" i="100"/>
  <c r="CM73" i="100"/>
  <c r="HA73" i="100"/>
  <c r="HI73" i="100"/>
  <c r="AP72" i="100"/>
  <c r="K72" i="100"/>
  <c r="S72" i="100"/>
  <c r="CY72" i="100"/>
  <c r="BF72" i="100"/>
  <c r="FZ72" i="100"/>
  <c r="GH72" i="100"/>
  <c r="GP72" i="100"/>
  <c r="EO72" i="100"/>
  <c r="EW72" i="100"/>
  <c r="FE72" i="100"/>
  <c r="FM72" i="100"/>
  <c r="EH72" i="100"/>
  <c r="DG72" i="100"/>
  <c r="DO72" i="100"/>
  <c r="DW72" i="100"/>
  <c r="BN72" i="100"/>
  <c r="BV72" i="100"/>
  <c r="CD72" i="100"/>
  <c r="CL72" i="100"/>
  <c r="GZ72" i="100"/>
  <c r="HH72" i="100"/>
  <c r="AE73" i="100"/>
  <c r="AV73" i="100"/>
  <c r="AJ73" i="100"/>
  <c r="E73" i="100"/>
  <c r="M73" i="100"/>
  <c r="U73" i="100"/>
  <c r="CS73" i="100"/>
  <c r="DA73" i="100"/>
  <c r="BH73" i="100"/>
  <c r="GB73" i="100"/>
  <c r="GJ73" i="100"/>
  <c r="GR73" i="100"/>
  <c r="EQ73" i="100"/>
  <c r="EY73" i="100"/>
  <c r="FG73" i="100"/>
  <c r="EB73" i="100"/>
  <c r="EJ73" i="100"/>
  <c r="DI73" i="100"/>
  <c r="DQ73" i="100"/>
  <c r="DY73" i="100"/>
  <c r="BP73" i="100"/>
  <c r="BX73" i="100"/>
  <c r="CF73" i="100"/>
  <c r="GT73" i="100"/>
  <c r="HB73" i="100"/>
  <c r="HJ73" i="100"/>
  <c r="AI72" i="100"/>
  <c r="AQ72" i="100"/>
  <c r="L72" i="100"/>
  <c r="T72" i="100"/>
  <c r="CR72" i="100"/>
  <c r="CZ72" i="100"/>
  <c r="BG72" i="100"/>
  <c r="GA72" i="100"/>
  <c r="GI72" i="100"/>
  <c r="GQ72" i="100"/>
  <c r="EP72" i="100"/>
  <c r="EX72" i="100"/>
  <c r="FF72" i="100"/>
  <c r="EA72" i="100"/>
  <c r="EI72" i="100"/>
  <c r="DH72" i="100"/>
  <c r="DP72" i="100"/>
  <c r="DX72" i="100"/>
  <c r="BO72" i="100"/>
  <c r="BW72" i="100"/>
  <c r="CE72" i="100"/>
  <c r="CM72" i="100"/>
  <c r="HA72" i="100"/>
  <c r="HI72" i="100"/>
  <c r="AF73" i="100"/>
  <c r="AW73" i="100"/>
  <c r="AK73" i="100"/>
  <c r="F73" i="100"/>
  <c r="N73" i="100"/>
  <c r="V73" i="100"/>
  <c r="CT73" i="100"/>
  <c r="BA73" i="100"/>
  <c r="BI73" i="100"/>
  <c r="GC73" i="100"/>
  <c r="GK73" i="100"/>
  <c r="GS73" i="100"/>
  <c r="ER73" i="100"/>
  <c r="EZ73" i="100"/>
  <c r="FH73" i="100"/>
  <c r="EC73" i="100"/>
  <c r="DB73" i="100"/>
  <c r="DJ73" i="100"/>
  <c r="DR73" i="100"/>
  <c r="DZ73" i="100"/>
  <c r="BQ73" i="100"/>
  <c r="BY73" i="100"/>
  <c r="CG73" i="100"/>
  <c r="GU73" i="100"/>
  <c r="HC73" i="100"/>
  <c r="AE70" i="99"/>
  <c r="AV70" i="99"/>
  <c r="Q70" i="99"/>
  <c r="G70" i="99"/>
  <c r="AJ70" i="99"/>
  <c r="AC70" i="99"/>
  <c r="AT70" i="99"/>
  <c r="O70" i="99"/>
  <c r="E70" i="99"/>
  <c r="AH70" i="99"/>
  <c r="AP70" i="99"/>
  <c r="AD70" i="99"/>
  <c r="AU70" i="99"/>
  <c r="P70" i="99"/>
  <c r="F70" i="99"/>
  <c r="AI70" i="99"/>
  <c r="AF70" i="99"/>
  <c r="AW70" i="99"/>
  <c r="R70" i="99"/>
  <c r="H70" i="99"/>
  <c r="AK70" i="99"/>
  <c r="Z71" i="99"/>
  <c r="AQ71" i="99"/>
  <c r="AY71" i="99"/>
  <c r="T71" i="99"/>
  <c r="J71" i="99"/>
  <c r="AM71" i="99"/>
  <c r="AG70" i="99"/>
  <c r="AX70" i="99"/>
  <c r="S70" i="99"/>
  <c r="I70" i="99"/>
  <c r="AL70" i="99"/>
  <c r="AA70" i="99"/>
  <c r="AR70" i="99"/>
  <c r="M70" i="99"/>
  <c r="U70" i="99"/>
  <c r="K70" i="99"/>
  <c r="AN70" i="99"/>
  <c r="AB70" i="99"/>
  <c r="AS70" i="99"/>
  <c r="N70" i="99"/>
  <c r="V70" i="99"/>
  <c r="L70" i="99"/>
  <c r="AO70" i="99"/>
  <c r="AA71" i="99"/>
  <c r="AR71" i="99"/>
  <c r="M71" i="99"/>
  <c r="U71" i="99"/>
  <c r="K71" i="99"/>
  <c r="AN71" i="99"/>
  <c r="AA73" i="99"/>
  <c r="AR73" i="99"/>
  <c r="M73" i="99"/>
  <c r="U73" i="99"/>
  <c r="K73" i="99"/>
  <c r="AN73" i="99"/>
  <c r="Z70" i="99"/>
  <c r="AQ70" i="99"/>
  <c r="AY70" i="99"/>
  <c r="T70" i="99"/>
  <c r="J70" i="99"/>
  <c r="AM70" i="99"/>
  <c r="AB71" i="99"/>
  <c r="AS71" i="99"/>
  <c r="N71" i="99"/>
  <c r="V71" i="99"/>
  <c r="L71" i="99"/>
  <c r="AO71" i="99"/>
  <c r="AC71" i="99"/>
  <c r="AT71" i="99"/>
  <c r="O71" i="99"/>
  <c r="E71" i="99"/>
  <c r="AH71" i="99"/>
  <c r="AP71" i="99"/>
  <c r="AD71" i="99"/>
  <c r="AU71" i="99"/>
  <c r="P71" i="99"/>
  <c r="F71" i="99"/>
  <c r="AI71" i="99"/>
  <c r="AE71" i="99"/>
  <c r="AV71" i="99"/>
  <c r="Q71" i="99"/>
  <c r="G71" i="99"/>
  <c r="AJ71" i="99"/>
  <c r="AF71" i="99"/>
  <c r="AW71" i="99"/>
  <c r="R71" i="99"/>
  <c r="H71" i="99"/>
  <c r="AK71" i="99"/>
  <c r="AG71" i="99"/>
  <c r="AX71" i="99"/>
  <c r="S71" i="99"/>
  <c r="I71" i="99"/>
  <c r="AL71" i="99"/>
  <c r="AG72" i="99"/>
  <c r="AX72" i="99"/>
  <c r="S72" i="99"/>
  <c r="I72" i="99"/>
  <c r="AL72" i="99"/>
  <c r="Z72" i="99"/>
  <c r="AQ72" i="99"/>
  <c r="AY72" i="99"/>
  <c r="T72" i="99"/>
  <c r="J72" i="99"/>
  <c r="AM72" i="99"/>
  <c r="AB73" i="99"/>
  <c r="AS73" i="99"/>
  <c r="N73" i="99"/>
  <c r="V73" i="99"/>
  <c r="L73" i="99"/>
  <c r="AO73" i="99"/>
  <c r="AA72" i="99"/>
  <c r="AR72" i="99"/>
  <c r="M72" i="99"/>
  <c r="U72" i="99"/>
  <c r="K72" i="99"/>
  <c r="AN72" i="99"/>
  <c r="AC73" i="99"/>
  <c r="AT73" i="99"/>
  <c r="O73" i="99"/>
  <c r="E73" i="99"/>
  <c r="AH73" i="99"/>
  <c r="AP73" i="99"/>
  <c r="AB72" i="99"/>
  <c r="AS72" i="99"/>
  <c r="N72" i="99"/>
  <c r="V72" i="99"/>
  <c r="L72" i="99"/>
  <c r="AO72" i="99"/>
  <c r="AD73" i="99"/>
  <c r="AU73" i="99"/>
  <c r="P73" i="99"/>
  <c r="F73" i="99"/>
  <c r="AI73" i="99"/>
  <c r="AC72" i="99"/>
  <c r="AT72" i="99"/>
  <c r="O72" i="99"/>
  <c r="E72" i="99"/>
  <c r="AH72" i="99"/>
  <c r="AP72" i="99"/>
  <c r="AE73" i="99"/>
  <c r="AV73" i="99"/>
  <c r="Q73" i="99"/>
  <c r="G73" i="99"/>
  <c r="AJ73" i="99"/>
  <c r="AD72" i="99"/>
  <c r="AU72" i="99"/>
  <c r="P72" i="99"/>
  <c r="F72" i="99"/>
  <c r="AI72" i="99"/>
  <c r="AF73" i="99"/>
  <c r="AW73" i="99"/>
  <c r="R73" i="99"/>
  <c r="H73" i="99"/>
  <c r="AK73" i="99"/>
  <c r="AE72" i="99"/>
  <c r="AV72" i="99"/>
  <c r="Q72" i="99"/>
  <c r="G72" i="99"/>
  <c r="AJ72" i="99"/>
  <c r="AG73" i="99"/>
  <c r="AX73" i="99"/>
  <c r="S73" i="99"/>
  <c r="I73" i="99"/>
  <c r="AL73" i="99"/>
  <c r="AF72" i="99"/>
  <c r="AW72" i="99"/>
  <c r="R72" i="99"/>
  <c r="H72" i="99"/>
  <c r="AK72" i="99"/>
  <c r="Z73" i="99"/>
  <c r="AQ73" i="99"/>
  <c r="AY73" i="99"/>
  <c r="T73" i="99"/>
  <c r="J73" i="99"/>
  <c r="AM73" i="99"/>
  <c r="AG22" i="64"/>
  <c r="AH22" i="64"/>
  <c r="AI22" i="64"/>
  <c r="AJ22" i="64"/>
  <c r="AK22" i="64"/>
  <c r="AL22" i="64"/>
  <c r="AM22" i="64"/>
  <c r="AN22" i="64"/>
  <c r="AO22" i="64"/>
  <c r="AP22" i="64"/>
  <c r="AQ22" i="64"/>
  <c r="AR22" i="64"/>
  <c r="AS22" i="64"/>
  <c r="AT22" i="64"/>
  <c r="AU22" i="64"/>
  <c r="AV22" i="64"/>
  <c r="AW22" i="64"/>
  <c r="AX22" i="64"/>
  <c r="AY22" i="64"/>
  <c r="AZ22" i="64"/>
  <c r="BA22" i="64"/>
  <c r="BB22" i="64"/>
  <c r="BC22" i="64"/>
  <c r="BD22" i="64"/>
  <c r="BE22" i="64"/>
  <c r="BF22" i="64"/>
  <c r="BG22" i="64"/>
  <c r="BH22" i="64"/>
  <c r="BI22" i="64"/>
  <c r="BJ22" i="64"/>
  <c r="BK22" i="64"/>
  <c r="BL22" i="64"/>
  <c r="BM22" i="64"/>
  <c r="BN22" i="64"/>
  <c r="BO22" i="64"/>
  <c r="BP22" i="64"/>
  <c r="BQ22" i="64"/>
  <c r="BR22" i="64"/>
  <c r="BS22" i="64"/>
  <c r="BT22" i="64"/>
  <c r="BU22" i="64"/>
  <c r="BV22" i="64"/>
  <c r="BW22" i="64"/>
  <c r="BX22" i="64"/>
  <c r="BY22" i="64"/>
  <c r="BZ22" i="64"/>
  <c r="CA22" i="64"/>
  <c r="CB22" i="64"/>
  <c r="CC22" i="64"/>
  <c r="CD22" i="64"/>
  <c r="CE22" i="64"/>
  <c r="CF22" i="64"/>
  <c r="CG22" i="64"/>
  <c r="CH22" i="64"/>
  <c r="CI22" i="64"/>
  <c r="CJ22" i="64"/>
  <c r="CK22" i="64"/>
  <c r="CL22" i="64"/>
  <c r="CM22" i="64"/>
  <c r="CN22" i="64"/>
  <c r="CO22" i="64"/>
  <c r="CP22" i="64"/>
  <c r="CQ22" i="64"/>
  <c r="CR22" i="64"/>
  <c r="CS22" i="64"/>
  <c r="CT22" i="64"/>
  <c r="CU22" i="64"/>
  <c r="DD22" i="64"/>
  <c r="DE22" i="64"/>
  <c r="DF22" i="64"/>
  <c r="DG22" i="64"/>
  <c r="DH22" i="64"/>
  <c r="DI22" i="64"/>
  <c r="DJ22" i="64"/>
  <c r="DK22" i="64"/>
  <c r="DL22" i="64"/>
  <c r="DM22" i="64"/>
  <c r="DN22" i="64"/>
  <c r="DO22" i="64"/>
  <c r="DP22" i="64"/>
  <c r="DQ22" i="64"/>
  <c r="EA22" i="64"/>
  <c r="EB22" i="64"/>
  <c r="EC22" i="64"/>
  <c r="ED22" i="64"/>
  <c r="EE22" i="64"/>
  <c r="EF22" i="64"/>
  <c r="EG22" i="64"/>
  <c r="EH22" i="64"/>
  <c r="EI22" i="64"/>
  <c r="EJ22" i="64"/>
  <c r="EK22" i="64"/>
  <c r="EL22" i="64"/>
  <c r="EM22" i="64"/>
  <c r="EN22" i="64"/>
  <c r="EO22" i="64"/>
  <c r="EP22" i="64"/>
  <c r="EQ22" i="64"/>
  <c r="ER22" i="64"/>
  <c r="ES22" i="64"/>
  <c r="ET22" i="64"/>
  <c r="EU22" i="64"/>
  <c r="EV22" i="64"/>
  <c r="EW22" i="64"/>
  <c r="EX22" i="64"/>
  <c r="EY22" i="64"/>
  <c r="EZ22" i="64"/>
  <c r="FA22" i="64"/>
  <c r="FB22" i="64"/>
  <c r="FC22" i="64"/>
  <c r="FD22" i="64"/>
  <c r="FE22" i="64"/>
  <c r="FF22" i="64"/>
  <c r="FG22" i="64"/>
  <c r="FH22" i="64"/>
  <c r="FI22" i="64"/>
  <c r="FJ22" i="64"/>
  <c r="FK22" i="64"/>
  <c r="FL22" i="64"/>
  <c r="FM22" i="64"/>
  <c r="FN22" i="64"/>
  <c r="FO22" i="64"/>
  <c r="FP22" i="64"/>
  <c r="FQ22" i="64"/>
  <c r="FR22" i="64"/>
  <c r="FS22" i="64"/>
  <c r="FT22" i="64"/>
  <c r="FU22" i="64"/>
  <c r="FV22" i="64"/>
  <c r="FW22" i="64"/>
  <c r="FX22" i="64"/>
  <c r="FY22" i="64"/>
  <c r="FZ22" i="64"/>
  <c r="GA22" i="64"/>
  <c r="GB22" i="64"/>
  <c r="GC22" i="64"/>
  <c r="GD22" i="64"/>
  <c r="GE22" i="64"/>
  <c r="GF22" i="64"/>
  <c r="GG22" i="64"/>
  <c r="GH22" i="64"/>
  <c r="GI22" i="64"/>
  <c r="GJ22" i="64"/>
  <c r="GK22" i="64"/>
  <c r="GL22" i="64"/>
  <c r="GM22" i="64"/>
  <c r="GN22" i="64"/>
  <c r="GO22" i="64"/>
  <c r="GP22" i="64"/>
  <c r="GQ22" i="64"/>
  <c r="GR22" i="64"/>
  <c r="GS22" i="64"/>
  <c r="GT22" i="64"/>
  <c r="GU22" i="64"/>
  <c r="GV22" i="64"/>
  <c r="GW22" i="64"/>
  <c r="GX22" i="64"/>
  <c r="GY22" i="64"/>
  <c r="GZ22" i="64"/>
  <c r="HA22" i="64"/>
  <c r="HB22" i="64"/>
  <c r="HC22" i="64"/>
  <c r="HD22" i="64"/>
  <c r="HE22" i="64"/>
  <c r="HF22" i="64"/>
  <c r="HG22" i="64"/>
  <c r="HH22" i="64"/>
  <c r="HI22" i="64"/>
  <c r="HJ22" i="64"/>
  <c r="HO22" i="64"/>
  <c r="HT22" i="64"/>
  <c r="HW22" i="64"/>
  <c r="IB22" i="64"/>
  <c r="IE22" i="64"/>
  <c r="IF22" i="64"/>
  <c r="IJ22" i="64"/>
  <c r="IM22" i="64"/>
  <c r="IN22" i="64"/>
  <c r="IO22" i="64"/>
  <c r="IP22" i="64"/>
  <c r="IQ22" i="64"/>
  <c r="IR22" i="64"/>
  <c r="IS22" i="64"/>
  <c r="IT22" i="64"/>
  <c r="IU22" i="64"/>
  <c r="IV22" i="64"/>
  <c r="IW22" i="64"/>
  <c r="IX22" i="64"/>
  <c r="IY22" i="64"/>
  <c r="IZ22" i="64"/>
  <c r="JA22" i="64"/>
  <c r="JB22" i="64"/>
  <c r="JC22" i="64"/>
  <c r="JD22" i="64"/>
  <c r="JE22" i="64"/>
  <c r="AF22" i="64"/>
  <c r="Q16" i="69"/>
  <c r="Q17" i="69"/>
  <c r="Q18" i="69"/>
  <c r="Q19" i="69"/>
  <c r="Q20" i="69"/>
  <c r="Q21" i="69"/>
  <c r="Q23" i="69"/>
  <c r="Q25" i="69"/>
  <c r="Q26" i="69"/>
  <c r="Q27" i="69"/>
  <c r="Q28" i="69"/>
  <c r="Q29" i="69"/>
  <c r="Q30" i="69"/>
  <c r="Q31" i="69"/>
  <c r="Q15" i="69"/>
  <c r="Q14" i="69"/>
  <c r="P16" i="69"/>
  <c r="P17" i="69"/>
  <c r="P18" i="69"/>
  <c r="P19" i="69"/>
  <c r="P20" i="69"/>
  <c r="P21" i="69"/>
  <c r="P22" i="69"/>
  <c r="Q22" i="69" s="1"/>
  <c r="P23" i="69"/>
  <c r="P24" i="69"/>
  <c r="DY22" i="64" s="1"/>
  <c r="P25" i="69"/>
  <c r="P26" i="69"/>
  <c r="P27" i="69"/>
  <c r="P28" i="69"/>
  <c r="P29" i="69"/>
  <c r="P30" i="69"/>
  <c r="HR22" i="64" s="1"/>
  <c r="P31" i="69"/>
  <c r="P15" i="69"/>
  <c r="P14" i="69"/>
  <c r="W10" i="94"/>
  <c r="W9" i="94"/>
  <c r="AV22" i="69"/>
  <c r="AU22" i="69"/>
  <c r="AT22" i="69"/>
  <c r="AP22" i="69"/>
  <c r="AO22" i="69"/>
  <c r="AN22" i="69"/>
  <c r="AM22" i="69"/>
  <c r="AL22" i="69"/>
  <c r="AK22" i="69"/>
  <c r="AG22" i="69"/>
  <c r="AF22" i="69"/>
  <c r="AE22" i="69"/>
  <c r="AA22" i="69"/>
  <c r="Z22" i="69"/>
  <c r="Y22" i="69"/>
  <c r="X22" i="69"/>
  <c r="W22" i="69"/>
  <c r="V22" i="69"/>
  <c r="M22" i="69"/>
  <c r="K22" i="69"/>
  <c r="A22" i="69"/>
  <c r="Z48" i="101" l="1"/>
  <c r="R59" i="101"/>
  <c r="J47" i="101"/>
  <c r="J55" i="101" s="1"/>
  <c r="R65" i="101"/>
  <c r="K43" i="101"/>
  <c r="Z43" i="101"/>
  <c r="Z50" i="101"/>
  <c r="R44" i="101"/>
  <c r="R60" i="101" s="1"/>
  <c r="R43" i="101"/>
  <c r="M47" i="101"/>
  <c r="U48" i="101"/>
  <c r="U50" i="101"/>
  <c r="R45" i="101"/>
  <c r="R48" i="101"/>
  <c r="R47" i="101"/>
  <c r="R63" i="101" s="1"/>
  <c r="Y46" i="101"/>
  <c r="Y50" i="101"/>
  <c r="Q48" i="101"/>
  <c r="Q50" i="101"/>
  <c r="S65" i="101"/>
  <c r="S45" i="101"/>
  <c r="S59" i="101"/>
  <c r="T65" i="101"/>
  <c r="Y48" i="101"/>
  <c r="Y59" i="101"/>
  <c r="L44" i="101"/>
  <c r="E43" i="101"/>
  <c r="S46" i="101"/>
  <c r="S62" i="101" s="1"/>
  <c r="L43" i="101"/>
  <c r="K47" i="101"/>
  <c r="Z46" i="101"/>
  <c r="S48" i="101"/>
  <c r="Y47" i="101"/>
  <c r="Y63" i="101" s="1"/>
  <c r="Q59" i="101"/>
  <c r="H47" i="101"/>
  <c r="H63" i="101" s="1"/>
  <c r="V47" i="101"/>
  <c r="K59" i="101"/>
  <c r="K69" i="101" s="1"/>
  <c r="Z65" i="101"/>
  <c r="Y65" i="101"/>
  <c r="F65" i="101"/>
  <c r="F68" i="101" s="1"/>
  <c r="Q65" i="101"/>
  <c r="Z44" i="101"/>
  <c r="S44" i="101"/>
  <c r="O44" i="101"/>
  <c r="O60" i="101" s="1"/>
  <c r="Y44" i="101"/>
  <c r="Y60" i="101" s="1"/>
  <c r="Q44" i="101"/>
  <c r="Q60" i="101" s="1"/>
  <c r="Q43" i="101"/>
  <c r="G48" i="101"/>
  <c r="E47" i="101"/>
  <c r="E63" i="101" s="1"/>
  <c r="K45" i="101"/>
  <c r="Z45" i="101"/>
  <c r="Z61" i="101" s="1"/>
  <c r="S43" i="101"/>
  <c r="W44" i="101"/>
  <c r="W60" i="101" s="1"/>
  <c r="Y43" i="101"/>
  <c r="Q45" i="101"/>
  <c r="N43" i="101"/>
  <c r="M59" i="101"/>
  <c r="M69" i="101" s="1"/>
  <c r="N48" i="101"/>
  <c r="K44" i="101"/>
  <c r="K55" i="101" s="1"/>
  <c r="Z47" i="101"/>
  <c r="Z54" i="101" s="1"/>
  <c r="S47" i="101"/>
  <c r="S63" i="101" s="1"/>
  <c r="Y45" i="101"/>
  <c r="Q46" i="101"/>
  <c r="Q62" i="101" s="1"/>
  <c r="G47" i="101"/>
  <c r="T59" i="101"/>
  <c r="T68" i="101" s="1"/>
  <c r="U47" i="101"/>
  <c r="V62" i="101"/>
  <c r="X59" i="101"/>
  <c r="X48" i="101"/>
  <c r="X46" i="101"/>
  <c r="X43" i="101"/>
  <c r="X45" i="101"/>
  <c r="X44" i="101"/>
  <c r="X47" i="101"/>
  <c r="X65" i="101"/>
  <c r="R64" i="101"/>
  <c r="P59" i="101"/>
  <c r="P47" i="101"/>
  <c r="P46" i="101"/>
  <c r="P45" i="101"/>
  <c r="P43" i="101"/>
  <c r="P44" i="101"/>
  <c r="J68" i="101"/>
  <c r="J67" i="101"/>
  <c r="P48" i="101"/>
  <c r="I46" i="101"/>
  <c r="I45" i="101"/>
  <c r="I47" i="101"/>
  <c r="I43" i="101"/>
  <c r="I44" i="101"/>
  <c r="P65" i="101"/>
  <c r="U64" i="101"/>
  <c r="G63" i="101"/>
  <c r="S61" i="101"/>
  <c r="H62" i="101"/>
  <c r="Z64" i="101"/>
  <c r="S64" i="101"/>
  <c r="Z62" i="101"/>
  <c r="R62" i="101"/>
  <c r="Y62" i="101"/>
  <c r="Q64" i="101"/>
  <c r="I48" i="101"/>
  <c r="I55" i="101" s="1"/>
  <c r="Z68" i="101"/>
  <c r="R68" i="101"/>
  <c r="O46" i="101"/>
  <c r="O43" i="101"/>
  <c r="O65" i="101"/>
  <c r="O59" i="101"/>
  <c r="O47" i="101"/>
  <c r="O48" i="101"/>
  <c r="O45" i="101"/>
  <c r="J54" i="101"/>
  <c r="Y64" i="101"/>
  <c r="I59" i="101"/>
  <c r="W46" i="101"/>
  <c r="W43" i="101"/>
  <c r="W65" i="101"/>
  <c r="W59" i="101"/>
  <c r="W47" i="101"/>
  <c r="W48" i="101"/>
  <c r="W55" i="101" s="1"/>
  <c r="W45" i="101"/>
  <c r="H44" i="101"/>
  <c r="V44" i="101"/>
  <c r="N47" i="101"/>
  <c r="G46" i="101"/>
  <c r="U46" i="101"/>
  <c r="L47" i="101"/>
  <c r="F48" i="101"/>
  <c r="F55" i="101" s="1"/>
  <c r="T44" i="101"/>
  <c r="E46" i="101"/>
  <c r="Y61" i="101"/>
  <c r="H45" i="101"/>
  <c r="V45" i="101"/>
  <c r="N46" i="101"/>
  <c r="G59" i="101"/>
  <c r="U59" i="101"/>
  <c r="L46" i="101"/>
  <c r="M45" i="101"/>
  <c r="F44" i="101"/>
  <c r="T43" i="101"/>
  <c r="E45" i="101"/>
  <c r="H48" i="101"/>
  <c r="H55" i="101" s="1"/>
  <c r="V48" i="101"/>
  <c r="N59" i="101"/>
  <c r="G65" i="101"/>
  <c r="U65" i="101"/>
  <c r="L45" i="101"/>
  <c r="M44" i="101"/>
  <c r="F45" i="101"/>
  <c r="T45" i="101"/>
  <c r="E48" i="101"/>
  <c r="H59" i="101"/>
  <c r="V59" i="101"/>
  <c r="G44" i="101"/>
  <c r="U44" i="101"/>
  <c r="L48" i="101"/>
  <c r="L55" i="101" s="1"/>
  <c r="M48" i="101"/>
  <c r="M55" i="101" s="1"/>
  <c r="F46" i="101"/>
  <c r="T48" i="101"/>
  <c r="E59" i="101"/>
  <c r="Q63" i="101"/>
  <c r="H65" i="101"/>
  <c r="V65" i="101"/>
  <c r="N45" i="101"/>
  <c r="G45" i="101"/>
  <c r="U43" i="101"/>
  <c r="L59" i="101"/>
  <c r="M43" i="101"/>
  <c r="F43" i="101"/>
  <c r="T46" i="101"/>
  <c r="E65" i="101"/>
  <c r="H43" i="101"/>
  <c r="V43" i="101"/>
  <c r="N44" i="101"/>
  <c r="G50" i="101"/>
  <c r="U45" i="101"/>
  <c r="M46" i="101"/>
  <c r="F47" i="101"/>
  <c r="T47" i="101"/>
  <c r="E44" i="101"/>
  <c r="BH45" i="100"/>
  <c r="HD44" i="100"/>
  <c r="HD50" i="100"/>
  <c r="FV48" i="100"/>
  <c r="FV50" i="100"/>
  <c r="HC46" i="100"/>
  <c r="HC50" i="100"/>
  <c r="GU59" i="100"/>
  <c r="GU69" i="100" s="1"/>
  <c r="DJ59" i="100"/>
  <c r="DJ69" i="100" s="1"/>
  <c r="DJ50" i="100"/>
  <c r="DB44" i="100"/>
  <c r="BI48" i="100"/>
  <c r="GU45" i="100"/>
  <c r="BH47" i="100"/>
  <c r="BH54" i="100" s="1"/>
  <c r="GU47" i="100"/>
  <c r="BI45" i="100"/>
  <c r="BH46" i="100"/>
  <c r="U47" i="100"/>
  <c r="AE46" i="100"/>
  <c r="BH59" i="100"/>
  <c r="BH69" i="100" s="1"/>
  <c r="R46" i="100"/>
  <c r="R50" i="100"/>
  <c r="GJ46" i="100"/>
  <c r="GL44" i="100"/>
  <c r="DQ59" i="100"/>
  <c r="DQ69" i="100" s="1"/>
  <c r="BQ46" i="100"/>
  <c r="BQ50" i="100"/>
  <c r="ER59" i="100"/>
  <c r="ER69" i="100" s="1"/>
  <c r="ER50" i="100"/>
  <c r="V46" i="100"/>
  <c r="V52" i="100" s="1"/>
  <c r="V50" i="100"/>
  <c r="DI59" i="100"/>
  <c r="DI69" i="100" s="1"/>
  <c r="DI50" i="100"/>
  <c r="DB45" i="100"/>
  <c r="DN44" i="100"/>
  <c r="DN50" i="100"/>
  <c r="BP46" i="100"/>
  <c r="O59" i="100"/>
  <c r="O69" i="100" s="1"/>
  <c r="O50" i="100"/>
  <c r="DB47" i="100"/>
  <c r="AW46" i="100"/>
  <c r="DC59" i="100"/>
  <c r="DC69" i="100" s="1"/>
  <c r="CG59" i="100"/>
  <c r="CG69" i="100" s="1"/>
  <c r="CG50" i="100"/>
  <c r="EC45" i="100"/>
  <c r="EC50" i="100"/>
  <c r="BA59" i="100"/>
  <c r="BA50" i="100"/>
  <c r="AF59" i="100"/>
  <c r="AF69" i="100" s="1"/>
  <c r="AF50" i="100"/>
  <c r="GR44" i="100"/>
  <c r="BZ59" i="100"/>
  <c r="BZ69" i="100" s="1"/>
  <c r="ES59" i="100"/>
  <c r="ES69" i="100" s="1"/>
  <c r="GR59" i="100"/>
  <c r="GR69" i="100" s="1"/>
  <c r="GJ45" i="100"/>
  <c r="GV45" i="100"/>
  <c r="AL44" i="100"/>
  <c r="AG59" i="100"/>
  <c r="AG69" i="100" s="1"/>
  <c r="EB47" i="100"/>
  <c r="DR59" i="100"/>
  <c r="DR69" i="100" s="1"/>
  <c r="GK59" i="100"/>
  <c r="GK69" i="100" s="1"/>
  <c r="F59" i="100"/>
  <c r="F67" i="100" s="1"/>
  <c r="GR45" i="100"/>
  <c r="BJ47" i="100"/>
  <c r="G45" i="100"/>
  <c r="DZ47" i="100"/>
  <c r="GS48" i="100"/>
  <c r="AF45" i="100"/>
  <c r="GR48" i="100"/>
  <c r="GR53" i="100" s="1"/>
  <c r="X48" i="100"/>
  <c r="DC45" i="100"/>
  <c r="GU48" i="100"/>
  <c r="DB48" i="100"/>
  <c r="BI44" i="100"/>
  <c r="HB48" i="100"/>
  <c r="EJ47" i="100"/>
  <c r="AE59" i="100"/>
  <c r="AE69" i="100" s="1"/>
  <c r="DY59" i="100"/>
  <c r="DY69" i="100" s="1"/>
  <c r="DB46" i="100"/>
  <c r="HB59" i="100"/>
  <c r="HB69" i="100" s="1"/>
  <c r="EJ59" i="100"/>
  <c r="EJ69" i="100" s="1"/>
  <c r="HC48" i="100"/>
  <c r="GU43" i="100"/>
  <c r="DJ45" i="100"/>
  <c r="DB43" i="100"/>
  <c r="GC59" i="100"/>
  <c r="GC69" i="100" s="1"/>
  <c r="AK47" i="100"/>
  <c r="DB59" i="100"/>
  <c r="DB69" i="100" s="1"/>
  <c r="BI47" i="100"/>
  <c r="BP44" i="100"/>
  <c r="EC59" i="100"/>
  <c r="EC69" i="100" s="1"/>
  <c r="BI46" i="100"/>
  <c r="BP47" i="100"/>
  <c r="N46" i="100"/>
  <c r="GU46" i="100"/>
  <c r="GU44" i="100"/>
  <c r="BI59" i="100"/>
  <c r="BI69" i="100" s="1"/>
  <c r="HB44" i="100"/>
  <c r="HB55" i="100" s="1"/>
  <c r="EJ43" i="100"/>
  <c r="AF44" i="100"/>
  <c r="X47" i="100"/>
  <c r="BA44" i="100"/>
  <c r="BA52" i="100" s="1"/>
  <c r="AF48" i="100"/>
  <c r="X46" i="100"/>
  <c r="BP59" i="100"/>
  <c r="BP69" i="100" s="1"/>
  <c r="GT48" i="100"/>
  <c r="AF47" i="100"/>
  <c r="X59" i="100"/>
  <c r="AE45" i="100"/>
  <c r="DY46" i="100"/>
  <c r="AF46" i="100"/>
  <c r="X65" i="100"/>
  <c r="DG46" i="100"/>
  <c r="AE44" i="100"/>
  <c r="FV44" i="100"/>
  <c r="AE48" i="100"/>
  <c r="U44" i="100"/>
  <c r="HB43" i="100"/>
  <c r="E44" i="100"/>
  <c r="E50" i="100"/>
  <c r="CG47" i="100"/>
  <c r="X45" i="100"/>
  <c r="X61" i="100" s="1"/>
  <c r="AE47" i="100"/>
  <c r="CF46" i="100"/>
  <c r="EY46" i="100"/>
  <c r="FO64" i="100"/>
  <c r="M47" i="100"/>
  <c r="BU59" i="100"/>
  <c r="BU69" i="100" s="1"/>
  <c r="BM44" i="100"/>
  <c r="CS46" i="100"/>
  <c r="EX48" i="100"/>
  <c r="AD47" i="100"/>
  <c r="BQ45" i="100"/>
  <c r="DZ48" i="100"/>
  <c r="ER45" i="100"/>
  <c r="GS46" i="100"/>
  <c r="N44" i="100"/>
  <c r="AV43" i="100"/>
  <c r="G44" i="100"/>
  <c r="U46" i="100"/>
  <c r="DF44" i="100"/>
  <c r="GO59" i="100"/>
  <c r="GO69" i="100" s="1"/>
  <c r="ER47" i="100"/>
  <c r="GC44" i="100"/>
  <c r="V45" i="100"/>
  <c r="N59" i="100"/>
  <c r="N69" i="100" s="1"/>
  <c r="FS65" i="100"/>
  <c r="AV47" i="100"/>
  <c r="G47" i="100"/>
  <c r="BP45" i="100"/>
  <c r="FG48" i="100"/>
  <c r="ES46" i="100"/>
  <c r="G59" i="100"/>
  <c r="G68" i="100" s="1"/>
  <c r="DO46" i="100"/>
  <c r="S59" i="100"/>
  <c r="S69" i="100" s="1"/>
  <c r="DZ44" i="100"/>
  <c r="U45" i="100"/>
  <c r="GF59" i="100"/>
  <c r="GF69" i="100" s="1"/>
  <c r="O46" i="100"/>
  <c r="V48" i="100"/>
  <c r="EQ48" i="100"/>
  <c r="GV46" i="100"/>
  <c r="DZ45" i="100"/>
  <c r="GS45" i="100"/>
  <c r="V47" i="100"/>
  <c r="F44" i="100"/>
  <c r="EB46" i="100"/>
  <c r="U48" i="100"/>
  <c r="DU48" i="100"/>
  <c r="W59" i="100"/>
  <c r="W69" i="100" s="1"/>
  <c r="O44" i="100"/>
  <c r="U59" i="100"/>
  <c r="U69" i="100" s="1"/>
  <c r="AA45" i="100"/>
  <c r="AK46" i="100"/>
  <c r="DA46" i="100"/>
  <c r="FW59" i="100"/>
  <c r="FW69" i="100" s="1"/>
  <c r="HC59" i="100"/>
  <c r="HC69" i="100" s="1"/>
  <c r="DR44" i="100"/>
  <c r="DJ47" i="100"/>
  <c r="GC45" i="100"/>
  <c r="F47" i="100"/>
  <c r="AK59" i="100"/>
  <c r="AK69" i="100" s="1"/>
  <c r="GV44" i="100"/>
  <c r="HH59" i="100"/>
  <c r="HH69" i="100" s="1"/>
  <c r="CL45" i="100"/>
  <c r="BV47" i="100"/>
  <c r="BN59" i="100"/>
  <c r="BN69" i="100" s="1"/>
  <c r="DW59" i="100"/>
  <c r="DW69" i="100" s="1"/>
  <c r="DG48" i="100"/>
  <c r="FM46" i="100"/>
  <c r="EW45" i="100"/>
  <c r="GP46" i="100"/>
  <c r="FZ45" i="100"/>
  <c r="CY46" i="100"/>
  <c r="FQ48" i="100"/>
  <c r="FQ64" i="100" s="1"/>
  <c r="GT59" i="100"/>
  <c r="GT69" i="100" s="1"/>
  <c r="DQ44" i="100"/>
  <c r="EB59" i="100"/>
  <c r="EB69" i="100" s="1"/>
  <c r="DA45" i="100"/>
  <c r="AL45" i="100"/>
  <c r="ES44" i="100"/>
  <c r="DL47" i="100"/>
  <c r="GE48" i="100"/>
  <c r="O45" i="100"/>
  <c r="EB45" i="100"/>
  <c r="DZ59" i="100"/>
  <c r="DZ69" i="100" s="1"/>
  <c r="GS44" i="100"/>
  <c r="DR48" i="100"/>
  <c r="DJ46" i="100"/>
  <c r="GC48" i="100"/>
  <c r="F46" i="100"/>
  <c r="GV47" i="100"/>
  <c r="DQ48" i="100"/>
  <c r="EJ55" i="100"/>
  <c r="BZ45" i="100"/>
  <c r="ES45" i="100"/>
  <c r="HE44" i="100"/>
  <c r="DD48" i="100"/>
  <c r="DJ48" i="100"/>
  <c r="GC47" i="100"/>
  <c r="GV48" i="100"/>
  <c r="DQ45" i="100"/>
  <c r="BZ44" i="100"/>
  <c r="ES48" i="100"/>
  <c r="FC44" i="100"/>
  <c r="FO45" i="100"/>
  <c r="O48" i="100"/>
  <c r="DR47" i="100"/>
  <c r="HC44" i="100"/>
  <c r="DR46" i="100"/>
  <c r="GK45" i="100"/>
  <c r="GC46" i="100"/>
  <c r="AK45" i="100"/>
  <c r="GV59" i="100"/>
  <c r="GV69" i="100" s="1"/>
  <c r="AJ48" i="100"/>
  <c r="DQ47" i="100"/>
  <c r="BZ46" i="100"/>
  <c r="EV47" i="100"/>
  <c r="ES47" i="100"/>
  <c r="CJ45" i="100"/>
  <c r="CO44" i="100"/>
  <c r="CO60" i="100" s="1"/>
  <c r="O47" i="100"/>
  <c r="BJ46" i="100"/>
  <c r="DS45" i="100"/>
  <c r="BQ43" i="100"/>
  <c r="BQ51" i="100" s="1"/>
  <c r="ER43" i="100"/>
  <c r="V43" i="100"/>
  <c r="GK47" i="100"/>
  <c r="AK44" i="100"/>
  <c r="DQ46" i="100"/>
  <c r="EB48" i="100"/>
  <c r="BZ47" i="100"/>
  <c r="CT44" i="100"/>
  <c r="E47" i="100"/>
  <c r="HC45" i="100"/>
  <c r="HC47" i="100"/>
  <c r="DJ44" i="100"/>
  <c r="GK46" i="100"/>
  <c r="AK48" i="100"/>
  <c r="EB44" i="100"/>
  <c r="EB52" i="100" s="1"/>
  <c r="BZ48" i="100"/>
  <c r="AR59" i="100"/>
  <c r="AR69" i="100" s="1"/>
  <c r="BS46" i="100"/>
  <c r="FN59" i="100"/>
  <c r="H59" i="100"/>
  <c r="H69" i="100" s="1"/>
  <c r="AG44" i="100"/>
  <c r="X43" i="100"/>
  <c r="HI59" i="100"/>
  <c r="HI68" i="100" s="1"/>
  <c r="DH47" i="100"/>
  <c r="DI45" i="100"/>
  <c r="FD44" i="100"/>
  <c r="FA48" i="100"/>
  <c r="AW44" i="100"/>
  <c r="CE59" i="100"/>
  <c r="CG44" i="100"/>
  <c r="EC47" i="100"/>
  <c r="FH59" i="100"/>
  <c r="FH69" i="100" s="1"/>
  <c r="CT45" i="100"/>
  <c r="AW48" i="100"/>
  <c r="DC48" i="100"/>
  <c r="GT47" i="100"/>
  <c r="M46" i="100"/>
  <c r="FG46" i="100"/>
  <c r="DS48" i="100"/>
  <c r="DE44" i="100"/>
  <c r="BJ45" i="100"/>
  <c r="W48" i="100"/>
  <c r="BK59" i="100"/>
  <c r="BK69" i="100" s="1"/>
  <c r="EL59" i="100"/>
  <c r="EL69" i="100" s="1"/>
  <c r="CN43" i="100"/>
  <c r="FN43" i="100"/>
  <c r="P43" i="100"/>
  <c r="H43" i="100"/>
  <c r="AY43" i="100"/>
  <c r="AG48" i="100"/>
  <c r="CM47" i="100"/>
  <c r="CG45" i="100"/>
  <c r="EC46" i="100"/>
  <c r="CT48" i="100"/>
  <c r="AW47" i="100"/>
  <c r="DC47" i="100"/>
  <c r="GT46" i="100"/>
  <c r="M59" i="100"/>
  <c r="M69" i="100" s="1"/>
  <c r="AS59" i="100"/>
  <c r="AS69" i="100" s="1"/>
  <c r="DS47" i="100"/>
  <c r="DM59" i="100"/>
  <c r="DM69" i="100" s="1"/>
  <c r="BJ44" i="100"/>
  <c r="W47" i="100"/>
  <c r="DF59" i="100"/>
  <c r="DF69" i="100" s="1"/>
  <c r="GL46" i="100"/>
  <c r="AG47" i="100"/>
  <c r="BA45" i="100"/>
  <c r="CF45" i="100"/>
  <c r="DI44" i="100"/>
  <c r="DA44" i="100"/>
  <c r="R43" i="100"/>
  <c r="EM48" i="100"/>
  <c r="I59" i="100"/>
  <c r="I69" i="100" s="1"/>
  <c r="BJ59" i="100"/>
  <c r="BJ69" i="100" s="1"/>
  <c r="GL45" i="100"/>
  <c r="BJ43" i="100"/>
  <c r="DS43" i="100"/>
  <c r="DK48" i="100"/>
  <c r="GL43" i="100"/>
  <c r="GD47" i="100"/>
  <c r="W43" i="100"/>
  <c r="AG43" i="100"/>
  <c r="HA43" i="100"/>
  <c r="EI43" i="100"/>
  <c r="CG46" i="100"/>
  <c r="FH44" i="100"/>
  <c r="CT59" i="100"/>
  <c r="CT69" i="100" s="1"/>
  <c r="GI47" i="100"/>
  <c r="CR44" i="100"/>
  <c r="FH45" i="100"/>
  <c r="BA47" i="100"/>
  <c r="CT46" i="100"/>
  <c r="DI47" i="100"/>
  <c r="M48" i="100"/>
  <c r="AJ47" i="100"/>
  <c r="DY48" i="100"/>
  <c r="GG59" i="100"/>
  <c r="GG69" i="100" s="1"/>
  <c r="CX59" i="100"/>
  <c r="CX69" i="100" s="1"/>
  <c r="FP44" i="100"/>
  <c r="FP60" i="100" s="1"/>
  <c r="EU44" i="100"/>
  <c r="Q47" i="100"/>
  <c r="BP43" i="100"/>
  <c r="GW48" i="100"/>
  <c r="CA44" i="100"/>
  <c r="DL43" i="100"/>
  <c r="GE43" i="100"/>
  <c r="BC45" i="100"/>
  <c r="CV46" i="100"/>
  <c r="AM46" i="100"/>
  <c r="AH46" i="100"/>
  <c r="GL48" i="100"/>
  <c r="FI59" i="100"/>
  <c r="FI69" i="100" s="1"/>
  <c r="DU59" i="100"/>
  <c r="DU69" i="100" s="1"/>
  <c r="FH47" i="100"/>
  <c r="BA46" i="100"/>
  <c r="AW45" i="100"/>
  <c r="DC46" i="100"/>
  <c r="FE48" i="100"/>
  <c r="K59" i="100"/>
  <c r="K69" i="100" s="1"/>
  <c r="AP44" i="100"/>
  <c r="AT44" i="100"/>
  <c r="GT45" i="100"/>
  <c r="DI46" i="100"/>
  <c r="M45" i="100"/>
  <c r="AJ59" i="100"/>
  <c r="AJ69" i="100" s="1"/>
  <c r="EG47" i="100"/>
  <c r="EN45" i="100"/>
  <c r="DS46" i="100"/>
  <c r="CB59" i="100"/>
  <c r="CB68" i="100" s="1"/>
  <c r="Q43" i="100"/>
  <c r="W45" i="100"/>
  <c r="GL47" i="100"/>
  <c r="AG46" i="100"/>
  <c r="L59" i="100"/>
  <c r="L69" i="100" s="1"/>
  <c r="EC44" i="100"/>
  <c r="FH46" i="100"/>
  <c r="AW59" i="100"/>
  <c r="AW68" i="100" s="1"/>
  <c r="DC44" i="100"/>
  <c r="FZ59" i="100"/>
  <c r="FZ68" i="100" s="1"/>
  <c r="GT44" i="100"/>
  <c r="DI48" i="100"/>
  <c r="M44" i="100"/>
  <c r="DS44" i="100"/>
  <c r="BT43" i="100"/>
  <c r="EU43" i="100"/>
  <c r="W46" i="100"/>
  <c r="AG45" i="100"/>
  <c r="AG52" i="100" s="1"/>
  <c r="N45" i="100"/>
  <c r="GZ46" i="100"/>
  <c r="DA59" i="100"/>
  <c r="DA69" i="100" s="1"/>
  <c r="CI43" i="100"/>
  <c r="FJ43" i="100"/>
  <c r="ET59" i="100"/>
  <c r="ET69" i="100" s="1"/>
  <c r="CN48" i="100"/>
  <c r="CN64" i="100" s="1"/>
  <c r="FN47" i="100"/>
  <c r="FN63" i="100" s="1"/>
  <c r="P59" i="100"/>
  <c r="P69" i="100" s="1"/>
  <c r="AY59" i="100"/>
  <c r="AY69" i="100" s="1"/>
  <c r="Z48" i="100"/>
  <c r="Z64" i="100" s="1"/>
  <c r="BR59" i="100"/>
  <c r="BR69" i="100" s="1"/>
  <c r="EK47" i="100"/>
  <c r="AL59" i="100"/>
  <c r="AL69" i="100" s="1"/>
  <c r="FG59" i="100"/>
  <c r="FG69" i="100" s="1"/>
  <c r="CE43" i="100"/>
  <c r="BW43" i="100"/>
  <c r="FF43" i="100"/>
  <c r="EX43" i="100"/>
  <c r="BG43" i="100"/>
  <c r="T43" i="100"/>
  <c r="AV44" i="100"/>
  <c r="FG45" i="100"/>
  <c r="HG48" i="100"/>
  <c r="GY59" i="100"/>
  <c r="GY69" i="100" s="1"/>
  <c r="AO59" i="100"/>
  <c r="AO69" i="100" s="1"/>
  <c r="AB59" i="100"/>
  <c r="AB69" i="100" s="1"/>
  <c r="GX59" i="100"/>
  <c r="GX68" i="100" s="1"/>
  <c r="EF46" i="100"/>
  <c r="BD45" i="100"/>
  <c r="CW59" i="100"/>
  <c r="AZ48" i="100"/>
  <c r="AR43" i="100"/>
  <c r="CL59" i="100"/>
  <c r="CL68" i="100" s="1"/>
  <c r="HE43" i="100"/>
  <c r="CI59" i="100"/>
  <c r="CI69" i="100" s="1"/>
  <c r="DD43" i="100"/>
  <c r="FJ44" i="100"/>
  <c r="EG45" i="100"/>
  <c r="HC43" i="100"/>
  <c r="DR45" i="100"/>
  <c r="DJ43" i="100"/>
  <c r="GC43" i="100"/>
  <c r="AK43" i="100"/>
  <c r="DD59" i="100"/>
  <c r="DD69" i="100" s="1"/>
  <c r="H45" i="100"/>
  <c r="GA48" i="100"/>
  <c r="AI44" i="100"/>
  <c r="EZ53" i="100"/>
  <c r="DY44" i="100"/>
  <c r="EJ53" i="100"/>
  <c r="AJ44" i="100"/>
  <c r="DY47" i="100"/>
  <c r="AJ43" i="100"/>
  <c r="AL46" i="100"/>
  <c r="GY43" i="100"/>
  <c r="CK47" i="100"/>
  <c r="CC48" i="100"/>
  <c r="DV43" i="100"/>
  <c r="DF43" i="100"/>
  <c r="GO43" i="100"/>
  <c r="FY43" i="100"/>
  <c r="J48" i="100"/>
  <c r="AO43" i="100"/>
  <c r="HF48" i="100"/>
  <c r="CJ43" i="100"/>
  <c r="DE45" i="100"/>
  <c r="FX44" i="100"/>
  <c r="FB47" i="100"/>
  <c r="AB44" i="100"/>
  <c r="EF45" i="100"/>
  <c r="Q45" i="100"/>
  <c r="FJ46" i="100"/>
  <c r="EN48" i="100"/>
  <c r="O43" i="100"/>
  <c r="EU46" i="100"/>
  <c r="FB48" i="100"/>
  <c r="AY45" i="100"/>
  <c r="E45" i="100"/>
  <c r="BR46" i="100"/>
  <c r="EQ43" i="100"/>
  <c r="FG44" i="100"/>
  <c r="BM43" i="100"/>
  <c r="DV45" i="100"/>
  <c r="DN43" i="100"/>
  <c r="GG43" i="100"/>
  <c r="FY46" i="100"/>
  <c r="GN59" i="100"/>
  <c r="GN69" i="100" s="1"/>
  <c r="AN59" i="100"/>
  <c r="AN69" i="100" s="1"/>
  <c r="EK46" i="100"/>
  <c r="GG44" i="100"/>
  <c r="EL45" i="100"/>
  <c r="Z47" i="100"/>
  <c r="Z63" i="100" s="1"/>
  <c r="HI43" i="100"/>
  <c r="DP43" i="100"/>
  <c r="DH43" i="100"/>
  <c r="GI43" i="100"/>
  <c r="CR43" i="100"/>
  <c r="AQ43" i="100"/>
  <c r="AU43" i="100"/>
  <c r="GZ47" i="100"/>
  <c r="CD59" i="100"/>
  <c r="CD69" i="100" s="1"/>
  <c r="BN45" i="100"/>
  <c r="DO44" i="100"/>
  <c r="EH59" i="100"/>
  <c r="EH69" i="100" s="1"/>
  <c r="FE46" i="100"/>
  <c r="EO59" i="100"/>
  <c r="EO69" i="100" s="1"/>
  <c r="GH46" i="100"/>
  <c r="BF59" i="100"/>
  <c r="BF69" i="100" s="1"/>
  <c r="CQ46" i="100"/>
  <c r="CQ62" i="100" s="1"/>
  <c r="S47" i="100"/>
  <c r="AP45" i="100"/>
  <c r="AT45" i="100"/>
  <c r="AC47" i="100"/>
  <c r="FG47" i="100"/>
  <c r="AL48" i="100"/>
  <c r="FL59" i="100"/>
  <c r="FL68" i="100" s="1"/>
  <c r="FD59" i="100"/>
  <c r="FD68" i="100" s="1"/>
  <c r="BL46" i="100"/>
  <c r="EM45" i="100"/>
  <c r="I48" i="100"/>
  <c r="GP44" i="100"/>
  <c r="AC44" i="100"/>
  <c r="EK45" i="100"/>
  <c r="DT45" i="100"/>
  <c r="GM44" i="100"/>
  <c r="GY44" i="100"/>
  <c r="FY47" i="100"/>
  <c r="HF59" i="100"/>
  <c r="HF69" i="100" s="1"/>
  <c r="GF44" i="100"/>
  <c r="DQ43" i="100"/>
  <c r="HE46" i="100"/>
  <c r="GM46" i="100"/>
  <c r="BY53" i="100"/>
  <c r="BQ54" i="100"/>
  <c r="HH44" i="100"/>
  <c r="GZ43" i="100"/>
  <c r="CD43" i="100"/>
  <c r="BV46" i="100"/>
  <c r="BN43" i="100"/>
  <c r="DO43" i="100"/>
  <c r="DG45" i="100"/>
  <c r="EH43" i="100"/>
  <c r="FM44" i="100"/>
  <c r="FE43" i="100"/>
  <c r="EW59" i="100"/>
  <c r="EW68" i="100" s="1"/>
  <c r="EO43" i="100"/>
  <c r="GH43" i="100"/>
  <c r="BF43" i="100"/>
  <c r="CY48" i="100"/>
  <c r="CQ43" i="100"/>
  <c r="FQ45" i="100"/>
  <c r="FQ61" i="100" s="1"/>
  <c r="S43" i="100"/>
  <c r="AP43" i="100"/>
  <c r="AT43" i="100"/>
  <c r="AC43" i="100"/>
  <c r="AL47" i="100"/>
  <c r="FD43" i="100"/>
  <c r="EV46" i="100"/>
  <c r="CF43" i="100"/>
  <c r="BT59" i="100"/>
  <c r="BT69" i="100" s="1"/>
  <c r="GH47" i="100"/>
  <c r="EK44" i="100"/>
  <c r="DL46" i="100"/>
  <c r="BM46" i="100"/>
  <c r="FP45" i="100"/>
  <c r="FP61" i="100" s="1"/>
  <c r="CH47" i="100"/>
  <c r="FA44" i="100"/>
  <c r="CJ47" i="100"/>
  <c r="FX47" i="100"/>
  <c r="AZ59" i="100"/>
  <c r="AZ69" i="100" s="1"/>
  <c r="BS47" i="100"/>
  <c r="GE47" i="100"/>
  <c r="FG43" i="100"/>
  <c r="BL43" i="100"/>
  <c r="EM43" i="100"/>
  <c r="CQ48" i="100"/>
  <c r="DV48" i="100"/>
  <c r="R45" i="100"/>
  <c r="BL47" i="100"/>
  <c r="BD48" i="100"/>
  <c r="CH59" i="100"/>
  <c r="CH69" i="100" s="1"/>
  <c r="DT44" i="100"/>
  <c r="CN47" i="100"/>
  <c r="CN63" i="100" s="1"/>
  <c r="CE68" i="100"/>
  <c r="CE67" i="100"/>
  <c r="CE69" i="100"/>
  <c r="DX48" i="100"/>
  <c r="DX45" i="100"/>
  <c r="DX46" i="100"/>
  <c r="DX47" i="100"/>
  <c r="DX44" i="100"/>
  <c r="BA67" i="100"/>
  <c r="BA68" i="100"/>
  <c r="CW68" i="100"/>
  <c r="CW67" i="100"/>
  <c r="BB46" i="100"/>
  <c r="BB59" i="100"/>
  <c r="BB47" i="100"/>
  <c r="BB48" i="100"/>
  <c r="BB44" i="100"/>
  <c r="Y46" i="100"/>
  <c r="Y59" i="100"/>
  <c r="Y48" i="100"/>
  <c r="BQ55" i="100"/>
  <c r="BO47" i="100"/>
  <c r="BO44" i="100"/>
  <c r="BO59" i="100"/>
  <c r="BO45" i="100"/>
  <c r="EP46" i="100"/>
  <c r="EP48" i="100"/>
  <c r="EP47" i="100"/>
  <c r="EP44" i="100"/>
  <c r="EP59" i="100"/>
  <c r="CZ59" i="100"/>
  <c r="CZ45" i="100"/>
  <c r="CZ46" i="100"/>
  <c r="CZ48" i="100"/>
  <c r="CZ47" i="100"/>
  <c r="CZ44" i="100"/>
  <c r="L46" i="100"/>
  <c r="L48" i="100"/>
  <c r="L47" i="100"/>
  <c r="L44" i="100"/>
  <c r="L45" i="100"/>
  <c r="FT64" i="100"/>
  <c r="FT55" i="100"/>
  <c r="DW68" i="100"/>
  <c r="DW67" i="100"/>
  <c r="BF68" i="100"/>
  <c r="FS46" i="100"/>
  <c r="EP45" i="100"/>
  <c r="CF59" i="100"/>
  <c r="CF47" i="100"/>
  <c r="CF44" i="100"/>
  <c r="EY47" i="100"/>
  <c r="EY44" i="100"/>
  <c r="EY45" i="100"/>
  <c r="EY48" i="100"/>
  <c r="EY59" i="100"/>
  <c r="CS44" i="100"/>
  <c r="CS48" i="100"/>
  <c r="CS59" i="100"/>
  <c r="CS47" i="100"/>
  <c r="FO61" i="100"/>
  <c r="GK48" i="100"/>
  <c r="GK44" i="100"/>
  <c r="F48" i="100"/>
  <c r="F45" i="100"/>
  <c r="BW59" i="100"/>
  <c r="BW45" i="100"/>
  <c r="BW46" i="100"/>
  <c r="BW47" i="100"/>
  <c r="BW44" i="100"/>
  <c r="BO43" i="100"/>
  <c r="DX43" i="100"/>
  <c r="EX44" i="100"/>
  <c r="EX47" i="100"/>
  <c r="EX59" i="100"/>
  <c r="EX45" i="100"/>
  <c r="EX46" i="100"/>
  <c r="EP43" i="100"/>
  <c r="GQ43" i="100"/>
  <c r="BY54" i="100"/>
  <c r="AF68" i="100"/>
  <c r="AF67" i="100"/>
  <c r="GD46" i="100"/>
  <c r="HJ52" i="100"/>
  <c r="GT67" i="100"/>
  <c r="GT68" i="100"/>
  <c r="DI67" i="100"/>
  <c r="DI68" i="100"/>
  <c r="CA45" i="100"/>
  <c r="CV44" i="100"/>
  <c r="GJ44" i="100"/>
  <c r="GJ48" i="100"/>
  <c r="GJ59" i="100"/>
  <c r="GJ47" i="100"/>
  <c r="BB45" i="100"/>
  <c r="FV46" i="100"/>
  <c r="FV59" i="100"/>
  <c r="FV47" i="100"/>
  <c r="FV45" i="100"/>
  <c r="FU44" i="100"/>
  <c r="FU45" i="100"/>
  <c r="FU46" i="100"/>
  <c r="FU65" i="100"/>
  <c r="FU59" i="100"/>
  <c r="FU47" i="100"/>
  <c r="FU63" i="100" s="1"/>
  <c r="CE45" i="100"/>
  <c r="CE46" i="100"/>
  <c r="CE47" i="100"/>
  <c r="CE44" i="100"/>
  <c r="FF59" i="100"/>
  <c r="FF48" i="100"/>
  <c r="FF45" i="100"/>
  <c r="FF46" i="100"/>
  <c r="FF47" i="100"/>
  <c r="BG46" i="100"/>
  <c r="BG48" i="100"/>
  <c r="BG44" i="100"/>
  <c r="BG47" i="100"/>
  <c r="BG59" i="100"/>
  <c r="CZ43" i="100"/>
  <c r="T47" i="100"/>
  <c r="T44" i="100"/>
  <c r="T45" i="100"/>
  <c r="T59" i="100"/>
  <c r="T46" i="100"/>
  <c r="L43" i="100"/>
  <c r="AD43" i="100"/>
  <c r="BY55" i="100"/>
  <c r="DR67" i="100"/>
  <c r="DR68" i="100"/>
  <c r="DB53" i="100"/>
  <c r="EZ52" i="100"/>
  <c r="GS67" i="100"/>
  <c r="GS68" i="100"/>
  <c r="BI67" i="100"/>
  <c r="BI68" i="100"/>
  <c r="FT62" i="100"/>
  <c r="FT54" i="100"/>
  <c r="V67" i="100"/>
  <c r="V68" i="100"/>
  <c r="EQ59" i="100"/>
  <c r="GD44" i="100"/>
  <c r="Y45" i="100"/>
  <c r="BP67" i="100"/>
  <c r="BP68" i="100"/>
  <c r="AJ67" i="100"/>
  <c r="BO46" i="100"/>
  <c r="H67" i="100"/>
  <c r="AM44" i="100"/>
  <c r="AY67" i="100"/>
  <c r="AY68" i="100"/>
  <c r="AH44" i="100"/>
  <c r="GQ59" i="100"/>
  <c r="GQ45" i="100"/>
  <c r="GQ46" i="100"/>
  <c r="GQ48" i="100"/>
  <c r="GQ47" i="100"/>
  <c r="GQ44" i="100"/>
  <c r="EZ67" i="100"/>
  <c r="EZ68" i="100"/>
  <c r="GW47" i="100"/>
  <c r="GW46" i="100"/>
  <c r="GW44" i="100"/>
  <c r="GW45" i="100"/>
  <c r="GW59" i="100"/>
  <c r="EE59" i="100"/>
  <c r="EE47" i="100"/>
  <c r="EE46" i="100"/>
  <c r="EE44" i="100"/>
  <c r="EE45" i="100"/>
  <c r="HD59" i="100"/>
  <c r="HD48" i="100"/>
  <c r="HD47" i="100"/>
  <c r="HD46" i="100"/>
  <c r="HD45" i="100"/>
  <c r="CM44" i="100"/>
  <c r="CM59" i="100"/>
  <c r="CM45" i="100"/>
  <c r="CM46" i="100"/>
  <c r="EA59" i="100"/>
  <c r="EA48" i="100"/>
  <c r="EA45" i="100"/>
  <c r="EA46" i="100"/>
  <c r="EA47" i="100"/>
  <c r="EA44" i="100"/>
  <c r="BY67" i="100"/>
  <c r="BY68" i="100"/>
  <c r="DB55" i="100"/>
  <c r="EC67" i="100"/>
  <c r="EC68" i="100"/>
  <c r="X60" i="100"/>
  <c r="BX44" i="100"/>
  <c r="BX45" i="100"/>
  <c r="BX59" i="100"/>
  <c r="BX46" i="100"/>
  <c r="FS47" i="100"/>
  <c r="FS63" i="100" s="1"/>
  <c r="FS48" i="100"/>
  <c r="FS44" i="100"/>
  <c r="FS45" i="100"/>
  <c r="FS59" i="100"/>
  <c r="AV45" i="100"/>
  <c r="AV59" i="100"/>
  <c r="AV46" i="100"/>
  <c r="AV48" i="100"/>
  <c r="Y44" i="100"/>
  <c r="HB67" i="100"/>
  <c r="HB68" i="100"/>
  <c r="EQ44" i="100"/>
  <c r="AO68" i="100"/>
  <c r="AO67" i="100"/>
  <c r="DX59" i="100"/>
  <c r="BG45" i="100"/>
  <c r="CQ64" i="100"/>
  <c r="EL67" i="100"/>
  <c r="EL68" i="100"/>
  <c r="L67" i="100"/>
  <c r="DK45" i="100"/>
  <c r="DK46" i="100"/>
  <c r="DK59" i="100"/>
  <c r="DK47" i="100"/>
  <c r="DK44" i="100"/>
  <c r="ED59" i="100"/>
  <c r="ED47" i="100"/>
  <c r="ED44" i="100"/>
  <c r="ED45" i="100"/>
  <c r="GD59" i="100"/>
  <c r="GD48" i="100"/>
  <c r="GD45" i="100"/>
  <c r="CU47" i="100"/>
  <c r="CU48" i="100"/>
  <c r="CU45" i="100"/>
  <c r="CU44" i="100"/>
  <c r="CU46" i="100"/>
  <c r="CU59" i="100"/>
  <c r="AX48" i="100"/>
  <c r="AX44" i="100"/>
  <c r="AX46" i="100"/>
  <c r="AX45" i="100"/>
  <c r="AX59" i="100"/>
  <c r="GB47" i="100"/>
  <c r="GB48" i="100"/>
  <c r="GB44" i="100"/>
  <c r="GB45" i="100"/>
  <c r="GB59" i="100"/>
  <c r="BA69" i="100"/>
  <c r="HA59" i="100"/>
  <c r="HA48" i="100"/>
  <c r="HA45" i="100"/>
  <c r="HA46" i="100"/>
  <c r="HA47" i="100"/>
  <c r="HA44" i="100"/>
  <c r="EI46" i="100"/>
  <c r="EI44" i="100"/>
  <c r="EI47" i="100"/>
  <c r="EI59" i="100"/>
  <c r="GA47" i="100"/>
  <c r="GA44" i="100"/>
  <c r="GA59" i="100"/>
  <c r="GA45" i="100"/>
  <c r="GA46" i="100"/>
  <c r="FR47" i="100"/>
  <c r="FR63" i="100" s="1"/>
  <c r="FR45" i="100"/>
  <c r="FR65" i="100"/>
  <c r="FR59" i="100"/>
  <c r="FR46" i="100"/>
  <c r="FR48" i="100"/>
  <c r="AI45" i="100"/>
  <c r="AI59" i="100"/>
  <c r="AI46" i="100"/>
  <c r="AI48" i="100"/>
  <c r="AI47" i="100"/>
  <c r="GU67" i="100"/>
  <c r="GU68" i="100"/>
  <c r="BQ52" i="100"/>
  <c r="BQ56" i="100"/>
  <c r="Y47" i="100"/>
  <c r="BX47" i="100"/>
  <c r="GB46" i="100"/>
  <c r="CK46" i="100"/>
  <c r="CK44" i="100"/>
  <c r="CK59" i="100"/>
  <c r="CK48" i="100"/>
  <c r="CK45" i="100"/>
  <c r="CC45" i="100"/>
  <c r="CC47" i="100"/>
  <c r="CC46" i="100"/>
  <c r="CC44" i="100"/>
  <c r="CC59" i="100"/>
  <c r="BE45" i="100"/>
  <c r="BE47" i="100"/>
  <c r="BE46" i="100"/>
  <c r="BE44" i="100"/>
  <c r="BE59" i="100"/>
  <c r="CP65" i="100"/>
  <c r="CP59" i="100"/>
  <c r="CP48" i="100"/>
  <c r="CP45" i="100"/>
  <c r="CP47" i="100"/>
  <c r="CP63" i="100" s="1"/>
  <c r="CP46" i="100"/>
  <c r="J47" i="100"/>
  <c r="J46" i="100"/>
  <c r="J45" i="100"/>
  <c r="J44" i="100"/>
  <c r="J59" i="100"/>
  <c r="AA44" i="100"/>
  <c r="DD67" i="100"/>
  <c r="FT60" i="100"/>
  <c r="FT52" i="100"/>
  <c r="HI67" i="100"/>
  <c r="BC59" i="100"/>
  <c r="BC47" i="100"/>
  <c r="BC48" i="100"/>
  <c r="BC46" i="100"/>
  <c r="BC44" i="100"/>
  <c r="HI48" i="100"/>
  <c r="HI45" i="100"/>
  <c r="HI46" i="100"/>
  <c r="HI47" i="100"/>
  <c r="HI44" i="100"/>
  <c r="CM43" i="100"/>
  <c r="DH44" i="100"/>
  <c r="DH59" i="100"/>
  <c r="DH48" i="100"/>
  <c r="DH45" i="100"/>
  <c r="DH46" i="100"/>
  <c r="EA43" i="100"/>
  <c r="AD45" i="100"/>
  <c r="AD59" i="100"/>
  <c r="AD46" i="100"/>
  <c r="AD48" i="100"/>
  <c r="AD44" i="100"/>
  <c r="GU53" i="100"/>
  <c r="CG67" i="100"/>
  <c r="CG68" i="100"/>
  <c r="BQ53" i="100"/>
  <c r="DJ67" i="100"/>
  <c r="DJ68" i="100"/>
  <c r="ER67" i="100"/>
  <c r="ER68" i="100"/>
  <c r="FS43" i="100"/>
  <c r="Y65" i="100"/>
  <c r="HJ67" i="100"/>
  <c r="HJ68" i="100"/>
  <c r="BX48" i="100"/>
  <c r="BU68" i="100"/>
  <c r="BU67" i="100"/>
  <c r="CX68" i="100"/>
  <c r="CX67" i="100"/>
  <c r="EI45" i="100"/>
  <c r="FR44" i="100"/>
  <c r="FU48" i="100"/>
  <c r="CB47" i="100"/>
  <c r="CB46" i="100"/>
  <c r="CB45" i="100"/>
  <c r="CB44" i="100"/>
  <c r="FC59" i="100"/>
  <c r="FC48" i="100"/>
  <c r="FC45" i="100"/>
  <c r="FC47" i="100"/>
  <c r="FC46" i="100"/>
  <c r="FO44" i="100"/>
  <c r="FO65" i="100"/>
  <c r="FO59" i="100"/>
  <c r="FO47" i="100"/>
  <c r="FO63" i="100" s="1"/>
  <c r="FO46" i="100"/>
  <c r="AA43" i="100"/>
  <c r="BE48" i="100"/>
  <c r="AZ68" i="100"/>
  <c r="AZ67" i="100"/>
  <c r="CW69" i="100"/>
  <c r="DP59" i="100"/>
  <c r="DP48" i="100"/>
  <c r="DP45" i="100"/>
  <c r="DP46" i="100"/>
  <c r="DP44" i="100"/>
  <c r="DP47" i="100"/>
  <c r="GI59" i="100"/>
  <c r="GI45" i="100"/>
  <c r="GI46" i="100"/>
  <c r="GI48" i="100"/>
  <c r="GI44" i="100"/>
  <c r="GA43" i="100"/>
  <c r="CR59" i="100"/>
  <c r="CR45" i="100"/>
  <c r="CR46" i="100"/>
  <c r="CR48" i="100"/>
  <c r="CR47" i="100"/>
  <c r="FR43" i="100"/>
  <c r="AQ59" i="100"/>
  <c r="AQ46" i="100"/>
  <c r="AQ48" i="100"/>
  <c r="AQ44" i="100"/>
  <c r="AQ45" i="100"/>
  <c r="AQ47" i="100"/>
  <c r="AI43" i="100"/>
  <c r="AU59" i="100"/>
  <c r="AU46" i="100"/>
  <c r="AU48" i="100"/>
  <c r="AU47" i="100"/>
  <c r="AU44" i="100"/>
  <c r="AU45" i="100"/>
  <c r="BY52" i="100"/>
  <c r="FT61" i="100"/>
  <c r="FT53" i="100"/>
  <c r="CS45" i="100"/>
  <c r="ED46" i="100"/>
  <c r="FF44" i="100"/>
  <c r="T48" i="100"/>
  <c r="AX47" i="100"/>
  <c r="FK59" i="100"/>
  <c r="CO59" i="100"/>
  <c r="CP44" i="100"/>
  <c r="GJ43" i="100"/>
  <c r="DC67" i="100"/>
  <c r="DC68" i="100"/>
  <c r="HH43" i="100"/>
  <c r="CL43" i="100"/>
  <c r="BV43" i="100"/>
  <c r="DW43" i="100"/>
  <c r="DG43" i="100"/>
  <c r="FM43" i="100"/>
  <c r="EW43" i="100"/>
  <c r="GP43" i="100"/>
  <c r="FZ43" i="100"/>
  <c r="CY43" i="100"/>
  <c r="FQ43" i="100"/>
  <c r="K43" i="100"/>
  <c r="HJ55" i="100"/>
  <c r="DY45" i="100"/>
  <c r="GR55" i="100"/>
  <c r="DA48" i="100"/>
  <c r="E48" i="100"/>
  <c r="AJ46" i="100"/>
  <c r="BZ67" i="100"/>
  <c r="BZ68" i="100"/>
  <c r="CC43" i="100"/>
  <c r="FL43" i="100"/>
  <c r="BE43" i="100"/>
  <c r="CP43" i="100"/>
  <c r="EY43" i="100"/>
  <c r="FO43" i="100"/>
  <c r="HH47" i="100"/>
  <c r="GZ48" i="100"/>
  <c r="CD47" i="100"/>
  <c r="BV48" i="100"/>
  <c r="DW44" i="100"/>
  <c r="DO47" i="100"/>
  <c r="DG59" i="100"/>
  <c r="FM47" i="100"/>
  <c r="FE45" i="100"/>
  <c r="EO44" i="100"/>
  <c r="GP47" i="100"/>
  <c r="GH45" i="100"/>
  <c r="BF47" i="100"/>
  <c r="CY44" i="100"/>
  <c r="CQ45" i="100"/>
  <c r="FQ59" i="100"/>
  <c r="K45" i="100"/>
  <c r="AP46" i="100"/>
  <c r="AT47" i="100"/>
  <c r="AC48" i="100"/>
  <c r="BJ67" i="100"/>
  <c r="BJ68" i="100"/>
  <c r="FW43" i="100"/>
  <c r="GY46" i="100"/>
  <c r="BM47" i="100"/>
  <c r="DV59" i="100"/>
  <c r="DF46" i="100"/>
  <c r="EG59" i="100"/>
  <c r="FD46" i="100"/>
  <c r="EV45" i="100"/>
  <c r="EN59" i="100"/>
  <c r="GG46" i="100"/>
  <c r="FY45" i="100"/>
  <c r="FP46" i="100"/>
  <c r="R47" i="100"/>
  <c r="AB45" i="100"/>
  <c r="GL67" i="100"/>
  <c r="GL68" i="100"/>
  <c r="DK43" i="100"/>
  <c r="GD43" i="100"/>
  <c r="FU43" i="100"/>
  <c r="GX44" i="100"/>
  <c r="CJ44" i="100"/>
  <c r="BT45" i="100"/>
  <c r="BL45" i="100"/>
  <c r="DM44" i="100"/>
  <c r="DE47" i="100"/>
  <c r="EF59" i="100"/>
  <c r="EU47" i="100"/>
  <c r="EM59" i="100"/>
  <c r="GF46" i="100"/>
  <c r="FX46" i="100"/>
  <c r="BD59" i="100"/>
  <c r="CO46" i="100"/>
  <c r="Q48" i="100"/>
  <c r="AN44" i="100"/>
  <c r="AR44" i="100"/>
  <c r="AA46" i="100"/>
  <c r="FI48" i="100"/>
  <c r="DR43" i="100"/>
  <c r="GK43" i="100"/>
  <c r="F43" i="100"/>
  <c r="HE47" i="100"/>
  <c r="CA46" i="100"/>
  <c r="BS59" i="100"/>
  <c r="DT46" i="100"/>
  <c r="DL48" i="100"/>
  <c r="FJ47" i="100"/>
  <c r="FB59" i="100"/>
  <c r="EL44" i="100"/>
  <c r="GM48" i="100"/>
  <c r="GE59" i="100"/>
  <c r="CV48" i="100"/>
  <c r="CN59" i="100"/>
  <c r="FN65" i="100"/>
  <c r="H44" i="100"/>
  <c r="AM48" i="100"/>
  <c r="AY44" i="100"/>
  <c r="AH48" i="100"/>
  <c r="Z59" i="100"/>
  <c r="BR44" i="100"/>
  <c r="FA47" i="100"/>
  <c r="EV43" i="100"/>
  <c r="CB43" i="100"/>
  <c r="FC43" i="100"/>
  <c r="CO43" i="100"/>
  <c r="HH46" i="100"/>
  <c r="GZ45" i="100"/>
  <c r="CD44" i="100"/>
  <c r="BV45" i="100"/>
  <c r="DW47" i="100"/>
  <c r="DO48" i="100"/>
  <c r="EH47" i="100"/>
  <c r="FM48" i="100"/>
  <c r="FE59" i="100"/>
  <c r="EO46" i="100"/>
  <c r="GP48" i="100"/>
  <c r="GH59" i="100"/>
  <c r="BF44" i="100"/>
  <c r="CY47" i="100"/>
  <c r="CQ59" i="100"/>
  <c r="FQ65" i="100"/>
  <c r="K46" i="100"/>
  <c r="AP48" i="100"/>
  <c r="AT46" i="100"/>
  <c r="AC59" i="100"/>
  <c r="GW43" i="100"/>
  <c r="EE43" i="100"/>
  <c r="BC43" i="100"/>
  <c r="HG44" i="100"/>
  <c r="GY47" i="100"/>
  <c r="BU44" i="100"/>
  <c r="BM45" i="100"/>
  <c r="DN46" i="100"/>
  <c r="DF47" i="100"/>
  <c r="FL44" i="100"/>
  <c r="FD47" i="100"/>
  <c r="EV48" i="100"/>
  <c r="GO44" i="100"/>
  <c r="GG47" i="100"/>
  <c r="FY48" i="100"/>
  <c r="CX44" i="100"/>
  <c r="FP47" i="100"/>
  <c r="FP63" i="100" s="1"/>
  <c r="R48" i="100"/>
  <c r="AO44" i="100"/>
  <c r="AS44" i="100"/>
  <c r="AB46" i="100"/>
  <c r="GT43" i="100"/>
  <c r="DI43" i="100"/>
  <c r="O54" i="100"/>
  <c r="DC43" i="100"/>
  <c r="FV43" i="100"/>
  <c r="BB43" i="100"/>
  <c r="CU43" i="100"/>
  <c r="AX43" i="100"/>
  <c r="GX47" i="100"/>
  <c r="CJ46" i="100"/>
  <c r="BT44" i="100"/>
  <c r="BL59" i="100"/>
  <c r="DM46" i="100"/>
  <c r="DE46" i="100"/>
  <c r="FK45" i="100"/>
  <c r="EU48" i="100"/>
  <c r="GN47" i="100"/>
  <c r="GF45" i="100"/>
  <c r="FX48" i="100"/>
  <c r="CW45" i="100"/>
  <c r="CO47" i="100"/>
  <c r="CO63" i="100" s="1"/>
  <c r="Q59" i="100"/>
  <c r="AN46" i="100"/>
  <c r="AR46" i="100"/>
  <c r="AA47" i="100"/>
  <c r="FI46" i="100"/>
  <c r="DZ43" i="100"/>
  <c r="GS43" i="100"/>
  <c r="N43" i="100"/>
  <c r="HE48" i="100"/>
  <c r="CI45" i="100"/>
  <c r="CA47" i="100"/>
  <c r="BK45" i="100"/>
  <c r="DT47" i="100"/>
  <c r="DL59" i="100"/>
  <c r="FJ48" i="100"/>
  <c r="ET45" i="100"/>
  <c r="EL46" i="100"/>
  <c r="GM47" i="100"/>
  <c r="FW45" i="100"/>
  <c r="CV47" i="100"/>
  <c r="CN65" i="100"/>
  <c r="P45" i="100"/>
  <c r="H46" i="100"/>
  <c r="AM47" i="100"/>
  <c r="AY46" i="100"/>
  <c r="AH47" i="100"/>
  <c r="Z65" i="100"/>
  <c r="BR45" i="100"/>
  <c r="FA59" i="100"/>
  <c r="X64" i="100"/>
  <c r="GV67" i="100"/>
  <c r="GV68" i="100"/>
  <c r="HJ54" i="100"/>
  <c r="EJ52" i="100"/>
  <c r="FG67" i="100"/>
  <c r="EQ45" i="100"/>
  <c r="DA47" i="100"/>
  <c r="E46" i="100"/>
  <c r="EG43" i="100"/>
  <c r="EN43" i="100"/>
  <c r="CS43" i="100"/>
  <c r="FK43" i="100"/>
  <c r="CW43" i="100"/>
  <c r="AZ43" i="100"/>
  <c r="HH45" i="100"/>
  <c r="GZ59" i="100"/>
  <c r="CD46" i="100"/>
  <c r="BV59" i="100"/>
  <c r="DW46" i="100"/>
  <c r="DO45" i="100"/>
  <c r="EH44" i="100"/>
  <c r="FM45" i="100"/>
  <c r="EW47" i="100"/>
  <c r="EO47" i="100"/>
  <c r="GP45" i="100"/>
  <c r="FZ46" i="100"/>
  <c r="BF46" i="100"/>
  <c r="CY45" i="100"/>
  <c r="CQ65" i="100"/>
  <c r="S45" i="100"/>
  <c r="K48" i="100"/>
  <c r="AP47" i="100"/>
  <c r="AT48" i="100"/>
  <c r="CV43" i="100"/>
  <c r="HG46" i="100"/>
  <c r="GY45" i="100"/>
  <c r="BU46" i="100"/>
  <c r="BM59" i="100"/>
  <c r="DN47" i="100"/>
  <c r="DF45" i="100"/>
  <c r="FL46" i="100"/>
  <c r="FD45" i="100"/>
  <c r="EV59" i="100"/>
  <c r="GO46" i="100"/>
  <c r="GG45" i="100"/>
  <c r="FY59" i="100"/>
  <c r="CX46" i="100"/>
  <c r="FP48" i="100"/>
  <c r="R59" i="100"/>
  <c r="AO46" i="100"/>
  <c r="AS46" i="100"/>
  <c r="AB47" i="100"/>
  <c r="HD43" i="100"/>
  <c r="ED43" i="100"/>
  <c r="HF45" i="100"/>
  <c r="GX45" i="100"/>
  <c r="CJ59" i="100"/>
  <c r="BT46" i="100"/>
  <c r="DU44" i="100"/>
  <c r="DM45" i="100"/>
  <c r="DE48" i="100"/>
  <c r="FK44" i="100"/>
  <c r="EU59" i="100"/>
  <c r="GN44" i="100"/>
  <c r="GF47" i="100"/>
  <c r="FX59" i="100"/>
  <c r="CW44" i="100"/>
  <c r="CO45" i="100"/>
  <c r="I44" i="100"/>
  <c r="AN45" i="100"/>
  <c r="AZ44" i="100"/>
  <c r="AR47" i="100"/>
  <c r="AA48" i="100"/>
  <c r="FI44" i="100"/>
  <c r="HE59" i="100"/>
  <c r="CI44" i="100"/>
  <c r="CA48" i="100"/>
  <c r="BK44" i="100"/>
  <c r="DT48" i="100"/>
  <c r="DD45" i="100"/>
  <c r="FJ59" i="100"/>
  <c r="ET44" i="100"/>
  <c r="EL48" i="100"/>
  <c r="GM59" i="100"/>
  <c r="FW44" i="100"/>
  <c r="CV59" i="100"/>
  <c r="FN45" i="100"/>
  <c r="P44" i="100"/>
  <c r="H48" i="100"/>
  <c r="AM59" i="100"/>
  <c r="AY48" i="100"/>
  <c r="AH59" i="100"/>
  <c r="BR47" i="100"/>
  <c r="DQ67" i="100"/>
  <c r="DQ68" i="100"/>
  <c r="E59" i="100"/>
  <c r="ES67" i="100"/>
  <c r="ES68" i="100"/>
  <c r="GX43" i="100"/>
  <c r="EF43" i="100"/>
  <c r="BD43" i="100"/>
  <c r="HH48" i="100"/>
  <c r="CL44" i="100"/>
  <c r="CD45" i="100"/>
  <c r="BN44" i="100"/>
  <c r="DW48" i="100"/>
  <c r="DO59" i="100"/>
  <c r="EH46" i="100"/>
  <c r="FM59" i="100"/>
  <c r="EW46" i="100"/>
  <c r="EO48" i="100"/>
  <c r="GP59" i="100"/>
  <c r="FZ44" i="100"/>
  <c r="BF48" i="100"/>
  <c r="CY59" i="100"/>
  <c r="FQ47" i="100"/>
  <c r="FQ63" i="100" s="1"/>
  <c r="S44" i="100"/>
  <c r="K44" i="100"/>
  <c r="AP59" i="100"/>
  <c r="AT59" i="100"/>
  <c r="CA43" i="100"/>
  <c r="FB43" i="100"/>
  <c r="AM43" i="100"/>
  <c r="AH43" i="100"/>
  <c r="Z43" i="100"/>
  <c r="HG47" i="100"/>
  <c r="GY48" i="100"/>
  <c r="BU47" i="100"/>
  <c r="DV44" i="100"/>
  <c r="DN45" i="100"/>
  <c r="DF48" i="100"/>
  <c r="FL47" i="100"/>
  <c r="FD48" i="100"/>
  <c r="EN44" i="100"/>
  <c r="GO47" i="100"/>
  <c r="GG48" i="100"/>
  <c r="CX47" i="100"/>
  <c r="FP59" i="100"/>
  <c r="AO45" i="100"/>
  <c r="AS45" i="100"/>
  <c r="AB48" i="100"/>
  <c r="O52" i="100"/>
  <c r="O56" i="100"/>
  <c r="GV43" i="100"/>
  <c r="FI43" i="100"/>
  <c r="HF46" i="100"/>
  <c r="GX46" i="100"/>
  <c r="BT47" i="100"/>
  <c r="DU45" i="100"/>
  <c r="DM47" i="100"/>
  <c r="DE59" i="100"/>
  <c r="FK47" i="100"/>
  <c r="EM44" i="100"/>
  <c r="GN45" i="100"/>
  <c r="GF48" i="100"/>
  <c r="BD44" i="100"/>
  <c r="CW47" i="100"/>
  <c r="CO48" i="100"/>
  <c r="I47" i="100"/>
  <c r="AN47" i="100"/>
  <c r="AZ47" i="100"/>
  <c r="AR45" i="100"/>
  <c r="AA59" i="100"/>
  <c r="CH46" i="100"/>
  <c r="FI45" i="100"/>
  <c r="BY43" i="100"/>
  <c r="EZ43" i="100"/>
  <c r="FT43" i="100"/>
  <c r="AF43" i="100"/>
  <c r="CI46" i="100"/>
  <c r="CA59" i="100"/>
  <c r="BK46" i="100"/>
  <c r="DT59" i="100"/>
  <c r="DD44" i="100"/>
  <c r="FB45" i="100"/>
  <c r="ET46" i="100"/>
  <c r="EL47" i="100"/>
  <c r="GE45" i="100"/>
  <c r="FW46" i="100"/>
  <c r="CN45" i="100"/>
  <c r="FN44" i="100"/>
  <c r="P46" i="100"/>
  <c r="H47" i="100"/>
  <c r="AY47" i="100"/>
  <c r="Z45" i="100"/>
  <c r="EZ55" i="100"/>
  <c r="ER54" i="100"/>
  <c r="BI54" i="100"/>
  <c r="X62" i="100"/>
  <c r="G67" i="100"/>
  <c r="EQ47" i="100"/>
  <c r="GR67" i="100"/>
  <c r="AJ45" i="100"/>
  <c r="DY43" i="100"/>
  <c r="DA43" i="100"/>
  <c r="HG43" i="100"/>
  <c r="AB43" i="100"/>
  <c r="HF43" i="100"/>
  <c r="DE43" i="100"/>
  <c r="FX43" i="100"/>
  <c r="CL47" i="100"/>
  <c r="BN47" i="100"/>
  <c r="DW45" i="100"/>
  <c r="DG44" i="100"/>
  <c r="EH45" i="100"/>
  <c r="FE44" i="100"/>
  <c r="EW44" i="100"/>
  <c r="EO45" i="100"/>
  <c r="GH48" i="100"/>
  <c r="FZ47" i="100"/>
  <c r="BF45" i="100"/>
  <c r="CQ44" i="100"/>
  <c r="FQ46" i="100"/>
  <c r="S48" i="100"/>
  <c r="K47" i="100"/>
  <c r="AC45" i="100"/>
  <c r="BS43" i="100"/>
  <c r="ET43" i="100"/>
  <c r="HG45" i="100"/>
  <c r="BU45" i="100"/>
  <c r="DV46" i="100"/>
  <c r="DN48" i="100"/>
  <c r="EG44" i="100"/>
  <c r="FL45" i="100"/>
  <c r="EN46" i="100"/>
  <c r="GO45" i="100"/>
  <c r="CX45" i="100"/>
  <c r="FP65" i="100"/>
  <c r="AO47" i="100"/>
  <c r="AS47" i="100"/>
  <c r="O55" i="100"/>
  <c r="CH43" i="100"/>
  <c r="FA43" i="100"/>
  <c r="AL43" i="100"/>
  <c r="HF44" i="100"/>
  <c r="GX48" i="100"/>
  <c r="DU47" i="100"/>
  <c r="DM48" i="100"/>
  <c r="EF47" i="100"/>
  <c r="FK46" i="100"/>
  <c r="EM46" i="100"/>
  <c r="GN46" i="100"/>
  <c r="BD47" i="100"/>
  <c r="CW46" i="100"/>
  <c r="CO65" i="100"/>
  <c r="Q44" i="100"/>
  <c r="I45" i="100"/>
  <c r="AN48" i="100"/>
  <c r="AZ45" i="100"/>
  <c r="AR48" i="100"/>
  <c r="HJ43" i="100"/>
  <c r="CH44" i="100"/>
  <c r="FI47" i="100"/>
  <c r="FH43" i="100"/>
  <c r="CT43" i="100"/>
  <c r="AW43" i="100"/>
  <c r="CI47" i="100"/>
  <c r="BS45" i="100"/>
  <c r="BK47" i="100"/>
  <c r="DL45" i="100"/>
  <c r="DD46" i="100"/>
  <c r="FB44" i="100"/>
  <c r="ET48" i="100"/>
  <c r="GE44" i="100"/>
  <c r="FW48" i="100"/>
  <c r="CN44" i="100"/>
  <c r="FN46" i="100"/>
  <c r="P48" i="100"/>
  <c r="Z44" i="100"/>
  <c r="BH43" i="100"/>
  <c r="BH56" i="100" s="1"/>
  <c r="FA46" i="100"/>
  <c r="EQ46" i="100"/>
  <c r="M67" i="100"/>
  <c r="M68" i="100"/>
  <c r="CK43" i="100"/>
  <c r="J43" i="100"/>
  <c r="DS67" i="100"/>
  <c r="DS68" i="100"/>
  <c r="DM43" i="100"/>
  <c r="GF43" i="100"/>
  <c r="AN43" i="100"/>
  <c r="GZ44" i="100"/>
  <c r="CL46" i="100"/>
  <c r="BV44" i="100"/>
  <c r="BN46" i="100"/>
  <c r="DG47" i="100"/>
  <c r="FE47" i="100"/>
  <c r="EW48" i="100"/>
  <c r="GH44" i="100"/>
  <c r="FZ48" i="100"/>
  <c r="CQ47" i="100"/>
  <c r="CQ63" i="100" s="1"/>
  <c r="FQ44" i="100"/>
  <c r="S46" i="100"/>
  <c r="AC46" i="100"/>
  <c r="GR43" i="100"/>
  <c r="M43" i="100"/>
  <c r="EK67" i="100"/>
  <c r="EK68" i="100"/>
  <c r="BK43" i="100"/>
  <c r="EL43" i="100"/>
  <c r="HG59" i="100"/>
  <c r="DV47" i="100"/>
  <c r="DN59" i="100"/>
  <c r="EG46" i="100"/>
  <c r="FL48" i="100"/>
  <c r="EV44" i="100"/>
  <c r="EN47" i="100"/>
  <c r="GO48" i="100"/>
  <c r="FY44" i="100"/>
  <c r="CX48" i="100"/>
  <c r="R44" i="100"/>
  <c r="AO48" i="100"/>
  <c r="AS48" i="100"/>
  <c r="U43" i="100"/>
  <c r="AE43" i="100"/>
  <c r="BZ43" i="100"/>
  <c r="ES43" i="100"/>
  <c r="G43" i="100"/>
  <c r="HF47" i="100"/>
  <c r="BL44" i="100"/>
  <c r="DU46" i="100"/>
  <c r="EF44" i="100"/>
  <c r="FK48" i="100"/>
  <c r="EU45" i="100"/>
  <c r="EU53" i="100" s="1"/>
  <c r="EM47" i="100"/>
  <c r="GN48" i="100"/>
  <c r="FX45" i="100"/>
  <c r="BD46" i="100"/>
  <c r="CW48" i="100"/>
  <c r="Q46" i="100"/>
  <c r="I46" i="100"/>
  <c r="AZ46" i="100"/>
  <c r="GB43" i="100"/>
  <c r="CH45" i="100"/>
  <c r="CG43" i="100"/>
  <c r="EC43" i="100"/>
  <c r="BA43" i="100"/>
  <c r="HE45" i="100"/>
  <c r="BS44" i="100"/>
  <c r="DL44" i="100"/>
  <c r="DD47" i="100"/>
  <c r="FJ45" i="100"/>
  <c r="FB46" i="100"/>
  <c r="ET47" i="100"/>
  <c r="GM45" i="100"/>
  <c r="GE46" i="100"/>
  <c r="FW47" i="100"/>
  <c r="CV45" i="100"/>
  <c r="CN46" i="100"/>
  <c r="FN48" i="100"/>
  <c r="P47" i="100"/>
  <c r="AM45" i="100"/>
  <c r="AH45" i="100"/>
  <c r="Z46" i="100"/>
  <c r="FA45" i="100"/>
  <c r="BQ67" i="100"/>
  <c r="BQ68" i="100"/>
  <c r="DB67" i="100"/>
  <c r="DB68" i="100"/>
  <c r="EZ54" i="100"/>
  <c r="FT68" i="100"/>
  <c r="AF54" i="100"/>
  <c r="BX43" i="100"/>
  <c r="HJ53" i="100"/>
  <c r="EJ67" i="100"/>
  <c r="EJ68" i="100"/>
  <c r="BH67" i="100"/>
  <c r="BH68" i="100"/>
  <c r="BU43" i="100"/>
  <c r="CX43" i="100"/>
  <c r="FP43" i="100"/>
  <c r="AS43" i="100"/>
  <c r="ES54" i="100"/>
  <c r="DU43" i="100"/>
  <c r="GN43" i="100"/>
  <c r="I43" i="100"/>
  <c r="DT43" i="100"/>
  <c r="GM43" i="100"/>
  <c r="O67" i="100"/>
  <c r="BR43" i="100"/>
  <c r="EK43" i="100"/>
  <c r="Y43" i="100"/>
  <c r="EB43" i="100"/>
  <c r="BI43" i="100"/>
  <c r="E43" i="100"/>
  <c r="IG22" i="64"/>
  <c r="HY22" i="64"/>
  <c r="HQ22" i="64"/>
  <c r="HX22" i="64"/>
  <c r="HP22" i="64"/>
  <c r="IL22" i="64"/>
  <c r="ID22" i="64"/>
  <c r="HV22" i="64"/>
  <c r="HN22" i="64"/>
  <c r="IK22" i="64"/>
  <c r="IC22" i="64"/>
  <c r="HU22" i="64"/>
  <c r="HM22" i="64"/>
  <c r="HL22" i="64"/>
  <c r="II22" i="64"/>
  <c r="IA22" i="64"/>
  <c r="HS22" i="64"/>
  <c r="HK22" i="64"/>
  <c r="IH22" i="64"/>
  <c r="HZ22" i="64"/>
  <c r="Q24" i="69"/>
  <c r="DZ22" i="64"/>
  <c r="DR22" i="64"/>
  <c r="DX22" i="64"/>
  <c r="DW22" i="64"/>
  <c r="DV22" i="64"/>
  <c r="DU22" i="64"/>
  <c r="DT22" i="64"/>
  <c r="DS22" i="64"/>
  <c r="N22" i="69"/>
  <c r="E51" i="101" l="1"/>
  <c r="T55" i="101"/>
  <c r="E55" i="101"/>
  <c r="V55" i="101"/>
  <c r="U55" i="101"/>
  <c r="Z63" i="101"/>
  <c r="Z73" i="101" s="1"/>
  <c r="O55" i="101"/>
  <c r="N55" i="101"/>
  <c r="Q55" i="101"/>
  <c r="G64" i="101"/>
  <c r="G55" i="101"/>
  <c r="S55" i="101"/>
  <c r="Y55" i="101"/>
  <c r="Z55" i="101"/>
  <c r="P55" i="101"/>
  <c r="S68" i="101"/>
  <c r="R55" i="101"/>
  <c r="X55" i="101"/>
  <c r="J51" i="101"/>
  <c r="J31" i="101"/>
  <c r="J74" i="101"/>
  <c r="J53" i="101"/>
  <c r="R56" i="101"/>
  <c r="Z56" i="101"/>
  <c r="J56" i="101"/>
  <c r="J52" i="101"/>
  <c r="K68" i="101"/>
  <c r="R61" i="101"/>
  <c r="R71" i="101" s="1"/>
  <c r="I74" i="101"/>
  <c r="R52" i="101"/>
  <c r="R54" i="101"/>
  <c r="R53" i="101"/>
  <c r="Y56" i="101"/>
  <c r="Y68" i="101"/>
  <c r="R51" i="101"/>
  <c r="Q51" i="101"/>
  <c r="Z31" i="101"/>
  <c r="R74" i="101"/>
  <c r="K67" i="101"/>
  <c r="R31" i="101"/>
  <c r="Y31" i="101"/>
  <c r="Y52" i="101"/>
  <c r="Z52" i="101"/>
  <c r="Q53" i="101"/>
  <c r="Q52" i="101"/>
  <c r="Q61" i="101"/>
  <c r="Q72" i="101" s="1"/>
  <c r="Q56" i="101"/>
  <c r="Q31" i="101"/>
  <c r="V74" i="101"/>
  <c r="Y53" i="101"/>
  <c r="Y51" i="101"/>
  <c r="Q54" i="101"/>
  <c r="Y67" i="101"/>
  <c r="E31" i="101"/>
  <c r="Y54" i="101"/>
  <c r="Q68" i="101"/>
  <c r="Y72" i="101"/>
  <c r="L56" i="101"/>
  <c r="K54" i="101"/>
  <c r="S31" i="101"/>
  <c r="O56" i="101"/>
  <c r="Z51" i="101"/>
  <c r="K51" i="101"/>
  <c r="S56" i="101"/>
  <c r="I54" i="101"/>
  <c r="Z60" i="101"/>
  <c r="Z69" i="101" s="1"/>
  <c r="S72" i="101"/>
  <c r="S52" i="101"/>
  <c r="K31" i="101"/>
  <c r="O74" i="101"/>
  <c r="S51" i="101"/>
  <c r="S60" i="101"/>
  <c r="S69" i="101" s="1"/>
  <c r="W74" i="101"/>
  <c r="K52" i="101"/>
  <c r="Z53" i="101"/>
  <c r="W52" i="101"/>
  <c r="S54" i="101"/>
  <c r="K56" i="101"/>
  <c r="M67" i="101"/>
  <c r="S53" i="101"/>
  <c r="K74" i="101"/>
  <c r="M74" i="101"/>
  <c r="M31" i="101"/>
  <c r="K53" i="101"/>
  <c r="M68" i="101"/>
  <c r="H54" i="101"/>
  <c r="O52" i="101"/>
  <c r="H51" i="101"/>
  <c r="T62" i="101"/>
  <c r="T54" i="101"/>
  <c r="N53" i="101"/>
  <c r="U61" i="101"/>
  <c r="U53" i="101"/>
  <c r="F51" i="101"/>
  <c r="V60" i="101"/>
  <c r="V52" i="101"/>
  <c r="V56" i="101"/>
  <c r="V31" i="101"/>
  <c r="W68" i="101"/>
  <c r="O68" i="101"/>
  <c r="R72" i="101"/>
  <c r="Y69" i="101"/>
  <c r="I51" i="101"/>
  <c r="F74" i="101"/>
  <c r="X68" i="101"/>
  <c r="E68" i="101"/>
  <c r="T61" i="101"/>
  <c r="T53" i="101"/>
  <c r="T52" i="101"/>
  <c r="T60" i="101"/>
  <c r="T56" i="101"/>
  <c r="E60" i="101"/>
  <c r="E52" i="101"/>
  <c r="E56" i="101"/>
  <c r="G51" i="101"/>
  <c r="Q67" i="101"/>
  <c r="M51" i="101"/>
  <c r="T64" i="101"/>
  <c r="L53" i="101"/>
  <c r="T51" i="101"/>
  <c r="X74" i="101"/>
  <c r="L31" i="101"/>
  <c r="H52" i="101"/>
  <c r="H60" i="101"/>
  <c r="H56" i="101"/>
  <c r="N74" i="101"/>
  <c r="N51" i="101"/>
  <c r="U74" i="101"/>
  <c r="I31" i="101"/>
  <c r="P60" i="101"/>
  <c r="P52" i="101"/>
  <c r="P56" i="101"/>
  <c r="L52" i="101"/>
  <c r="N56" i="101"/>
  <c r="N52" i="101"/>
  <c r="F62" i="101"/>
  <c r="F54" i="101"/>
  <c r="T74" i="101"/>
  <c r="F60" i="101"/>
  <c r="F56" i="101"/>
  <c r="F52" i="101"/>
  <c r="V61" i="101"/>
  <c r="V53" i="101"/>
  <c r="Y70" i="101"/>
  <c r="E74" i="101"/>
  <c r="H31" i="101"/>
  <c r="W51" i="101"/>
  <c r="L51" i="101"/>
  <c r="I68" i="101"/>
  <c r="I67" i="101"/>
  <c r="I69" i="101"/>
  <c r="O51" i="101"/>
  <c r="G31" i="101"/>
  <c r="I53" i="101"/>
  <c r="P64" i="101"/>
  <c r="P51" i="101"/>
  <c r="X63" i="101"/>
  <c r="X31" i="101"/>
  <c r="W62" i="101"/>
  <c r="W54" i="101"/>
  <c r="U31" i="101"/>
  <c r="P53" i="101"/>
  <c r="P61" i="101"/>
  <c r="R73" i="101"/>
  <c r="X60" i="101"/>
  <c r="X52" i="101"/>
  <c r="X56" i="101"/>
  <c r="V54" i="101"/>
  <c r="W56" i="101"/>
  <c r="M53" i="101"/>
  <c r="H61" i="101"/>
  <c r="H53" i="101"/>
  <c r="O54" i="101"/>
  <c r="O62" i="101"/>
  <c r="H68" i="101"/>
  <c r="F61" i="101"/>
  <c r="F53" i="101"/>
  <c r="E61" i="101"/>
  <c r="G68" i="101"/>
  <c r="F64" i="101"/>
  <c r="U62" i="101"/>
  <c r="U71" i="101" s="1"/>
  <c r="U54" i="101"/>
  <c r="S74" i="101"/>
  <c r="Z71" i="101"/>
  <c r="R70" i="101"/>
  <c r="P62" i="101"/>
  <c r="P54" i="101"/>
  <c r="X53" i="101"/>
  <c r="X61" i="101"/>
  <c r="V68" i="101"/>
  <c r="Y74" i="101"/>
  <c r="L74" i="101"/>
  <c r="T31" i="101"/>
  <c r="G74" i="101"/>
  <c r="U51" i="101"/>
  <c r="U60" i="101"/>
  <c r="U56" i="101"/>
  <c r="U52" i="101"/>
  <c r="M52" i="101"/>
  <c r="M56" i="101"/>
  <c r="V64" i="101"/>
  <c r="N54" i="101"/>
  <c r="E62" i="101"/>
  <c r="E54" i="101"/>
  <c r="G62" i="101"/>
  <c r="G54" i="101"/>
  <c r="P74" i="101"/>
  <c r="W61" i="101"/>
  <c r="W53" i="101"/>
  <c r="Y73" i="101"/>
  <c r="O61" i="101"/>
  <c r="O53" i="101"/>
  <c r="Z67" i="101"/>
  <c r="Q73" i="101"/>
  <c r="S73" i="101"/>
  <c r="P63" i="101"/>
  <c r="P31" i="101"/>
  <c r="X51" i="101"/>
  <c r="Q74" i="101"/>
  <c r="F63" i="101"/>
  <c r="F31" i="101"/>
  <c r="V51" i="101"/>
  <c r="L68" i="101"/>
  <c r="L67" i="101"/>
  <c r="L69" i="101"/>
  <c r="G61" i="101"/>
  <c r="G53" i="101"/>
  <c r="G60" i="101"/>
  <c r="G56" i="101"/>
  <c r="G52" i="101"/>
  <c r="E64" i="101"/>
  <c r="N68" i="101"/>
  <c r="N67" i="101"/>
  <c r="N69" i="101"/>
  <c r="H64" i="101"/>
  <c r="Z74" i="101"/>
  <c r="N31" i="101"/>
  <c r="W64" i="101"/>
  <c r="O64" i="101"/>
  <c r="Q71" i="101"/>
  <c r="S70" i="101"/>
  <c r="Q69" i="101"/>
  <c r="Z72" i="101"/>
  <c r="P68" i="101"/>
  <c r="R69" i="101"/>
  <c r="X62" i="101"/>
  <c r="X54" i="101"/>
  <c r="U68" i="101"/>
  <c r="M54" i="101"/>
  <c r="L54" i="101"/>
  <c r="W63" i="101"/>
  <c r="W31" i="101"/>
  <c r="H74" i="101"/>
  <c r="O63" i="101"/>
  <c r="O31" i="101"/>
  <c r="Y71" i="101"/>
  <c r="S71" i="101"/>
  <c r="I52" i="101"/>
  <c r="I56" i="101"/>
  <c r="Z70" i="101"/>
  <c r="X64" i="101"/>
  <c r="BH52" i="100"/>
  <c r="BA54" i="100"/>
  <c r="GC54" i="100"/>
  <c r="BH53" i="100"/>
  <c r="DB52" i="100"/>
  <c r="BH55" i="100"/>
  <c r="DB51" i="100"/>
  <c r="F69" i="100"/>
  <c r="GG68" i="100"/>
  <c r="F68" i="100"/>
  <c r="CG53" i="100"/>
  <c r="DY68" i="100"/>
  <c r="GC68" i="100"/>
  <c r="FD69" i="100"/>
  <c r="GF67" i="100"/>
  <c r="BI55" i="100"/>
  <c r="O68" i="100"/>
  <c r="DY67" i="100"/>
  <c r="GR68" i="100"/>
  <c r="GC67" i="100"/>
  <c r="GF68" i="100"/>
  <c r="N54" i="100"/>
  <c r="GC55" i="100"/>
  <c r="HI69" i="100"/>
  <c r="GC52" i="100"/>
  <c r="EB68" i="100"/>
  <c r="HB54" i="100"/>
  <c r="DZ68" i="100"/>
  <c r="DA68" i="100"/>
  <c r="GC53" i="100"/>
  <c r="N53" i="100"/>
  <c r="EB67" i="100"/>
  <c r="DZ67" i="100"/>
  <c r="DA67" i="100"/>
  <c r="HB53" i="100"/>
  <c r="HB52" i="100"/>
  <c r="HB56" i="100"/>
  <c r="AK68" i="100"/>
  <c r="AK51" i="100"/>
  <c r="GT55" i="100"/>
  <c r="BJ52" i="100"/>
  <c r="CT54" i="100"/>
  <c r="HC54" i="100"/>
  <c r="BZ52" i="100"/>
  <c r="AE52" i="100"/>
  <c r="X53" i="100"/>
  <c r="BP52" i="100"/>
  <c r="EB56" i="100"/>
  <c r="AG67" i="100"/>
  <c r="AK67" i="100"/>
  <c r="GC51" i="100"/>
  <c r="X68" i="100"/>
  <c r="BI52" i="100"/>
  <c r="EJ56" i="100"/>
  <c r="HB51" i="100"/>
  <c r="AG68" i="100"/>
  <c r="L68" i="100"/>
  <c r="ES55" i="100"/>
  <c r="EJ51" i="100"/>
  <c r="GT54" i="100"/>
  <c r="FH56" i="100"/>
  <c r="W68" i="100"/>
  <c r="DU68" i="100"/>
  <c r="N68" i="100"/>
  <c r="AH53" i="100"/>
  <c r="X54" i="100"/>
  <c r="BI53" i="100"/>
  <c r="S68" i="100"/>
  <c r="N67" i="100"/>
  <c r="X52" i="100"/>
  <c r="AL53" i="100"/>
  <c r="X31" i="100"/>
  <c r="GR56" i="100"/>
  <c r="BJ56" i="100"/>
  <c r="EJ54" i="100"/>
  <c r="GK68" i="100"/>
  <c r="HC67" i="100"/>
  <c r="ES52" i="100"/>
  <c r="CG52" i="100"/>
  <c r="ER53" i="100"/>
  <c r="AE55" i="100"/>
  <c r="FW68" i="100"/>
  <c r="AE67" i="100"/>
  <c r="GK67" i="100"/>
  <c r="GN67" i="100"/>
  <c r="FH67" i="100"/>
  <c r="FW67" i="100"/>
  <c r="AB67" i="100"/>
  <c r="I68" i="100"/>
  <c r="AW69" i="100"/>
  <c r="EH67" i="100"/>
  <c r="DJ53" i="100"/>
  <c r="AK54" i="100"/>
  <c r="AK53" i="100"/>
  <c r="G52" i="100"/>
  <c r="GU52" i="100"/>
  <c r="BP53" i="100"/>
  <c r="GR54" i="100"/>
  <c r="GR52" i="100"/>
  <c r="GC56" i="100"/>
  <c r="AB68" i="100"/>
  <c r="GU54" i="100"/>
  <c r="ES56" i="100"/>
  <c r="DU67" i="100"/>
  <c r="S67" i="100"/>
  <c r="DJ56" i="100"/>
  <c r="I67" i="100"/>
  <c r="AG54" i="100"/>
  <c r="AE56" i="100"/>
  <c r="W67" i="100"/>
  <c r="GT53" i="100"/>
  <c r="BP56" i="100"/>
  <c r="CR51" i="100"/>
  <c r="X63" i="100"/>
  <c r="X71" i="100" s="1"/>
  <c r="HF67" i="100"/>
  <c r="ET68" i="100"/>
  <c r="DB56" i="100"/>
  <c r="EH68" i="100"/>
  <c r="CB69" i="100"/>
  <c r="GU51" i="100"/>
  <c r="FP56" i="100"/>
  <c r="BP54" i="100"/>
  <c r="AK55" i="100"/>
  <c r="BP51" i="100"/>
  <c r="ES53" i="100"/>
  <c r="AL68" i="100"/>
  <c r="GU55" i="100"/>
  <c r="X74" i="100"/>
  <c r="DB54" i="100"/>
  <c r="U67" i="100"/>
  <c r="GU56" i="100"/>
  <c r="HF68" i="100"/>
  <c r="ET67" i="100"/>
  <c r="BN67" i="100"/>
  <c r="CB67" i="100"/>
  <c r="GL55" i="100"/>
  <c r="W55" i="100"/>
  <c r="AW55" i="100"/>
  <c r="BZ55" i="100"/>
  <c r="CT53" i="100"/>
  <c r="BZ53" i="100"/>
  <c r="HC55" i="100"/>
  <c r="GV55" i="100"/>
  <c r="DQ52" i="100"/>
  <c r="GS53" i="100"/>
  <c r="GV53" i="100"/>
  <c r="U54" i="100"/>
  <c r="V55" i="100"/>
  <c r="V53" i="100"/>
  <c r="AE74" i="100"/>
  <c r="AF74" i="100"/>
  <c r="AL67" i="100"/>
  <c r="GT52" i="100"/>
  <c r="AK56" i="100"/>
  <c r="AN67" i="100"/>
  <c r="AW67" i="100"/>
  <c r="ED54" i="100"/>
  <c r="AN68" i="100"/>
  <c r="FZ67" i="100"/>
  <c r="X56" i="100"/>
  <c r="EB55" i="100"/>
  <c r="X51" i="100"/>
  <c r="X55" i="100"/>
  <c r="AE68" i="100"/>
  <c r="GG67" i="100"/>
  <c r="HC68" i="100"/>
  <c r="CI67" i="100"/>
  <c r="BP55" i="100"/>
  <c r="W53" i="100"/>
  <c r="HC53" i="100"/>
  <c r="HC56" i="100"/>
  <c r="CT56" i="100"/>
  <c r="U53" i="100"/>
  <c r="EC55" i="100"/>
  <c r="M52" i="100"/>
  <c r="BJ53" i="100"/>
  <c r="DJ55" i="100"/>
  <c r="EB54" i="100"/>
  <c r="O53" i="100"/>
  <c r="GS54" i="100"/>
  <c r="BZ56" i="100"/>
  <c r="AE53" i="100"/>
  <c r="AF55" i="100"/>
  <c r="V51" i="100"/>
  <c r="AF52" i="100"/>
  <c r="HC52" i="100"/>
  <c r="K67" i="100"/>
  <c r="AL52" i="100"/>
  <c r="CT68" i="100"/>
  <c r="K68" i="100"/>
  <c r="CT52" i="100"/>
  <c r="W56" i="100"/>
  <c r="GL56" i="100"/>
  <c r="BA55" i="100"/>
  <c r="AW53" i="100"/>
  <c r="DJ54" i="100"/>
  <c r="GS55" i="100"/>
  <c r="U52" i="100"/>
  <c r="DZ53" i="100"/>
  <c r="V54" i="100"/>
  <c r="W52" i="100"/>
  <c r="AE54" i="100"/>
  <c r="CT67" i="100"/>
  <c r="GV52" i="100"/>
  <c r="CT55" i="100"/>
  <c r="W54" i="100"/>
  <c r="GL53" i="100"/>
  <c r="G69" i="100"/>
  <c r="AF31" i="100"/>
  <c r="AE31" i="100"/>
  <c r="FD67" i="100"/>
  <c r="GV54" i="100"/>
  <c r="BZ54" i="100"/>
  <c r="AF53" i="100"/>
  <c r="V56" i="100"/>
  <c r="EP53" i="100"/>
  <c r="EW69" i="100"/>
  <c r="O51" i="100"/>
  <c r="G55" i="100"/>
  <c r="U68" i="100"/>
  <c r="G53" i="100"/>
  <c r="DZ54" i="100"/>
  <c r="AW54" i="100"/>
  <c r="DJ52" i="100"/>
  <c r="H68" i="100"/>
  <c r="ER55" i="100"/>
  <c r="CI68" i="100"/>
  <c r="FZ69" i="100"/>
  <c r="EB53" i="100"/>
  <c r="M55" i="100"/>
  <c r="FT70" i="100"/>
  <c r="AK52" i="100"/>
  <c r="N55" i="100"/>
  <c r="P68" i="100"/>
  <c r="GN68" i="100"/>
  <c r="BN68" i="100"/>
  <c r="DZ52" i="100"/>
  <c r="GS52" i="100"/>
  <c r="EY54" i="100"/>
  <c r="ER52" i="100"/>
  <c r="BL51" i="100"/>
  <c r="AW52" i="100"/>
  <c r="FV56" i="100"/>
  <c r="GO67" i="100"/>
  <c r="BK68" i="100"/>
  <c r="N52" i="100"/>
  <c r="W51" i="100"/>
  <c r="P67" i="100"/>
  <c r="AG51" i="100"/>
  <c r="F54" i="100"/>
  <c r="DJ51" i="100"/>
  <c r="EC53" i="100"/>
  <c r="GL51" i="100"/>
  <c r="U55" i="100"/>
  <c r="AM53" i="100"/>
  <c r="GY55" i="100"/>
  <c r="GL52" i="100"/>
  <c r="GL54" i="100"/>
  <c r="N56" i="100"/>
  <c r="G56" i="100"/>
  <c r="M56" i="100"/>
  <c r="M54" i="100"/>
  <c r="GO68" i="100"/>
  <c r="GX69" i="100"/>
  <c r="BK67" i="100"/>
  <c r="AS67" i="100"/>
  <c r="FL69" i="100"/>
  <c r="FV55" i="100"/>
  <c r="CD67" i="100"/>
  <c r="EW67" i="100"/>
  <c r="FG52" i="100"/>
  <c r="DS54" i="100"/>
  <c r="DC52" i="100"/>
  <c r="DI53" i="100"/>
  <c r="DR53" i="100"/>
  <c r="DQ53" i="100"/>
  <c r="AL54" i="100"/>
  <c r="CE51" i="100"/>
  <c r="AW56" i="100"/>
  <c r="DT55" i="100"/>
  <c r="AG56" i="100"/>
  <c r="AG53" i="100"/>
  <c r="G54" i="100"/>
  <c r="DZ55" i="100"/>
  <c r="BA53" i="100"/>
  <c r="GX67" i="100"/>
  <c r="AS68" i="100"/>
  <c r="DM67" i="100"/>
  <c r="FL67" i="100"/>
  <c r="CF51" i="100"/>
  <c r="CD68" i="100"/>
  <c r="EK55" i="100"/>
  <c r="EC52" i="100"/>
  <c r="AZ54" i="100"/>
  <c r="EL53" i="100"/>
  <c r="AG55" i="100"/>
  <c r="DY53" i="100"/>
  <c r="DD68" i="100"/>
  <c r="AJ68" i="100"/>
  <c r="DM68" i="100"/>
  <c r="BJ55" i="100"/>
  <c r="FJ53" i="100"/>
  <c r="EW55" i="100"/>
  <c r="DI56" i="100"/>
  <c r="CL53" i="100"/>
  <c r="DQ51" i="100"/>
  <c r="DQ54" i="100"/>
  <c r="FG55" i="100"/>
  <c r="DR55" i="100"/>
  <c r="DC55" i="100"/>
  <c r="FT67" i="100"/>
  <c r="DS53" i="100"/>
  <c r="AR67" i="100"/>
  <c r="DC53" i="100"/>
  <c r="EX53" i="100"/>
  <c r="BW51" i="100"/>
  <c r="GK53" i="100"/>
  <c r="HC51" i="100"/>
  <c r="DS55" i="100"/>
  <c r="DA54" i="100"/>
  <c r="AR68" i="100"/>
  <c r="BR68" i="100"/>
  <c r="DR54" i="100"/>
  <c r="ER56" i="100"/>
  <c r="DS51" i="100"/>
  <c r="DI55" i="100"/>
  <c r="AA55" i="100"/>
  <c r="BN54" i="100"/>
  <c r="AR55" i="100"/>
  <c r="AJ53" i="100"/>
  <c r="DC56" i="100"/>
  <c r="BM56" i="100"/>
  <c r="DS52" i="100"/>
  <c r="BR67" i="100"/>
  <c r="DC54" i="100"/>
  <c r="FI68" i="100"/>
  <c r="Q54" i="100"/>
  <c r="BV54" i="100"/>
  <c r="AP51" i="100"/>
  <c r="FG54" i="100"/>
  <c r="BX55" i="100"/>
  <c r="FI67" i="100"/>
  <c r="HH67" i="100"/>
  <c r="AL56" i="100"/>
  <c r="DQ56" i="100"/>
  <c r="FG56" i="100"/>
  <c r="AN55" i="100"/>
  <c r="GG55" i="100"/>
  <c r="CA56" i="100"/>
  <c r="ER51" i="100"/>
  <c r="FG51" i="100"/>
  <c r="DF67" i="100"/>
  <c r="DR52" i="100"/>
  <c r="FV52" i="100"/>
  <c r="AV54" i="100"/>
  <c r="HH68" i="100"/>
  <c r="DQ55" i="100"/>
  <c r="FH55" i="100"/>
  <c r="BR54" i="100"/>
  <c r="CA55" i="100"/>
  <c r="DE55" i="100"/>
  <c r="DF68" i="100"/>
  <c r="FH68" i="100"/>
  <c r="FA53" i="100"/>
  <c r="CG56" i="100"/>
  <c r="CW55" i="100"/>
  <c r="DU54" i="100"/>
  <c r="FE51" i="100"/>
  <c r="AB52" i="100"/>
  <c r="GP53" i="100"/>
  <c r="FM52" i="100"/>
  <c r="DI54" i="100"/>
  <c r="GF53" i="100"/>
  <c r="CJ54" i="100"/>
  <c r="T55" i="100"/>
  <c r="FH53" i="100"/>
  <c r="CC54" i="100"/>
  <c r="HA51" i="100"/>
  <c r="EC54" i="100"/>
  <c r="AQ51" i="100"/>
  <c r="AJ56" i="100"/>
  <c r="EX51" i="100"/>
  <c r="CG54" i="100"/>
  <c r="CE56" i="100"/>
  <c r="EX55" i="100"/>
  <c r="L55" i="100"/>
  <c r="HG53" i="100"/>
  <c r="GN55" i="100"/>
  <c r="FQ55" i="100"/>
  <c r="GX55" i="100"/>
  <c r="CD53" i="100"/>
  <c r="DA52" i="100"/>
  <c r="AT53" i="100"/>
  <c r="BC55" i="100"/>
  <c r="BB53" i="100"/>
  <c r="M53" i="100"/>
  <c r="CG55" i="100"/>
  <c r="HE53" i="100"/>
  <c r="AJ52" i="100"/>
  <c r="BD53" i="100"/>
  <c r="BJ54" i="100"/>
  <c r="CQ55" i="100"/>
  <c r="EQ51" i="100"/>
  <c r="FD55" i="100"/>
  <c r="H54" i="100"/>
  <c r="CF54" i="100"/>
  <c r="EA54" i="100"/>
  <c r="FH54" i="100"/>
  <c r="GE54" i="100"/>
  <c r="GM53" i="100"/>
  <c r="FZ55" i="100"/>
  <c r="GZ51" i="100"/>
  <c r="DI52" i="100"/>
  <c r="FH52" i="100"/>
  <c r="DD55" i="100"/>
  <c r="EK53" i="100"/>
  <c r="CL69" i="100"/>
  <c r="CL67" i="100"/>
  <c r="BG53" i="100"/>
  <c r="HD54" i="100"/>
  <c r="CF53" i="100"/>
  <c r="I54" i="100"/>
  <c r="CX55" i="100"/>
  <c r="DF55" i="100"/>
  <c r="EK52" i="100"/>
  <c r="HD56" i="100"/>
  <c r="FG68" i="100"/>
  <c r="DS56" i="100"/>
  <c r="GK54" i="100"/>
  <c r="AD54" i="100"/>
  <c r="BJ51" i="100"/>
  <c r="BF67" i="100"/>
  <c r="FK55" i="100"/>
  <c r="DV51" i="100"/>
  <c r="GH54" i="100"/>
  <c r="AC74" i="100"/>
  <c r="BF53" i="100"/>
  <c r="DW53" i="100"/>
  <c r="GF52" i="100"/>
  <c r="EW53" i="100"/>
  <c r="HH53" i="100"/>
  <c r="DF52" i="100"/>
  <c r="FM55" i="100"/>
  <c r="R53" i="100"/>
  <c r="AU54" i="100"/>
  <c r="GI51" i="100"/>
  <c r="FC55" i="100"/>
  <c r="GD55" i="100"/>
  <c r="BW53" i="100"/>
  <c r="GK55" i="100"/>
  <c r="BT54" i="100"/>
  <c r="FY54" i="100"/>
  <c r="AC54" i="100"/>
  <c r="Z31" i="100"/>
  <c r="FA56" i="100"/>
  <c r="FZ53" i="100"/>
  <c r="BN53" i="100"/>
  <c r="H53" i="100"/>
  <c r="FD51" i="100"/>
  <c r="AM54" i="100"/>
  <c r="EH51" i="100"/>
  <c r="FJ54" i="100"/>
  <c r="DE53" i="100"/>
  <c r="DO51" i="100"/>
  <c r="GI55" i="100"/>
  <c r="DP55" i="100"/>
  <c r="GB54" i="100"/>
  <c r="DK54" i="100"/>
  <c r="GY67" i="100"/>
  <c r="EE54" i="100"/>
  <c r="CH68" i="100"/>
  <c r="EK54" i="100"/>
  <c r="FG53" i="100"/>
  <c r="GY56" i="100"/>
  <c r="AY55" i="100"/>
  <c r="FL54" i="100"/>
  <c r="FA52" i="100"/>
  <c r="BM52" i="100"/>
  <c r="FM56" i="100"/>
  <c r="CS53" i="100"/>
  <c r="GY68" i="100"/>
  <c r="BO54" i="100"/>
  <c r="CH67" i="100"/>
  <c r="CY54" i="100"/>
  <c r="EN53" i="100"/>
  <c r="DG54" i="100"/>
  <c r="EF54" i="100"/>
  <c r="BU53" i="100"/>
  <c r="FT72" i="100"/>
  <c r="CY53" i="100"/>
  <c r="DO53" i="100"/>
  <c r="EQ53" i="100"/>
  <c r="GG51" i="100"/>
  <c r="AT56" i="100"/>
  <c r="BE55" i="100"/>
  <c r="AI52" i="100"/>
  <c r="HA55" i="100"/>
  <c r="HD52" i="100"/>
  <c r="F55" i="100"/>
  <c r="EO67" i="100"/>
  <c r="AL55" i="100"/>
  <c r="EO55" i="100"/>
  <c r="GM56" i="100"/>
  <c r="CV53" i="100"/>
  <c r="FX53" i="100"/>
  <c r="S54" i="100"/>
  <c r="Q53" i="100"/>
  <c r="DM55" i="100"/>
  <c r="DN53" i="100"/>
  <c r="S51" i="100"/>
  <c r="I55" i="100"/>
  <c r="DN51" i="100"/>
  <c r="AT55" i="100"/>
  <c r="BR53" i="100"/>
  <c r="DT52" i="100"/>
  <c r="GY52" i="100"/>
  <c r="GP54" i="100"/>
  <c r="CD51" i="100"/>
  <c r="AV56" i="100"/>
  <c r="BW56" i="100"/>
  <c r="CE54" i="100"/>
  <c r="EO68" i="100"/>
  <c r="E56" i="100"/>
  <c r="FW54" i="100"/>
  <c r="DV55" i="100"/>
  <c r="CV54" i="100"/>
  <c r="HG55" i="100"/>
  <c r="EO51" i="100"/>
  <c r="CR53" i="100"/>
  <c r="DP51" i="100"/>
  <c r="AD74" i="100"/>
  <c r="BT67" i="100"/>
  <c r="J55" i="100"/>
  <c r="AI54" i="100"/>
  <c r="EY53" i="100"/>
  <c r="GM54" i="100"/>
  <c r="EU54" i="100"/>
  <c r="EM53" i="100"/>
  <c r="AO55" i="100"/>
  <c r="BS53" i="100"/>
  <c r="EH53" i="100"/>
  <c r="AY53" i="100"/>
  <c r="DU55" i="100"/>
  <c r="GG56" i="100"/>
  <c r="E54" i="100"/>
  <c r="AH54" i="100"/>
  <c r="CA52" i="100"/>
  <c r="AA53" i="100"/>
  <c r="FD52" i="100"/>
  <c r="HE51" i="100"/>
  <c r="HH52" i="100"/>
  <c r="FC52" i="100"/>
  <c r="DH55" i="100"/>
  <c r="HI54" i="100"/>
  <c r="BC53" i="100"/>
  <c r="BT68" i="100"/>
  <c r="CC55" i="100"/>
  <c r="CK54" i="100"/>
  <c r="GA54" i="100"/>
  <c r="EI54" i="100"/>
  <c r="DK55" i="100"/>
  <c r="DX53" i="100"/>
  <c r="EV52" i="100"/>
  <c r="EV56" i="100"/>
  <c r="I53" i="100"/>
  <c r="FX51" i="100"/>
  <c r="GM67" i="100"/>
  <c r="GM68" i="100"/>
  <c r="GM69" i="100"/>
  <c r="FJ55" i="100"/>
  <c r="GS51" i="100"/>
  <c r="AR54" i="100"/>
  <c r="AS56" i="100"/>
  <c r="AS52" i="100"/>
  <c r="GO56" i="100"/>
  <c r="GO52" i="100"/>
  <c r="AR51" i="100"/>
  <c r="AY56" i="100"/>
  <c r="AY52" i="100"/>
  <c r="GM55" i="100"/>
  <c r="BD68" i="100"/>
  <c r="BD67" i="100"/>
  <c r="BD69" i="100"/>
  <c r="BL53" i="100"/>
  <c r="DF54" i="100"/>
  <c r="AC55" i="100"/>
  <c r="CY52" i="100"/>
  <c r="CY56" i="100"/>
  <c r="FL51" i="100"/>
  <c r="K51" i="100"/>
  <c r="DW51" i="100"/>
  <c r="FF52" i="100"/>
  <c r="FF56" i="100"/>
  <c r="DV53" i="100"/>
  <c r="AU68" i="100"/>
  <c r="AU67" i="100"/>
  <c r="AU69" i="100"/>
  <c r="FR51" i="100"/>
  <c r="FO68" i="100"/>
  <c r="FU64" i="100"/>
  <c r="FU55" i="100"/>
  <c r="AD67" i="100"/>
  <c r="AD68" i="100"/>
  <c r="AD69" i="100"/>
  <c r="EU56" i="100"/>
  <c r="AI68" i="100"/>
  <c r="AI67" i="100"/>
  <c r="AI69" i="100"/>
  <c r="CU67" i="100"/>
  <c r="CU68" i="100"/>
  <c r="CU69" i="100"/>
  <c r="GD67" i="100"/>
  <c r="GD68" i="100"/>
  <c r="GD69" i="100"/>
  <c r="GG52" i="100"/>
  <c r="DX67" i="100"/>
  <c r="DX68" i="100"/>
  <c r="DX69" i="100"/>
  <c r="FS61" i="100"/>
  <c r="FS53" i="100"/>
  <c r="DE52" i="100"/>
  <c r="HD67" i="100"/>
  <c r="HD68" i="100"/>
  <c r="HD69" i="100"/>
  <c r="GW67" i="100"/>
  <c r="GW68" i="100"/>
  <c r="GW69" i="100"/>
  <c r="GQ52" i="100"/>
  <c r="GQ56" i="100"/>
  <c r="Z55" i="100"/>
  <c r="AM56" i="100"/>
  <c r="AM52" i="100"/>
  <c r="X70" i="100"/>
  <c r="CZ51" i="100"/>
  <c r="FF53" i="100"/>
  <c r="GJ56" i="100"/>
  <c r="GJ52" i="100"/>
  <c r="AT52" i="100"/>
  <c r="EX68" i="100"/>
  <c r="EX67" i="100"/>
  <c r="EX69" i="100"/>
  <c r="FO53" i="100"/>
  <c r="EY67" i="100"/>
  <c r="EY68" i="100"/>
  <c r="EY69" i="100"/>
  <c r="FS62" i="100"/>
  <c r="FS54" i="100"/>
  <c r="DO52" i="100"/>
  <c r="FT73" i="100"/>
  <c r="EP67" i="100"/>
  <c r="EP68" i="100"/>
  <c r="EP69" i="100"/>
  <c r="CY55" i="100"/>
  <c r="GF51" i="100"/>
  <c r="CN60" i="100"/>
  <c r="CN52" i="100"/>
  <c r="CN56" i="100"/>
  <c r="EG52" i="100"/>
  <c r="EG56" i="100"/>
  <c r="EG55" i="100"/>
  <c r="EM56" i="100"/>
  <c r="EM52" i="100"/>
  <c r="CL52" i="100"/>
  <c r="CL56" i="100"/>
  <c r="CL55" i="100"/>
  <c r="CI52" i="100"/>
  <c r="CI56" i="100"/>
  <c r="CI55" i="100"/>
  <c r="FX68" i="100"/>
  <c r="FX67" i="100"/>
  <c r="FX69" i="100"/>
  <c r="R68" i="100"/>
  <c r="R67" i="100"/>
  <c r="R69" i="100"/>
  <c r="FJ51" i="100"/>
  <c r="FK51" i="100"/>
  <c r="E51" i="100"/>
  <c r="CX51" i="100"/>
  <c r="Z62" i="100"/>
  <c r="Z54" i="100"/>
  <c r="DL52" i="100"/>
  <c r="DL56" i="100"/>
  <c r="CH53" i="100"/>
  <c r="EF52" i="100"/>
  <c r="EF56" i="100"/>
  <c r="EF55" i="100"/>
  <c r="AE51" i="100"/>
  <c r="FL55" i="100"/>
  <c r="DM51" i="100"/>
  <c r="EQ54" i="100"/>
  <c r="FW55" i="100"/>
  <c r="Q56" i="100"/>
  <c r="Q52" i="100"/>
  <c r="DN55" i="100"/>
  <c r="S55" i="100"/>
  <c r="FE52" i="100"/>
  <c r="FE56" i="100"/>
  <c r="DE51" i="100"/>
  <c r="GE53" i="100"/>
  <c r="CI54" i="100"/>
  <c r="FI51" i="100"/>
  <c r="AB55" i="100"/>
  <c r="EN56" i="100"/>
  <c r="EN52" i="100"/>
  <c r="CN51" i="100"/>
  <c r="K56" i="100"/>
  <c r="K52" i="100"/>
  <c r="EW54" i="100"/>
  <c r="HH55" i="100"/>
  <c r="EL55" i="100"/>
  <c r="HE67" i="100"/>
  <c r="HE68" i="100"/>
  <c r="HE69" i="100"/>
  <c r="CJ68" i="100"/>
  <c r="CJ67" i="100"/>
  <c r="CJ69" i="100"/>
  <c r="FP64" i="100"/>
  <c r="FP55" i="100"/>
  <c r="DF53" i="100"/>
  <c r="BF54" i="100"/>
  <c r="DW54" i="100"/>
  <c r="CJ51" i="100"/>
  <c r="P53" i="100"/>
  <c r="DL67" i="100"/>
  <c r="DL68" i="100"/>
  <c r="DL69" i="100"/>
  <c r="DZ51" i="100"/>
  <c r="EV55" i="100"/>
  <c r="HG56" i="100"/>
  <c r="HG52" i="100"/>
  <c r="CQ68" i="100"/>
  <c r="EL52" i="100"/>
  <c r="EL56" i="100"/>
  <c r="F51" i="100"/>
  <c r="AA54" i="100"/>
  <c r="FX54" i="100"/>
  <c r="BT53" i="100"/>
  <c r="FP62" i="100"/>
  <c r="FP54" i="100"/>
  <c r="DV68" i="100"/>
  <c r="DV67" i="100"/>
  <c r="DV69" i="100"/>
  <c r="DW52" i="100"/>
  <c r="DW56" i="100"/>
  <c r="BT51" i="100"/>
  <c r="DN52" i="100"/>
  <c r="FQ51" i="100"/>
  <c r="BV51" i="100"/>
  <c r="FA55" i="100"/>
  <c r="E52" i="100"/>
  <c r="AJ55" i="100"/>
  <c r="AI51" i="100"/>
  <c r="GI54" i="100"/>
  <c r="DP68" i="100"/>
  <c r="DP67" i="100"/>
  <c r="DP69" i="100"/>
  <c r="FC68" i="100"/>
  <c r="FC67" i="100"/>
  <c r="FC69" i="100"/>
  <c r="AD53" i="100"/>
  <c r="DH68" i="100"/>
  <c r="DH67" i="100"/>
  <c r="DH69" i="100"/>
  <c r="HI53" i="100"/>
  <c r="E53" i="100"/>
  <c r="BM54" i="100"/>
  <c r="EU52" i="100"/>
  <c r="BE68" i="100"/>
  <c r="BE67" i="100"/>
  <c r="BE69" i="100"/>
  <c r="GO51" i="100"/>
  <c r="GY51" i="100"/>
  <c r="DY54" i="100"/>
  <c r="AI53" i="100"/>
  <c r="GA53" i="100"/>
  <c r="HA52" i="100"/>
  <c r="HA56" i="100"/>
  <c r="CU54" i="100"/>
  <c r="ED53" i="100"/>
  <c r="DK53" i="100"/>
  <c r="DA53" i="100"/>
  <c r="Y60" i="100"/>
  <c r="Y52" i="100"/>
  <c r="Y56" i="100"/>
  <c r="FS60" i="100"/>
  <c r="FS52" i="100"/>
  <c r="FS56" i="100"/>
  <c r="BG51" i="100"/>
  <c r="EA53" i="100"/>
  <c r="DE56" i="100"/>
  <c r="FP53" i="100"/>
  <c r="GW53" i="100"/>
  <c r="BG68" i="100"/>
  <c r="BG67" i="100"/>
  <c r="BG69" i="100"/>
  <c r="FF55" i="100"/>
  <c r="FU62" i="100"/>
  <c r="FU54" i="100"/>
  <c r="AC51" i="100"/>
  <c r="BN51" i="100"/>
  <c r="AV51" i="100"/>
  <c r="BW68" i="100"/>
  <c r="BW67" i="100"/>
  <c r="BW69" i="100"/>
  <c r="GK52" i="100"/>
  <c r="GK56" i="100"/>
  <c r="FD56" i="100"/>
  <c r="EY55" i="100"/>
  <c r="L54" i="100"/>
  <c r="EP52" i="100"/>
  <c r="EP56" i="100"/>
  <c r="BB67" i="100"/>
  <c r="BB68" i="100"/>
  <c r="BB69" i="100"/>
  <c r="DX55" i="100"/>
  <c r="CR56" i="100"/>
  <c r="HJ51" i="100"/>
  <c r="CA67" i="100"/>
  <c r="CA68" i="100"/>
  <c r="CA69" i="100"/>
  <c r="EB51" i="100"/>
  <c r="I51" i="100"/>
  <c r="BU51" i="100"/>
  <c r="BS52" i="100"/>
  <c r="BS56" i="100"/>
  <c r="BS55" i="100"/>
  <c r="GB51" i="100"/>
  <c r="U51" i="100"/>
  <c r="EG54" i="100"/>
  <c r="GE52" i="100"/>
  <c r="GE56" i="100"/>
  <c r="AW51" i="100"/>
  <c r="DV54" i="100"/>
  <c r="FQ62" i="100"/>
  <c r="FQ71" i="100" s="1"/>
  <c r="FQ54" i="100"/>
  <c r="HF51" i="100"/>
  <c r="AF51" i="100"/>
  <c r="DE68" i="100"/>
  <c r="DE67" i="100"/>
  <c r="DE69" i="100"/>
  <c r="GV51" i="100"/>
  <c r="AS53" i="100"/>
  <c r="Z51" i="100"/>
  <c r="AM51" i="100"/>
  <c r="S52" i="100"/>
  <c r="S56" i="100"/>
  <c r="FM68" i="100"/>
  <c r="FM67" i="100"/>
  <c r="FM69" i="100"/>
  <c r="E67" i="100"/>
  <c r="E68" i="100"/>
  <c r="E69" i="100"/>
  <c r="AM67" i="100"/>
  <c r="AM68" i="100"/>
  <c r="AM69" i="100"/>
  <c r="ET52" i="100"/>
  <c r="ET56" i="100"/>
  <c r="FI52" i="100"/>
  <c r="FI56" i="100"/>
  <c r="AZ56" i="100"/>
  <c r="AZ52" i="100"/>
  <c r="GN56" i="100"/>
  <c r="GN52" i="100"/>
  <c r="GX53" i="100"/>
  <c r="CX54" i="100"/>
  <c r="CI51" i="100"/>
  <c r="FZ54" i="100"/>
  <c r="BV68" i="100"/>
  <c r="BV67" i="100"/>
  <c r="BV69" i="100"/>
  <c r="EU55" i="100"/>
  <c r="AX51" i="100"/>
  <c r="DI51" i="100"/>
  <c r="AO56" i="100"/>
  <c r="AO52" i="100"/>
  <c r="BC51" i="100"/>
  <c r="AC68" i="100"/>
  <c r="AC67" i="100"/>
  <c r="AC69" i="100"/>
  <c r="DO55" i="100"/>
  <c r="CO51" i="100"/>
  <c r="EV51" i="100"/>
  <c r="BR52" i="100"/>
  <c r="BR55" i="100"/>
  <c r="AM55" i="100"/>
  <c r="FB67" i="100"/>
  <c r="FB68" i="100"/>
  <c r="FB69" i="100"/>
  <c r="GK51" i="100"/>
  <c r="AR56" i="100"/>
  <c r="AR52" i="100"/>
  <c r="GF54" i="100"/>
  <c r="CJ56" i="100"/>
  <c r="CJ52" i="100"/>
  <c r="CJ55" i="100"/>
  <c r="FY53" i="100"/>
  <c r="GH53" i="100"/>
  <c r="BV55" i="100"/>
  <c r="DN56" i="100"/>
  <c r="AJ54" i="100"/>
  <c r="CY51" i="100"/>
  <c r="CL51" i="100"/>
  <c r="GJ51" i="100"/>
  <c r="CO68" i="100"/>
  <c r="CR55" i="100"/>
  <c r="GI53" i="100"/>
  <c r="FE55" i="100"/>
  <c r="FO60" i="100"/>
  <c r="FO52" i="100"/>
  <c r="FO56" i="100"/>
  <c r="FO55" i="100"/>
  <c r="FR60" i="100"/>
  <c r="FR52" i="100"/>
  <c r="FR56" i="100"/>
  <c r="EA51" i="100"/>
  <c r="DH52" i="100"/>
  <c r="DH56" i="100"/>
  <c r="HI55" i="100"/>
  <c r="BC67" i="100"/>
  <c r="BC68" i="100"/>
  <c r="BC69" i="100"/>
  <c r="R51" i="100"/>
  <c r="BE52" i="100"/>
  <c r="BE56" i="100"/>
  <c r="CC53" i="100"/>
  <c r="FR64" i="100"/>
  <c r="FR55" i="100"/>
  <c r="GA68" i="100"/>
  <c r="GA67" i="100"/>
  <c r="GA69" i="100"/>
  <c r="GB67" i="100"/>
  <c r="GB68" i="100"/>
  <c r="GB69" i="100"/>
  <c r="CU52" i="100"/>
  <c r="CU56" i="100"/>
  <c r="ED52" i="100"/>
  <c r="ED56" i="100"/>
  <c r="ED55" i="100"/>
  <c r="GJ54" i="100"/>
  <c r="FS64" i="100"/>
  <c r="FS55" i="100"/>
  <c r="EA55" i="100"/>
  <c r="CM54" i="100"/>
  <c r="GW52" i="100"/>
  <c r="GW56" i="100"/>
  <c r="GQ55" i="100"/>
  <c r="AH56" i="100"/>
  <c r="AH52" i="100"/>
  <c r="BS54" i="100"/>
  <c r="Y61" i="100"/>
  <c r="Y53" i="100"/>
  <c r="L51" i="100"/>
  <c r="FF67" i="100"/>
  <c r="FF68" i="100"/>
  <c r="FF69" i="100"/>
  <c r="FU61" i="100"/>
  <c r="FU53" i="100"/>
  <c r="EG53" i="100"/>
  <c r="EX56" i="100"/>
  <c r="EX52" i="100"/>
  <c r="EF53" i="100"/>
  <c r="AC31" i="100"/>
  <c r="AP53" i="100"/>
  <c r="FE54" i="100"/>
  <c r="CZ56" i="100"/>
  <c r="CZ52" i="100"/>
  <c r="BB54" i="100"/>
  <c r="CR52" i="100"/>
  <c r="GW55" i="100"/>
  <c r="CN62" i="100"/>
  <c r="CN54" i="100"/>
  <c r="EW52" i="100"/>
  <c r="EW56" i="100"/>
  <c r="Z61" i="100"/>
  <c r="Z53" i="100"/>
  <c r="AP68" i="100"/>
  <c r="AP67" i="100"/>
  <c r="AP69" i="100"/>
  <c r="Y51" i="100"/>
  <c r="GM51" i="100"/>
  <c r="GN51" i="100"/>
  <c r="BD54" i="100"/>
  <c r="BL56" i="100"/>
  <c r="BL52" i="100"/>
  <c r="BL55" i="100"/>
  <c r="R56" i="100"/>
  <c r="R52" i="100"/>
  <c r="DN68" i="100"/>
  <c r="DN67" i="100"/>
  <c r="DN69" i="100"/>
  <c r="Z60" i="100"/>
  <c r="Z56" i="100"/>
  <c r="Z52" i="100"/>
  <c r="ET55" i="100"/>
  <c r="CT51" i="100"/>
  <c r="CW54" i="100"/>
  <c r="CQ60" i="100"/>
  <c r="CQ52" i="100"/>
  <c r="CQ56" i="100"/>
  <c r="DG52" i="100"/>
  <c r="DG56" i="100"/>
  <c r="AB51" i="100"/>
  <c r="DA51" i="100"/>
  <c r="ET54" i="100"/>
  <c r="FT51" i="100"/>
  <c r="CO64" i="100"/>
  <c r="CO55" i="100"/>
  <c r="AH51" i="100"/>
  <c r="H51" i="100"/>
  <c r="FB51" i="100"/>
  <c r="EH54" i="100"/>
  <c r="BD51" i="100"/>
  <c r="H55" i="100"/>
  <c r="FJ67" i="100"/>
  <c r="FJ68" i="100"/>
  <c r="FJ69" i="100"/>
  <c r="EU68" i="100"/>
  <c r="EU67" i="100"/>
  <c r="EU69" i="100"/>
  <c r="HF53" i="100"/>
  <c r="FY68" i="100"/>
  <c r="FY67" i="100"/>
  <c r="FY69" i="100"/>
  <c r="BM68" i="100"/>
  <c r="BM67" i="100"/>
  <c r="BM69" i="100"/>
  <c r="CD54" i="100"/>
  <c r="BK53" i="100"/>
  <c r="FI54" i="100"/>
  <c r="AN54" i="100"/>
  <c r="FK53" i="100"/>
  <c r="CU51" i="100"/>
  <c r="GT51" i="100"/>
  <c r="R55" i="100"/>
  <c r="FL56" i="100"/>
  <c r="FL52" i="100"/>
  <c r="EE51" i="100"/>
  <c r="AT54" i="100"/>
  <c r="BF52" i="100"/>
  <c r="BF56" i="100"/>
  <c r="FC51" i="100"/>
  <c r="H56" i="100"/>
  <c r="H52" i="100"/>
  <c r="DR51" i="100"/>
  <c r="EM68" i="100"/>
  <c r="EM67" i="100"/>
  <c r="EM69" i="100"/>
  <c r="GX52" i="100"/>
  <c r="GX56" i="100"/>
  <c r="GG54" i="100"/>
  <c r="GY54" i="100"/>
  <c r="CC51" i="100"/>
  <c r="E55" i="100"/>
  <c r="FZ51" i="100"/>
  <c r="HH51" i="100"/>
  <c r="Z74" i="100"/>
  <c r="HE56" i="100"/>
  <c r="FK68" i="100"/>
  <c r="FK67" i="100"/>
  <c r="FK69" i="100"/>
  <c r="AU53" i="100"/>
  <c r="AQ53" i="100"/>
  <c r="CR54" i="100"/>
  <c r="GI68" i="100"/>
  <c r="GI67" i="100"/>
  <c r="GI69" i="100"/>
  <c r="AB56" i="100"/>
  <c r="AA51" i="100"/>
  <c r="EM51" i="100"/>
  <c r="EI53" i="100"/>
  <c r="EI56" i="100"/>
  <c r="CM51" i="100"/>
  <c r="CM56" i="100"/>
  <c r="DL51" i="100"/>
  <c r="GM52" i="100"/>
  <c r="AO51" i="100"/>
  <c r="CP62" i="100"/>
  <c r="CP54" i="100"/>
  <c r="BE54" i="100"/>
  <c r="DF51" i="100"/>
  <c r="CK53" i="100"/>
  <c r="Y74" i="100"/>
  <c r="Y63" i="100"/>
  <c r="Y31" i="100"/>
  <c r="FR62" i="100"/>
  <c r="FR54" i="100"/>
  <c r="GA52" i="100"/>
  <c r="GA56" i="100"/>
  <c r="HA54" i="100"/>
  <c r="GB53" i="100"/>
  <c r="AX68" i="100"/>
  <c r="AX67" i="100"/>
  <c r="AX69" i="100"/>
  <c r="CU53" i="100"/>
  <c r="CS54" i="100"/>
  <c r="EQ52" i="100"/>
  <c r="EQ56" i="100"/>
  <c r="AV55" i="100"/>
  <c r="EA68" i="100"/>
  <c r="EA67" i="100"/>
  <c r="EA69" i="100"/>
  <c r="CM53" i="100"/>
  <c r="EE53" i="100"/>
  <c r="GW54" i="100"/>
  <c r="GQ54" i="100"/>
  <c r="AC52" i="100"/>
  <c r="GD52" i="100"/>
  <c r="GD56" i="100"/>
  <c r="AD51" i="100"/>
  <c r="T54" i="100"/>
  <c r="BG52" i="100"/>
  <c r="BG56" i="100"/>
  <c r="CE52" i="100"/>
  <c r="CE55" i="100"/>
  <c r="CO52" i="100"/>
  <c r="FU60" i="100"/>
  <c r="FU52" i="100"/>
  <c r="FU56" i="100"/>
  <c r="AZ55" i="100"/>
  <c r="DH51" i="100"/>
  <c r="AT51" i="100"/>
  <c r="CQ51" i="100"/>
  <c r="DX51" i="100"/>
  <c r="GS56" i="100"/>
  <c r="EY52" i="100"/>
  <c r="EY56" i="100"/>
  <c r="EV54" i="100"/>
  <c r="FM54" i="100"/>
  <c r="EP55" i="100"/>
  <c r="Y64" i="100"/>
  <c r="Y55" i="100"/>
  <c r="DG53" i="100"/>
  <c r="AD31" i="100"/>
  <c r="AI56" i="100"/>
  <c r="FC56" i="100"/>
  <c r="BR51" i="100"/>
  <c r="BR56" i="100"/>
  <c r="BV52" i="100"/>
  <c r="BV56" i="100"/>
  <c r="FB52" i="100"/>
  <c r="FB56" i="100"/>
  <c r="CX53" i="100"/>
  <c r="AC53" i="100"/>
  <c r="DY51" i="100"/>
  <c r="FB53" i="100"/>
  <c r="EZ51" i="100"/>
  <c r="DU53" i="100"/>
  <c r="AO53" i="100"/>
  <c r="AY51" i="100"/>
  <c r="CA51" i="100"/>
  <c r="CY68" i="100"/>
  <c r="CY67" i="100"/>
  <c r="CY69" i="100"/>
  <c r="DO68" i="100"/>
  <c r="DO67" i="100"/>
  <c r="DO69" i="100"/>
  <c r="EF51" i="100"/>
  <c r="P52" i="100"/>
  <c r="P56" i="100"/>
  <c r="DD53" i="100"/>
  <c r="AN53" i="100"/>
  <c r="FK56" i="100"/>
  <c r="FK52" i="100"/>
  <c r="AB74" i="100"/>
  <c r="AB31" i="100"/>
  <c r="GG53" i="100"/>
  <c r="BU54" i="100"/>
  <c r="GZ68" i="100"/>
  <c r="GZ67" i="100"/>
  <c r="GZ69" i="100"/>
  <c r="CS51" i="100"/>
  <c r="FW53" i="100"/>
  <c r="Q68" i="100"/>
  <c r="Q67" i="100"/>
  <c r="Q69" i="100"/>
  <c r="DE54" i="100"/>
  <c r="BB51" i="100"/>
  <c r="GW51" i="100"/>
  <c r="GH68" i="100"/>
  <c r="GH67" i="100"/>
  <c r="GH69" i="100"/>
  <c r="BV53" i="100"/>
  <c r="CB51" i="100"/>
  <c r="DL55" i="100"/>
  <c r="FU51" i="100"/>
  <c r="EN68" i="100"/>
  <c r="EN67" i="100"/>
  <c r="EN69" i="100"/>
  <c r="FW51" i="100"/>
  <c r="AP54" i="100"/>
  <c r="EO52" i="100"/>
  <c r="EO56" i="100"/>
  <c r="GZ55" i="100"/>
  <c r="GP51" i="100"/>
  <c r="HE52" i="100"/>
  <c r="CJ53" i="100"/>
  <c r="AU52" i="100"/>
  <c r="AU56" i="100"/>
  <c r="AQ52" i="100"/>
  <c r="AQ56" i="100"/>
  <c r="Q51" i="100"/>
  <c r="CB56" i="100"/>
  <c r="CB52" i="100"/>
  <c r="CB55" i="100"/>
  <c r="GT56" i="100"/>
  <c r="AF56" i="100"/>
  <c r="DT53" i="100"/>
  <c r="J68" i="100"/>
  <c r="J67" i="100"/>
  <c r="J69" i="100"/>
  <c r="CK55" i="100"/>
  <c r="FR68" i="100"/>
  <c r="HA53" i="100"/>
  <c r="GB52" i="100"/>
  <c r="GB56" i="100"/>
  <c r="AX53" i="100"/>
  <c r="CU55" i="100"/>
  <c r="ED67" i="100"/>
  <c r="ED68" i="100"/>
  <c r="ED69" i="100"/>
  <c r="EM55" i="100"/>
  <c r="DY56" i="100"/>
  <c r="BX54" i="100"/>
  <c r="CM67" i="100"/>
  <c r="CM68" i="100"/>
  <c r="CM69" i="100"/>
  <c r="HD53" i="100"/>
  <c r="EE52" i="100"/>
  <c r="EE56" i="100"/>
  <c r="EE55" i="100"/>
  <c r="GQ53" i="100"/>
  <c r="AC56" i="100"/>
  <c r="EQ67" i="100"/>
  <c r="EQ68" i="100"/>
  <c r="EQ69" i="100"/>
  <c r="T67" i="100"/>
  <c r="T68" i="100"/>
  <c r="T69" i="100"/>
  <c r="BG55" i="100"/>
  <c r="CO56" i="100"/>
  <c r="FV53" i="100"/>
  <c r="GQ51" i="100"/>
  <c r="BO51" i="100"/>
  <c r="BO56" i="100"/>
  <c r="F53" i="100"/>
  <c r="FX52" i="100"/>
  <c r="CZ55" i="100"/>
  <c r="EP54" i="100"/>
  <c r="Y68" i="100"/>
  <c r="AU51" i="100"/>
  <c r="DU51" i="100"/>
  <c r="M51" i="100"/>
  <c r="FA54" i="100"/>
  <c r="FH51" i="100"/>
  <c r="HF56" i="100"/>
  <c r="HF52" i="100"/>
  <c r="G51" i="100"/>
  <c r="FY56" i="100"/>
  <c r="FY52" i="100"/>
  <c r="HG68" i="100"/>
  <c r="HG67" i="100"/>
  <c r="HG69" i="100"/>
  <c r="GR51" i="100"/>
  <c r="CL54" i="100"/>
  <c r="J51" i="100"/>
  <c r="BH51" i="100"/>
  <c r="DD54" i="100"/>
  <c r="AZ53" i="100"/>
  <c r="GN54" i="100"/>
  <c r="AL51" i="100"/>
  <c r="GO53" i="100"/>
  <c r="ET51" i="100"/>
  <c r="HG51" i="100"/>
  <c r="P54" i="100"/>
  <c r="DD52" i="100"/>
  <c r="DD56" i="100"/>
  <c r="BY51" i="100"/>
  <c r="AA68" i="100"/>
  <c r="AA67" i="100"/>
  <c r="AA69" i="100"/>
  <c r="BD52" i="100"/>
  <c r="BD56" i="100"/>
  <c r="FP68" i="100"/>
  <c r="FP67" i="100"/>
  <c r="P51" i="100"/>
  <c r="AT68" i="100"/>
  <c r="AT67" i="100"/>
  <c r="AT69" i="100"/>
  <c r="BF55" i="100"/>
  <c r="DW55" i="100"/>
  <c r="GX51" i="100"/>
  <c r="FN61" i="100"/>
  <c r="FN53" i="100"/>
  <c r="I56" i="100"/>
  <c r="I52" i="100"/>
  <c r="AS54" i="100"/>
  <c r="GO54" i="100"/>
  <c r="GY53" i="100"/>
  <c r="K55" i="100"/>
  <c r="EN51" i="100"/>
  <c r="AY54" i="100"/>
  <c r="CI53" i="100"/>
  <c r="DM54" i="100"/>
  <c r="FV51" i="100"/>
  <c r="CX56" i="100"/>
  <c r="CX52" i="100"/>
  <c r="DN54" i="100"/>
  <c r="GP55" i="100"/>
  <c r="CD52" i="100"/>
  <c r="CD56" i="100"/>
  <c r="CD55" i="100"/>
  <c r="CN68" i="100"/>
  <c r="DT54" i="100"/>
  <c r="FI55" i="100"/>
  <c r="AN56" i="100"/>
  <c r="AN52" i="100"/>
  <c r="EF68" i="100"/>
  <c r="EF67" i="100"/>
  <c r="EF69" i="100"/>
  <c r="GD51" i="100"/>
  <c r="AB53" i="100"/>
  <c r="EV53" i="100"/>
  <c r="DD51" i="100"/>
  <c r="K53" i="100"/>
  <c r="FE53" i="100"/>
  <c r="EY51" i="100"/>
  <c r="DA55" i="100"/>
  <c r="EW51" i="100"/>
  <c r="FB55" i="100"/>
  <c r="CP56" i="100"/>
  <c r="CP60" i="100"/>
  <c r="CP52" i="100"/>
  <c r="AP52" i="100"/>
  <c r="DR56" i="100"/>
  <c r="AQ55" i="100"/>
  <c r="CR67" i="100"/>
  <c r="CR68" i="100"/>
  <c r="CR69" i="100"/>
  <c r="DP52" i="100"/>
  <c r="DP56" i="100"/>
  <c r="FN68" i="100"/>
  <c r="FC54" i="100"/>
  <c r="CB53" i="100"/>
  <c r="FP52" i="100"/>
  <c r="FS51" i="100"/>
  <c r="AD52" i="100"/>
  <c r="AD56" i="100"/>
  <c r="EI51" i="100"/>
  <c r="FT56" i="100"/>
  <c r="J56" i="100"/>
  <c r="J52" i="100"/>
  <c r="CP61" i="100"/>
  <c r="CP53" i="100"/>
  <c r="BE53" i="100"/>
  <c r="CK68" i="100"/>
  <c r="CK67" i="100"/>
  <c r="CK69" i="100"/>
  <c r="EI68" i="100"/>
  <c r="EI67" i="100"/>
  <c r="EI69" i="100"/>
  <c r="GB55" i="100"/>
  <c r="AX54" i="100"/>
  <c r="DK52" i="100"/>
  <c r="DK56" i="100"/>
  <c r="R54" i="100"/>
  <c r="DY52" i="100"/>
  <c r="AV67" i="100"/>
  <c r="AV68" i="100"/>
  <c r="AV69" i="100"/>
  <c r="BX67" i="100"/>
  <c r="BX68" i="100"/>
  <c r="BX69" i="100"/>
  <c r="FF51" i="100"/>
  <c r="CM52" i="100"/>
  <c r="CM55" i="100"/>
  <c r="GP56" i="100"/>
  <c r="GQ67" i="100"/>
  <c r="GQ68" i="100"/>
  <c r="GQ69" i="100"/>
  <c r="DO54" i="100"/>
  <c r="GJ53" i="100"/>
  <c r="T53" i="100"/>
  <c r="BG54" i="100"/>
  <c r="BF51" i="100"/>
  <c r="EP51" i="100"/>
  <c r="BW52" i="100"/>
  <c r="BW55" i="100"/>
  <c r="FJ56" i="100"/>
  <c r="FX56" i="100"/>
  <c r="CS67" i="100"/>
  <c r="CS68" i="100"/>
  <c r="CS69" i="100"/>
  <c r="CF52" i="100"/>
  <c r="CF56" i="100"/>
  <c r="CF55" i="100"/>
  <c r="F56" i="100"/>
  <c r="L53" i="100"/>
  <c r="CZ54" i="100"/>
  <c r="BO53" i="100"/>
  <c r="Y62" i="100"/>
  <c r="Y54" i="100"/>
  <c r="GE51" i="100"/>
  <c r="DX52" i="100"/>
  <c r="DX56" i="100"/>
  <c r="HH56" i="100"/>
  <c r="GA55" i="100"/>
  <c r="FP51" i="100"/>
  <c r="DT51" i="100"/>
  <c r="FQ60" i="100"/>
  <c r="FQ52" i="100"/>
  <c r="FQ56" i="100"/>
  <c r="BI51" i="100"/>
  <c r="BA51" i="100"/>
  <c r="BA56" i="100"/>
  <c r="EK51" i="100"/>
  <c r="AS51" i="100"/>
  <c r="FB54" i="100"/>
  <c r="EC51" i="100"/>
  <c r="EC56" i="100"/>
  <c r="ES51" i="100"/>
  <c r="GO55" i="100"/>
  <c r="EL51" i="100"/>
  <c r="GZ52" i="100"/>
  <c r="GZ56" i="100"/>
  <c r="CK51" i="100"/>
  <c r="P55" i="100"/>
  <c r="DL53" i="100"/>
  <c r="EM54" i="100"/>
  <c r="FA51" i="100"/>
  <c r="EN54" i="100"/>
  <c r="BS51" i="100"/>
  <c r="GH55" i="100"/>
  <c r="U56" i="100"/>
  <c r="FN60" i="100"/>
  <c r="FN52" i="100"/>
  <c r="FN56" i="100"/>
  <c r="DT67" i="100"/>
  <c r="DT68" i="100"/>
  <c r="DT69" i="100"/>
  <c r="FI53" i="100"/>
  <c r="AR53" i="100"/>
  <c r="GF55" i="100"/>
  <c r="GX54" i="100"/>
  <c r="DV56" i="100"/>
  <c r="DV52" i="100"/>
  <c r="FZ52" i="100"/>
  <c r="FZ56" i="100"/>
  <c r="BN52" i="100"/>
  <c r="BN56" i="100"/>
  <c r="BN55" i="100"/>
  <c r="CV67" i="100"/>
  <c r="CV68" i="100"/>
  <c r="CV69" i="100"/>
  <c r="BK52" i="100"/>
  <c r="BK56" i="100"/>
  <c r="BK55" i="100"/>
  <c r="CO61" i="100"/>
  <c r="CO53" i="100"/>
  <c r="DM53" i="100"/>
  <c r="ED51" i="100"/>
  <c r="EV68" i="100"/>
  <c r="EV67" i="100"/>
  <c r="EV69" i="100"/>
  <c r="HG54" i="100"/>
  <c r="S53" i="100"/>
  <c r="FM53" i="100"/>
  <c r="AZ51" i="100"/>
  <c r="EG51" i="100"/>
  <c r="EL54" i="100"/>
  <c r="HE55" i="100"/>
  <c r="CW53" i="100"/>
  <c r="BL68" i="100"/>
  <c r="BL67" i="100"/>
  <c r="BL69" i="100"/>
  <c r="DC51" i="100"/>
  <c r="FY55" i="100"/>
  <c r="BM53" i="100"/>
  <c r="BM55" i="100"/>
  <c r="AP55" i="100"/>
  <c r="EO54" i="100"/>
  <c r="GZ53" i="100"/>
  <c r="BM51" i="100"/>
  <c r="Z68" i="100"/>
  <c r="CV55" i="100"/>
  <c r="BS67" i="100"/>
  <c r="BS68" i="100"/>
  <c r="BS69" i="100"/>
  <c r="Q55" i="100"/>
  <c r="DK51" i="100"/>
  <c r="FD54" i="100"/>
  <c r="FQ68" i="100"/>
  <c r="FO51" i="100"/>
  <c r="CP51" i="100"/>
  <c r="FM51" i="100"/>
  <c r="HE54" i="100"/>
  <c r="AP56" i="100"/>
  <c r="AU55" i="100"/>
  <c r="AQ54" i="100"/>
  <c r="GA51" i="100"/>
  <c r="DP54" i="100"/>
  <c r="GE55" i="100"/>
  <c r="FO62" i="100"/>
  <c r="FO70" i="100" s="1"/>
  <c r="FO54" i="100"/>
  <c r="CB54" i="100"/>
  <c r="EQ55" i="100"/>
  <c r="BI56" i="100"/>
  <c r="AD55" i="100"/>
  <c r="DH54" i="100"/>
  <c r="HI52" i="100"/>
  <c r="HI56" i="100"/>
  <c r="BC52" i="100"/>
  <c r="BC56" i="100"/>
  <c r="FT69" i="100"/>
  <c r="GF56" i="100"/>
  <c r="J53" i="100"/>
  <c r="CP64" i="100"/>
  <c r="CP55" i="100"/>
  <c r="CC68" i="100"/>
  <c r="CC67" i="100"/>
  <c r="CC69" i="100"/>
  <c r="CK56" i="100"/>
  <c r="CK52" i="100"/>
  <c r="AI55" i="100"/>
  <c r="FR61" i="100"/>
  <c r="FR53" i="100"/>
  <c r="HA67" i="100"/>
  <c r="HA68" i="100"/>
  <c r="HA69" i="100"/>
  <c r="AX52" i="100"/>
  <c r="AX56" i="100"/>
  <c r="GD53" i="100"/>
  <c r="GV56" i="100"/>
  <c r="BL54" i="100"/>
  <c r="AV53" i="100"/>
  <c r="BX53" i="100"/>
  <c r="EA56" i="100"/>
  <c r="EA52" i="100"/>
  <c r="GP52" i="100"/>
  <c r="DT56" i="100"/>
  <c r="EN55" i="100"/>
  <c r="CN55" i="100"/>
  <c r="EZ56" i="100"/>
  <c r="T56" i="100"/>
  <c r="T52" i="100"/>
  <c r="CE53" i="100"/>
  <c r="FV67" i="100"/>
  <c r="FV68" i="100"/>
  <c r="FV69" i="100"/>
  <c r="GJ67" i="100"/>
  <c r="GJ68" i="100"/>
  <c r="GJ69" i="100"/>
  <c r="CV52" i="100"/>
  <c r="CV56" i="100"/>
  <c r="HJ56" i="100"/>
  <c r="GD54" i="100"/>
  <c r="DZ56" i="100"/>
  <c r="EX54" i="100"/>
  <c r="HI51" i="100"/>
  <c r="FJ52" i="100"/>
  <c r="CS55" i="100"/>
  <c r="DG55" i="100"/>
  <c r="F52" i="100"/>
  <c r="L52" i="100"/>
  <c r="L56" i="100"/>
  <c r="CZ53" i="100"/>
  <c r="BO67" i="100"/>
  <c r="BO68" i="100"/>
  <c r="BO69" i="100"/>
  <c r="BB52" i="100"/>
  <c r="BB56" i="100"/>
  <c r="AV52" i="100"/>
  <c r="FQ53" i="100"/>
  <c r="BX51" i="100"/>
  <c r="FN64" i="100"/>
  <c r="FN55" i="100"/>
  <c r="CG51" i="100"/>
  <c r="BZ51" i="100"/>
  <c r="AS55" i="100"/>
  <c r="BK51" i="100"/>
  <c r="GH52" i="100"/>
  <c r="GH56" i="100"/>
  <c r="AN51" i="100"/>
  <c r="FN62" i="100"/>
  <c r="FN54" i="100"/>
  <c r="CH52" i="100"/>
  <c r="CH55" i="100"/>
  <c r="FK54" i="100"/>
  <c r="CH51" i="100"/>
  <c r="CH56" i="100"/>
  <c r="FL53" i="100"/>
  <c r="EO53" i="100"/>
  <c r="CN61" i="100"/>
  <c r="CN70" i="100" s="1"/>
  <c r="CN53" i="100"/>
  <c r="BK54" i="100"/>
  <c r="CH54" i="100"/>
  <c r="GN53" i="100"/>
  <c r="HF54" i="100"/>
  <c r="FN51" i="100"/>
  <c r="EK56" i="100"/>
  <c r="GP68" i="100"/>
  <c r="GP67" i="100"/>
  <c r="GP69" i="100"/>
  <c r="AJ51" i="100"/>
  <c r="AH68" i="100"/>
  <c r="AH67" i="100"/>
  <c r="AH69" i="100"/>
  <c r="FW52" i="100"/>
  <c r="FW56" i="100"/>
  <c r="CW56" i="100"/>
  <c r="CW52" i="100"/>
  <c r="DU56" i="100"/>
  <c r="DU52" i="100"/>
  <c r="HD51" i="100"/>
  <c r="AO54" i="100"/>
  <c r="FD53" i="100"/>
  <c r="CV51" i="100"/>
  <c r="EH52" i="100"/>
  <c r="EH56" i="100"/>
  <c r="EH55" i="100"/>
  <c r="CW51" i="100"/>
  <c r="FA67" i="100"/>
  <c r="FA68" i="100"/>
  <c r="FA69" i="100"/>
  <c r="ET53" i="100"/>
  <c r="N51" i="100"/>
  <c r="AA74" i="100"/>
  <c r="AA31" i="100"/>
  <c r="FX55" i="100"/>
  <c r="BT52" i="100"/>
  <c r="BT56" i="100"/>
  <c r="BT55" i="100"/>
  <c r="AB54" i="100"/>
  <c r="BU52" i="100"/>
  <c r="BU56" i="100"/>
  <c r="BU55" i="100"/>
  <c r="K54" i="100"/>
  <c r="FE68" i="100"/>
  <c r="FE67" i="100"/>
  <c r="FE69" i="100"/>
  <c r="HH54" i="100"/>
  <c r="AH55" i="100"/>
  <c r="GE67" i="100"/>
  <c r="GE68" i="100"/>
  <c r="GE69" i="100"/>
  <c r="CA54" i="100"/>
  <c r="CO62" i="100"/>
  <c r="CO54" i="100"/>
  <c r="DM52" i="100"/>
  <c r="DM56" i="100"/>
  <c r="EG68" i="100"/>
  <c r="EG67" i="100"/>
  <c r="EG69" i="100"/>
  <c r="CQ61" i="100"/>
  <c r="CQ70" i="100" s="1"/>
  <c r="CQ53" i="100"/>
  <c r="DG68" i="100"/>
  <c r="DG67" i="100"/>
  <c r="DG69" i="100"/>
  <c r="EU51" i="100"/>
  <c r="BE51" i="100"/>
  <c r="DG51" i="100"/>
  <c r="BD55" i="100"/>
  <c r="GZ54" i="100"/>
  <c r="DF56" i="100"/>
  <c r="BY56" i="100"/>
  <c r="AQ68" i="100"/>
  <c r="AQ67" i="100"/>
  <c r="AQ69" i="100"/>
  <c r="GI52" i="100"/>
  <c r="GI56" i="100"/>
  <c r="DP53" i="100"/>
  <c r="DL54" i="100"/>
  <c r="FC53" i="100"/>
  <c r="DY55" i="100"/>
  <c r="DH53" i="100"/>
  <c r="BC54" i="100"/>
  <c r="AA56" i="100"/>
  <c r="AA52" i="100"/>
  <c r="J54" i="100"/>
  <c r="CP68" i="100"/>
  <c r="FY51" i="100"/>
  <c r="CC56" i="100"/>
  <c r="CC52" i="100"/>
  <c r="DA56" i="100"/>
  <c r="EI52" i="100"/>
  <c r="EI55" i="100"/>
  <c r="AX55" i="100"/>
  <c r="DK67" i="100"/>
  <c r="DK68" i="100"/>
  <c r="DK69" i="100"/>
  <c r="FS68" i="100"/>
  <c r="BX52" i="100"/>
  <c r="BX56" i="100"/>
  <c r="T51" i="100"/>
  <c r="HD55" i="100"/>
  <c r="EE67" i="100"/>
  <c r="EE68" i="100"/>
  <c r="EE69" i="100"/>
  <c r="FT71" i="100"/>
  <c r="FF54" i="100"/>
  <c r="FU68" i="100"/>
  <c r="FV54" i="100"/>
  <c r="GJ55" i="100"/>
  <c r="CA53" i="100"/>
  <c r="GH51" i="100"/>
  <c r="BW54" i="100"/>
  <c r="HF55" i="100"/>
  <c r="CS52" i="100"/>
  <c r="CS56" i="100"/>
  <c r="CF67" i="100"/>
  <c r="CF68" i="100"/>
  <c r="CF69" i="100"/>
  <c r="CQ54" i="100"/>
  <c r="DO56" i="100"/>
  <c r="CZ68" i="100"/>
  <c r="CZ67" i="100"/>
  <c r="CZ69" i="100"/>
  <c r="BO52" i="100"/>
  <c r="BO55" i="100"/>
  <c r="BB55" i="100"/>
  <c r="X67" i="100"/>
  <c r="DX54" i="100"/>
  <c r="O6" i="94"/>
  <c r="W11" i="94"/>
  <c r="W12" i="94"/>
  <c r="W13" i="94"/>
  <c r="W14" i="94"/>
  <c r="W15" i="94"/>
  <c r="W16" i="94"/>
  <c r="W17" i="94"/>
  <c r="W18" i="94"/>
  <c r="W19" i="94"/>
  <c r="W20" i="94"/>
  <c r="W21" i="94"/>
  <c r="W22" i="94"/>
  <c r="W23" i="94"/>
  <c r="W24" i="94"/>
  <c r="W25" i="94"/>
  <c r="W26" i="94"/>
  <c r="W27" i="94"/>
  <c r="W28" i="94"/>
  <c r="W29" i="94"/>
  <c r="W30" i="94"/>
  <c r="W31" i="94"/>
  <c r="W32" i="94"/>
  <c r="W33" i="94"/>
  <c r="W34" i="94"/>
  <c r="W35" i="94"/>
  <c r="W36" i="94"/>
  <c r="W37" i="94"/>
  <c r="W38" i="94"/>
  <c r="W39" i="94"/>
  <c r="W40" i="94"/>
  <c r="W41" i="94"/>
  <c r="W42" i="94"/>
  <c r="W43" i="94"/>
  <c r="W44" i="94"/>
  <c r="W45" i="94"/>
  <c r="W46" i="94"/>
  <c r="W47" i="94"/>
  <c r="W48" i="94"/>
  <c r="W49" i="94"/>
  <c r="W50" i="94"/>
  <c r="W51" i="94"/>
  <c r="W52" i="94"/>
  <c r="W53" i="94"/>
  <c r="W54" i="94"/>
  <c r="W55" i="94"/>
  <c r="W56" i="94"/>
  <c r="W57" i="94"/>
  <c r="W58" i="94"/>
  <c r="W59" i="94"/>
  <c r="W60" i="94"/>
  <c r="W61" i="94"/>
  <c r="W62" i="94"/>
  <c r="W63" i="94"/>
  <c r="W64" i="94"/>
  <c r="W65" i="94"/>
  <c r="W66" i="94"/>
  <c r="W67" i="94"/>
  <c r="W68" i="94"/>
  <c r="W69" i="94"/>
  <c r="W70" i="94"/>
  <c r="W71" i="94"/>
  <c r="W72" i="94"/>
  <c r="W73" i="94"/>
  <c r="W74" i="94"/>
  <c r="W75" i="94"/>
  <c r="W76" i="94"/>
  <c r="W77" i="94"/>
  <c r="W78" i="94"/>
  <c r="W79" i="94"/>
  <c r="W80" i="94"/>
  <c r="W81" i="94"/>
  <c r="W82" i="94"/>
  <c r="W83" i="94"/>
  <c r="W84" i="94"/>
  <c r="W85" i="94"/>
  <c r="W86" i="94"/>
  <c r="W87" i="94"/>
  <c r="W88" i="94"/>
  <c r="W89" i="94"/>
  <c r="W90" i="94"/>
  <c r="W91" i="94"/>
  <c r="X91" i="94"/>
  <c r="X90" i="94"/>
  <c r="X89" i="94"/>
  <c r="X88" i="94"/>
  <c r="X87" i="94"/>
  <c r="X86" i="94"/>
  <c r="X85" i="94"/>
  <c r="X84" i="94"/>
  <c r="X83" i="94"/>
  <c r="X82" i="94"/>
  <c r="X81" i="94"/>
  <c r="X80" i="94"/>
  <c r="X79" i="94"/>
  <c r="X78" i="94"/>
  <c r="X77" i="94"/>
  <c r="X76" i="94"/>
  <c r="X75" i="94"/>
  <c r="X74" i="94"/>
  <c r="X73" i="94"/>
  <c r="X72" i="94"/>
  <c r="X71" i="94"/>
  <c r="X70" i="94"/>
  <c r="X69" i="94"/>
  <c r="X68" i="94"/>
  <c r="X67" i="94"/>
  <c r="X66" i="94"/>
  <c r="X65" i="94"/>
  <c r="X64" i="94"/>
  <c r="X63" i="94"/>
  <c r="X62" i="94"/>
  <c r="X61" i="94"/>
  <c r="X60" i="94"/>
  <c r="X59" i="94"/>
  <c r="X58" i="94"/>
  <c r="X57" i="94"/>
  <c r="X56" i="94"/>
  <c r="X55" i="94"/>
  <c r="X54" i="94"/>
  <c r="X53" i="94"/>
  <c r="X52" i="94"/>
  <c r="X51" i="94"/>
  <c r="X50" i="94"/>
  <c r="X49" i="94"/>
  <c r="X48" i="94"/>
  <c r="X47" i="94"/>
  <c r="X46" i="94"/>
  <c r="X45" i="94"/>
  <c r="X44" i="94"/>
  <c r="X43" i="94"/>
  <c r="X42" i="94"/>
  <c r="X41" i="94"/>
  <c r="X40" i="94"/>
  <c r="X39" i="94"/>
  <c r="X38" i="94"/>
  <c r="X37" i="94"/>
  <c r="X36" i="94"/>
  <c r="X35" i="94"/>
  <c r="X34" i="94"/>
  <c r="X33" i="94"/>
  <c r="X32" i="94"/>
  <c r="X31" i="94"/>
  <c r="X30" i="94"/>
  <c r="X29" i="94"/>
  <c r="X28" i="94"/>
  <c r="X27" i="94"/>
  <c r="X26" i="94"/>
  <c r="X25" i="94"/>
  <c r="X24" i="94"/>
  <c r="X23" i="94"/>
  <c r="X22" i="94"/>
  <c r="X21" i="94"/>
  <c r="X20" i="94"/>
  <c r="X19" i="94"/>
  <c r="X18" i="94"/>
  <c r="X17" i="94"/>
  <c r="X16" i="94"/>
  <c r="X15" i="94"/>
  <c r="X14" i="94"/>
  <c r="X13" i="94"/>
  <c r="X12" i="94"/>
  <c r="X11" i="94"/>
  <c r="X10" i="94"/>
  <c r="X9" i="94"/>
  <c r="X6" i="94"/>
  <c r="K9" i="94"/>
  <c r="S10" i="94"/>
  <c r="S11" i="94"/>
  <c r="S12" i="94"/>
  <c r="S13" i="94"/>
  <c r="S14" i="94"/>
  <c r="S15" i="94"/>
  <c r="S16" i="94"/>
  <c r="S17" i="94"/>
  <c r="S18" i="94"/>
  <c r="S19" i="94"/>
  <c r="S20" i="94"/>
  <c r="S21" i="94"/>
  <c r="S22" i="94"/>
  <c r="S23" i="94"/>
  <c r="S24" i="94"/>
  <c r="S25" i="94"/>
  <c r="S26" i="94"/>
  <c r="S27" i="94"/>
  <c r="S28" i="94"/>
  <c r="S29" i="94"/>
  <c r="S30" i="94"/>
  <c r="S31" i="94"/>
  <c r="S32" i="94"/>
  <c r="S33" i="94"/>
  <c r="S34" i="94"/>
  <c r="S35" i="94"/>
  <c r="S36" i="94"/>
  <c r="S37" i="94"/>
  <c r="S38" i="94"/>
  <c r="S39" i="94"/>
  <c r="S40" i="94"/>
  <c r="S41" i="94"/>
  <c r="S42" i="94"/>
  <c r="S43" i="94"/>
  <c r="S44" i="94"/>
  <c r="S45" i="94"/>
  <c r="S46" i="94"/>
  <c r="S47" i="94"/>
  <c r="S48" i="94"/>
  <c r="S49" i="94"/>
  <c r="S50" i="94"/>
  <c r="S51" i="94"/>
  <c r="S52" i="94"/>
  <c r="S53" i="94"/>
  <c r="S54" i="94"/>
  <c r="S55" i="94"/>
  <c r="S56" i="94"/>
  <c r="S57" i="94"/>
  <c r="S58" i="94"/>
  <c r="S59" i="94"/>
  <c r="S60" i="94"/>
  <c r="S61" i="94"/>
  <c r="S62" i="94"/>
  <c r="S63" i="94"/>
  <c r="S64" i="94"/>
  <c r="S65" i="94"/>
  <c r="S66" i="94"/>
  <c r="S67" i="94"/>
  <c r="S68" i="94"/>
  <c r="S69" i="94"/>
  <c r="S70" i="94"/>
  <c r="S71" i="94"/>
  <c r="S72" i="94"/>
  <c r="S73" i="94"/>
  <c r="S74" i="94"/>
  <c r="S75" i="94"/>
  <c r="S76" i="94"/>
  <c r="S77" i="94"/>
  <c r="S78" i="94"/>
  <c r="S79" i="94"/>
  <c r="S80" i="94"/>
  <c r="S81" i="94"/>
  <c r="S82" i="94"/>
  <c r="S83" i="94"/>
  <c r="S84" i="94"/>
  <c r="S85" i="94"/>
  <c r="S86" i="94"/>
  <c r="S87" i="94"/>
  <c r="S88" i="94"/>
  <c r="S89" i="94"/>
  <c r="S90" i="94"/>
  <c r="S91" i="94"/>
  <c r="S9" i="94"/>
  <c r="O9" i="94"/>
  <c r="T91" i="94"/>
  <c r="T90" i="94"/>
  <c r="T89" i="94"/>
  <c r="T88" i="94"/>
  <c r="T87" i="94"/>
  <c r="T86" i="94"/>
  <c r="T85" i="94"/>
  <c r="T84" i="94"/>
  <c r="T83" i="94"/>
  <c r="T82" i="94"/>
  <c r="T81" i="94"/>
  <c r="T80" i="94"/>
  <c r="T79" i="94"/>
  <c r="T78" i="94"/>
  <c r="T77" i="94"/>
  <c r="T76" i="94"/>
  <c r="T75" i="94"/>
  <c r="T74" i="94"/>
  <c r="T73" i="94"/>
  <c r="T72" i="94"/>
  <c r="T71" i="94"/>
  <c r="T70" i="94"/>
  <c r="T69" i="94"/>
  <c r="T68" i="94"/>
  <c r="T67" i="94"/>
  <c r="T66" i="94"/>
  <c r="T65" i="94"/>
  <c r="T64" i="94"/>
  <c r="T63" i="94"/>
  <c r="T62" i="94"/>
  <c r="T61" i="94"/>
  <c r="T60" i="94"/>
  <c r="T59" i="94"/>
  <c r="T58" i="94"/>
  <c r="T57" i="94"/>
  <c r="T56" i="94"/>
  <c r="T55" i="94"/>
  <c r="T54" i="94"/>
  <c r="T53" i="94"/>
  <c r="T52" i="94"/>
  <c r="T51" i="94"/>
  <c r="T50" i="94"/>
  <c r="T49" i="94"/>
  <c r="T48" i="94"/>
  <c r="T47" i="94"/>
  <c r="T46" i="94"/>
  <c r="T45" i="94"/>
  <c r="T44" i="94"/>
  <c r="T43" i="94"/>
  <c r="T42" i="94"/>
  <c r="T41" i="94"/>
  <c r="T40" i="94"/>
  <c r="T39" i="94"/>
  <c r="T38" i="94"/>
  <c r="T37" i="94"/>
  <c r="T36" i="94"/>
  <c r="T35" i="94"/>
  <c r="T34" i="94"/>
  <c r="T33" i="94"/>
  <c r="T32" i="94"/>
  <c r="T31" i="94"/>
  <c r="T30" i="94"/>
  <c r="T29" i="94"/>
  <c r="T28" i="94"/>
  <c r="T27" i="94"/>
  <c r="T26" i="94"/>
  <c r="T25" i="94"/>
  <c r="T24" i="94"/>
  <c r="T23" i="94"/>
  <c r="T22" i="94"/>
  <c r="T21" i="94"/>
  <c r="T20" i="94"/>
  <c r="T19" i="94"/>
  <c r="T18" i="94"/>
  <c r="T17" i="94"/>
  <c r="T16" i="94"/>
  <c r="T15" i="94"/>
  <c r="T14" i="94"/>
  <c r="T13" i="94"/>
  <c r="T12" i="94"/>
  <c r="T11" i="94"/>
  <c r="T10" i="94"/>
  <c r="T9" i="94"/>
  <c r="T6" i="94" s="1"/>
  <c r="R67" i="101" l="1"/>
  <c r="T73" i="101"/>
  <c r="Q70" i="101"/>
  <c r="U67" i="101"/>
  <c r="O72" i="101"/>
  <c r="U69" i="101"/>
  <c r="X67" i="101"/>
  <c r="V71" i="101"/>
  <c r="V67" i="101"/>
  <c r="P67" i="101"/>
  <c r="E73" i="101"/>
  <c r="P72" i="101"/>
  <c r="W72" i="101"/>
  <c r="X73" i="101"/>
  <c r="E67" i="101"/>
  <c r="S67" i="101"/>
  <c r="H73" i="101"/>
  <c r="F72" i="101"/>
  <c r="V73" i="101"/>
  <c r="O70" i="101"/>
  <c r="H71" i="101"/>
  <c r="H70" i="101"/>
  <c r="P70" i="101"/>
  <c r="X72" i="101"/>
  <c r="H69" i="101"/>
  <c r="W73" i="101"/>
  <c r="W70" i="101"/>
  <c r="E71" i="101"/>
  <c r="P71" i="101"/>
  <c r="O69" i="101"/>
  <c r="H72" i="101"/>
  <c r="E70" i="101"/>
  <c r="F70" i="101"/>
  <c r="P73" i="101"/>
  <c r="W67" i="101"/>
  <c r="X70" i="101"/>
  <c r="F73" i="101"/>
  <c r="V70" i="101"/>
  <c r="V72" i="101"/>
  <c r="T69" i="101"/>
  <c r="T67" i="101"/>
  <c r="T71" i="101"/>
  <c r="O71" i="101"/>
  <c r="P69" i="101"/>
  <c r="O67" i="101"/>
  <c r="V69" i="101"/>
  <c r="G67" i="101"/>
  <c r="U72" i="101"/>
  <c r="F69" i="101"/>
  <c r="F67" i="101"/>
  <c r="E69" i="101"/>
  <c r="U73" i="101"/>
  <c r="U70" i="101"/>
  <c r="O73" i="101"/>
  <c r="W69" i="101"/>
  <c r="E72" i="101"/>
  <c r="T70" i="101"/>
  <c r="T72" i="101"/>
  <c r="X71" i="101"/>
  <c r="H67" i="101"/>
  <c r="X69" i="101"/>
  <c r="W71" i="101"/>
  <c r="F71" i="101"/>
  <c r="Z67" i="100"/>
  <c r="Z70" i="100"/>
  <c r="X73" i="100"/>
  <c r="X72" i="100"/>
  <c r="X69" i="100"/>
  <c r="FS67" i="100"/>
  <c r="FQ69" i="100"/>
  <c r="FQ73" i="100"/>
  <c r="FQ72" i="100"/>
  <c r="FQ70" i="100"/>
  <c r="FS73" i="100"/>
  <c r="FQ67" i="100"/>
  <c r="FP69" i="100"/>
  <c r="FP70" i="100"/>
  <c r="FN73" i="100"/>
  <c r="FP72" i="100"/>
  <c r="FU72" i="100"/>
  <c r="FS72" i="100"/>
  <c r="CO71" i="100"/>
  <c r="Z69" i="100"/>
  <c r="FO72" i="100"/>
  <c r="FR72" i="100"/>
  <c r="CP67" i="100"/>
  <c r="CQ67" i="100"/>
  <c r="FN67" i="100"/>
  <c r="Y71" i="100"/>
  <c r="FU69" i="100"/>
  <c r="FU67" i="100"/>
  <c r="FR70" i="100"/>
  <c r="CP73" i="100"/>
  <c r="Z72" i="100"/>
  <c r="CP72" i="100"/>
  <c r="FU70" i="100"/>
  <c r="FO67" i="100"/>
  <c r="CO72" i="100"/>
  <c r="FP73" i="100"/>
  <c r="FR67" i="100"/>
  <c r="Z73" i="100"/>
  <c r="Z71" i="100"/>
  <c r="CQ71" i="100"/>
  <c r="CN73" i="100"/>
  <c r="CO73" i="100"/>
  <c r="Y70" i="100"/>
  <c r="CO70" i="100"/>
  <c r="Y67" i="100"/>
  <c r="Y73" i="100"/>
  <c r="CQ69" i="100"/>
  <c r="CN71" i="100"/>
  <c r="FS69" i="100"/>
  <c r="FN70" i="100"/>
  <c r="FR71" i="100"/>
  <c r="FR69" i="100"/>
  <c r="FS71" i="100"/>
  <c r="CQ72" i="100"/>
  <c r="CP71" i="100"/>
  <c r="CO67" i="100"/>
  <c r="FU71" i="100"/>
  <c r="FO71" i="100"/>
  <c r="FO73" i="100"/>
  <c r="CP70" i="100"/>
  <c r="Y72" i="100"/>
  <c r="Y69" i="100"/>
  <c r="FP71" i="100"/>
  <c r="FN71" i="100"/>
  <c r="CO69" i="100"/>
  <c r="FN72" i="100"/>
  <c r="CP69" i="100"/>
  <c r="CN67" i="100"/>
  <c r="CN69" i="100"/>
  <c r="FN69" i="100"/>
  <c r="FR73" i="100"/>
  <c r="FO69" i="100"/>
  <c r="CQ73" i="100"/>
  <c r="FS70" i="100"/>
  <c r="FU73" i="100"/>
  <c r="CN72" i="100"/>
  <c r="W6" i="94"/>
  <c r="S6" i="94"/>
  <c r="C71" i="90"/>
  <c r="A70" i="90"/>
  <c r="M15" i="69" l="1"/>
  <c r="AV31" i="69"/>
  <c r="AU31" i="69"/>
  <c r="AT31" i="69"/>
  <c r="AP31" i="69"/>
  <c r="AO31" i="69"/>
  <c r="AN31" i="69"/>
  <c r="AM31" i="69"/>
  <c r="AL31" i="69"/>
  <c r="AK31" i="69"/>
  <c r="AG31" i="69"/>
  <c r="AF31" i="69"/>
  <c r="AE31" i="69"/>
  <c r="AA31" i="69"/>
  <c r="Z31" i="69"/>
  <c r="Y31" i="69"/>
  <c r="X31" i="69"/>
  <c r="W31" i="69"/>
  <c r="V31" i="69"/>
  <c r="M31" i="69"/>
  <c r="K31" i="69"/>
  <c r="A31" i="69"/>
  <c r="AV30" i="69"/>
  <c r="AU30" i="69"/>
  <c r="AT30" i="69"/>
  <c r="AP30" i="69"/>
  <c r="AO30" i="69"/>
  <c r="AN30" i="69"/>
  <c r="AM30" i="69"/>
  <c r="AL30" i="69"/>
  <c r="AK30" i="69"/>
  <c r="AG30" i="69"/>
  <c r="AF30" i="69"/>
  <c r="AE30" i="69"/>
  <c r="AA30" i="69"/>
  <c r="Z30" i="69"/>
  <c r="Y30" i="69"/>
  <c r="X30" i="69"/>
  <c r="W30" i="69"/>
  <c r="V30" i="69"/>
  <c r="M30" i="69"/>
  <c r="K30" i="69"/>
  <c r="A30" i="69"/>
  <c r="AV29" i="69"/>
  <c r="AU29" i="69"/>
  <c r="AT29" i="69"/>
  <c r="AP29" i="69"/>
  <c r="AO29" i="69"/>
  <c r="AN29" i="69"/>
  <c r="AM29" i="69"/>
  <c r="AL29" i="69"/>
  <c r="AK29" i="69"/>
  <c r="AG29" i="69"/>
  <c r="AF29" i="69"/>
  <c r="AE29" i="69"/>
  <c r="AA29" i="69"/>
  <c r="Z29" i="69"/>
  <c r="Y29" i="69"/>
  <c r="X29" i="69"/>
  <c r="W29" i="69"/>
  <c r="V29" i="69"/>
  <c r="M29" i="69"/>
  <c r="K29" i="69"/>
  <c r="N29" i="69" s="1"/>
  <c r="A29" i="69"/>
  <c r="AV28" i="69"/>
  <c r="AU28" i="69"/>
  <c r="AT28" i="69"/>
  <c r="AP28" i="69"/>
  <c r="AO28" i="69"/>
  <c r="AN28" i="69"/>
  <c r="AM28" i="69"/>
  <c r="AL28" i="69"/>
  <c r="AK28" i="69"/>
  <c r="AG28" i="69"/>
  <c r="AF28" i="69"/>
  <c r="AE28" i="69"/>
  <c r="AA28" i="69"/>
  <c r="Z28" i="69"/>
  <c r="Y28" i="69"/>
  <c r="X28" i="69"/>
  <c r="W28" i="69"/>
  <c r="V28" i="69"/>
  <c r="M28" i="69"/>
  <c r="K28" i="69"/>
  <c r="N28" i="69" s="1"/>
  <c r="A28" i="69"/>
  <c r="AV27" i="69"/>
  <c r="AU27" i="69"/>
  <c r="AT27" i="69"/>
  <c r="AP27" i="69"/>
  <c r="AO27" i="69"/>
  <c r="AN27" i="69"/>
  <c r="AM27" i="69"/>
  <c r="AL27" i="69"/>
  <c r="AK27" i="69"/>
  <c r="AG27" i="69"/>
  <c r="AF27" i="69"/>
  <c r="AE27" i="69"/>
  <c r="AA27" i="69"/>
  <c r="Z27" i="69"/>
  <c r="Y27" i="69"/>
  <c r="X27" i="69"/>
  <c r="W27" i="69"/>
  <c r="V27" i="69"/>
  <c r="M27" i="69"/>
  <c r="K27" i="69"/>
  <c r="N27" i="69" s="1"/>
  <c r="A27" i="69"/>
  <c r="AV26" i="69"/>
  <c r="AU26" i="69"/>
  <c r="AT26" i="69"/>
  <c r="AP26" i="69"/>
  <c r="AO26" i="69"/>
  <c r="AN26" i="69"/>
  <c r="AM26" i="69"/>
  <c r="AL26" i="69"/>
  <c r="AK26" i="69"/>
  <c r="AG26" i="69"/>
  <c r="AF26" i="69"/>
  <c r="AE26" i="69"/>
  <c r="AA26" i="69"/>
  <c r="Z26" i="69"/>
  <c r="Y26" i="69"/>
  <c r="X26" i="69"/>
  <c r="W26" i="69"/>
  <c r="V26" i="69"/>
  <c r="M26" i="69"/>
  <c r="K26" i="69"/>
  <c r="N26" i="69" s="1"/>
  <c r="A26" i="69"/>
  <c r="AV25" i="69"/>
  <c r="AU25" i="69"/>
  <c r="AT25" i="69"/>
  <c r="AP25" i="69"/>
  <c r="AO25" i="69"/>
  <c r="AN25" i="69"/>
  <c r="AM25" i="69"/>
  <c r="AL25" i="69"/>
  <c r="AK25" i="69"/>
  <c r="AG25" i="69"/>
  <c r="AF25" i="69"/>
  <c r="AE25" i="69"/>
  <c r="AA25" i="69"/>
  <c r="Z25" i="69"/>
  <c r="Y25" i="69"/>
  <c r="X25" i="69"/>
  <c r="W25" i="69"/>
  <c r="V25" i="69"/>
  <c r="M25" i="69"/>
  <c r="K25" i="69"/>
  <c r="N25" i="69" s="1"/>
  <c r="A25" i="69"/>
  <c r="JD65" i="64"/>
  <c r="JC65" i="64"/>
  <c r="JB65" i="64"/>
  <c r="JA65" i="64"/>
  <c r="IZ65" i="64"/>
  <c r="IY65" i="64"/>
  <c r="IX65" i="64"/>
  <c r="IW65" i="64"/>
  <c r="IV65" i="64"/>
  <c r="IU65" i="64"/>
  <c r="IT65" i="64"/>
  <c r="IS65" i="64"/>
  <c r="IR65" i="64"/>
  <c r="IQ65" i="64"/>
  <c r="IP65" i="64"/>
  <c r="IO65" i="64"/>
  <c r="IN65" i="64"/>
  <c r="IM65" i="64"/>
  <c r="IL65" i="64"/>
  <c r="JD64" i="64"/>
  <c r="JC64" i="64"/>
  <c r="JB64" i="64"/>
  <c r="JA64" i="64"/>
  <c r="IZ64" i="64"/>
  <c r="IY64" i="64"/>
  <c r="IX64" i="64"/>
  <c r="IW64" i="64"/>
  <c r="IV64" i="64"/>
  <c r="IU64" i="64"/>
  <c r="IT64" i="64"/>
  <c r="IS64" i="64"/>
  <c r="IR64" i="64"/>
  <c r="IQ64" i="64"/>
  <c r="IP64" i="64"/>
  <c r="IO64" i="64"/>
  <c r="IN64" i="64"/>
  <c r="IM64" i="64"/>
  <c r="IL64" i="64"/>
  <c r="JD63" i="64"/>
  <c r="JC63" i="64"/>
  <c r="JB63" i="64"/>
  <c r="JA63" i="64"/>
  <c r="IZ63" i="64"/>
  <c r="IY63" i="64"/>
  <c r="IX63" i="64"/>
  <c r="IW63" i="64"/>
  <c r="IV63" i="64"/>
  <c r="IU63" i="64"/>
  <c r="IT63" i="64"/>
  <c r="IS63" i="64"/>
  <c r="IR63" i="64"/>
  <c r="IQ63" i="64"/>
  <c r="IP63" i="64"/>
  <c r="IO63" i="64"/>
  <c r="IN63" i="64"/>
  <c r="IM63" i="64"/>
  <c r="IL63" i="64"/>
  <c r="JD62" i="64"/>
  <c r="JC62" i="64"/>
  <c r="JB62" i="64"/>
  <c r="JA62" i="64"/>
  <c r="IZ62" i="64"/>
  <c r="IY62" i="64"/>
  <c r="IX62" i="64"/>
  <c r="IW62" i="64"/>
  <c r="IV62" i="64"/>
  <c r="IU62" i="64"/>
  <c r="IT62" i="64"/>
  <c r="IS62" i="64"/>
  <c r="IR62" i="64"/>
  <c r="IQ62" i="64"/>
  <c r="IP62" i="64"/>
  <c r="IO62" i="64"/>
  <c r="IN62" i="64"/>
  <c r="IM62" i="64"/>
  <c r="IL62" i="64"/>
  <c r="JD61" i="64"/>
  <c r="JC61" i="64"/>
  <c r="JB61" i="64"/>
  <c r="JA61" i="64"/>
  <c r="IZ61" i="64"/>
  <c r="IY61" i="64"/>
  <c r="IX61" i="64"/>
  <c r="IW61" i="64"/>
  <c r="IV61" i="64"/>
  <c r="IU61" i="64"/>
  <c r="IT61" i="64"/>
  <c r="IS61" i="64"/>
  <c r="IR61" i="64"/>
  <c r="IQ61" i="64"/>
  <c r="IP61" i="64"/>
  <c r="IO61" i="64"/>
  <c r="IN61" i="64"/>
  <c r="IM61" i="64"/>
  <c r="IL61" i="64"/>
  <c r="JD60" i="64"/>
  <c r="JC60" i="64"/>
  <c r="JB60" i="64"/>
  <c r="JA60" i="64"/>
  <c r="IZ60" i="64"/>
  <c r="IY60" i="64"/>
  <c r="IX60" i="64"/>
  <c r="IW60" i="64"/>
  <c r="IV60" i="64"/>
  <c r="IU60" i="64"/>
  <c r="IT60" i="64"/>
  <c r="IS60" i="64"/>
  <c r="IR60" i="64"/>
  <c r="IQ60" i="64"/>
  <c r="IP60" i="64"/>
  <c r="IO60" i="64"/>
  <c r="IN60" i="64"/>
  <c r="IM60" i="64"/>
  <c r="IL60" i="64"/>
  <c r="IN48" i="64"/>
  <c r="IM48" i="64"/>
  <c r="JD8" i="64"/>
  <c r="JC8" i="64"/>
  <c r="JB8" i="64"/>
  <c r="JA8" i="64"/>
  <c r="IZ8" i="64"/>
  <c r="IY8" i="64"/>
  <c r="IX8" i="64"/>
  <c r="IW8" i="64"/>
  <c r="IV8" i="64"/>
  <c r="IU8" i="64"/>
  <c r="IT8" i="64"/>
  <c r="IS8" i="64"/>
  <c r="IR8" i="64"/>
  <c r="IQ8" i="64"/>
  <c r="IP8" i="64"/>
  <c r="IO8" i="64"/>
  <c r="IN8" i="64"/>
  <c r="IM8" i="64"/>
  <c r="IL8" i="64"/>
  <c r="JD6" i="64"/>
  <c r="JC6" i="64"/>
  <c r="JB6" i="64"/>
  <c r="JA6" i="64"/>
  <c r="IZ6" i="64"/>
  <c r="IY6" i="64"/>
  <c r="IX6" i="64"/>
  <c r="IW6" i="64"/>
  <c r="IV6" i="64"/>
  <c r="IU6" i="64"/>
  <c r="IT6" i="64"/>
  <c r="IS6" i="64"/>
  <c r="IR6" i="64"/>
  <c r="IQ6" i="64"/>
  <c r="IP6" i="64"/>
  <c r="IO6" i="64"/>
  <c r="IN6" i="64"/>
  <c r="IM6" i="64"/>
  <c r="IL6" i="64"/>
  <c r="JD1" i="64"/>
  <c r="JC1" i="64"/>
  <c r="JB1" i="64"/>
  <c r="JA1" i="64"/>
  <c r="IZ1" i="64"/>
  <c r="IY1" i="64"/>
  <c r="IX1" i="64"/>
  <c r="IW1" i="64"/>
  <c r="IV1" i="64"/>
  <c r="IU1" i="64"/>
  <c r="IT1" i="64"/>
  <c r="IS1" i="64"/>
  <c r="IR1" i="64"/>
  <c r="IQ1" i="64"/>
  <c r="IP1" i="64"/>
  <c r="IO1" i="64"/>
  <c r="IN1" i="64"/>
  <c r="IM1" i="64"/>
  <c r="IL1" i="64"/>
  <c r="IK65" i="64"/>
  <c r="IJ65" i="64"/>
  <c r="II65" i="64"/>
  <c r="IH65" i="64"/>
  <c r="IG65" i="64"/>
  <c r="IF65" i="64"/>
  <c r="IE65" i="64"/>
  <c r="ID65" i="64"/>
  <c r="IC65" i="64"/>
  <c r="IB65" i="64"/>
  <c r="IA65" i="64"/>
  <c r="HZ65" i="64"/>
  <c r="HY65" i="64"/>
  <c r="HX65" i="64"/>
  <c r="HW65" i="64"/>
  <c r="HV65" i="64"/>
  <c r="HU65" i="64"/>
  <c r="HT65" i="64"/>
  <c r="HS65" i="64"/>
  <c r="HR65" i="64"/>
  <c r="HQ65" i="64"/>
  <c r="HP65" i="64"/>
  <c r="HO65" i="64"/>
  <c r="HN65" i="64"/>
  <c r="HM65" i="64"/>
  <c r="HL65" i="64"/>
  <c r="HK65" i="64"/>
  <c r="HJ65" i="64"/>
  <c r="HI65" i="64"/>
  <c r="HH65" i="64"/>
  <c r="HG65" i="64"/>
  <c r="HF65" i="64"/>
  <c r="HE65" i="64"/>
  <c r="HD65" i="64"/>
  <c r="HC65" i="64"/>
  <c r="HB65" i="64"/>
  <c r="HA65" i="64"/>
  <c r="GZ65" i="64"/>
  <c r="GY65" i="64"/>
  <c r="GX65" i="64"/>
  <c r="GW65" i="64"/>
  <c r="GV65" i="64"/>
  <c r="GU65" i="64"/>
  <c r="GT65" i="64"/>
  <c r="GS65" i="64"/>
  <c r="GR65" i="64"/>
  <c r="GQ65" i="64"/>
  <c r="GP65" i="64"/>
  <c r="GO65" i="64"/>
  <c r="GN65" i="64"/>
  <c r="GM65" i="64"/>
  <c r="GL65" i="64"/>
  <c r="GK65" i="64"/>
  <c r="GJ65" i="64"/>
  <c r="GI65" i="64"/>
  <c r="GH65" i="64"/>
  <c r="GG65" i="64"/>
  <c r="GF65" i="64"/>
  <c r="GE65" i="64"/>
  <c r="GD65" i="64"/>
  <c r="GC65" i="64"/>
  <c r="GB65" i="64"/>
  <c r="GA65" i="64"/>
  <c r="FZ65" i="64"/>
  <c r="FY65" i="64"/>
  <c r="FX65" i="64"/>
  <c r="FW65" i="64"/>
  <c r="FV65" i="64"/>
  <c r="FU65" i="64"/>
  <c r="FT65" i="64"/>
  <c r="FS65" i="64"/>
  <c r="FR65" i="64"/>
  <c r="FQ65" i="64"/>
  <c r="FP65" i="64"/>
  <c r="FO65" i="64"/>
  <c r="FN65" i="64"/>
  <c r="FM65" i="64"/>
  <c r="FL65" i="64"/>
  <c r="FK65" i="64"/>
  <c r="FJ65" i="64"/>
  <c r="FI65" i="64"/>
  <c r="FH65" i="64"/>
  <c r="FG65" i="64"/>
  <c r="FF65" i="64"/>
  <c r="FE65" i="64"/>
  <c r="FD65" i="64"/>
  <c r="FC65" i="64"/>
  <c r="FB65" i="64"/>
  <c r="FA65" i="64"/>
  <c r="EZ65" i="64"/>
  <c r="EY65" i="64"/>
  <c r="EX65" i="64"/>
  <c r="EW65" i="64"/>
  <c r="EV65" i="64"/>
  <c r="EU65" i="64"/>
  <c r="ET65" i="64"/>
  <c r="ES65" i="64"/>
  <c r="ER65" i="64"/>
  <c r="EQ65" i="64"/>
  <c r="EP65" i="64"/>
  <c r="EO65" i="64"/>
  <c r="EN65" i="64"/>
  <c r="EM65" i="64"/>
  <c r="EL65" i="64"/>
  <c r="EK65" i="64"/>
  <c r="EJ65" i="64"/>
  <c r="EI65" i="64"/>
  <c r="EH65" i="64"/>
  <c r="EG65" i="64"/>
  <c r="EF65" i="64"/>
  <c r="EE65" i="64"/>
  <c r="ED65" i="64"/>
  <c r="EC65" i="64"/>
  <c r="EB65" i="64"/>
  <c r="EA65" i="64"/>
  <c r="DZ65" i="64"/>
  <c r="DY65" i="64"/>
  <c r="DX65" i="64"/>
  <c r="DW65" i="64"/>
  <c r="DV65" i="64"/>
  <c r="DU65" i="64"/>
  <c r="IK64" i="64"/>
  <c r="IJ64" i="64"/>
  <c r="II64" i="64"/>
  <c r="IH64" i="64"/>
  <c r="IG64" i="64"/>
  <c r="IF64" i="64"/>
  <c r="IE64" i="64"/>
  <c r="ID64" i="64"/>
  <c r="IC64" i="64"/>
  <c r="IB64" i="64"/>
  <c r="IA64" i="64"/>
  <c r="HZ64" i="64"/>
  <c r="HY64" i="64"/>
  <c r="HX64" i="64"/>
  <c r="HW64" i="64"/>
  <c r="HV64" i="64"/>
  <c r="HU64" i="64"/>
  <c r="HT64" i="64"/>
  <c r="HS64" i="64"/>
  <c r="HR64" i="64"/>
  <c r="HQ64" i="64"/>
  <c r="HP64" i="64"/>
  <c r="HO64" i="64"/>
  <c r="HN64" i="64"/>
  <c r="HM64" i="64"/>
  <c r="HL64" i="64"/>
  <c r="HK64" i="64"/>
  <c r="HJ64" i="64"/>
  <c r="HI64" i="64"/>
  <c r="HH64" i="64"/>
  <c r="HG64" i="64"/>
  <c r="HF64" i="64"/>
  <c r="HE64" i="64"/>
  <c r="HD64" i="64"/>
  <c r="HC64" i="64"/>
  <c r="HB64" i="64"/>
  <c r="HA64" i="64"/>
  <c r="GZ64" i="64"/>
  <c r="GY64" i="64"/>
  <c r="GX64" i="64"/>
  <c r="GW64" i="64"/>
  <c r="GV64" i="64"/>
  <c r="GU64" i="64"/>
  <c r="GT64" i="64"/>
  <c r="GS64" i="64"/>
  <c r="GR64" i="64"/>
  <c r="GQ64" i="64"/>
  <c r="GP64" i="64"/>
  <c r="GO64" i="64"/>
  <c r="GN64" i="64"/>
  <c r="GM64" i="64"/>
  <c r="GL64" i="64"/>
  <c r="GK64" i="64"/>
  <c r="GJ64" i="64"/>
  <c r="GI64" i="64"/>
  <c r="GH64" i="64"/>
  <c r="GG64" i="64"/>
  <c r="GF64" i="64"/>
  <c r="GE64" i="64"/>
  <c r="GD64" i="64"/>
  <c r="GC64" i="64"/>
  <c r="GB64" i="64"/>
  <c r="GA64" i="64"/>
  <c r="FZ64" i="64"/>
  <c r="FY64" i="64"/>
  <c r="FX64" i="64"/>
  <c r="FW64" i="64"/>
  <c r="FV64" i="64"/>
  <c r="FU64" i="64"/>
  <c r="FT64" i="64"/>
  <c r="FS64" i="64"/>
  <c r="FR64" i="64"/>
  <c r="FQ64" i="64"/>
  <c r="FP64" i="64"/>
  <c r="FO64" i="64"/>
  <c r="FN64" i="64"/>
  <c r="FM64" i="64"/>
  <c r="FL64" i="64"/>
  <c r="FK64" i="64"/>
  <c r="FJ64" i="64"/>
  <c r="FI64" i="64"/>
  <c r="FH64" i="64"/>
  <c r="FG64" i="64"/>
  <c r="FF64" i="64"/>
  <c r="FE64" i="64"/>
  <c r="FD64" i="64"/>
  <c r="FC64" i="64"/>
  <c r="FB64" i="64"/>
  <c r="FA64" i="64"/>
  <c r="EZ64" i="64"/>
  <c r="EY64" i="64"/>
  <c r="EX64" i="64"/>
  <c r="EW64" i="64"/>
  <c r="EV64" i="64"/>
  <c r="EU64" i="64"/>
  <c r="ET64" i="64"/>
  <c r="ES64" i="64"/>
  <c r="ER64" i="64"/>
  <c r="EQ64" i="64"/>
  <c r="EP64" i="64"/>
  <c r="EO64" i="64"/>
  <c r="EN64" i="64"/>
  <c r="EM64" i="64"/>
  <c r="EL64" i="64"/>
  <c r="EK64" i="64"/>
  <c r="EJ64" i="64"/>
  <c r="EI64" i="64"/>
  <c r="EH64" i="64"/>
  <c r="EG64" i="64"/>
  <c r="EF64" i="64"/>
  <c r="EE64" i="64"/>
  <c r="ED64" i="64"/>
  <c r="EC64" i="64"/>
  <c r="EB64" i="64"/>
  <c r="EA64" i="64"/>
  <c r="DZ64" i="64"/>
  <c r="DY64" i="64"/>
  <c r="DX64" i="64"/>
  <c r="DW64" i="64"/>
  <c r="DV64" i="64"/>
  <c r="DU64" i="64"/>
  <c r="IK63" i="64"/>
  <c r="IJ63" i="64"/>
  <c r="II63" i="64"/>
  <c r="IH63" i="64"/>
  <c r="IG63" i="64"/>
  <c r="IF63" i="64"/>
  <c r="IE63" i="64"/>
  <c r="ID63" i="64"/>
  <c r="IC63" i="64"/>
  <c r="IB63" i="64"/>
  <c r="IA63" i="64"/>
  <c r="HZ63" i="64"/>
  <c r="HY63" i="64"/>
  <c r="HX63" i="64"/>
  <c r="HW63" i="64"/>
  <c r="HV63" i="64"/>
  <c r="HU63" i="64"/>
  <c r="HT63" i="64"/>
  <c r="HS63" i="64"/>
  <c r="HR63" i="64"/>
  <c r="HQ63" i="64"/>
  <c r="HP63" i="64"/>
  <c r="HO63" i="64"/>
  <c r="HN63" i="64"/>
  <c r="HM63" i="64"/>
  <c r="HL63" i="64"/>
  <c r="HK63" i="64"/>
  <c r="HJ63" i="64"/>
  <c r="HI63" i="64"/>
  <c r="HH63" i="64"/>
  <c r="HG63" i="64"/>
  <c r="HF63" i="64"/>
  <c r="HE63" i="64"/>
  <c r="HD63" i="64"/>
  <c r="HC63" i="64"/>
  <c r="HB63" i="64"/>
  <c r="HA63" i="64"/>
  <c r="GZ63" i="64"/>
  <c r="GY63" i="64"/>
  <c r="GX63" i="64"/>
  <c r="GW63" i="64"/>
  <c r="GV63" i="64"/>
  <c r="GU63" i="64"/>
  <c r="GT63" i="64"/>
  <c r="GS63" i="64"/>
  <c r="GR63" i="64"/>
  <c r="GQ63" i="64"/>
  <c r="GP63" i="64"/>
  <c r="GO63" i="64"/>
  <c r="GN63" i="64"/>
  <c r="GM63" i="64"/>
  <c r="GL63" i="64"/>
  <c r="GK63" i="64"/>
  <c r="GJ63" i="64"/>
  <c r="GI63" i="64"/>
  <c r="GH63" i="64"/>
  <c r="GG63" i="64"/>
  <c r="GF63" i="64"/>
  <c r="GE63" i="64"/>
  <c r="GD63" i="64"/>
  <c r="GC63" i="64"/>
  <c r="GB63" i="64"/>
  <c r="GA63" i="64"/>
  <c r="FZ63" i="64"/>
  <c r="FY63" i="64"/>
  <c r="FX63" i="64"/>
  <c r="FW63" i="64"/>
  <c r="FV63" i="64"/>
  <c r="FU63" i="64"/>
  <c r="FT63" i="64"/>
  <c r="FS63" i="64"/>
  <c r="FR63" i="64"/>
  <c r="FQ63" i="64"/>
  <c r="FP63" i="64"/>
  <c r="FO63" i="64"/>
  <c r="FN63" i="64"/>
  <c r="FM63" i="64"/>
  <c r="FL63" i="64"/>
  <c r="FK63" i="64"/>
  <c r="FJ63" i="64"/>
  <c r="FI63" i="64"/>
  <c r="FH63" i="64"/>
  <c r="FG63" i="64"/>
  <c r="FF63" i="64"/>
  <c r="FE63" i="64"/>
  <c r="FD63" i="64"/>
  <c r="FC63" i="64"/>
  <c r="FB63" i="64"/>
  <c r="FA63" i="64"/>
  <c r="EZ63" i="64"/>
  <c r="EY63" i="64"/>
  <c r="EX63" i="64"/>
  <c r="EW63" i="64"/>
  <c r="EV63" i="64"/>
  <c r="EU63" i="64"/>
  <c r="ET63" i="64"/>
  <c r="ES63" i="64"/>
  <c r="ER63" i="64"/>
  <c r="EQ63" i="64"/>
  <c r="EP63" i="64"/>
  <c r="EO63" i="64"/>
  <c r="EN63" i="64"/>
  <c r="EM63" i="64"/>
  <c r="EL63" i="64"/>
  <c r="EK63" i="64"/>
  <c r="EJ63" i="64"/>
  <c r="EI63" i="64"/>
  <c r="EH63" i="64"/>
  <c r="EG63" i="64"/>
  <c r="EF63" i="64"/>
  <c r="EE63" i="64"/>
  <c r="ED63" i="64"/>
  <c r="EC63" i="64"/>
  <c r="EB63" i="64"/>
  <c r="EA63" i="64"/>
  <c r="DZ63" i="64"/>
  <c r="DY63" i="64"/>
  <c r="DX63" i="64"/>
  <c r="DW63" i="64"/>
  <c r="DV63" i="64"/>
  <c r="DU63" i="64"/>
  <c r="IK62" i="64"/>
  <c r="IJ62" i="64"/>
  <c r="II62" i="64"/>
  <c r="IH62" i="64"/>
  <c r="IG62" i="64"/>
  <c r="IF62" i="64"/>
  <c r="IE62" i="64"/>
  <c r="ID62" i="64"/>
  <c r="IC62" i="64"/>
  <c r="IB62" i="64"/>
  <c r="IA62" i="64"/>
  <c r="HZ62" i="64"/>
  <c r="HY62" i="64"/>
  <c r="HX62" i="64"/>
  <c r="HW62" i="64"/>
  <c r="HV62" i="64"/>
  <c r="HU62" i="64"/>
  <c r="HT62" i="64"/>
  <c r="HS62" i="64"/>
  <c r="HR62" i="64"/>
  <c r="HQ62" i="64"/>
  <c r="HP62" i="64"/>
  <c r="HO62" i="64"/>
  <c r="HN62" i="64"/>
  <c r="HM62" i="64"/>
  <c r="HL62" i="64"/>
  <c r="HK62" i="64"/>
  <c r="HJ62" i="64"/>
  <c r="HI62" i="64"/>
  <c r="HH62" i="64"/>
  <c r="HG62" i="64"/>
  <c r="HF62" i="64"/>
  <c r="HE62" i="64"/>
  <c r="HD62" i="64"/>
  <c r="HC62" i="64"/>
  <c r="HB62" i="64"/>
  <c r="HA62" i="64"/>
  <c r="GZ62" i="64"/>
  <c r="GY62" i="64"/>
  <c r="GX62" i="64"/>
  <c r="GW62" i="64"/>
  <c r="GV62" i="64"/>
  <c r="GU62" i="64"/>
  <c r="GT62" i="64"/>
  <c r="GS62" i="64"/>
  <c r="GR62" i="64"/>
  <c r="GQ62" i="64"/>
  <c r="GP62" i="64"/>
  <c r="GO62" i="64"/>
  <c r="GN62" i="64"/>
  <c r="GM62" i="64"/>
  <c r="GL62" i="64"/>
  <c r="GK62" i="64"/>
  <c r="GJ62" i="64"/>
  <c r="GI62" i="64"/>
  <c r="GH62" i="64"/>
  <c r="GG62" i="64"/>
  <c r="GF62" i="64"/>
  <c r="GE62" i="64"/>
  <c r="GD62" i="64"/>
  <c r="GC62" i="64"/>
  <c r="GB62" i="64"/>
  <c r="GA62" i="64"/>
  <c r="FZ62" i="64"/>
  <c r="FY62" i="64"/>
  <c r="FX62" i="64"/>
  <c r="FW62" i="64"/>
  <c r="FV62" i="64"/>
  <c r="FU62" i="64"/>
  <c r="FT62" i="64"/>
  <c r="FS62" i="64"/>
  <c r="FR62" i="64"/>
  <c r="FQ62" i="64"/>
  <c r="FP62" i="64"/>
  <c r="FO62" i="64"/>
  <c r="FN62" i="64"/>
  <c r="FM62" i="64"/>
  <c r="FL62" i="64"/>
  <c r="FK62" i="64"/>
  <c r="FJ62" i="64"/>
  <c r="FI62" i="64"/>
  <c r="FH62" i="64"/>
  <c r="FG62" i="64"/>
  <c r="FF62" i="64"/>
  <c r="FE62" i="64"/>
  <c r="FD62" i="64"/>
  <c r="FC62" i="64"/>
  <c r="FB62" i="64"/>
  <c r="FA62" i="64"/>
  <c r="EZ62" i="64"/>
  <c r="EY62" i="64"/>
  <c r="EX62" i="64"/>
  <c r="EW62" i="64"/>
  <c r="EV62" i="64"/>
  <c r="EU62" i="64"/>
  <c r="ET62" i="64"/>
  <c r="ES62" i="64"/>
  <c r="ER62" i="64"/>
  <c r="EQ62" i="64"/>
  <c r="EP62" i="64"/>
  <c r="EO62" i="64"/>
  <c r="EN62" i="64"/>
  <c r="EM62" i="64"/>
  <c r="EL62" i="64"/>
  <c r="EK62" i="64"/>
  <c r="EJ62" i="64"/>
  <c r="EI62" i="64"/>
  <c r="EH62" i="64"/>
  <c r="EG62" i="64"/>
  <c r="EF62" i="64"/>
  <c r="EE62" i="64"/>
  <c r="ED62" i="64"/>
  <c r="EC62" i="64"/>
  <c r="EB62" i="64"/>
  <c r="EA62" i="64"/>
  <c r="DZ62" i="64"/>
  <c r="DY62" i="64"/>
  <c r="DX62" i="64"/>
  <c r="DW62" i="64"/>
  <c r="DV62" i="64"/>
  <c r="DU62" i="64"/>
  <c r="IK61" i="64"/>
  <c r="IJ61" i="64"/>
  <c r="II61" i="64"/>
  <c r="IH61" i="64"/>
  <c r="IG61" i="64"/>
  <c r="IF61" i="64"/>
  <c r="IE61" i="64"/>
  <c r="ID61" i="64"/>
  <c r="IC61" i="64"/>
  <c r="IB61" i="64"/>
  <c r="IA61" i="64"/>
  <c r="HZ61" i="64"/>
  <c r="HY61" i="64"/>
  <c r="HX61" i="64"/>
  <c r="HW61" i="64"/>
  <c r="HV61" i="64"/>
  <c r="HU61" i="64"/>
  <c r="HT61" i="64"/>
  <c r="HS61" i="64"/>
  <c r="HR61" i="64"/>
  <c r="HQ61" i="64"/>
  <c r="HP61" i="64"/>
  <c r="HO61" i="64"/>
  <c r="HN61" i="64"/>
  <c r="HM61" i="64"/>
  <c r="HL61" i="64"/>
  <c r="HK61" i="64"/>
  <c r="HJ61" i="64"/>
  <c r="HI61" i="64"/>
  <c r="HH61" i="64"/>
  <c r="HG61" i="64"/>
  <c r="HF61" i="64"/>
  <c r="HE61" i="64"/>
  <c r="HD61" i="64"/>
  <c r="HC61" i="64"/>
  <c r="HB61" i="64"/>
  <c r="HA61" i="64"/>
  <c r="GZ61" i="64"/>
  <c r="GY61" i="64"/>
  <c r="GX61" i="64"/>
  <c r="GW61" i="64"/>
  <c r="GV61" i="64"/>
  <c r="GU61" i="64"/>
  <c r="GT61" i="64"/>
  <c r="GS61" i="64"/>
  <c r="GR61" i="64"/>
  <c r="GQ61" i="64"/>
  <c r="GP61" i="64"/>
  <c r="GO61" i="64"/>
  <c r="GN61" i="64"/>
  <c r="GM61" i="64"/>
  <c r="GL61" i="64"/>
  <c r="GK61" i="64"/>
  <c r="GJ61" i="64"/>
  <c r="GI61" i="64"/>
  <c r="GH61" i="64"/>
  <c r="GG61" i="64"/>
  <c r="GF61" i="64"/>
  <c r="GE61" i="64"/>
  <c r="GD61" i="64"/>
  <c r="GC61" i="64"/>
  <c r="GB61" i="64"/>
  <c r="GA61" i="64"/>
  <c r="FZ61" i="64"/>
  <c r="FY61" i="64"/>
  <c r="FX61" i="64"/>
  <c r="FW61" i="64"/>
  <c r="FV61" i="64"/>
  <c r="FU61" i="64"/>
  <c r="FT61" i="64"/>
  <c r="FS61" i="64"/>
  <c r="FR61" i="64"/>
  <c r="FQ61" i="64"/>
  <c r="FP61" i="64"/>
  <c r="FO61" i="64"/>
  <c r="FN61" i="64"/>
  <c r="FM61" i="64"/>
  <c r="FL61" i="64"/>
  <c r="FK61" i="64"/>
  <c r="FJ61" i="64"/>
  <c r="FI61" i="64"/>
  <c r="FH61" i="64"/>
  <c r="FG61" i="64"/>
  <c r="FF61" i="64"/>
  <c r="FE61" i="64"/>
  <c r="FD61" i="64"/>
  <c r="FC61" i="64"/>
  <c r="FB61" i="64"/>
  <c r="FA61" i="64"/>
  <c r="EZ61" i="64"/>
  <c r="EY61" i="64"/>
  <c r="EX61" i="64"/>
  <c r="EW61" i="64"/>
  <c r="EV61" i="64"/>
  <c r="EU61" i="64"/>
  <c r="ET61" i="64"/>
  <c r="ES61" i="64"/>
  <c r="ER61" i="64"/>
  <c r="EQ61" i="64"/>
  <c r="EP61" i="64"/>
  <c r="EO61" i="64"/>
  <c r="EN61" i="64"/>
  <c r="EM61" i="64"/>
  <c r="EL61" i="64"/>
  <c r="EK61" i="64"/>
  <c r="EJ61" i="64"/>
  <c r="EI61" i="64"/>
  <c r="EH61" i="64"/>
  <c r="EG61" i="64"/>
  <c r="EF61" i="64"/>
  <c r="EE61" i="64"/>
  <c r="ED61" i="64"/>
  <c r="EC61" i="64"/>
  <c r="EB61" i="64"/>
  <c r="EA61" i="64"/>
  <c r="DZ61" i="64"/>
  <c r="DY61" i="64"/>
  <c r="DX61" i="64"/>
  <c r="DW61" i="64"/>
  <c r="DV61" i="64"/>
  <c r="DU61" i="64"/>
  <c r="IK60" i="64"/>
  <c r="IJ60" i="64"/>
  <c r="II60" i="64"/>
  <c r="IH60" i="64"/>
  <c r="IG60" i="64"/>
  <c r="IF60" i="64"/>
  <c r="IE60" i="64"/>
  <c r="ID60" i="64"/>
  <c r="IC60" i="64"/>
  <c r="IB60" i="64"/>
  <c r="IA60" i="64"/>
  <c r="HZ60" i="64"/>
  <c r="HY60" i="64"/>
  <c r="HX60" i="64"/>
  <c r="HW60" i="64"/>
  <c r="HV60" i="64"/>
  <c r="HU60" i="64"/>
  <c r="HT60" i="64"/>
  <c r="HS60" i="64"/>
  <c r="HR60" i="64"/>
  <c r="HQ60" i="64"/>
  <c r="HP60" i="64"/>
  <c r="HO60" i="64"/>
  <c r="HN60" i="64"/>
  <c r="HM60" i="64"/>
  <c r="HL60" i="64"/>
  <c r="HK60" i="64"/>
  <c r="HJ60" i="64"/>
  <c r="HI60" i="64"/>
  <c r="HH60" i="64"/>
  <c r="HG60" i="64"/>
  <c r="HF60" i="64"/>
  <c r="HE60" i="64"/>
  <c r="HD60" i="64"/>
  <c r="HC60" i="64"/>
  <c r="HB60" i="64"/>
  <c r="HA60" i="64"/>
  <c r="GZ60" i="64"/>
  <c r="GY60" i="64"/>
  <c r="GX60" i="64"/>
  <c r="GW60" i="64"/>
  <c r="GV60" i="64"/>
  <c r="GU60" i="64"/>
  <c r="GT60" i="64"/>
  <c r="GS60" i="64"/>
  <c r="GR60" i="64"/>
  <c r="GQ60" i="64"/>
  <c r="GP60" i="64"/>
  <c r="GO60" i="64"/>
  <c r="GN60" i="64"/>
  <c r="GM60" i="64"/>
  <c r="GL60" i="64"/>
  <c r="GK60" i="64"/>
  <c r="GJ60" i="64"/>
  <c r="GI60" i="64"/>
  <c r="GH60" i="64"/>
  <c r="GG60" i="64"/>
  <c r="GF60" i="64"/>
  <c r="GE60" i="64"/>
  <c r="GD60" i="64"/>
  <c r="GC60" i="64"/>
  <c r="GB60" i="64"/>
  <c r="GA60" i="64"/>
  <c r="FZ60" i="64"/>
  <c r="FY60" i="64"/>
  <c r="FX60" i="64"/>
  <c r="FW60" i="64"/>
  <c r="FV60" i="64"/>
  <c r="FU60" i="64"/>
  <c r="FT60" i="64"/>
  <c r="FS60" i="64"/>
  <c r="FR60" i="64"/>
  <c r="FQ60" i="64"/>
  <c r="FP60" i="64"/>
  <c r="FO60" i="64"/>
  <c r="FN60" i="64"/>
  <c r="FM60" i="64"/>
  <c r="FL60" i="64"/>
  <c r="FK60" i="64"/>
  <c r="FJ60" i="64"/>
  <c r="FI60" i="64"/>
  <c r="FH60" i="64"/>
  <c r="FG60" i="64"/>
  <c r="FF60" i="64"/>
  <c r="FE60" i="64"/>
  <c r="FD60" i="64"/>
  <c r="FC60" i="64"/>
  <c r="FB60" i="64"/>
  <c r="FA60" i="64"/>
  <c r="EZ60" i="64"/>
  <c r="EY60" i="64"/>
  <c r="EX60" i="64"/>
  <c r="EW60" i="64"/>
  <c r="EV60" i="64"/>
  <c r="EU60" i="64"/>
  <c r="ET60" i="64"/>
  <c r="ES60" i="64"/>
  <c r="ER60" i="64"/>
  <c r="EQ60" i="64"/>
  <c r="EP60" i="64"/>
  <c r="EO60" i="64"/>
  <c r="EN60" i="64"/>
  <c r="EM60" i="64"/>
  <c r="EL60" i="64"/>
  <c r="EK60" i="64"/>
  <c r="EJ60" i="64"/>
  <c r="EI60" i="64"/>
  <c r="EH60" i="64"/>
  <c r="EG60" i="64"/>
  <c r="EF60" i="64"/>
  <c r="EE60" i="64"/>
  <c r="ED60" i="64"/>
  <c r="EC60" i="64"/>
  <c r="EB60" i="64"/>
  <c r="EA60" i="64"/>
  <c r="DZ60" i="64"/>
  <c r="DY60" i="64"/>
  <c r="DX60" i="64"/>
  <c r="DW60" i="64"/>
  <c r="DV60" i="64"/>
  <c r="DU60" i="64"/>
  <c r="IK48" i="64"/>
  <c r="IJ48" i="64"/>
  <c r="II48" i="64"/>
  <c r="IH48" i="64"/>
  <c r="IG48" i="64"/>
  <c r="IF48" i="64"/>
  <c r="IE48" i="64"/>
  <c r="IC48" i="64"/>
  <c r="HX48" i="64"/>
  <c r="HV48" i="64"/>
  <c r="HU48" i="64"/>
  <c r="HT48" i="64"/>
  <c r="HS48" i="64"/>
  <c r="HR48" i="64"/>
  <c r="HQ48" i="64"/>
  <c r="HP48" i="64"/>
  <c r="HO48" i="64"/>
  <c r="HN48" i="64"/>
  <c r="HM48" i="64"/>
  <c r="HL48" i="64"/>
  <c r="HK48" i="64"/>
  <c r="GK48" i="64"/>
  <c r="GJ48" i="64"/>
  <c r="GI48" i="64"/>
  <c r="GH48" i="64"/>
  <c r="GG48" i="64"/>
  <c r="GF48" i="64"/>
  <c r="GE48" i="64"/>
  <c r="GD48" i="64"/>
  <c r="EY48" i="64"/>
  <c r="IK8" i="64"/>
  <c r="IJ8" i="64"/>
  <c r="II8" i="64"/>
  <c r="IH8" i="64"/>
  <c r="IG8" i="64"/>
  <c r="IF8" i="64"/>
  <c r="IE8" i="64"/>
  <c r="ID8" i="64"/>
  <c r="IC8" i="64"/>
  <c r="IB8" i="64"/>
  <c r="IA8" i="64"/>
  <c r="HZ8" i="64"/>
  <c r="HY8" i="64"/>
  <c r="HX8" i="64"/>
  <c r="HW8" i="64"/>
  <c r="HV8" i="64"/>
  <c r="HU8" i="64"/>
  <c r="HT8" i="64"/>
  <c r="HS8" i="64"/>
  <c r="HR8" i="64"/>
  <c r="HQ8" i="64"/>
  <c r="HP8" i="64"/>
  <c r="HO8" i="64"/>
  <c r="HN8" i="64"/>
  <c r="HM8" i="64"/>
  <c r="HL8" i="64"/>
  <c r="HK8" i="64"/>
  <c r="HJ8" i="64"/>
  <c r="HI8" i="64"/>
  <c r="HH8" i="64"/>
  <c r="HG8" i="64"/>
  <c r="HF8" i="64"/>
  <c r="HE8" i="64"/>
  <c r="HD8" i="64"/>
  <c r="HC8" i="64"/>
  <c r="HB8" i="64"/>
  <c r="HA8" i="64"/>
  <c r="GZ8" i="64"/>
  <c r="GY8" i="64"/>
  <c r="GX8" i="64"/>
  <c r="GW8" i="64"/>
  <c r="GV8" i="64"/>
  <c r="GU8" i="64"/>
  <c r="GT8" i="64"/>
  <c r="GS8" i="64"/>
  <c r="GR8" i="64"/>
  <c r="GQ8" i="64"/>
  <c r="GP8" i="64"/>
  <c r="GO8" i="64"/>
  <c r="GN8" i="64"/>
  <c r="GM8" i="64"/>
  <c r="GL8" i="64"/>
  <c r="GK8" i="64"/>
  <c r="GJ8" i="64"/>
  <c r="GI8" i="64"/>
  <c r="GH8" i="64"/>
  <c r="GG8" i="64"/>
  <c r="GF8" i="64"/>
  <c r="GE8" i="64"/>
  <c r="GD8" i="64"/>
  <c r="GC8" i="64"/>
  <c r="GB8" i="64"/>
  <c r="GA8" i="64"/>
  <c r="FZ8" i="64"/>
  <c r="FY8" i="64"/>
  <c r="FX8" i="64"/>
  <c r="FW8" i="64"/>
  <c r="FV8" i="64"/>
  <c r="FU8" i="64"/>
  <c r="FT8" i="64"/>
  <c r="FS8" i="64"/>
  <c r="FR8" i="64"/>
  <c r="FQ8" i="64"/>
  <c r="FP8" i="64"/>
  <c r="FO8" i="64"/>
  <c r="FN8" i="64"/>
  <c r="FM8" i="64"/>
  <c r="FL8" i="64"/>
  <c r="FK8" i="64"/>
  <c r="FJ8" i="64"/>
  <c r="FI8" i="64"/>
  <c r="FH8" i="64"/>
  <c r="FG8" i="64"/>
  <c r="FF8" i="64"/>
  <c r="FE8" i="64"/>
  <c r="FD8" i="64"/>
  <c r="FC8" i="64"/>
  <c r="FB8" i="64"/>
  <c r="FA8" i="64"/>
  <c r="EZ8" i="64"/>
  <c r="EY8" i="64"/>
  <c r="EX8" i="64"/>
  <c r="EW8" i="64"/>
  <c r="EV8" i="64"/>
  <c r="EU8" i="64"/>
  <c r="ET8" i="64"/>
  <c r="ES8" i="64"/>
  <c r="ER8" i="64"/>
  <c r="EQ8" i="64"/>
  <c r="EP8" i="64"/>
  <c r="EO8" i="64"/>
  <c r="EN8" i="64"/>
  <c r="EM8" i="64"/>
  <c r="EL8" i="64"/>
  <c r="EK8" i="64"/>
  <c r="EJ8" i="64"/>
  <c r="EI8" i="64"/>
  <c r="EH8" i="64"/>
  <c r="EG8" i="64"/>
  <c r="EF8" i="64"/>
  <c r="EE8" i="64"/>
  <c r="ED8" i="64"/>
  <c r="EC8" i="64"/>
  <c r="EB8" i="64"/>
  <c r="EA8" i="64"/>
  <c r="DZ8" i="64"/>
  <c r="DY8" i="64"/>
  <c r="DX8" i="64"/>
  <c r="DW8" i="64"/>
  <c r="DV8" i="64"/>
  <c r="DU8" i="64"/>
  <c r="IK6" i="64"/>
  <c r="IJ6" i="64"/>
  <c r="II6" i="64"/>
  <c r="IH6" i="64"/>
  <c r="IG6" i="64"/>
  <c r="IF6" i="64"/>
  <c r="IE6" i="64"/>
  <c r="ID6" i="64"/>
  <c r="IC6" i="64"/>
  <c r="IB6" i="64"/>
  <c r="IA6" i="64"/>
  <c r="HZ6" i="64"/>
  <c r="HY6" i="64"/>
  <c r="HX6" i="64"/>
  <c r="HW6" i="64"/>
  <c r="HV6" i="64"/>
  <c r="HU6" i="64"/>
  <c r="HT6" i="64"/>
  <c r="HS6" i="64"/>
  <c r="HR6" i="64"/>
  <c r="HQ6" i="64"/>
  <c r="HP6" i="64"/>
  <c r="HO6" i="64"/>
  <c r="HN6" i="64"/>
  <c r="HM6" i="64"/>
  <c r="HL6" i="64"/>
  <c r="HK6" i="64"/>
  <c r="HJ6" i="64"/>
  <c r="HI6" i="64"/>
  <c r="HH6" i="64"/>
  <c r="HG6" i="64"/>
  <c r="HF6" i="64"/>
  <c r="HE6" i="64"/>
  <c r="HD6" i="64"/>
  <c r="HC6" i="64"/>
  <c r="HB6" i="64"/>
  <c r="HA6" i="64"/>
  <c r="GZ6" i="64"/>
  <c r="GY6" i="64"/>
  <c r="GX6" i="64"/>
  <c r="GW6" i="64"/>
  <c r="GV6" i="64"/>
  <c r="GU6" i="64"/>
  <c r="GT6" i="64"/>
  <c r="GS6" i="64"/>
  <c r="GR6" i="64"/>
  <c r="GQ6" i="64"/>
  <c r="GP6" i="64"/>
  <c r="GO6" i="64"/>
  <c r="GN6" i="64"/>
  <c r="GM6" i="64"/>
  <c r="GL6" i="64"/>
  <c r="GK6" i="64"/>
  <c r="GJ6" i="64"/>
  <c r="GI6" i="64"/>
  <c r="GH6" i="64"/>
  <c r="GG6" i="64"/>
  <c r="GF6" i="64"/>
  <c r="GE6" i="64"/>
  <c r="GD6" i="64"/>
  <c r="GC6" i="64"/>
  <c r="GB6" i="64"/>
  <c r="GA6" i="64"/>
  <c r="FZ6" i="64"/>
  <c r="FY6" i="64"/>
  <c r="FX6" i="64"/>
  <c r="FW6" i="64"/>
  <c r="FV6" i="64"/>
  <c r="FU6" i="64"/>
  <c r="FT6" i="64"/>
  <c r="FS6" i="64"/>
  <c r="FR6" i="64"/>
  <c r="FQ6" i="64"/>
  <c r="FP6" i="64"/>
  <c r="FO6" i="64"/>
  <c r="FN6" i="64"/>
  <c r="FM6" i="64"/>
  <c r="FL6" i="64"/>
  <c r="FK6" i="64"/>
  <c r="FJ6" i="64"/>
  <c r="FI6" i="64"/>
  <c r="FH6" i="64"/>
  <c r="FG6" i="64"/>
  <c r="FF6" i="64"/>
  <c r="FE6" i="64"/>
  <c r="FD6" i="64"/>
  <c r="FC6" i="64"/>
  <c r="FB6" i="64"/>
  <c r="FA6" i="64"/>
  <c r="EZ6" i="64"/>
  <c r="EY6" i="64"/>
  <c r="EX6" i="64"/>
  <c r="EW6" i="64"/>
  <c r="EV6" i="64"/>
  <c r="EU6" i="64"/>
  <c r="ET6" i="64"/>
  <c r="ES6" i="64"/>
  <c r="ER6" i="64"/>
  <c r="EQ6" i="64"/>
  <c r="EP6" i="64"/>
  <c r="EO6" i="64"/>
  <c r="EN6" i="64"/>
  <c r="EM6" i="64"/>
  <c r="EL6" i="64"/>
  <c r="EK6" i="64"/>
  <c r="EJ6" i="64"/>
  <c r="EI6" i="64"/>
  <c r="EH6" i="64"/>
  <c r="EG6" i="64"/>
  <c r="EF6" i="64"/>
  <c r="EE6" i="64"/>
  <c r="ED6" i="64"/>
  <c r="EC6" i="64"/>
  <c r="EB6" i="64"/>
  <c r="EA6" i="64"/>
  <c r="DZ6" i="64"/>
  <c r="DY6" i="64"/>
  <c r="DX6" i="64"/>
  <c r="DW6" i="64"/>
  <c r="DV6" i="64"/>
  <c r="DU6" i="64"/>
  <c r="IK1" i="64"/>
  <c r="IJ1" i="64"/>
  <c r="II1" i="64"/>
  <c r="IH1" i="64"/>
  <c r="IG1" i="64"/>
  <c r="IF1" i="64"/>
  <c r="IE1" i="64"/>
  <c r="ID1" i="64"/>
  <c r="IC1" i="64"/>
  <c r="IB1" i="64"/>
  <c r="IA1" i="64"/>
  <c r="HZ1" i="64"/>
  <c r="HY1" i="64"/>
  <c r="HX1" i="64"/>
  <c r="HW1" i="64"/>
  <c r="HV1" i="64"/>
  <c r="HU1" i="64"/>
  <c r="HT1" i="64"/>
  <c r="HS1" i="64"/>
  <c r="HR1" i="64"/>
  <c r="HQ1" i="64"/>
  <c r="HP1" i="64"/>
  <c r="HO1" i="64"/>
  <c r="HN1" i="64"/>
  <c r="HM1" i="64"/>
  <c r="HL1" i="64"/>
  <c r="HK1" i="64"/>
  <c r="HJ1" i="64"/>
  <c r="HI1" i="64"/>
  <c r="HH1" i="64"/>
  <c r="HG1" i="64"/>
  <c r="HF1" i="64"/>
  <c r="HE1" i="64"/>
  <c r="HD1" i="64"/>
  <c r="HC1" i="64"/>
  <c r="HB1" i="64"/>
  <c r="HA1" i="64"/>
  <c r="GZ1" i="64"/>
  <c r="GY1" i="64"/>
  <c r="GX1" i="64"/>
  <c r="GW1" i="64"/>
  <c r="GV1" i="64"/>
  <c r="GU1" i="64"/>
  <c r="GT1" i="64"/>
  <c r="GS1" i="64"/>
  <c r="GR1" i="64"/>
  <c r="GQ1" i="64"/>
  <c r="GP1" i="64"/>
  <c r="GO1" i="64"/>
  <c r="GN1" i="64"/>
  <c r="GM1" i="64"/>
  <c r="GL1" i="64"/>
  <c r="GK1" i="64"/>
  <c r="GJ1" i="64"/>
  <c r="GI1" i="64"/>
  <c r="GH1" i="64"/>
  <c r="GG1" i="64"/>
  <c r="GF1" i="64"/>
  <c r="GE1" i="64"/>
  <c r="GD1" i="64"/>
  <c r="GC1" i="64"/>
  <c r="GB1" i="64"/>
  <c r="GA1" i="64"/>
  <c r="FZ1" i="64"/>
  <c r="FY1" i="64"/>
  <c r="FX1" i="64"/>
  <c r="FW1" i="64"/>
  <c r="FV1" i="64"/>
  <c r="FU1" i="64"/>
  <c r="FT1" i="64"/>
  <c r="FS1" i="64"/>
  <c r="FR1" i="64"/>
  <c r="FQ1" i="64"/>
  <c r="FP1" i="64"/>
  <c r="FO1" i="64"/>
  <c r="FN1" i="64"/>
  <c r="FM1" i="64"/>
  <c r="FL1" i="64"/>
  <c r="FK1" i="64"/>
  <c r="FJ1" i="64"/>
  <c r="FI1" i="64"/>
  <c r="FH1" i="64"/>
  <c r="FG1" i="64"/>
  <c r="FF1" i="64"/>
  <c r="FE1" i="64"/>
  <c r="FD1" i="64"/>
  <c r="FC1" i="64"/>
  <c r="FB1" i="64"/>
  <c r="FA1" i="64"/>
  <c r="EZ1" i="64"/>
  <c r="EY1" i="64"/>
  <c r="EX1" i="64"/>
  <c r="EW1" i="64"/>
  <c r="EV1" i="64"/>
  <c r="EU1" i="64"/>
  <c r="ET1" i="64"/>
  <c r="ES1" i="64"/>
  <c r="ER1" i="64"/>
  <c r="EQ1" i="64"/>
  <c r="EP1" i="64"/>
  <c r="EO1" i="64"/>
  <c r="EN1" i="64"/>
  <c r="EM1" i="64"/>
  <c r="EL1" i="64"/>
  <c r="EK1" i="64"/>
  <c r="EJ1" i="64"/>
  <c r="EI1" i="64"/>
  <c r="EH1" i="64"/>
  <c r="EG1" i="64"/>
  <c r="EF1" i="64"/>
  <c r="EE1" i="64"/>
  <c r="ED1" i="64"/>
  <c r="EC1" i="64"/>
  <c r="EB1" i="64"/>
  <c r="EA1" i="64"/>
  <c r="DZ1" i="64"/>
  <c r="DY1" i="64"/>
  <c r="DX1" i="64"/>
  <c r="DW1" i="64"/>
  <c r="DV1" i="64"/>
  <c r="DU1" i="64"/>
  <c r="N31" i="69" l="1"/>
  <c r="N30" i="69"/>
  <c r="IX72" i="64"/>
  <c r="IX71" i="64"/>
  <c r="IV72" i="64"/>
  <c r="JC70" i="64"/>
  <c r="JD72" i="64"/>
  <c r="JD70" i="64"/>
  <c r="JD73" i="64"/>
  <c r="JD71" i="64"/>
  <c r="JC72" i="64"/>
  <c r="JC73" i="64"/>
  <c r="JC71" i="64"/>
  <c r="JB70" i="64"/>
  <c r="JB73" i="64"/>
  <c r="JB71" i="64"/>
  <c r="JB72" i="64"/>
  <c r="JA70" i="64"/>
  <c r="JA72" i="64"/>
  <c r="JA73" i="64"/>
  <c r="JA71" i="64"/>
  <c r="IZ70" i="64"/>
  <c r="IZ73" i="64"/>
  <c r="IZ71" i="64"/>
  <c r="IZ72" i="64"/>
  <c r="IY71" i="64"/>
  <c r="IY70" i="64"/>
  <c r="IY72" i="64"/>
  <c r="IY73" i="64"/>
  <c r="IX70" i="64"/>
  <c r="IX73" i="64"/>
  <c r="IW72" i="64"/>
  <c r="IW70" i="64"/>
  <c r="IW73" i="64"/>
  <c r="IW71" i="64"/>
  <c r="IV71" i="64"/>
  <c r="IV70" i="64"/>
  <c r="IV73" i="64"/>
  <c r="IU70" i="64"/>
  <c r="IU73" i="64"/>
  <c r="IU72" i="64"/>
  <c r="IU71" i="64"/>
  <c r="IT70" i="64"/>
  <c r="IT73" i="64"/>
  <c r="IT71" i="64"/>
  <c r="IT72" i="64"/>
  <c r="IS70" i="64"/>
  <c r="IS73" i="64"/>
  <c r="IS72" i="64"/>
  <c r="IS71" i="64"/>
  <c r="IR70" i="64"/>
  <c r="IR73" i="64"/>
  <c r="IR71" i="64"/>
  <c r="IR72" i="64"/>
  <c r="IQ71" i="64"/>
  <c r="IQ70" i="64"/>
  <c r="IQ72" i="64"/>
  <c r="IQ73" i="64"/>
  <c r="IP71" i="64"/>
  <c r="IP70" i="64"/>
  <c r="IP73" i="64"/>
  <c r="IP72" i="64"/>
  <c r="IO70" i="64"/>
  <c r="IO72" i="64"/>
  <c r="IO73" i="64"/>
  <c r="IO71" i="64"/>
  <c r="IN70" i="64"/>
  <c r="IN72" i="64"/>
  <c r="IN73" i="64"/>
  <c r="IN71" i="64"/>
  <c r="IM70" i="64"/>
  <c r="IM73" i="64"/>
  <c r="IM72" i="64"/>
  <c r="IM71" i="64"/>
  <c r="IL72" i="64"/>
  <c r="IL70" i="64"/>
  <c r="IL71" i="64"/>
  <c r="IL73" i="64"/>
  <c r="IK72" i="64"/>
  <c r="IJ73" i="64"/>
  <c r="IH70" i="64"/>
  <c r="IG71" i="64"/>
  <c r="IF72" i="64"/>
  <c r="ID71" i="64"/>
  <c r="IC72" i="64"/>
  <c r="IB73" i="64"/>
  <c r="HZ70" i="64"/>
  <c r="HW70" i="64"/>
  <c r="HR70" i="64"/>
  <c r="HQ71" i="64"/>
  <c r="HY71" i="64"/>
  <c r="HX72" i="64"/>
  <c r="HV71" i="64"/>
  <c r="HU72" i="64"/>
  <c r="HT73" i="64"/>
  <c r="HP72" i="64"/>
  <c r="HO70" i="64"/>
  <c r="HN71" i="64"/>
  <c r="HM72" i="64"/>
  <c r="HL73" i="64"/>
  <c r="HJ70" i="64"/>
  <c r="HI71" i="64"/>
  <c r="HH72" i="64"/>
  <c r="HG70" i="64"/>
  <c r="HF71" i="64"/>
  <c r="HE72" i="64"/>
  <c r="HD73" i="64"/>
  <c r="GZ72" i="64"/>
  <c r="HB70" i="64"/>
  <c r="HA71" i="64"/>
  <c r="GY70" i="64"/>
  <c r="GX71" i="64"/>
  <c r="GW72" i="64"/>
  <c r="GV73" i="64"/>
  <c r="GT70" i="64"/>
  <c r="GS71" i="64"/>
  <c r="GR72" i="64"/>
  <c r="GP71" i="64"/>
  <c r="GO72" i="64"/>
  <c r="GN73" i="64"/>
  <c r="GJ72" i="64"/>
  <c r="GL70" i="64"/>
  <c r="GK71" i="64"/>
  <c r="GI70" i="64"/>
  <c r="GH71" i="64"/>
  <c r="GG72" i="64"/>
  <c r="GF73" i="64"/>
  <c r="GD70" i="64"/>
  <c r="GC71" i="64"/>
  <c r="GB72" i="64"/>
  <c r="GA70" i="64"/>
  <c r="FZ71" i="64"/>
  <c r="FY72" i="64"/>
  <c r="FX73" i="64"/>
  <c r="FV70" i="64"/>
  <c r="FU71" i="64"/>
  <c r="FT72" i="64"/>
  <c r="FR71" i="64"/>
  <c r="FQ72" i="64"/>
  <c r="FP73" i="64"/>
  <c r="FJ71" i="64"/>
  <c r="FI72" i="64"/>
  <c r="FH73" i="64"/>
  <c r="FB71" i="64"/>
  <c r="FA72" i="64"/>
  <c r="EZ73" i="64"/>
  <c r="FF70" i="64"/>
  <c r="FN70" i="64"/>
  <c r="FM71" i="64"/>
  <c r="FD72" i="64"/>
  <c r="FL72" i="64"/>
  <c r="FC70" i="64"/>
  <c r="FK70" i="64"/>
  <c r="EX70" i="64"/>
  <c r="EW71" i="64"/>
  <c r="EV72" i="64"/>
  <c r="EU70" i="64"/>
  <c r="ET71" i="64"/>
  <c r="ES72" i="64"/>
  <c r="EL71" i="64"/>
  <c r="EK72" i="64"/>
  <c r="EJ73" i="64"/>
  <c r="EP70" i="64"/>
  <c r="EO71" i="64"/>
  <c r="EN72" i="64"/>
  <c r="EM70" i="64"/>
  <c r="ER73" i="64"/>
  <c r="EH70" i="64"/>
  <c r="EG71" i="64"/>
  <c r="EF72" i="64"/>
  <c r="ED71" i="64"/>
  <c r="EC72" i="64"/>
  <c r="EB73" i="64"/>
  <c r="DZ70" i="64"/>
  <c r="DY71" i="64"/>
  <c r="DX72" i="64"/>
  <c r="DW70" i="64"/>
  <c r="DV71" i="64"/>
  <c r="DU72" i="64"/>
  <c r="EE70" i="64"/>
  <c r="EE72" i="64"/>
  <c r="FS70" i="64"/>
  <c r="FS72" i="64"/>
  <c r="GQ70" i="64"/>
  <c r="GQ72" i="64"/>
  <c r="IE70" i="64"/>
  <c r="IE72" i="64"/>
  <c r="GC70" i="64"/>
  <c r="FE71" i="64"/>
  <c r="FE70" i="64"/>
  <c r="HQ70" i="64"/>
  <c r="HX71" i="64"/>
  <c r="DW73" i="64"/>
  <c r="EE73" i="64"/>
  <c r="EM73" i="64"/>
  <c r="EU73" i="64"/>
  <c r="FC73" i="64"/>
  <c r="FK73" i="64"/>
  <c r="FS73" i="64"/>
  <c r="GA73" i="64"/>
  <c r="GI73" i="64"/>
  <c r="GQ73" i="64"/>
  <c r="GY73" i="64"/>
  <c r="HG73" i="64"/>
  <c r="HO73" i="64"/>
  <c r="HW73" i="64"/>
  <c r="IE73" i="64"/>
  <c r="EL73" i="64"/>
  <c r="FZ73" i="64"/>
  <c r="GX73" i="64"/>
  <c r="EA70" i="64"/>
  <c r="EI70" i="64"/>
  <c r="EQ70" i="64"/>
  <c r="EY70" i="64"/>
  <c r="FG70" i="64"/>
  <c r="FO70" i="64"/>
  <c r="FW70" i="64"/>
  <c r="GE70" i="64"/>
  <c r="GM70" i="64"/>
  <c r="GU70" i="64"/>
  <c r="HC70" i="64"/>
  <c r="HK70" i="64"/>
  <c r="HS70" i="64"/>
  <c r="IA70" i="64"/>
  <c r="II70" i="64"/>
  <c r="DZ71" i="64"/>
  <c r="EH71" i="64"/>
  <c r="EP71" i="64"/>
  <c r="EX71" i="64"/>
  <c r="FF71" i="64"/>
  <c r="DX70" i="64"/>
  <c r="EF70" i="64"/>
  <c r="EN70" i="64"/>
  <c r="EV70" i="64"/>
  <c r="FD70" i="64"/>
  <c r="FL70" i="64"/>
  <c r="FT70" i="64"/>
  <c r="GB70" i="64"/>
  <c r="GJ70" i="64"/>
  <c r="GR70" i="64"/>
  <c r="GZ70" i="64"/>
  <c r="DY70" i="64"/>
  <c r="EG70" i="64"/>
  <c r="EO70" i="64"/>
  <c r="EW70" i="64"/>
  <c r="FM70" i="64"/>
  <c r="FU70" i="64"/>
  <c r="GK70" i="64"/>
  <c r="GS70" i="64"/>
  <c r="HA70" i="64"/>
  <c r="HI70" i="64"/>
  <c r="HY70" i="64"/>
  <c r="IG70" i="64"/>
  <c r="EF71" i="64"/>
  <c r="EN71" i="64"/>
  <c r="EV71" i="64"/>
  <c r="FD71" i="64"/>
  <c r="FT71" i="64"/>
  <c r="GB71" i="64"/>
  <c r="GR71" i="64"/>
  <c r="GZ71" i="64"/>
  <c r="HH71" i="64"/>
  <c r="HP71" i="64"/>
  <c r="IF71" i="64"/>
  <c r="DW72" i="64"/>
  <c r="EM72" i="64"/>
  <c r="EU72" i="64"/>
  <c r="FC72" i="64"/>
  <c r="FK72" i="64"/>
  <c r="GA72" i="64"/>
  <c r="GI72" i="64"/>
  <c r="GY72" i="64"/>
  <c r="HG72" i="64"/>
  <c r="HO72" i="64"/>
  <c r="HW72" i="64"/>
  <c r="DV73" i="64"/>
  <c r="ED73" i="64"/>
  <c r="ET73" i="64"/>
  <c r="FB73" i="64"/>
  <c r="FJ73" i="64"/>
  <c r="FR73" i="64"/>
  <c r="GH73" i="64"/>
  <c r="GP73" i="64"/>
  <c r="HF73" i="64"/>
  <c r="HN73" i="64"/>
  <c r="HV73" i="64"/>
  <c r="ID73" i="64"/>
  <c r="EB70" i="64"/>
  <c r="EJ70" i="64"/>
  <c r="ER70" i="64"/>
  <c r="EZ70" i="64"/>
  <c r="FH70" i="64"/>
  <c r="FP70" i="64"/>
  <c r="FX70" i="64"/>
  <c r="GF70" i="64"/>
  <c r="GN70" i="64"/>
  <c r="GV70" i="64"/>
  <c r="HD70" i="64"/>
  <c r="HL70" i="64"/>
  <c r="HT70" i="64"/>
  <c r="IB70" i="64"/>
  <c r="IJ70" i="64"/>
  <c r="DX71" i="64"/>
  <c r="DU70" i="64"/>
  <c r="EC70" i="64"/>
  <c r="EK70" i="64"/>
  <c r="ES70" i="64"/>
  <c r="FA70" i="64"/>
  <c r="FI70" i="64"/>
  <c r="FQ70" i="64"/>
  <c r="FY70" i="64"/>
  <c r="GG70" i="64"/>
  <c r="GO70" i="64"/>
  <c r="GW70" i="64"/>
  <c r="HE70" i="64"/>
  <c r="HM70" i="64"/>
  <c r="HU70" i="64"/>
  <c r="IC70" i="64"/>
  <c r="IK70" i="64"/>
  <c r="EB71" i="64"/>
  <c r="EJ71" i="64"/>
  <c r="ER71" i="64"/>
  <c r="EZ71" i="64"/>
  <c r="FL71" i="64"/>
  <c r="DV70" i="64"/>
  <c r="ED70" i="64"/>
  <c r="EL70" i="64"/>
  <c r="ET70" i="64"/>
  <c r="FB70" i="64"/>
  <c r="FJ70" i="64"/>
  <c r="FR70" i="64"/>
  <c r="FZ70" i="64"/>
  <c r="GH70" i="64"/>
  <c r="GP70" i="64"/>
  <c r="GX70" i="64"/>
  <c r="GJ71" i="64"/>
  <c r="HH70" i="64"/>
  <c r="HP70" i="64"/>
  <c r="HX70" i="64"/>
  <c r="IF70" i="64"/>
  <c r="DW71" i="64"/>
  <c r="EE71" i="64"/>
  <c r="EM71" i="64"/>
  <c r="EU71" i="64"/>
  <c r="FC71" i="64"/>
  <c r="FK71" i="64"/>
  <c r="FS71" i="64"/>
  <c r="GA71" i="64"/>
  <c r="GI71" i="64"/>
  <c r="GQ71" i="64"/>
  <c r="GY71" i="64"/>
  <c r="HG71" i="64"/>
  <c r="HO71" i="64"/>
  <c r="HW71" i="64"/>
  <c r="IE71" i="64"/>
  <c r="DV72" i="64"/>
  <c r="ED72" i="64"/>
  <c r="EL72" i="64"/>
  <c r="ET72" i="64"/>
  <c r="FB72" i="64"/>
  <c r="FJ72" i="64"/>
  <c r="FR72" i="64"/>
  <c r="FZ72" i="64"/>
  <c r="GH72" i="64"/>
  <c r="GP72" i="64"/>
  <c r="GX72" i="64"/>
  <c r="HF72" i="64"/>
  <c r="HN72" i="64"/>
  <c r="HV72" i="64"/>
  <c r="ID72" i="64"/>
  <c r="DU73" i="64"/>
  <c r="EC73" i="64"/>
  <c r="EK73" i="64"/>
  <c r="ES73" i="64"/>
  <c r="FA73" i="64"/>
  <c r="FI73" i="64"/>
  <c r="FQ73" i="64"/>
  <c r="FY73" i="64"/>
  <c r="GG73" i="64"/>
  <c r="GO73" i="64"/>
  <c r="GW73" i="64"/>
  <c r="HE73" i="64"/>
  <c r="HM73" i="64"/>
  <c r="HU73" i="64"/>
  <c r="IC73" i="64"/>
  <c r="IK73" i="64"/>
  <c r="FN71" i="64"/>
  <c r="FV71" i="64"/>
  <c r="GD71" i="64"/>
  <c r="GL71" i="64"/>
  <c r="GT71" i="64"/>
  <c r="HB71" i="64"/>
  <c r="HJ71" i="64"/>
  <c r="HR71" i="64"/>
  <c r="HZ71" i="64"/>
  <c r="IH71" i="64"/>
  <c r="DY72" i="64"/>
  <c r="EG72" i="64"/>
  <c r="EO72" i="64"/>
  <c r="EW72" i="64"/>
  <c r="FE72" i="64"/>
  <c r="FM72" i="64"/>
  <c r="FU72" i="64"/>
  <c r="GC72" i="64"/>
  <c r="GK72" i="64"/>
  <c r="GS72" i="64"/>
  <c r="HA72" i="64"/>
  <c r="HI72" i="64"/>
  <c r="HQ72" i="64"/>
  <c r="HY72" i="64"/>
  <c r="IG72" i="64"/>
  <c r="DX73" i="64"/>
  <c r="EF73" i="64"/>
  <c r="EN73" i="64"/>
  <c r="EV73" i="64"/>
  <c r="FD73" i="64"/>
  <c r="FL73" i="64"/>
  <c r="FT73" i="64"/>
  <c r="GB73" i="64"/>
  <c r="GJ73" i="64"/>
  <c r="GR73" i="64"/>
  <c r="GZ73" i="64"/>
  <c r="HH73" i="64"/>
  <c r="HP73" i="64"/>
  <c r="HX73" i="64"/>
  <c r="IF73" i="64"/>
  <c r="EA71" i="64"/>
  <c r="EI71" i="64"/>
  <c r="EQ71" i="64"/>
  <c r="EY71" i="64"/>
  <c r="FG71" i="64"/>
  <c r="FO71" i="64"/>
  <c r="FW71" i="64"/>
  <c r="GE71" i="64"/>
  <c r="GM71" i="64"/>
  <c r="GU71" i="64"/>
  <c r="HC71" i="64"/>
  <c r="HK71" i="64"/>
  <c r="HS71" i="64"/>
  <c r="IA71" i="64"/>
  <c r="II71" i="64"/>
  <c r="DZ72" i="64"/>
  <c r="EH72" i="64"/>
  <c r="EP72" i="64"/>
  <c r="EX72" i="64"/>
  <c r="FF72" i="64"/>
  <c r="FN72" i="64"/>
  <c r="FV72" i="64"/>
  <c r="GD72" i="64"/>
  <c r="GL72" i="64"/>
  <c r="GT72" i="64"/>
  <c r="HB72" i="64"/>
  <c r="HJ72" i="64"/>
  <c r="HR72" i="64"/>
  <c r="HZ72" i="64"/>
  <c r="IH72" i="64"/>
  <c r="DY73" i="64"/>
  <c r="EG73" i="64"/>
  <c r="EO73" i="64"/>
  <c r="EW73" i="64"/>
  <c r="FE73" i="64"/>
  <c r="FM73" i="64"/>
  <c r="FU73" i="64"/>
  <c r="GC73" i="64"/>
  <c r="GK73" i="64"/>
  <c r="GS73" i="64"/>
  <c r="HA73" i="64"/>
  <c r="HI73" i="64"/>
  <c r="HQ73" i="64"/>
  <c r="HY73" i="64"/>
  <c r="IG73" i="64"/>
  <c r="FH71" i="64"/>
  <c r="FP71" i="64"/>
  <c r="FX71" i="64"/>
  <c r="GF71" i="64"/>
  <c r="GN71" i="64"/>
  <c r="GV71" i="64"/>
  <c r="HD71" i="64"/>
  <c r="HL71" i="64"/>
  <c r="HT71" i="64"/>
  <c r="IB71" i="64"/>
  <c r="IJ71" i="64"/>
  <c r="EA72" i="64"/>
  <c r="EI72" i="64"/>
  <c r="EQ72" i="64"/>
  <c r="EY72" i="64"/>
  <c r="FG72" i="64"/>
  <c r="FO72" i="64"/>
  <c r="FW72" i="64"/>
  <c r="GE72" i="64"/>
  <c r="GM72" i="64"/>
  <c r="GU72" i="64"/>
  <c r="HC72" i="64"/>
  <c r="HK72" i="64"/>
  <c r="HS72" i="64"/>
  <c r="IA72" i="64"/>
  <c r="II72" i="64"/>
  <c r="DZ73" i="64"/>
  <c r="EH73" i="64"/>
  <c r="EP73" i="64"/>
  <c r="EX73" i="64"/>
  <c r="FF73" i="64"/>
  <c r="FN73" i="64"/>
  <c r="FV73" i="64"/>
  <c r="GD73" i="64"/>
  <c r="GL73" i="64"/>
  <c r="GT73" i="64"/>
  <c r="HB73" i="64"/>
  <c r="HJ73" i="64"/>
  <c r="HR73" i="64"/>
  <c r="HZ73" i="64"/>
  <c r="IH73" i="64"/>
  <c r="HF70" i="64"/>
  <c r="HN70" i="64"/>
  <c r="HV70" i="64"/>
  <c r="ID70" i="64"/>
  <c r="DU71" i="64"/>
  <c r="EC71" i="64"/>
  <c r="EK71" i="64"/>
  <c r="ES71" i="64"/>
  <c r="FA71" i="64"/>
  <c r="FI71" i="64"/>
  <c r="FQ71" i="64"/>
  <c r="FY71" i="64"/>
  <c r="GG71" i="64"/>
  <c r="GO71" i="64"/>
  <c r="GW71" i="64"/>
  <c r="HE71" i="64"/>
  <c r="HM71" i="64"/>
  <c r="HU71" i="64"/>
  <c r="IC71" i="64"/>
  <c r="IK71" i="64"/>
  <c r="EB72" i="64"/>
  <c r="EJ72" i="64"/>
  <c r="ER72" i="64"/>
  <c r="EZ72" i="64"/>
  <c r="FH72" i="64"/>
  <c r="FP72" i="64"/>
  <c r="FX72" i="64"/>
  <c r="GF72" i="64"/>
  <c r="GN72" i="64"/>
  <c r="GV72" i="64"/>
  <c r="HD72" i="64"/>
  <c r="HL72" i="64"/>
  <c r="HT72" i="64"/>
  <c r="IB72" i="64"/>
  <c r="IJ72" i="64"/>
  <c r="EA73" i="64"/>
  <c r="EI73" i="64"/>
  <c r="EQ73" i="64"/>
  <c r="EY73" i="64"/>
  <c r="FG73" i="64"/>
  <c r="FO73" i="64"/>
  <c r="FW73" i="64"/>
  <c r="GE73" i="64"/>
  <c r="GM73" i="64"/>
  <c r="GU73" i="64"/>
  <c r="HC73" i="64"/>
  <c r="HK73" i="64"/>
  <c r="HS73" i="64"/>
  <c r="IA73" i="64"/>
  <c r="II73" i="64"/>
  <c r="DT65" i="64"/>
  <c r="DS65" i="64"/>
  <c r="DR65" i="64"/>
  <c r="DQ65" i="64"/>
  <c r="DP65" i="64"/>
  <c r="DO65" i="64"/>
  <c r="DN65" i="64"/>
  <c r="DM65" i="64"/>
  <c r="DL65" i="64"/>
  <c r="DK65" i="64"/>
  <c r="DJ65" i="64"/>
  <c r="DI65" i="64"/>
  <c r="DH65" i="64"/>
  <c r="DT64" i="64"/>
  <c r="DS64" i="64"/>
  <c r="DR64" i="64"/>
  <c r="DQ64" i="64"/>
  <c r="DP64" i="64"/>
  <c r="DO64" i="64"/>
  <c r="DN64" i="64"/>
  <c r="DM64" i="64"/>
  <c r="DL64" i="64"/>
  <c r="DK64" i="64"/>
  <c r="DJ64" i="64"/>
  <c r="DI64" i="64"/>
  <c r="DH64" i="64"/>
  <c r="DT63" i="64"/>
  <c r="DS63" i="64"/>
  <c r="DR63" i="64"/>
  <c r="DQ63" i="64"/>
  <c r="DP63" i="64"/>
  <c r="DO63" i="64"/>
  <c r="DN63" i="64"/>
  <c r="DM63" i="64"/>
  <c r="DL63" i="64"/>
  <c r="DK63" i="64"/>
  <c r="DJ63" i="64"/>
  <c r="DI63" i="64"/>
  <c r="DH63" i="64"/>
  <c r="DT62" i="64"/>
  <c r="DS62" i="64"/>
  <c r="DR62" i="64"/>
  <c r="DQ62" i="64"/>
  <c r="DP62" i="64"/>
  <c r="DO62" i="64"/>
  <c r="DN62" i="64"/>
  <c r="DM62" i="64"/>
  <c r="DL62" i="64"/>
  <c r="DK62" i="64"/>
  <c r="DJ62" i="64"/>
  <c r="DI62" i="64"/>
  <c r="DH62" i="64"/>
  <c r="DT61" i="64"/>
  <c r="DS61" i="64"/>
  <c r="DR61" i="64"/>
  <c r="DQ61" i="64"/>
  <c r="DP61" i="64"/>
  <c r="DO61" i="64"/>
  <c r="DN61" i="64"/>
  <c r="DM61" i="64"/>
  <c r="DL61" i="64"/>
  <c r="DK61" i="64"/>
  <c r="DJ61" i="64"/>
  <c r="DI61" i="64"/>
  <c r="DH61" i="64"/>
  <c r="DT60" i="64"/>
  <c r="DS60" i="64"/>
  <c r="DR60" i="64"/>
  <c r="DQ60" i="64"/>
  <c r="DP60" i="64"/>
  <c r="DO60" i="64"/>
  <c r="DN60" i="64"/>
  <c r="DM60" i="64"/>
  <c r="DL60" i="64"/>
  <c r="DK60" i="64"/>
  <c r="DJ60" i="64"/>
  <c r="DI60" i="64"/>
  <c r="DH60" i="64"/>
  <c r="DR48" i="64"/>
  <c r="DT8" i="64"/>
  <c r="DS8" i="64"/>
  <c r="DR8" i="64"/>
  <c r="DQ8" i="64"/>
  <c r="DP8" i="64"/>
  <c r="DO8" i="64"/>
  <c r="DN8" i="64"/>
  <c r="DM8" i="64"/>
  <c r="DL8" i="64"/>
  <c r="DK8" i="64"/>
  <c r="DJ8" i="64"/>
  <c r="DI8" i="64"/>
  <c r="DH8" i="64"/>
  <c r="DT6" i="64"/>
  <c r="DS6" i="64"/>
  <c r="DR6" i="64"/>
  <c r="DQ6" i="64"/>
  <c r="DP6" i="64"/>
  <c r="DO6" i="64"/>
  <c r="DN6" i="64"/>
  <c r="DM6" i="64"/>
  <c r="DL6" i="64"/>
  <c r="DK6" i="64"/>
  <c r="DJ6" i="64"/>
  <c r="DI6" i="64"/>
  <c r="DH6" i="64"/>
  <c r="DT1" i="64"/>
  <c r="DS1" i="64"/>
  <c r="DR1" i="64"/>
  <c r="DQ1" i="64"/>
  <c r="DP1" i="64"/>
  <c r="DO1" i="64"/>
  <c r="DN1" i="64"/>
  <c r="DM1" i="64"/>
  <c r="DL1" i="64"/>
  <c r="DK1" i="64"/>
  <c r="DJ1" i="64"/>
  <c r="DI1" i="64"/>
  <c r="DH1" i="64"/>
  <c r="D13" i="97"/>
  <c r="E13" i="97"/>
  <c r="E5" i="97"/>
  <c r="E6" i="97"/>
  <c r="E7" i="97"/>
  <c r="E8" i="97"/>
  <c r="E9" i="97"/>
  <c r="E10" i="97"/>
  <c r="E11" i="97"/>
  <c r="E12" i="97"/>
  <c r="E4" i="97"/>
  <c r="D5" i="97"/>
  <c r="D6" i="97"/>
  <c r="D7" i="97"/>
  <c r="D8" i="97"/>
  <c r="D9" i="97"/>
  <c r="D10" i="97"/>
  <c r="D11" i="97"/>
  <c r="D12" i="97"/>
  <c r="D4" i="97"/>
  <c r="AK60" i="64"/>
  <c r="AL60" i="64"/>
  <c r="AM60" i="64"/>
  <c r="AN60" i="64"/>
  <c r="AO60" i="64"/>
  <c r="AP60" i="64"/>
  <c r="AQ60" i="64"/>
  <c r="AR60" i="64"/>
  <c r="AS60" i="64"/>
  <c r="AT60" i="64"/>
  <c r="AU60" i="64"/>
  <c r="AV60" i="64"/>
  <c r="AW60" i="64"/>
  <c r="AX60" i="64"/>
  <c r="AY60" i="64"/>
  <c r="AZ60" i="64"/>
  <c r="BA60" i="64"/>
  <c r="BB60" i="64"/>
  <c r="BC60" i="64"/>
  <c r="BD60" i="64"/>
  <c r="BE60" i="64"/>
  <c r="BF60" i="64"/>
  <c r="BG60" i="64"/>
  <c r="BH60" i="64"/>
  <c r="BI60" i="64"/>
  <c r="BJ60" i="64"/>
  <c r="BK60" i="64"/>
  <c r="BL60" i="64"/>
  <c r="BM60" i="64"/>
  <c r="BN60" i="64"/>
  <c r="BO60" i="64"/>
  <c r="BP60" i="64"/>
  <c r="BQ60" i="64"/>
  <c r="BR60" i="64"/>
  <c r="BS60" i="64"/>
  <c r="BT60" i="64"/>
  <c r="BU60" i="64"/>
  <c r="BV60" i="64"/>
  <c r="BW60" i="64"/>
  <c r="BX60" i="64"/>
  <c r="BY60" i="64"/>
  <c r="BZ60" i="64"/>
  <c r="CA60" i="64"/>
  <c r="CB60" i="64"/>
  <c r="CC60" i="64"/>
  <c r="CD60" i="64"/>
  <c r="CE60" i="64"/>
  <c r="CF60" i="64"/>
  <c r="CG60" i="64"/>
  <c r="CH60" i="64"/>
  <c r="CI60" i="64"/>
  <c r="CJ60" i="64"/>
  <c r="CK60" i="64"/>
  <c r="CL60" i="64"/>
  <c r="CM60" i="64"/>
  <c r="CN60" i="64"/>
  <c r="CO60" i="64"/>
  <c r="CP60" i="64"/>
  <c r="CQ60" i="64"/>
  <c r="CR60" i="64"/>
  <c r="CS60" i="64"/>
  <c r="CT60" i="64"/>
  <c r="CU60" i="64"/>
  <c r="DE60" i="64"/>
  <c r="DF60" i="64"/>
  <c r="DG60" i="64"/>
  <c r="JE60" i="64"/>
  <c r="AK61" i="64"/>
  <c r="AL61" i="64"/>
  <c r="AM61" i="64"/>
  <c r="AN61" i="64"/>
  <c r="AO61" i="64"/>
  <c r="AP61" i="64"/>
  <c r="AQ61" i="64"/>
  <c r="AR61" i="64"/>
  <c r="AS61" i="64"/>
  <c r="AT61" i="64"/>
  <c r="AU61" i="64"/>
  <c r="AV61" i="64"/>
  <c r="AW61" i="64"/>
  <c r="AX61" i="64"/>
  <c r="AY61" i="64"/>
  <c r="AZ61" i="64"/>
  <c r="BA61" i="64"/>
  <c r="BB61" i="64"/>
  <c r="BC61" i="64"/>
  <c r="BD61" i="64"/>
  <c r="BE61" i="64"/>
  <c r="BF61" i="64"/>
  <c r="BG61" i="64"/>
  <c r="BH61" i="64"/>
  <c r="BI61" i="64"/>
  <c r="BJ61" i="64"/>
  <c r="BK61" i="64"/>
  <c r="BL61" i="64"/>
  <c r="BM61" i="64"/>
  <c r="BN61" i="64"/>
  <c r="BO61" i="64"/>
  <c r="BP61" i="64"/>
  <c r="BQ61" i="64"/>
  <c r="BR61" i="64"/>
  <c r="BS61" i="64"/>
  <c r="BT61" i="64"/>
  <c r="BU61" i="64"/>
  <c r="BV61" i="64"/>
  <c r="BW61" i="64"/>
  <c r="BX61" i="64"/>
  <c r="BY61" i="64"/>
  <c r="BZ61" i="64"/>
  <c r="CA61" i="64"/>
  <c r="CB61" i="64"/>
  <c r="CC61" i="64"/>
  <c r="CD61" i="64"/>
  <c r="CE61" i="64"/>
  <c r="CF61" i="64"/>
  <c r="CG61" i="64"/>
  <c r="CH61" i="64"/>
  <c r="CI61" i="64"/>
  <c r="CJ61" i="64"/>
  <c r="CK61" i="64"/>
  <c r="CL61" i="64"/>
  <c r="CM61" i="64"/>
  <c r="CN61" i="64"/>
  <c r="CO61" i="64"/>
  <c r="CP61" i="64"/>
  <c r="CQ61" i="64"/>
  <c r="CR61" i="64"/>
  <c r="CS61" i="64"/>
  <c r="CT61" i="64"/>
  <c r="CU61" i="64"/>
  <c r="DE61" i="64"/>
  <c r="DF61" i="64"/>
  <c r="DG61" i="64"/>
  <c r="JE61" i="64"/>
  <c r="AK62" i="64"/>
  <c r="AL62" i="64"/>
  <c r="AM62" i="64"/>
  <c r="AN62" i="64"/>
  <c r="AO62" i="64"/>
  <c r="AP62" i="64"/>
  <c r="AQ62" i="64"/>
  <c r="AR62" i="64"/>
  <c r="AS62" i="64"/>
  <c r="AT62" i="64"/>
  <c r="AU62" i="64"/>
  <c r="AV62" i="64"/>
  <c r="AW62" i="64"/>
  <c r="AX62" i="64"/>
  <c r="AY62" i="64"/>
  <c r="AZ62" i="64"/>
  <c r="BA62" i="64"/>
  <c r="BB62" i="64"/>
  <c r="BC62" i="64"/>
  <c r="BD62" i="64"/>
  <c r="BE62" i="64"/>
  <c r="BF62" i="64"/>
  <c r="BG62" i="64"/>
  <c r="BH62" i="64"/>
  <c r="BI62" i="64"/>
  <c r="BJ62" i="64"/>
  <c r="BK62" i="64"/>
  <c r="BL62" i="64"/>
  <c r="BM62" i="64"/>
  <c r="BN62" i="64"/>
  <c r="BO62" i="64"/>
  <c r="BP62" i="64"/>
  <c r="BQ62" i="64"/>
  <c r="BR62" i="64"/>
  <c r="BS62" i="64"/>
  <c r="BT62" i="64"/>
  <c r="BU62" i="64"/>
  <c r="BV62" i="64"/>
  <c r="BW62" i="64"/>
  <c r="BX62" i="64"/>
  <c r="BY62" i="64"/>
  <c r="BZ62" i="64"/>
  <c r="CA62" i="64"/>
  <c r="CB62" i="64"/>
  <c r="CC62" i="64"/>
  <c r="CD62" i="64"/>
  <c r="CE62" i="64"/>
  <c r="CF62" i="64"/>
  <c r="CG62" i="64"/>
  <c r="CH62" i="64"/>
  <c r="CI62" i="64"/>
  <c r="CJ62" i="64"/>
  <c r="CK62" i="64"/>
  <c r="CL62" i="64"/>
  <c r="CM62" i="64"/>
  <c r="CN62" i="64"/>
  <c r="CO62" i="64"/>
  <c r="CP62" i="64"/>
  <c r="CQ62" i="64"/>
  <c r="CR62" i="64"/>
  <c r="CS62" i="64"/>
  <c r="CT62" i="64"/>
  <c r="CU62" i="64"/>
  <c r="DE62" i="64"/>
  <c r="DF62" i="64"/>
  <c r="DG62" i="64"/>
  <c r="JE62" i="64"/>
  <c r="AK63" i="64"/>
  <c r="AL63" i="64"/>
  <c r="AM63" i="64"/>
  <c r="AN63" i="64"/>
  <c r="AO63" i="64"/>
  <c r="AP63" i="64"/>
  <c r="AQ63" i="64"/>
  <c r="AR63" i="64"/>
  <c r="AS63" i="64"/>
  <c r="AT63" i="64"/>
  <c r="AU63" i="64"/>
  <c r="AV63" i="64"/>
  <c r="AW63" i="64"/>
  <c r="AX63" i="64"/>
  <c r="AY63" i="64"/>
  <c r="AZ63" i="64"/>
  <c r="BA63" i="64"/>
  <c r="BB63" i="64"/>
  <c r="BC63" i="64"/>
  <c r="BD63" i="64"/>
  <c r="BE63" i="64"/>
  <c r="BF63" i="64"/>
  <c r="BG63" i="64"/>
  <c r="BH63" i="64"/>
  <c r="BI63" i="64"/>
  <c r="BJ63" i="64"/>
  <c r="BK63" i="64"/>
  <c r="BL63" i="64"/>
  <c r="BM63" i="64"/>
  <c r="BN63" i="64"/>
  <c r="BO63" i="64"/>
  <c r="BP63" i="64"/>
  <c r="BQ63" i="64"/>
  <c r="BR63" i="64"/>
  <c r="BS63" i="64"/>
  <c r="BT63" i="64"/>
  <c r="BU63" i="64"/>
  <c r="BV63" i="64"/>
  <c r="BW63" i="64"/>
  <c r="BX63" i="64"/>
  <c r="BY63" i="64"/>
  <c r="BZ63" i="64"/>
  <c r="CA63" i="64"/>
  <c r="CB63" i="64"/>
  <c r="CC63" i="64"/>
  <c r="CD63" i="64"/>
  <c r="CE63" i="64"/>
  <c r="CF63" i="64"/>
  <c r="CG63" i="64"/>
  <c r="CH63" i="64"/>
  <c r="CI63" i="64"/>
  <c r="CJ63" i="64"/>
  <c r="CK63" i="64"/>
  <c r="CL63" i="64"/>
  <c r="CM63" i="64"/>
  <c r="CN63" i="64"/>
  <c r="CO63" i="64"/>
  <c r="CP63" i="64"/>
  <c r="CQ63" i="64"/>
  <c r="CR63" i="64"/>
  <c r="CS63" i="64"/>
  <c r="CT63" i="64"/>
  <c r="CU63" i="64"/>
  <c r="DE63" i="64"/>
  <c r="DF63" i="64"/>
  <c r="DG63" i="64"/>
  <c r="JE63" i="64"/>
  <c r="AK64" i="64"/>
  <c r="AL64" i="64"/>
  <c r="AM64" i="64"/>
  <c r="AN64" i="64"/>
  <c r="AO64" i="64"/>
  <c r="AP64" i="64"/>
  <c r="AQ64" i="64"/>
  <c r="AR64" i="64"/>
  <c r="AS64" i="64"/>
  <c r="AT64" i="64"/>
  <c r="AU64" i="64"/>
  <c r="AV64" i="64"/>
  <c r="AW64" i="64"/>
  <c r="AX64" i="64"/>
  <c r="AY64" i="64"/>
  <c r="AZ64" i="64"/>
  <c r="BA64" i="64"/>
  <c r="BB64" i="64"/>
  <c r="BC64" i="64"/>
  <c r="BD64" i="64"/>
  <c r="BE64" i="64"/>
  <c r="BF64" i="64"/>
  <c r="BG64" i="64"/>
  <c r="BH64" i="64"/>
  <c r="BI64" i="64"/>
  <c r="BJ64" i="64"/>
  <c r="BK64" i="64"/>
  <c r="BL64" i="64"/>
  <c r="BM64" i="64"/>
  <c r="BN64" i="64"/>
  <c r="BO64" i="64"/>
  <c r="BP64" i="64"/>
  <c r="BQ64" i="64"/>
  <c r="BR64" i="64"/>
  <c r="BS64" i="64"/>
  <c r="BT64" i="64"/>
  <c r="BU64" i="64"/>
  <c r="BV64" i="64"/>
  <c r="BW64" i="64"/>
  <c r="BX64" i="64"/>
  <c r="BY64" i="64"/>
  <c r="BZ64" i="64"/>
  <c r="CA64" i="64"/>
  <c r="CB64" i="64"/>
  <c r="CC64" i="64"/>
  <c r="CD64" i="64"/>
  <c r="CE64" i="64"/>
  <c r="CF64" i="64"/>
  <c r="CG64" i="64"/>
  <c r="CH64" i="64"/>
  <c r="CI64" i="64"/>
  <c r="CJ64" i="64"/>
  <c r="CK64" i="64"/>
  <c r="CL64" i="64"/>
  <c r="CM64" i="64"/>
  <c r="CN64" i="64"/>
  <c r="CO64" i="64"/>
  <c r="CP64" i="64"/>
  <c r="CQ64" i="64"/>
  <c r="CR64" i="64"/>
  <c r="CS64" i="64"/>
  <c r="CT64" i="64"/>
  <c r="CU64" i="64"/>
  <c r="DE64" i="64"/>
  <c r="DF64" i="64"/>
  <c r="DG64" i="64"/>
  <c r="JE64" i="64"/>
  <c r="AK65" i="64"/>
  <c r="AL65" i="64"/>
  <c r="AM65" i="64"/>
  <c r="AN65" i="64"/>
  <c r="AO65" i="64"/>
  <c r="AP65" i="64"/>
  <c r="AQ65" i="64"/>
  <c r="AR65" i="64"/>
  <c r="AS65" i="64"/>
  <c r="AT65" i="64"/>
  <c r="AU65" i="64"/>
  <c r="AV65" i="64"/>
  <c r="AW65" i="64"/>
  <c r="AX65" i="64"/>
  <c r="AY65" i="64"/>
  <c r="AZ65" i="64"/>
  <c r="BA65" i="64"/>
  <c r="BB65" i="64"/>
  <c r="BC65" i="64"/>
  <c r="BD65" i="64"/>
  <c r="BE65" i="64"/>
  <c r="BF65" i="64"/>
  <c r="BG65" i="64"/>
  <c r="BH65" i="64"/>
  <c r="BI65" i="64"/>
  <c r="BJ65" i="64"/>
  <c r="BK65" i="64"/>
  <c r="BL65" i="64"/>
  <c r="BM65" i="64"/>
  <c r="BN65" i="64"/>
  <c r="BO65" i="64"/>
  <c r="BP65" i="64"/>
  <c r="BQ65" i="64"/>
  <c r="BR65" i="64"/>
  <c r="BS65" i="64"/>
  <c r="BT65" i="64"/>
  <c r="BU65" i="64"/>
  <c r="BV65" i="64"/>
  <c r="BW65" i="64"/>
  <c r="BX65" i="64"/>
  <c r="BY65" i="64"/>
  <c r="BZ65" i="64"/>
  <c r="CA65" i="64"/>
  <c r="CB65" i="64"/>
  <c r="CC65" i="64"/>
  <c r="CD65" i="64"/>
  <c r="CE65" i="64"/>
  <c r="CF65" i="64"/>
  <c r="CG65" i="64"/>
  <c r="CH65" i="64"/>
  <c r="CI65" i="64"/>
  <c r="CJ65" i="64"/>
  <c r="CK65" i="64"/>
  <c r="CL65" i="64"/>
  <c r="CM65" i="64"/>
  <c r="CN65" i="64"/>
  <c r="CO65" i="64"/>
  <c r="CP65" i="64"/>
  <c r="CQ65" i="64"/>
  <c r="CR65" i="64"/>
  <c r="CS65" i="64"/>
  <c r="CT65" i="64"/>
  <c r="CU65" i="64"/>
  <c r="DE65" i="64"/>
  <c r="DF65" i="64"/>
  <c r="DG65" i="64"/>
  <c r="JE65" i="64"/>
  <c r="AF62" i="64"/>
  <c r="AG62" i="64"/>
  <c r="AF63" i="64"/>
  <c r="AG63" i="64"/>
  <c r="JE8" i="64"/>
  <c r="DG8" i="64"/>
  <c r="DF8" i="64"/>
  <c r="DE8" i="64"/>
  <c r="DD8" i="64"/>
  <c r="DC8" i="64"/>
  <c r="DC22" i="64" s="1"/>
  <c r="DB8" i="64"/>
  <c r="DB22" i="64" s="1"/>
  <c r="JE6" i="64"/>
  <c r="DG6" i="64"/>
  <c r="DF6" i="64"/>
  <c r="DE6" i="64"/>
  <c r="DD6" i="64"/>
  <c r="DC6" i="64"/>
  <c r="DB6" i="64"/>
  <c r="JE1" i="64"/>
  <c r="DG1" i="64"/>
  <c r="DF1" i="64"/>
  <c r="DE1" i="64"/>
  <c r="DD1" i="64"/>
  <c r="DC1" i="64"/>
  <c r="DB1" i="64"/>
  <c r="CN8" i="64"/>
  <c r="CM8" i="64"/>
  <c r="CL8" i="64"/>
  <c r="CN6" i="64"/>
  <c r="CM6" i="64"/>
  <c r="CL6" i="64"/>
  <c r="CN1" i="64"/>
  <c r="CM1" i="64"/>
  <c r="CL1" i="64"/>
  <c r="CD8" i="64"/>
  <c r="CC8" i="64"/>
  <c r="CD6" i="64"/>
  <c r="CC6" i="64"/>
  <c r="CD1" i="64"/>
  <c r="CC1" i="64"/>
  <c r="BV8" i="64"/>
  <c r="BU8" i="64"/>
  <c r="BT8" i="64"/>
  <c r="BV6" i="64"/>
  <c r="BU6" i="64"/>
  <c r="BT6" i="64"/>
  <c r="BV1" i="64"/>
  <c r="BU1" i="64"/>
  <c r="BT1" i="64"/>
  <c r="BM8" i="64"/>
  <c r="BL8" i="64"/>
  <c r="BM6" i="64"/>
  <c r="BL6" i="64"/>
  <c r="BM1" i="64"/>
  <c r="BL1" i="64"/>
  <c r="BD8" i="64"/>
  <c r="BC8" i="64"/>
  <c r="BB8" i="64"/>
  <c r="BD6" i="64"/>
  <c r="BC6" i="64"/>
  <c r="BB6" i="64"/>
  <c r="BD1" i="64"/>
  <c r="BC1" i="64"/>
  <c r="BB1" i="64"/>
  <c r="AU8" i="64"/>
  <c r="AT8" i="64"/>
  <c r="AS8" i="64"/>
  <c r="AU6" i="64"/>
  <c r="AT6" i="64"/>
  <c r="AS6" i="64"/>
  <c r="AU1" i="64"/>
  <c r="AT1" i="64"/>
  <c r="AS1" i="64"/>
  <c r="AE59" i="64"/>
  <c r="Y60" i="64"/>
  <c r="Z60" i="64"/>
  <c r="AA60" i="64"/>
  <c r="AB60" i="64"/>
  <c r="AC60" i="64"/>
  <c r="AD60" i="64"/>
  <c r="AE60" i="64"/>
  <c r="Y61" i="64"/>
  <c r="Z61" i="64"/>
  <c r="AA61" i="64"/>
  <c r="AB61" i="64"/>
  <c r="AC61" i="64"/>
  <c r="AD61" i="64"/>
  <c r="AE61" i="64"/>
  <c r="Y62" i="64"/>
  <c r="Z62" i="64"/>
  <c r="AA62" i="64"/>
  <c r="AB62" i="64"/>
  <c r="AC62" i="64"/>
  <c r="AD62" i="64"/>
  <c r="AE62" i="64"/>
  <c r="M63" i="64"/>
  <c r="N63" i="64"/>
  <c r="O63" i="64"/>
  <c r="Y63" i="64"/>
  <c r="Z63" i="64"/>
  <c r="AA63" i="64"/>
  <c r="AB63" i="64"/>
  <c r="AC63" i="64"/>
  <c r="AD63" i="64"/>
  <c r="AE63" i="64"/>
  <c r="Y64" i="64"/>
  <c r="Z64" i="64"/>
  <c r="AA64" i="64"/>
  <c r="AB64" i="64"/>
  <c r="AC64" i="64"/>
  <c r="AD64" i="64"/>
  <c r="AE64" i="64"/>
  <c r="Y65" i="64"/>
  <c r="Z65" i="64"/>
  <c r="AA65" i="64"/>
  <c r="AB65" i="64"/>
  <c r="AC65" i="64"/>
  <c r="AD65" i="64"/>
  <c r="AE65" i="64"/>
  <c r="E59" i="64"/>
  <c r="E61" i="64"/>
  <c r="F61" i="64"/>
  <c r="G61" i="64"/>
  <c r="E62" i="64"/>
  <c r="F62" i="64"/>
  <c r="G62" i="64"/>
  <c r="E63" i="64"/>
  <c r="F63" i="64"/>
  <c r="G63" i="64"/>
  <c r="E64" i="64"/>
  <c r="F64" i="64"/>
  <c r="G64" i="64"/>
  <c r="CW48" i="64"/>
  <c r="AE43" i="64"/>
  <c r="AE44" i="64"/>
  <c r="AF44" i="64"/>
  <c r="AG44" i="64"/>
  <c r="AE45" i="64"/>
  <c r="AF45" i="64"/>
  <c r="AG45" i="64"/>
  <c r="AE46" i="64"/>
  <c r="AF46" i="64"/>
  <c r="AG46" i="64"/>
  <c r="AE47" i="64"/>
  <c r="X48" i="64"/>
  <c r="AE48" i="64"/>
  <c r="AF48" i="64"/>
  <c r="AG48" i="64"/>
  <c r="E43" i="64"/>
  <c r="G43" i="64"/>
  <c r="E44" i="64"/>
  <c r="F44" i="64"/>
  <c r="G44" i="64"/>
  <c r="E45" i="64"/>
  <c r="F45" i="64"/>
  <c r="G45" i="64"/>
  <c r="E46" i="64"/>
  <c r="F46" i="64"/>
  <c r="G46" i="64"/>
  <c r="E48" i="64"/>
  <c r="F48" i="64"/>
  <c r="G48" i="64"/>
  <c r="F1" i="64"/>
  <c r="G1" i="64"/>
  <c r="H1" i="64"/>
  <c r="I1" i="64"/>
  <c r="J1" i="64"/>
  <c r="K1" i="64"/>
  <c r="L1" i="64"/>
  <c r="M1" i="64"/>
  <c r="N1" i="64"/>
  <c r="O1" i="64"/>
  <c r="P1" i="64"/>
  <c r="Q1" i="64"/>
  <c r="R1" i="64"/>
  <c r="S1" i="64"/>
  <c r="T1" i="64"/>
  <c r="U1" i="64"/>
  <c r="V1" i="64"/>
  <c r="W1" i="64"/>
  <c r="X1" i="64"/>
  <c r="Y1" i="64"/>
  <c r="Z1" i="64"/>
  <c r="AA1" i="64"/>
  <c r="AB1" i="64"/>
  <c r="AC1" i="64"/>
  <c r="AD1" i="64"/>
  <c r="AE1" i="64"/>
  <c r="AF1" i="64"/>
  <c r="AG1" i="64"/>
  <c r="AH1" i="64"/>
  <c r="AI1" i="64"/>
  <c r="AJ1" i="64"/>
  <c r="AK1" i="64"/>
  <c r="AL1" i="64"/>
  <c r="AM1" i="64"/>
  <c r="AN1" i="64"/>
  <c r="AO1" i="64"/>
  <c r="AP1" i="64"/>
  <c r="AQ1" i="64"/>
  <c r="AR1" i="64"/>
  <c r="AV1" i="64"/>
  <c r="AW1" i="64"/>
  <c r="AX1" i="64"/>
  <c r="AY1" i="64"/>
  <c r="AZ1" i="64"/>
  <c r="BA1" i="64"/>
  <c r="BE1" i="64"/>
  <c r="BF1" i="64"/>
  <c r="BG1" i="64"/>
  <c r="BH1" i="64"/>
  <c r="BI1" i="64"/>
  <c r="BJ1" i="64"/>
  <c r="BK1" i="64"/>
  <c r="BN1" i="64"/>
  <c r="BO1" i="64"/>
  <c r="BP1" i="64"/>
  <c r="BQ1" i="64"/>
  <c r="BR1" i="64"/>
  <c r="BS1" i="64"/>
  <c r="BW1" i="64"/>
  <c r="BX1" i="64"/>
  <c r="BY1" i="64"/>
  <c r="BZ1" i="64"/>
  <c r="CA1" i="64"/>
  <c r="CB1" i="64"/>
  <c r="CE1" i="64"/>
  <c r="CF1" i="64"/>
  <c r="CG1" i="64"/>
  <c r="CH1" i="64"/>
  <c r="CI1" i="64"/>
  <c r="CJ1" i="64"/>
  <c r="CK1" i="64"/>
  <c r="CO1" i="64"/>
  <c r="CP1" i="64"/>
  <c r="CQ1" i="64"/>
  <c r="CR1" i="64"/>
  <c r="CS1" i="64"/>
  <c r="CT1" i="64"/>
  <c r="CU1" i="64"/>
  <c r="CV1" i="64"/>
  <c r="CW1" i="64"/>
  <c r="CX1" i="64"/>
  <c r="CY1" i="64"/>
  <c r="CZ1" i="64"/>
  <c r="DA1" i="64"/>
  <c r="E1" i="64"/>
  <c r="K6" i="94"/>
  <c r="Q50" i="96"/>
  <c r="P50" i="96"/>
  <c r="F50" i="96"/>
  <c r="G50" i="96"/>
  <c r="Q49" i="96"/>
  <c r="P49" i="96"/>
  <c r="F49" i="96"/>
  <c r="G49" i="96"/>
  <c r="Q48" i="96"/>
  <c r="P48" i="96"/>
  <c r="F48" i="96"/>
  <c r="G48" i="96"/>
  <c r="Q47" i="96"/>
  <c r="P47" i="96"/>
  <c r="F47" i="96"/>
  <c r="G47" i="96"/>
  <c r="Q46" i="96"/>
  <c r="P46" i="96"/>
  <c r="F46" i="96"/>
  <c r="G46" i="96"/>
  <c r="Q45" i="96"/>
  <c r="P45" i="96"/>
  <c r="G45" i="96"/>
  <c r="Q44" i="96"/>
  <c r="P44" i="96"/>
  <c r="G44" i="96"/>
  <c r="Q43" i="96"/>
  <c r="P43" i="96"/>
  <c r="G43" i="96"/>
  <c r="Q42" i="96"/>
  <c r="P42" i="96"/>
  <c r="G42" i="96"/>
  <c r="Q41" i="96"/>
  <c r="P41" i="96"/>
  <c r="G41" i="96"/>
  <c r="Q40" i="96"/>
  <c r="P40" i="96"/>
  <c r="G40" i="96"/>
  <c r="Q39" i="96"/>
  <c r="P39" i="96"/>
  <c r="G39" i="96"/>
  <c r="Q38" i="96"/>
  <c r="P38" i="96"/>
  <c r="G38" i="96"/>
  <c r="Q37" i="96"/>
  <c r="P37" i="96"/>
  <c r="G37" i="96"/>
  <c r="Q36" i="96"/>
  <c r="P36" i="96"/>
  <c r="G36" i="96"/>
  <c r="Q35" i="96"/>
  <c r="P35" i="96"/>
  <c r="G35" i="96"/>
  <c r="Q34" i="96"/>
  <c r="P34" i="96"/>
  <c r="G34" i="96"/>
  <c r="Q33" i="96"/>
  <c r="P33" i="96"/>
  <c r="G33" i="96"/>
  <c r="Q32" i="96"/>
  <c r="P32" i="96"/>
  <c r="G32" i="96"/>
  <c r="Q31" i="96"/>
  <c r="P31" i="96"/>
  <c r="G31" i="96"/>
  <c r="Q30" i="96"/>
  <c r="P30" i="96"/>
  <c r="G30" i="96"/>
  <c r="Q29" i="96"/>
  <c r="P29" i="96"/>
  <c r="G29" i="96"/>
  <c r="Q28" i="96"/>
  <c r="P28" i="96"/>
  <c r="G28" i="96"/>
  <c r="Q27" i="96"/>
  <c r="P27" i="96"/>
  <c r="G27" i="96"/>
  <c r="Q26" i="96"/>
  <c r="P26" i="96"/>
  <c r="G26" i="96"/>
  <c r="Q25" i="96"/>
  <c r="P25" i="96"/>
  <c r="G25" i="96"/>
  <c r="Q24" i="96"/>
  <c r="P24" i="96"/>
  <c r="G24" i="96"/>
  <c r="Q23" i="96"/>
  <c r="P23" i="96"/>
  <c r="G23" i="96"/>
  <c r="Q22" i="96"/>
  <c r="P22" i="96"/>
  <c r="G22" i="96"/>
  <c r="Q21" i="96"/>
  <c r="P21" i="96"/>
  <c r="G21" i="96"/>
  <c r="Q20" i="96"/>
  <c r="P20" i="96"/>
  <c r="G20" i="96"/>
  <c r="Q19" i="96"/>
  <c r="P19" i="96"/>
  <c r="G19" i="96"/>
  <c r="Q18" i="96"/>
  <c r="P18" i="96"/>
  <c r="G18" i="96"/>
  <c r="Q17" i="96"/>
  <c r="P17" i="96"/>
  <c r="G17" i="96"/>
  <c r="Q16" i="96"/>
  <c r="P16" i="96"/>
  <c r="G16" i="96"/>
  <c r="Q15" i="96"/>
  <c r="P15" i="96"/>
  <c r="G15" i="96"/>
  <c r="Q14" i="96"/>
  <c r="P14" i="96"/>
  <c r="G14" i="96"/>
  <c r="Q13" i="96"/>
  <c r="P13" i="96"/>
  <c r="G13" i="96"/>
  <c r="Q12" i="96"/>
  <c r="P12" i="96"/>
  <c r="G12" i="96"/>
  <c r="Q11" i="96"/>
  <c r="P11" i="96"/>
  <c r="G11" i="96"/>
  <c r="Q10" i="96"/>
  <c r="P10" i="96"/>
  <c r="G10" i="96"/>
  <c r="Q9" i="96"/>
  <c r="P9" i="96"/>
  <c r="G9" i="96"/>
  <c r="Q8" i="96"/>
  <c r="P8" i="96"/>
  <c r="G8" i="96"/>
  <c r="Z100" i="95"/>
  <c r="Y100" i="95"/>
  <c r="O100" i="95"/>
  <c r="I100" i="95"/>
  <c r="H100" i="95"/>
  <c r="Z99" i="95"/>
  <c r="Y99" i="95"/>
  <c r="O99" i="95"/>
  <c r="I99" i="95"/>
  <c r="H99" i="95"/>
  <c r="P99" i="95" s="1"/>
  <c r="Q99" i="95"/>
  <c r="Z98" i="95"/>
  <c r="Y98" i="95"/>
  <c r="Q98" i="95"/>
  <c r="P98" i="95"/>
  <c r="O98" i="95"/>
  <c r="I98" i="95"/>
  <c r="H98" i="95"/>
  <c r="Z97" i="95"/>
  <c r="Y97" i="95"/>
  <c r="Q97" i="95"/>
  <c r="P97" i="95"/>
  <c r="O97" i="95"/>
  <c r="I97" i="95"/>
  <c r="H97" i="95"/>
  <c r="Z96" i="95"/>
  <c r="Y96" i="95"/>
  <c r="I96" i="95"/>
  <c r="H96" i="95"/>
  <c r="P96" i="95" s="1"/>
  <c r="O96" i="95"/>
  <c r="Z95" i="95"/>
  <c r="Y95" i="95"/>
  <c r="I95" i="95"/>
  <c r="Z94" i="95"/>
  <c r="Y94" i="95"/>
  <c r="I94" i="95"/>
  <c r="Z93" i="95"/>
  <c r="Y93" i="95"/>
  <c r="I93" i="95"/>
  <c r="Z92" i="95"/>
  <c r="Y92" i="95"/>
  <c r="O92" i="95"/>
  <c r="I92" i="95"/>
  <c r="H92" i="95"/>
  <c r="Q92" i="95"/>
  <c r="Z91" i="95"/>
  <c r="Y91" i="95"/>
  <c r="O91" i="95"/>
  <c r="I91" i="95"/>
  <c r="H91" i="95"/>
  <c r="P91" i="95" s="1"/>
  <c r="Q91" i="95"/>
  <c r="Z90" i="95"/>
  <c r="Y90" i="95"/>
  <c r="Q90" i="95"/>
  <c r="P90" i="95"/>
  <c r="O90" i="95"/>
  <c r="I90" i="95"/>
  <c r="H90" i="95"/>
  <c r="Z89" i="95"/>
  <c r="Y89" i="95"/>
  <c r="I89" i="95"/>
  <c r="O89" i="95"/>
  <c r="Z88" i="95"/>
  <c r="Y88" i="95"/>
  <c r="I88" i="95"/>
  <c r="O88" i="95"/>
  <c r="Z87" i="95"/>
  <c r="Y87" i="95"/>
  <c r="I87" i="95"/>
  <c r="Z86" i="95"/>
  <c r="Y86" i="95"/>
  <c r="I86" i="95"/>
  <c r="Z85" i="95"/>
  <c r="Y85" i="95"/>
  <c r="I85" i="95"/>
  <c r="H85" i="95"/>
  <c r="Z84" i="95"/>
  <c r="Y84" i="95"/>
  <c r="O84" i="95"/>
  <c r="I84" i="95"/>
  <c r="H84" i="95"/>
  <c r="P84" i="95" s="1"/>
  <c r="Z83" i="95"/>
  <c r="Y83" i="95"/>
  <c r="O83" i="95"/>
  <c r="I83" i="95"/>
  <c r="H83" i="95"/>
  <c r="Z82" i="95"/>
  <c r="Y82" i="95"/>
  <c r="Q82" i="95"/>
  <c r="P82" i="95"/>
  <c r="O82" i="95"/>
  <c r="I82" i="95"/>
  <c r="H82" i="95"/>
  <c r="Z81" i="95"/>
  <c r="Y81" i="95"/>
  <c r="I81" i="95"/>
  <c r="O81" i="95"/>
  <c r="Z80" i="95"/>
  <c r="Y80" i="95"/>
  <c r="I80" i="95"/>
  <c r="O80" i="95"/>
  <c r="Z79" i="95"/>
  <c r="Y79" i="95"/>
  <c r="I79" i="95"/>
  <c r="Z78" i="95"/>
  <c r="Y78" i="95"/>
  <c r="I78" i="95"/>
  <c r="Z77" i="95"/>
  <c r="Y77" i="95"/>
  <c r="I77" i="95"/>
  <c r="Z76" i="95"/>
  <c r="Y76" i="95"/>
  <c r="O76" i="95"/>
  <c r="I76" i="95"/>
  <c r="H76" i="95"/>
  <c r="P76" i="95" s="1"/>
  <c r="Q76" i="95"/>
  <c r="Z75" i="95"/>
  <c r="Y75" i="95"/>
  <c r="O75" i="95"/>
  <c r="I75" i="95"/>
  <c r="H75" i="95"/>
  <c r="P75" i="95" s="1"/>
  <c r="Z74" i="95"/>
  <c r="Y74" i="95"/>
  <c r="O74" i="95"/>
  <c r="I74" i="95"/>
  <c r="H74" i="95"/>
  <c r="Q74" i="95" s="1"/>
  <c r="Z73" i="95"/>
  <c r="Y73" i="95"/>
  <c r="Q73" i="95"/>
  <c r="P73" i="95"/>
  <c r="I73" i="95"/>
  <c r="H73" i="95"/>
  <c r="O73" i="95"/>
  <c r="Z72" i="95"/>
  <c r="Y72" i="95"/>
  <c r="I72" i="95"/>
  <c r="O72" i="95"/>
  <c r="Z71" i="95"/>
  <c r="Y71" i="95"/>
  <c r="I71" i="95"/>
  <c r="Z70" i="95"/>
  <c r="Y70" i="95"/>
  <c r="I70" i="95"/>
  <c r="Z69" i="95"/>
  <c r="Y69" i="95"/>
  <c r="I69" i="95"/>
  <c r="Z68" i="95"/>
  <c r="Y68" i="95"/>
  <c r="O68" i="95"/>
  <c r="I68" i="95"/>
  <c r="H68" i="95"/>
  <c r="P68" i="95" s="1"/>
  <c r="Q68" i="95"/>
  <c r="Z67" i="95"/>
  <c r="Y67" i="95"/>
  <c r="O67" i="95"/>
  <c r="I67" i="95"/>
  <c r="H67" i="95"/>
  <c r="P67" i="95" s="1"/>
  <c r="Q67" i="95"/>
  <c r="Z66" i="95"/>
  <c r="Y66" i="95"/>
  <c r="P66" i="95"/>
  <c r="O66" i="95"/>
  <c r="I66" i="95"/>
  <c r="H66" i="95"/>
  <c r="Q66" i="95" s="1"/>
  <c r="Z65" i="95"/>
  <c r="Y65" i="95"/>
  <c r="Q65" i="95"/>
  <c r="P65" i="95"/>
  <c r="I65" i="95"/>
  <c r="H65" i="95"/>
  <c r="O65" i="95"/>
  <c r="Z64" i="95"/>
  <c r="Y64" i="95"/>
  <c r="I64" i="95"/>
  <c r="O64" i="95"/>
  <c r="Z63" i="95"/>
  <c r="Y63" i="95"/>
  <c r="I63" i="95"/>
  <c r="Z62" i="95"/>
  <c r="Y62" i="95"/>
  <c r="I62" i="95"/>
  <c r="Z61" i="95"/>
  <c r="Y61" i="95"/>
  <c r="I61" i="95"/>
  <c r="H61" i="95"/>
  <c r="Q61" i="95" s="1"/>
  <c r="Z60" i="95"/>
  <c r="Y60" i="95"/>
  <c r="O60" i="95"/>
  <c r="I60" i="95"/>
  <c r="H60" i="95"/>
  <c r="P60" i="95" s="1"/>
  <c r="Z59" i="95"/>
  <c r="Y59" i="95"/>
  <c r="O59" i="95"/>
  <c r="I59" i="95"/>
  <c r="H59" i="95"/>
  <c r="P59" i="95" s="1"/>
  <c r="Q59" i="95"/>
  <c r="Z58" i="95"/>
  <c r="Y58" i="95"/>
  <c r="O58" i="95"/>
  <c r="I58" i="95"/>
  <c r="H58" i="95"/>
  <c r="Q58" i="95" s="1"/>
  <c r="Z57" i="95"/>
  <c r="Y57" i="95"/>
  <c r="Q57" i="95"/>
  <c r="P57" i="95"/>
  <c r="I57" i="95"/>
  <c r="H57" i="95"/>
  <c r="O57" i="95"/>
  <c r="Z56" i="95"/>
  <c r="Y56" i="95"/>
  <c r="I56" i="95"/>
  <c r="O56" i="95"/>
  <c r="Z55" i="95"/>
  <c r="Y55" i="95"/>
  <c r="I55" i="95"/>
  <c r="Z54" i="95"/>
  <c r="Y54" i="95"/>
  <c r="I54" i="95"/>
  <c r="Z53" i="95"/>
  <c r="Y53" i="95"/>
  <c r="I53" i="95"/>
  <c r="H53" i="95"/>
  <c r="Q53" i="95" s="1"/>
  <c r="Z52" i="95"/>
  <c r="Y52" i="95"/>
  <c r="O52" i="95"/>
  <c r="I52" i="95"/>
  <c r="H52" i="95"/>
  <c r="Z51" i="95"/>
  <c r="Y51" i="95"/>
  <c r="O51" i="95"/>
  <c r="I51" i="95"/>
  <c r="H51" i="95"/>
  <c r="P51" i="95" s="1"/>
  <c r="Z50" i="95"/>
  <c r="Y50" i="95"/>
  <c r="O50" i="95"/>
  <c r="I50" i="95"/>
  <c r="H50" i="95"/>
  <c r="Q50" i="95" s="1"/>
  <c r="Z49" i="95"/>
  <c r="Y49" i="95"/>
  <c r="Q49" i="95"/>
  <c r="P49" i="95"/>
  <c r="I49" i="95"/>
  <c r="H49" i="95"/>
  <c r="O49" i="95"/>
  <c r="Z48" i="95"/>
  <c r="Y48" i="95"/>
  <c r="I48" i="95"/>
  <c r="O48" i="95"/>
  <c r="Z47" i="95"/>
  <c r="Y47" i="95"/>
  <c r="I47" i="95"/>
  <c r="Z46" i="95"/>
  <c r="Y46" i="95"/>
  <c r="I46" i="95"/>
  <c r="Z45" i="95"/>
  <c r="Y45" i="95"/>
  <c r="I45" i="95"/>
  <c r="Z44" i="95"/>
  <c r="Y44" i="95"/>
  <c r="O44" i="95"/>
  <c r="I44" i="95"/>
  <c r="H44" i="95"/>
  <c r="Q44" i="95"/>
  <c r="Z43" i="95"/>
  <c r="Y43" i="95"/>
  <c r="O43" i="95"/>
  <c r="I43" i="95"/>
  <c r="H43" i="95"/>
  <c r="P43" i="95" s="1"/>
  <c r="Z42" i="95"/>
  <c r="Y42" i="95"/>
  <c r="O42" i="95"/>
  <c r="I42" i="95"/>
  <c r="H42" i="95"/>
  <c r="Q42" i="95" s="1"/>
  <c r="Z41" i="95"/>
  <c r="Y41" i="95"/>
  <c r="Q41" i="95"/>
  <c r="P41" i="95"/>
  <c r="I41" i="95"/>
  <c r="H41" i="95"/>
  <c r="O41" i="95"/>
  <c r="Z40" i="95"/>
  <c r="Y40" i="95"/>
  <c r="I40" i="95"/>
  <c r="O40" i="95"/>
  <c r="Z39" i="95"/>
  <c r="Y39" i="95"/>
  <c r="I39" i="95"/>
  <c r="Z38" i="95"/>
  <c r="Y38" i="95"/>
  <c r="I38" i="95"/>
  <c r="Z37" i="95"/>
  <c r="Y37" i="95"/>
  <c r="I37" i="95"/>
  <c r="Z36" i="95"/>
  <c r="Y36" i="95"/>
  <c r="O36" i="95"/>
  <c r="I36" i="95"/>
  <c r="H36" i="95"/>
  <c r="Q36" i="95"/>
  <c r="Z35" i="95"/>
  <c r="Y35" i="95"/>
  <c r="I35" i="95"/>
  <c r="Z34" i="95"/>
  <c r="Y34" i="95"/>
  <c r="P34" i="95"/>
  <c r="O34" i="95"/>
  <c r="I34" i="95"/>
  <c r="H34" i="95"/>
  <c r="Q34" i="95" s="1"/>
  <c r="Z33" i="95"/>
  <c r="Y33" i="95"/>
  <c r="Q33" i="95"/>
  <c r="P33" i="95"/>
  <c r="I33" i="95"/>
  <c r="H33" i="95"/>
  <c r="O33" i="95"/>
  <c r="Z32" i="95"/>
  <c r="Y32" i="95"/>
  <c r="I32" i="95"/>
  <c r="O32" i="95"/>
  <c r="Z31" i="95"/>
  <c r="Y31" i="95"/>
  <c r="I31" i="95"/>
  <c r="Z30" i="95"/>
  <c r="Y30" i="95"/>
  <c r="I30" i="95"/>
  <c r="H30" i="95"/>
  <c r="Z29" i="95"/>
  <c r="Y29" i="95"/>
  <c r="Q29" i="95"/>
  <c r="I29" i="95"/>
  <c r="H29" i="95"/>
  <c r="O29" i="95"/>
  <c r="Z28" i="95"/>
  <c r="Y28" i="95"/>
  <c r="O28" i="95"/>
  <c r="I28" i="95"/>
  <c r="H28" i="95"/>
  <c r="Z27" i="95"/>
  <c r="Y27" i="95"/>
  <c r="O27" i="95"/>
  <c r="I27" i="95"/>
  <c r="Z26" i="95"/>
  <c r="Y26" i="95"/>
  <c r="I26" i="95"/>
  <c r="H26" i="95"/>
  <c r="Q26" i="95" s="1"/>
  <c r="Z25" i="95"/>
  <c r="Y25" i="95"/>
  <c r="I25" i="95"/>
  <c r="H25" i="95"/>
  <c r="Q25" i="95" s="1"/>
  <c r="O25" i="95"/>
  <c r="Z24" i="95"/>
  <c r="Y24" i="95"/>
  <c r="I24" i="95"/>
  <c r="O24" i="95"/>
  <c r="Z23" i="95"/>
  <c r="Y23" i="95"/>
  <c r="I23" i="95"/>
  <c r="Z22" i="95"/>
  <c r="Y22" i="95"/>
  <c r="P22" i="95"/>
  <c r="I22" i="95"/>
  <c r="H22" i="95"/>
  <c r="Z21" i="95"/>
  <c r="Y21" i="95"/>
  <c r="Q21" i="95"/>
  <c r="I21" i="95"/>
  <c r="H21" i="95"/>
  <c r="Z20" i="95"/>
  <c r="Y20" i="95"/>
  <c r="O20" i="95"/>
  <c r="I20" i="95"/>
  <c r="H20" i="95"/>
  <c r="Z19" i="95"/>
  <c r="Y19" i="95"/>
  <c r="I19" i="95"/>
  <c r="H19" i="95"/>
  <c r="P19" i="95" s="1"/>
  <c r="Z18" i="95"/>
  <c r="Y18" i="95"/>
  <c r="I18" i="95"/>
  <c r="H18" i="95"/>
  <c r="Q18" i="95" s="1"/>
  <c r="Z17" i="95"/>
  <c r="Y17" i="95"/>
  <c r="I17" i="95"/>
  <c r="H17" i="95"/>
  <c r="Q17" i="95" s="1"/>
  <c r="O17" i="95"/>
  <c r="Z16" i="95"/>
  <c r="Y16" i="95"/>
  <c r="I16" i="95"/>
  <c r="O16" i="95"/>
  <c r="Z15" i="95"/>
  <c r="Y15" i="95"/>
  <c r="I15" i="95"/>
  <c r="H15" i="95"/>
  <c r="Z14" i="95"/>
  <c r="Y14" i="95"/>
  <c r="I14" i="95"/>
  <c r="Z13" i="95"/>
  <c r="Y13" i="95"/>
  <c r="Q13" i="95"/>
  <c r="I13" i="95"/>
  <c r="H13" i="95"/>
  <c r="O13" i="95"/>
  <c r="Z12" i="95"/>
  <c r="Y12" i="95"/>
  <c r="O12" i="95"/>
  <c r="I12" i="95"/>
  <c r="H12" i="95"/>
  <c r="Z11" i="95"/>
  <c r="Y11" i="95"/>
  <c r="P11" i="95"/>
  <c r="O11" i="95"/>
  <c r="I11" i="95"/>
  <c r="H11" i="95"/>
  <c r="Z10" i="95"/>
  <c r="Y10" i="95"/>
  <c r="I10" i="95"/>
  <c r="H10" i="95"/>
  <c r="P10" i="95" s="1"/>
  <c r="Z9" i="95"/>
  <c r="Y9" i="95"/>
  <c r="I9" i="95"/>
  <c r="O9" i="95"/>
  <c r="Z8" i="95"/>
  <c r="Y8" i="95"/>
  <c r="V118" i="95" s="1"/>
  <c r="I8" i="95"/>
  <c r="O8" i="95"/>
  <c r="Z7" i="95"/>
  <c r="Y7" i="95"/>
  <c r="I7" i="95"/>
  <c r="Z6" i="95"/>
  <c r="Y6" i="95"/>
  <c r="I6" i="95"/>
  <c r="Z5" i="95"/>
  <c r="Y5" i="95"/>
  <c r="T126" i="95" s="1"/>
  <c r="I5" i="95"/>
  <c r="H5" i="95"/>
  <c r="P5" i="95" s="1"/>
  <c r="Q5" i="95"/>
  <c r="EX25" i="93"/>
  <c r="P91" i="94"/>
  <c r="O91" i="94"/>
  <c r="L91" i="94"/>
  <c r="K91" i="94"/>
  <c r="C91" i="94"/>
  <c r="P90" i="94"/>
  <c r="O90" i="94"/>
  <c r="L90" i="94"/>
  <c r="K90" i="94"/>
  <c r="C90" i="94"/>
  <c r="P89" i="94"/>
  <c r="O89" i="94"/>
  <c r="L89" i="94"/>
  <c r="K89" i="94"/>
  <c r="C89" i="94"/>
  <c r="P88" i="94"/>
  <c r="O88" i="94"/>
  <c r="L88" i="94"/>
  <c r="K88" i="94"/>
  <c r="C88" i="94"/>
  <c r="P87" i="94"/>
  <c r="O87" i="94"/>
  <c r="L87" i="94"/>
  <c r="K87" i="94"/>
  <c r="C87" i="94"/>
  <c r="P86" i="94"/>
  <c r="O86" i="94"/>
  <c r="L86" i="94"/>
  <c r="K86" i="94"/>
  <c r="C86" i="94"/>
  <c r="P85" i="94"/>
  <c r="O85" i="94"/>
  <c r="L85" i="94"/>
  <c r="K85" i="94"/>
  <c r="C85" i="94"/>
  <c r="P84" i="94"/>
  <c r="O84" i="94"/>
  <c r="L84" i="94"/>
  <c r="K84" i="94"/>
  <c r="C84" i="94"/>
  <c r="P83" i="94"/>
  <c r="O83" i="94"/>
  <c r="L83" i="94"/>
  <c r="K83" i="94"/>
  <c r="C83" i="94"/>
  <c r="P82" i="94"/>
  <c r="O82" i="94"/>
  <c r="L82" i="94"/>
  <c r="K82" i="94"/>
  <c r="C82" i="94"/>
  <c r="P81" i="94"/>
  <c r="O81" i="94"/>
  <c r="L81" i="94"/>
  <c r="K81" i="94"/>
  <c r="C81" i="94"/>
  <c r="P80" i="94"/>
  <c r="O80" i="94"/>
  <c r="L80" i="94"/>
  <c r="K80" i="94"/>
  <c r="C80" i="94"/>
  <c r="P79" i="94"/>
  <c r="O79" i="94"/>
  <c r="L79" i="94"/>
  <c r="K79" i="94"/>
  <c r="C79" i="94"/>
  <c r="P78" i="94"/>
  <c r="O78" i="94"/>
  <c r="L78" i="94"/>
  <c r="K78" i="94"/>
  <c r="C78" i="94"/>
  <c r="P77" i="94"/>
  <c r="O77" i="94"/>
  <c r="L77" i="94"/>
  <c r="K77" i="94"/>
  <c r="C77" i="94"/>
  <c r="P76" i="94"/>
  <c r="O76" i="94"/>
  <c r="L76" i="94"/>
  <c r="K76" i="94"/>
  <c r="C76" i="94"/>
  <c r="P75" i="94"/>
  <c r="O75" i="94"/>
  <c r="L75" i="94"/>
  <c r="K75" i="94"/>
  <c r="C75" i="94"/>
  <c r="P74" i="94"/>
  <c r="O74" i="94"/>
  <c r="L74" i="94"/>
  <c r="K74" i="94"/>
  <c r="C74" i="94"/>
  <c r="P73" i="94"/>
  <c r="O73" i="94"/>
  <c r="L73" i="94"/>
  <c r="K73" i="94"/>
  <c r="C73" i="94"/>
  <c r="P72" i="94"/>
  <c r="O72" i="94"/>
  <c r="L72" i="94"/>
  <c r="K72" i="94"/>
  <c r="C72" i="94"/>
  <c r="P71" i="94"/>
  <c r="O71" i="94"/>
  <c r="L71" i="94"/>
  <c r="K71" i="94"/>
  <c r="C71" i="94"/>
  <c r="P70" i="94"/>
  <c r="O70" i="94"/>
  <c r="L70" i="94"/>
  <c r="K70" i="94"/>
  <c r="C70" i="94"/>
  <c r="P69" i="94"/>
  <c r="O69" i="94"/>
  <c r="L69" i="94"/>
  <c r="K69" i="94"/>
  <c r="C69" i="94"/>
  <c r="P68" i="94"/>
  <c r="O68" i="94"/>
  <c r="L68" i="94"/>
  <c r="K68" i="94"/>
  <c r="C68" i="94"/>
  <c r="P67" i="94"/>
  <c r="O67" i="94"/>
  <c r="L67" i="94"/>
  <c r="K67" i="94"/>
  <c r="C67" i="94"/>
  <c r="P66" i="94"/>
  <c r="O66" i="94"/>
  <c r="L66" i="94"/>
  <c r="K66" i="94"/>
  <c r="C66" i="94"/>
  <c r="P65" i="94"/>
  <c r="O65" i="94"/>
  <c r="L65" i="94"/>
  <c r="K65" i="94"/>
  <c r="C65" i="94"/>
  <c r="P64" i="94"/>
  <c r="O64" i="94"/>
  <c r="L64" i="94"/>
  <c r="K64" i="94"/>
  <c r="C64" i="94"/>
  <c r="P63" i="94"/>
  <c r="O63" i="94"/>
  <c r="L63" i="94"/>
  <c r="K63" i="94"/>
  <c r="C63" i="94"/>
  <c r="P62" i="94"/>
  <c r="O62" i="94"/>
  <c r="L62" i="94"/>
  <c r="K62" i="94"/>
  <c r="C62" i="94"/>
  <c r="P61" i="94"/>
  <c r="O61" i="94"/>
  <c r="L61" i="94"/>
  <c r="K61" i="94"/>
  <c r="C61" i="94"/>
  <c r="P60" i="94"/>
  <c r="O60" i="94"/>
  <c r="L60" i="94"/>
  <c r="K60" i="94"/>
  <c r="C60" i="94"/>
  <c r="P59" i="94"/>
  <c r="O59" i="94"/>
  <c r="L59" i="94"/>
  <c r="K59" i="94"/>
  <c r="C59" i="94"/>
  <c r="P58" i="94"/>
  <c r="O58" i="94"/>
  <c r="L58" i="94"/>
  <c r="K58" i="94"/>
  <c r="C58" i="94"/>
  <c r="P57" i="94"/>
  <c r="O57" i="94"/>
  <c r="L57" i="94"/>
  <c r="K57" i="94"/>
  <c r="C57" i="94"/>
  <c r="P56" i="94"/>
  <c r="O56" i="94"/>
  <c r="L56" i="94"/>
  <c r="K56" i="94"/>
  <c r="C56" i="94"/>
  <c r="P55" i="94"/>
  <c r="O55" i="94"/>
  <c r="L55" i="94"/>
  <c r="K55" i="94"/>
  <c r="C55" i="94"/>
  <c r="P54" i="94"/>
  <c r="O54" i="94"/>
  <c r="L54" i="94"/>
  <c r="K54" i="94"/>
  <c r="C54" i="94"/>
  <c r="P53" i="94"/>
  <c r="O53" i="94"/>
  <c r="L53" i="94"/>
  <c r="K53" i="94"/>
  <c r="C53" i="94"/>
  <c r="P52" i="94"/>
  <c r="O52" i="94"/>
  <c r="L52" i="94"/>
  <c r="K52" i="94"/>
  <c r="C52" i="94"/>
  <c r="P51" i="94"/>
  <c r="O51" i="94"/>
  <c r="L51" i="94"/>
  <c r="K51" i="94"/>
  <c r="C51" i="94"/>
  <c r="P50" i="94"/>
  <c r="O50" i="94"/>
  <c r="L50" i="94"/>
  <c r="K50" i="94"/>
  <c r="C50" i="94"/>
  <c r="P49" i="94"/>
  <c r="O49" i="94"/>
  <c r="L49" i="94"/>
  <c r="K49" i="94"/>
  <c r="C49" i="94"/>
  <c r="P48" i="94"/>
  <c r="O48" i="94"/>
  <c r="L48" i="94"/>
  <c r="K48" i="94"/>
  <c r="C48" i="94"/>
  <c r="P47" i="94"/>
  <c r="O47" i="94"/>
  <c r="L47" i="94"/>
  <c r="K47" i="94"/>
  <c r="C47" i="94"/>
  <c r="P46" i="94"/>
  <c r="O46" i="94"/>
  <c r="L46" i="94"/>
  <c r="K46" i="94"/>
  <c r="C46" i="94"/>
  <c r="P45" i="94"/>
  <c r="O45" i="94"/>
  <c r="L45" i="94"/>
  <c r="K45" i="94"/>
  <c r="C45" i="94"/>
  <c r="P44" i="94"/>
  <c r="O44" i="94"/>
  <c r="L44" i="94"/>
  <c r="K44" i="94"/>
  <c r="C44" i="94"/>
  <c r="P43" i="94"/>
  <c r="O43" i="94"/>
  <c r="L43" i="94"/>
  <c r="K43" i="94"/>
  <c r="C43" i="94"/>
  <c r="P42" i="94"/>
  <c r="O42" i="94"/>
  <c r="L42" i="94"/>
  <c r="K42" i="94"/>
  <c r="C42" i="94"/>
  <c r="P41" i="94"/>
  <c r="O41" i="94"/>
  <c r="L41" i="94"/>
  <c r="K41" i="94"/>
  <c r="C41" i="94"/>
  <c r="P40" i="94"/>
  <c r="O40" i="94"/>
  <c r="L40" i="94"/>
  <c r="K40" i="94"/>
  <c r="C40" i="94"/>
  <c r="P39" i="94"/>
  <c r="O39" i="94"/>
  <c r="L39" i="94"/>
  <c r="K39" i="94"/>
  <c r="C39" i="94"/>
  <c r="P38" i="94"/>
  <c r="O38" i="94"/>
  <c r="L38" i="94"/>
  <c r="K38" i="94"/>
  <c r="C38" i="94"/>
  <c r="P37" i="94"/>
  <c r="O37" i="94"/>
  <c r="L37" i="94"/>
  <c r="K37" i="94"/>
  <c r="C37" i="94"/>
  <c r="P36" i="94"/>
  <c r="O36" i="94"/>
  <c r="L36" i="94"/>
  <c r="K36" i="94"/>
  <c r="C36" i="94"/>
  <c r="P35" i="94"/>
  <c r="O35" i="94"/>
  <c r="L35" i="94"/>
  <c r="K35" i="94"/>
  <c r="C35" i="94"/>
  <c r="P34" i="94"/>
  <c r="O34" i="94"/>
  <c r="L34" i="94"/>
  <c r="K34" i="94"/>
  <c r="C34" i="94"/>
  <c r="P33" i="94"/>
  <c r="O33" i="94"/>
  <c r="L33" i="94"/>
  <c r="K33" i="94"/>
  <c r="C33" i="94"/>
  <c r="P32" i="94"/>
  <c r="O32" i="94"/>
  <c r="L32" i="94"/>
  <c r="K32" i="94"/>
  <c r="C32" i="94"/>
  <c r="P31" i="94"/>
  <c r="O31" i="94"/>
  <c r="L31" i="94"/>
  <c r="K31" i="94"/>
  <c r="C31" i="94"/>
  <c r="P30" i="94"/>
  <c r="O30" i="94"/>
  <c r="L30" i="94"/>
  <c r="K30" i="94"/>
  <c r="C30" i="94"/>
  <c r="P29" i="94"/>
  <c r="O29" i="94"/>
  <c r="L29" i="94"/>
  <c r="K29" i="94"/>
  <c r="C29" i="94"/>
  <c r="P28" i="94"/>
  <c r="O28" i="94"/>
  <c r="L28" i="94"/>
  <c r="K28" i="94"/>
  <c r="C28" i="94"/>
  <c r="P27" i="94"/>
  <c r="O27" i="94"/>
  <c r="L27" i="94"/>
  <c r="K27" i="94"/>
  <c r="C27" i="94"/>
  <c r="P26" i="94"/>
  <c r="O26" i="94"/>
  <c r="L26" i="94"/>
  <c r="K26" i="94"/>
  <c r="C26" i="94"/>
  <c r="P25" i="94"/>
  <c r="O25" i="94"/>
  <c r="L25" i="94"/>
  <c r="K25" i="94"/>
  <c r="C25" i="94"/>
  <c r="P24" i="94"/>
  <c r="O24" i="94"/>
  <c r="L24" i="94"/>
  <c r="K24" i="94"/>
  <c r="C24" i="94"/>
  <c r="P23" i="94"/>
  <c r="O23" i="94"/>
  <c r="L23" i="94"/>
  <c r="K23" i="94"/>
  <c r="C23" i="94"/>
  <c r="P22" i="94"/>
  <c r="O22" i="94"/>
  <c r="L22" i="94"/>
  <c r="K22" i="94"/>
  <c r="C22" i="94"/>
  <c r="P21" i="94"/>
  <c r="P6" i="94" s="1"/>
  <c r="O21" i="94"/>
  <c r="L21" i="94"/>
  <c r="K21" i="94"/>
  <c r="C21" i="94"/>
  <c r="P20" i="94"/>
  <c r="O20" i="94"/>
  <c r="L20" i="94"/>
  <c r="K20" i="94"/>
  <c r="C20" i="94"/>
  <c r="P19" i="94"/>
  <c r="O19" i="94"/>
  <c r="L19" i="94"/>
  <c r="K19" i="94"/>
  <c r="C19" i="94"/>
  <c r="P18" i="94"/>
  <c r="O18" i="94"/>
  <c r="L18" i="94"/>
  <c r="K18" i="94"/>
  <c r="C18" i="94"/>
  <c r="P17" i="94"/>
  <c r="O17" i="94"/>
  <c r="L17" i="94"/>
  <c r="K17" i="94"/>
  <c r="C17" i="94"/>
  <c r="P16" i="94"/>
  <c r="O16" i="94"/>
  <c r="L16" i="94"/>
  <c r="K16" i="94"/>
  <c r="C16" i="94"/>
  <c r="P15" i="94"/>
  <c r="O15" i="94"/>
  <c r="L15" i="94"/>
  <c r="K15" i="94"/>
  <c r="C15" i="94"/>
  <c r="P14" i="94"/>
  <c r="O14" i="94"/>
  <c r="L14" i="94"/>
  <c r="K14" i="94"/>
  <c r="C14" i="94"/>
  <c r="P13" i="94"/>
  <c r="O13" i="94"/>
  <c r="L13" i="94"/>
  <c r="K13" i="94"/>
  <c r="C13" i="94"/>
  <c r="P12" i="94"/>
  <c r="O12" i="94"/>
  <c r="L12" i="94"/>
  <c r="K12" i="94"/>
  <c r="C12" i="94"/>
  <c r="P11" i="94"/>
  <c r="O11" i="94"/>
  <c r="L11" i="94"/>
  <c r="K11" i="94"/>
  <c r="C11" i="94"/>
  <c r="P10" i="94"/>
  <c r="O10" i="94"/>
  <c r="L10" i="94"/>
  <c r="L6" i="94" s="1"/>
  <c r="K10" i="94"/>
  <c r="C10" i="94"/>
  <c r="P9" i="94"/>
  <c r="L9" i="94"/>
  <c r="C9" i="94"/>
  <c r="FA25" i="93"/>
  <c r="EZ25" i="93"/>
  <c r="EY25" i="93"/>
  <c r="EW25" i="93"/>
  <c r="EV25" i="93"/>
  <c r="EU25" i="93"/>
  <c r="ET25" i="93"/>
  <c r="ES25" i="93"/>
  <c r="ER25" i="93"/>
  <c r="EQ25" i="93"/>
  <c r="EP25" i="93"/>
  <c r="FA24" i="93"/>
  <c r="EZ24" i="93"/>
  <c r="EY24" i="93"/>
  <c r="EX24" i="93"/>
  <c r="EW24" i="93"/>
  <c r="EV24" i="93"/>
  <c r="EU24" i="93"/>
  <c r="ET24" i="93"/>
  <c r="ES24" i="93"/>
  <c r="ER24" i="93"/>
  <c r="EQ24" i="93"/>
  <c r="EP24" i="93"/>
  <c r="FA23" i="93"/>
  <c r="EZ23" i="93"/>
  <c r="EY23" i="93"/>
  <c r="EX23" i="93"/>
  <c r="EW23" i="93"/>
  <c r="EV23" i="93"/>
  <c r="EU23" i="93"/>
  <c r="ET23" i="93"/>
  <c r="ES23" i="93"/>
  <c r="ER23" i="93"/>
  <c r="EQ23" i="93"/>
  <c r="EP23" i="93"/>
  <c r="FA22" i="93"/>
  <c r="EZ22" i="93"/>
  <c r="EY22" i="93"/>
  <c r="EX22" i="93"/>
  <c r="EW22" i="93"/>
  <c r="EV22" i="93"/>
  <c r="EU22" i="93"/>
  <c r="ET22" i="93"/>
  <c r="ES22" i="93"/>
  <c r="ER22" i="93"/>
  <c r="EQ22" i="93"/>
  <c r="EP22" i="93"/>
  <c r="FA21" i="93"/>
  <c r="EZ21" i="93"/>
  <c r="EY21" i="93"/>
  <c r="EX21" i="93"/>
  <c r="EW21" i="93"/>
  <c r="EV21" i="93"/>
  <c r="EU21" i="93"/>
  <c r="ET21" i="93"/>
  <c r="ES21" i="93"/>
  <c r="ER21" i="93"/>
  <c r="EQ21" i="93"/>
  <c r="EP21" i="93"/>
  <c r="FA20" i="93"/>
  <c r="EZ20" i="93"/>
  <c r="EY20" i="93"/>
  <c r="EX20" i="93"/>
  <c r="EW20" i="93"/>
  <c r="EV20" i="93"/>
  <c r="EU20" i="93"/>
  <c r="ET20" i="93"/>
  <c r="ES20" i="93"/>
  <c r="ER20" i="93"/>
  <c r="EQ20" i="93"/>
  <c r="EP20" i="93"/>
  <c r="EU5" i="93"/>
  <c r="ET5" i="93"/>
  <c r="ES5" i="93"/>
  <c r="ER5" i="93"/>
  <c r="EQ5" i="93"/>
  <c r="EP5" i="93"/>
  <c r="AQ6" i="64"/>
  <c r="AR6" i="64"/>
  <c r="AV6" i="64"/>
  <c r="AW6" i="64"/>
  <c r="AX6" i="64"/>
  <c r="AY6" i="64"/>
  <c r="AZ6" i="64"/>
  <c r="BA6" i="64"/>
  <c r="BE6" i="64"/>
  <c r="BF6" i="64"/>
  <c r="BG6" i="64"/>
  <c r="BH6" i="64"/>
  <c r="BI6" i="64"/>
  <c r="BJ6" i="64"/>
  <c r="BK6" i="64"/>
  <c r="BN6" i="64"/>
  <c r="BO6" i="64"/>
  <c r="BP6" i="64"/>
  <c r="BQ6" i="64"/>
  <c r="BR6" i="64"/>
  <c r="BS6" i="64"/>
  <c r="BW6" i="64"/>
  <c r="BX6" i="64"/>
  <c r="BY6" i="64"/>
  <c r="BZ6" i="64"/>
  <c r="CA6" i="64"/>
  <c r="CB6" i="64"/>
  <c r="CE6" i="64"/>
  <c r="CF6" i="64"/>
  <c r="CG6" i="64"/>
  <c r="CH6" i="64"/>
  <c r="CI6" i="64"/>
  <c r="CJ6" i="64"/>
  <c r="CK6" i="64"/>
  <c r="CO6" i="64"/>
  <c r="CP6" i="64"/>
  <c r="CQ6" i="64"/>
  <c r="CR6" i="64"/>
  <c r="CS6" i="64"/>
  <c r="CT6" i="64"/>
  <c r="CU6" i="64"/>
  <c r="CV6" i="64"/>
  <c r="CW6" i="64"/>
  <c r="CX6" i="64"/>
  <c r="CY6" i="64"/>
  <c r="CZ6" i="64"/>
  <c r="DA6" i="64"/>
  <c r="AQ8" i="64"/>
  <c r="AR8" i="64"/>
  <c r="AV8" i="64"/>
  <c r="AW8" i="64"/>
  <c r="AX8" i="64"/>
  <c r="AY8" i="64"/>
  <c r="AZ8" i="64"/>
  <c r="BA8" i="64"/>
  <c r="BE8" i="64"/>
  <c r="BF8" i="64"/>
  <c r="BG8" i="64"/>
  <c r="BH8" i="64"/>
  <c r="BI8" i="64"/>
  <c r="BJ8" i="64"/>
  <c r="BK8" i="64"/>
  <c r="BN8" i="64"/>
  <c r="BO8" i="64"/>
  <c r="BP8" i="64"/>
  <c r="BQ8" i="64"/>
  <c r="BR8" i="64"/>
  <c r="BS8" i="64"/>
  <c r="BW8" i="64"/>
  <c r="BX8" i="64"/>
  <c r="BY8" i="64"/>
  <c r="BZ8" i="64"/>
  <c r="CA8" i="64"/>
  <c r="CB8" i="64"/>
  <c r="CE8" i="64"/>
  <c r="CF8" i="64"/>
  <c r="CG8" i="64"/>
  <c r="CH8" i="64"/>
  <c r="CI8" i="64"/>
  <c r="CJ8" i="64"/>
  <c r="CK8" i="64"/>
  <c r="CO8" i="64"/>
  <c r="CP8" i="64"/>
  <c r="CQ8" i="64"/>
  <c r="CR8" i="64"/>
  <c r="CS8" i="64"/>
  <c r="CT8" i="64"/>
  <c r="CU8" i="64"/>
  <c r="CV8" i="64"/>
  <c r="CV22" i="64" s="1"/>
  <c r="CW8" i="64"/>
  <c r="CW22" i="64" s="1"/>
  <c r="CX8" i="64"/>
  <c r="CX22" i="64" s="1"/>
  <c r="CY8" i="64"/>
  <c r="CY22" i="64" s="1"/>
  <c r="CZ8" i="64"/>
  <c r="CZ22" i="64" s="1"/>
  <c r="DA8" i="64"/>
  <c r="DA22" i="64" s="1"/>
  <c r="AV24" i="69"/>
  <c r="AU24" i="69"/>
  <c r="AT24" i="69"/>
  <c r="AP24" i="69"/>
  <c r="AO24" i="69"/>
  <c r="AN24" i="69"/>
  <c r="AM24" i="69"/>
  <c r="AL24" i="69"/>
  <c r="AK24" i="69"/>
  <c r="AG24" i="69"/>
  <c r="AF24" i="69"/>
  <c r="AE24" i="69"/>
  <c r="AA24" i="69"/>
  <c r="Z24" i="69"/>
  <c r="Y24" i="69"/>
  <c r="X24" i="69"/>
  <c r="W24" i="69"/>
  <c r="V24" i="69"/>
  <c r="M24" i="69"/>
  <c r="K24" i="69"/>
  <c r="A24" i="69"/>
  <c r="AV23" i="69"/>
  <c r="AU23" i="69"/>
  <c r="AT23" i="69"/>
  <c r="AP23" i="69"/>
  <c r="AO23" i="69"/>
  <c r="AN23" i="69"/>
  <c r="AM23" i="69"/>
  <c r="AL23" i="69"/>
  <c r="AK23" i="69"/>
  <c r="AG23" i="69"/>
  <c r="AF23" i="69"/>
  <c r="AE23" i="69"/>
  <c r="AA23" i="69"/>
  <c r="Z23" i="69"/>
  <c r="Y23" i="69"/>
  <c r="X23" i="69"/>
  <c r="W23" i="69"/>
  <c r="V23" i="69"/>
  <c r="M23" i="69"/>
  <c r="K23" i="69"/>
  <c r="A23" i="69"/>
  <c r="AV21" i="69"/>
  <c r="AU21" i="69"/>
  <c r="AT21" i="69"/>
  <c r="AP21" i="69"/>
  <c r="AO21" i="69"/>
  <c r="AN21" i="69"/>
  <c r="AM21" i="69"/>
  <c r="AL21" i="69"/>
  <c r="AK21" i="69"/>
  <c r="AG21" i="69"/>
  <c r="AF21" i="69"/>
  <c r="AE21" i="69"/>
  <c r="AA21" i="69"/>
  <c r="Z21" i="69"/>
  <c r="Y21" i="69"/>
  <c r="X21" i="69"/>
  <c r="W21" i="69"/>
  <c r="V21" i="69"/>
  <c r="M21" i="69"/>
  <c r="K21" i="69"/>
  <c r="A21" i="69"/>
  <c r="AV20" i="69"/>
  <c r="AU20" i="69"/>
  <c r="AT20" i="69"/>
  <c r="AP20" i="69"/>
  <c r="AO20" i="69"/>
  <c r="AN20" i="69"/>
  <c r="AM20" i="69"/>
  <c r="AL20" i="69"/>
  <c r="AK20" i="69"/>
  <c r="AG20" i="69"/>
  <c r="AF20" i="69"/>
  <c r="AE20" i="69"/>
  <c r="AA20" i="69"/>
  <c r="Z20" i="69"/>
  <c r="Y20" i="69"/>
  <c r="X20" i="69"/>
  <c r="W20" i="69"/>
  <c r="V20" i="69"/>
  <c r="M20" i="69"/>
  <c r="K20" i="69"/>
  <c r="A20" i="69"/>
  <c r="AV19" i="69"/>
  <c r="AU19" i="69"/>
  <c r="AT19" i="69"/>
  <c r="AP19" i="69"/>
  <c r="AO19" i="69"/>
  <c r="AN19" i="69"/>
  <c r="AM19" i="69"/>
  <c r="AL19" i="69"/>
  <c r="AK19" i="69"/>
  <c r="AG19" i="69"/>
  <c r="AF19" i="69"/>
  <c r="AE19" i="69"/>
  <c r="AA19" i="69"/>
  <c r="Z19" i="69"/>
  <c r="Y19" i="69"/>
  <c r="X19" i="69"/>
  <c r="W19" i="69"/>
  <c r="V19" i="69"/>
  <c r="M19" i="69"/>
  <c r="K19" i="69"/>
  <c r="N19" i="69" s="1"/>
  <c r="A19" i="69"/>
  <c r="AV18" i="69"/>
  <c r="AU18" i="69"/>
  <c r="AT18" i="69"/>
  <c r="AP18" i="69"/>
  <c r="AO18" i="69"/>
  <c r="AN18" i="69"/>
  <c r="AM18" i="69"/>
  <c r="AL18" i="69"/>
  <c r="AK18" i="69"/>
  <c r="AG18" i="69"/>
  <c r="AF18" i="69"/>
  <c r="AE18" i="69"/>
  <c r="AA18" i="69"/>
  <c r="Z18" i="69"/>
  <c r="Y18" i="69"/>
  <c r="X18" i="69"/>
  <c r="W18" i="69"/>
  <c r="V18" i="69"/>
  <c r="M18" i="69"/>
  <c r="K18" i="69"/>
  <c r="A18" i="69"/>
  <c r="AV17" i="69"/>
  <c r="AU17" i="69"/>
  <c r="AT17" i="69"/>
  <c r="AP17" i="69"/>
  <c r="AO17" i="69"/>
  <c r="AN17" i="69"/>
  <c r="AM17" i="69"/>
  <c r="AL17" i="69"/>
  <c r="AK17" i="69"/>
  <c r="AG17" i="69"/>
  <c r="AF17" i="69"/>
  <c r="AE17" i="69"/>
  <c r="AA17" i="69"/>
  <c r="Z17" i="69"/>
  <c r="Y17" i="69"/>
  <c r="X17" i="69"/>
  <c r="W17" i="69"/>
  <c r="V17" i="69"/>
  <c r="M17" i="69"/>
  <c r="K17" i="69"/>
  <c r="A17" i="69"/>
  <c r="AV16" i="69"/>
  <c r="AU16" i="69"/>
  <c r="AT16" i="69"/>
  <c r="AP16" i="69"/>
  <c r="AO16" i="69"/>
  <c r="AN16" i="69"/>
  <c r="AM16" i="69"/>
  <c r="AL16" i="69"/>
  <c r="AK16" i="69"/>
  <c r="AG16" i="69"/>
  <c r="AF16" i="69"/>
  <c r="AE16" i="69"/>
  <c r="AA16" i="69"/>
  <c r="Z16" i="69"/>
  <c r="Y16" i="69"/>
  <c r="X16" i="69"/>
  <c r="W16" i="69"/>
  <c r="V16" i="69"/>
  <c r="M16" i="69"/>
  <c r="K16" i="69"/>
  <c r="A16" i="69"/>
  <c r="AV15" i="69"/>
  <c r="AU15" i="69"/>
  <c r="AT15" i="69"/>
  <c r="AP15" i="69"/>
  <c r="AO15" i="69"/>
  <c r="AN15" i="69"/>
  <c r="AM15" i="69"/>
  <c r="AL15" i="69"/>
  <c r="AK15" i="69"/>
  <c r="AG15" i="69"/>
  <c r="AF15" i="69"/>
  <c r="AE15" i="69"/>
  <c r="AA15" i="69"/>
  <c r="Z15" i="69"/>
  <c r="Y15" i="69"/>
  <c r="X15" i="69"/>
  <c r="W15" i="69"/>
  <c r="V15" i="69"/>
  <c r="K15" i="69"/>
  <c r="N15" i="69" s="1"/>
  <c r="A15" i="69"/>
  <c r="AV14" i="69"/>
  <c r="AU14" i="69"/>
  <c r="AT14" i="69"/>
  <c r="AP14" i="69"/>
  <c r="AO14" i="69"/>
  <c r="AN14" i="69"/>
  <c r="AM14" i="69"/>
  <c r="AL14" i="69"/>
  <c r="AK14" i="69"/>
  <c r="AG14" i="69"/>
  <c r="AF14" i="69"/>
  <c r="AE14" i="69"/>
  <c r="AA14" i="69"/>
  <c r="Z14" i="69"/>
  <c r="Y14" i="69"/>
  <c r="X14" i="69"/>
  <c r="W14" i="69"/>
  <c r="V14" i="69"/>
  <c r="M14" i="69"/>
  <c r="K14" i="69"/>
  <c r="N14" i="69" s="1"/>
  <c r="A14" i="69"/>
  <c r="N16" i="69" l="1"/>
  <c r="N18" i="69"/>
  <c r="N17" i="69"/>
  <c r="N24" i="69"/>
  <c r="N21" i="69"/>
  <c r="N20" i="69"/>
  <c r="CQ71" i="64"/>
  <c r="CI70" i="64"/>
  <c r="BC70" i="64"/>
  <c r="AU71" i="64"/>
  <c r="BQ72" i="64"/>
  <c r="BI72" i="64"/>
  <c r="BC73" i="64"/>
  <c r="AO70" i="64"/>
  <c r="BX73" i="64"/>
  <c r="CI72" i="64"/>
  <c r="BK71" i="64"/>
  <c r="CS73" i="64"/>
  <c r="BC72" i="64"/>
  <c r="CU73" i="64"/>
  <c r="CE73" i="64"/>
  <c r="BO73" i="64"/>
  <c r="AQ73" i="64"/>
  <c r="CM73" i="64"/>
  <c r="BW73" i="64"/>
  <c r="BG73" i="64"/>
  <c r="AY73" i="64"/>
  <c r="BM70" i="64"/>
  <c r="CM70" i="64"/>
  <c r="BC71" i="64"/>
  <c r="CA71" i="64"/>
  <c r="AZ73" i="64"/>
  <c r="CQ73" i="64"/>
  <c r="CA73" i="64"/>
  <c r="BS73" i="64"/>
  <c r="BK73" i="64"/>
  <c r="AU73" i="64"/>
  <c r="CT72" i="64"/>
  <c r="CO70" i="64"/>
  <c r="CG71" i="64"/>
  <c r="BY72" i="64"/>
  <c r="BQ71" i="64"/>
  <c r="BI70" i="64"/>
  <c r="BA71" i="64"/>
  <c r="AS70" i="64"/>
  <c r="CI71" i="64"/>
  <c r="BO72" i="64"/>
  <c r="AQ70" i="64"/>
  <c r="CK72" i="64"/>
  <c r="BE72" i="64"/>
  <c r="BS70" i="64"/>
  <c r="CO73" i="64"/>
  <c r="CG73" i="64"/>
  <c r="BY73" i="64"/>
  <c r="BI73" i="64"/>
  <c r="AS72" i="64"/>
  <c r="CU72" i="64"/>
  <c r="CE72" i="64"/>
  <c r="BW70" i="64"/>
  <c r="BG70" i="64"/>
  <c r="AY72" i="64"/>
  <c r="CO72" i="64"/>
  <c r="CC71" i="64"/>
  <c r="BE70" i="64"/>
  <c r="AM72" i="64"/>
  <c r="CS71" i="64"/>
  <c r="BU70" i="64"/>
  <c r="AW71" i="64"/>
  <c r="CC73" i="64"/>
  <c r="AW73" i="64"/>
  <c r="BS72" i="64"/>
  <c r="BS71" i="64"/>
  <c r="CK70" i="64"/>
  <c r="BM71" i="64"/>
  <c r="AO72" i="64"/>
  <c r="BM73" i="64"/>
  <c r="AO73" i="64"/>
  <c r="CG72" i="64"/>
  <c r="CK71" i="64"/>
  <c r="BE71" i="64"/>
  <c r="CO71" i="64"/>
  <c r="BY71" i="64"/>
  <c r="BQ73" i="64"/>
  <c r="BI71" i="64"/>
  <c r="BA73" i="64"/>
  <c r="AS71" i="64"/>
  <c r="CU70" i="64"/>
  <c r="CE70" i="64"/>
  <c r="BO70" i="64"/>
  <c r="AY70" i="64"/>
  <c r="CK73" i="64"/>
  <c r="BU73" i="64"/>
  <c r="BE73" i="64"/>
  <c r="DI72" i="64"/>
  <c r="BA72" i="64"/>
  <c r="CC70" i="64"/>
  <c r="CM71" i="64"/>
  <c r="BW71" i="64"/>
  <c r="BG71" i="64"/>
  <c r="AQ71" i="64"/>
  <c r="AT70" i="64"/>
  <c r="BU72" i="64"/>
  <c r="BY70" i="64"/>
  <c r="CI73" i="64"/>
  <c r="AM73" i="64"/>
  <c r="BU71" i="64"/>
  <c r="AO71" i="64"/>
  <c r="AW70" i="64"/>
  <c r="CP70" i="64"/>
  <c r="CH70" i="64"/>
  <c r="BZ70" i="64"/>
  <c r="BR70" i="64"/>
  <c r="BJ70" i="64"/>
  <c r="BB70" i="64"/>
  <c r="AL70" i="64"/>
  <c r="CQ70" i="64"/>
  <c r="CA70" i="64"/>
  <c r="BK70" i="64"/>
  <c r="AU70" i="64"/>
  <c r="AM70" i="64"/>
  <c r="CE71" i="64"/>
  <c r="AY71" i="64"/>
  <c r="CS70" i="64"/>
  <c r="CU71" i="64"/>
  <c r="BO71" i="64"/>
  <c r="CQ72" i="64"/>
  <c r="CA72" i="64"/>
  <c r="BK72" i="64"/>
  <c r="AU72" i="64"/>
  <c r="CG70" i="64"/>
  <c r="BQ70" i="64"/>
  <c r="BA70" i="64"/>
  <c r="AS73" i="64"/>
  <c r="DT70" i="64"/>
  <c r="DT71" i="64"/>
  <c r="DT73" i="64"/>
  <c r="DT72" i="64"/>
  <c r="DS71" i="64"/>
  <c r="DS70" i="64"/>
  <c r="DS72" i="64"/>
  <c r="DS73" i="64"/>
  <c r="DR70" i="64"/>
  <c r="DR73" i="64"/>
  <c r="DR72" i="64"/>
  <c r="DR71" i="64"/>
  <c r="DQ72" i="64"/>
  <c r="DQ70" i="64"/>
  <c r="DQ71" i="64"/>
  <c r="DQ73" i="64"/>
  <c r="DP70" i="64"/>
  <c r="DP72" i="64"/>
  <c r="DP71" i="64"/>
  <c r="DP73" i="64"/>
  <c r="DO73" i="64"/>
  <c r="DO70" i="64"/>
  <c r="DO72" i="64"/>
  <c r="DO71" i="64"/>
  <c r="DN71" i="64"/>
  <c r="DN70" i="64"/>
  <c r="DN73" i="64"/>
  <c r="DN72" i="64"/>
  <c r="DM73" i="64"/>
  <c r="DM70" i="64"/>
  <c r="DM72" i="64"/>
  <c r="DM71" i="64"/>
  <c r="DL70" i="64"/>
  <c r="DL71" i="64"/>
  <c r="DL73" i="64"/>
  <c r="DL72" i="64"/>
  <c r="DK70" i="64"/>
  <c r="DK73" i="64"/>
  <c r="DK72" i="64"/>
  <c r="DK71" i="64"/>
  <c r="DJ70" i="64"/>
  <c r="DJ73" i="64"/>
  <c r="DJ72" i="64"/>
  <c r="DJ71" i="64"/>
  <c r="DI70" i="64"/>
  <c r="DI73" i="64"/>
  <c r="DI71" i="64"/>
  <c r="DH72" i="64"/>
  <c r="DH73" i="64"/>
  <c r="DH70" i="64"/>
  <c r="DH71" i="64"/>
  <c r="DF70" i="64"/>
  <c r="DE73" i="64"/>
  <c r="DE72" i="64"/>
  <c r="DG73" i="64"/>
  <c r="DE71" i="64"/>
  <c r="DE70" i="64"/>
  <c r="DG70" i="64"/>
  <c r="CS72" i="64"/>
  <c r="CC72" i="64"/>
  <c r="BM72" i="64"/>
  <c r="AW72" i="64"/>
  <c r="JE73" i="64"/>
  <c r="CR73" i="64"/>
  <c r="CJ73" i="64"/>
  <c r="CB73" i="64"/>
  <c r="BT73" i="64"/>
  <c r="BL73" i="64"/>
  <c r="BD73" i="64"/>
  <c r="AV73" i="64"/>
  <c r="AN73" i="64"/>
  <c r="AM71" i="64"/>
  <c r="CM72" i="64"/>
  <c r="BW72" i="64"/>
  <c r="BG72" i="64"/>
  <c r="AQ72" i="64"/>
  <c r="CL72" i="64"/>
  <c r="CD72" i="64"/>
  <c r="BV72" i="64"/>
  <c r="BN72" i="64"/>
  <c r="BF72" i="64"/>
  <c r="AX72" i="64"/>
  <c r="AP72" i="64"/>
  <c r="DG72" i="64"/>
  <c r="AK73" i="64"/>
  <c r="CN73" i="64"/>
  <c r="CF73" i="64"/>
  <c r="DG71" i="64"/>
  <c r="AK70" i="64"/>
  <c r="AK72" i="64"/>
  <c r="AK71" i="64"/>
  <c r="JE71" i="64"/>
  <c r="CR71" i="64"/>
  <c r="CJ71" i="64"/>
  <c r="CB71" i="64"/>
  <c r="BL71" i="64"/>
  <c r="AV71" i="64"/>
  <c r="AN71" i="64"/>
  <c r="BH73" i="64"/>
  <c r="BT71" i="64"/>
  <c r="AR73" i="64"/>
  <c r="BD71" i="64"/>
  <c r="BP73" i="64"/>
  <c r="DF73" i="64"/>
  <c r="CP73" i="64"/>
  <c r="CH73" i="64"/>
  <c r="BZ73" i="64"/>
  <c r="BR73" i="64"/>
  <c r="BJ73" i="64"/>
  <c r="BB73" i="64"/>
  <c r="AT73" i="64"/>
  <c r="AL73" i="64"/>
  <c r="CN72" i="64"/>
  <c r="CF72" i="64"/>
  <c r="BX72" i="64"/>
  <c r="BP72" i="64"/>
  <c r="BH72" i="64"/>
  <c r="AZ72" i="64"/>
  <c r="AR72" i="64"/>
  <c r="CT71" i="64"/>
  <c r="CL71" i="64"/>
  <c r="CD71" i="64"/>
  <c r="BV71" i="64"/>
  <c r="BN71" i="64"/>
  <c r="BF71" i="64"/>
  <c r="AX71" i="64"/>
  <c r="AP71" i="64"/>
  <c r="JE70" i="64"/>
  <c r="CR70" i="64"/>
  <c r="CJ70" i="64"/>
  <c r="CB70" i="64"/>
  <c r="BT70" i="64"/>
  <c r="BL70" i="64"/>
  <c r="BD70" i="64"/>
  <c r="AV70" i="64"/>
  <c r="AN70" i="64"/>
  <c r="CT73" i="64"/>
  <c r="CL73" i="64"/>
  <c r="CD73" i="64"/>
  <c r="BV73" i="64"/>
  <c r="BN73" i="64"/>
  <c r="BF73" i="64"/>
  <c r="AX73" i="64"/>
  <c r="AP73" i="64"/>
  <c r="JE72" i="64"/>
  <c r="CR72" i="64"/>
  <c r="CJ72" i="64"/>
  <c r="CB72" i="64"/>
  <c r="BT72" i="64"/>
  <c r="BL72" i="64"/>
  <c r="BD72" i="64"/>
  <c r="AV72" i="64"/>
  <c r="AN72" i="64"/>
  <c r="DF71" i="64"/>
  <c r="CP71" i="64"/>
  <c r="CH71" i="64"/>
  <c r="BZ71" i="64"/>
  <c r="BR71" i="64"/>
  <c r="BJ71" i="64"/>
  <c r="BB71" i="64"/>
  <c r="AT71" i="64"/>
  <c r="AL71" i="64"/>
  <c r="CN70" i="64"/>
  <c r="CF70" i="64"/>
  <c r="BX70" i="64"/>
  <c r="BP70" i="64"/>
  <c r="BH70" i="64"/>
  <c r="AZ70" i="64"/>
  <c r="AR70" i="64"/>
  <c r="DF72" i="64"/>
  <c r="CP72" i="64"/>
  <c r="CH72" i="64"/>
  <c r="BZ72" i="64"/>
  <c r="BR72" i="64"/>
  <c r="BJ72" i="64"/>
  <c r="BB72" i="64"/>
  <c r="AT72" i="64"/>
  <c r="AL72" i="64"/>
  <c r="CN71" i="64"/>
  <c r="CF71" i="64"/>
  <c r="BX71" i="64"/>
  <c r="BP71" i="64"/>
  <c r="BH71" i="64"/>
  <c r="AZ71" i="64"/>
  <c r="AR71" i="64"/>
  <c r="CT70" i="64"/>
  <c r="CL70" i="64"/>
  <c r="CD70" i="64"/>
  <c r="BV70" i="64"/>
  <c r="BN70" i="64"/>
  <c r="BF70" i="64"/>
  <c r="AX70" i="64"/>
  <c r="AP70" i="64"/>
  <c r="U47" i="96"/>
  <c r="T47" i="96"/>
  <c r="U49" i="96"/>
  <c r="T49" i="96"/>
  <c r="U9" i="96"/>
  <c r="T9" i="96"/>
  <c r="U17" i="96"/>
  <c r="T17" i="96"/>
  <c r="U31" i="96"/>
  <c r="T31" i="96"/>
  <c r="U13" i="96"/>
  <c r="T13" i="96"/>
  <c r="U19" i="96"/>
  <c r="T19" i="96"/>
  <c r="U23" i="96"/>
  <c r="T23" i="96"/>
  <c r="U27" i="96"/>
  <c r="T27" i="96"/>
  <c r="U33" i="96"/>
  <c r="T33" i="96"/>
  <c r="U37" i="96"/>
  <c r="T37" i="96"/>
  <c r="U41" i="96"/>
  <c r="T41" i="96"/>
  <c r="U43" i="96"/>
  <c r="T43" i="96"/>
  <c r="U11" i="96"/>
  <c r="T11" i="96"/>
  <c r="U15" i="96"/>
  <c r="T15" i="96"/>
  <c r="U21" i="96"/>
  <c r="T21" i="96"/>
  <c r="U25" i="96"/>
  <c r="T25" i="96"/>
  <c r="U29" i="96"/>
  <c r="T29" i="96"/>
  <c r="U35" i="96"/>
  <c r="T35" i="96"/>
  <c r="U39" i="96"/>
  <c r="T39" i="96"/>
  <c r="U45" i="96"/>
  <c r="T45" i="96"/>
  <c r="U46" i="96"/>
  <c r="T46" i="96"/>
  <c r="U48" i="96"/>
  <c r="T48" i="96"/>
  <c r="U50" i="96"/>
  <c r="T50" i="96"/>
  <c r="U8" i="96"/>
  <c r="T8" i="96"/>
  <c r="U10" i="96"/>
  <c r="T10" i="96"/>
  <c r="U12" i="96"/>
  <c r="T12" i="96"/>
  <c r="U14" i="96"/>
  <c r="T14" i="96"/>
  <c r="U16" i="96"/>
  <c r="T16" i="96"/>
  <c r="U18" i="96"/>
  <c r="T18" i="96"/>
  <c r="U20" i="96"/>
  <c r="T20" i="96"/>
  <c r="U22" i="96"/>
  <c r="T22" i="96"/>
  <c r="U24" i="96"/>
  <c r="T24" i="96"/>
  <c r="U26" i="96"/>
  <c r="T26" i="96"/>
  <c r="U28" i="96"/>
  <c r="T28" i="96"/>
  <c r="U30" i="96"/>
  <c r="T30" i="96"/>
  <c r="U32" i="96"/>
  <c r="T32" i="96"/>
  <c r="U34" i="96"/>
  <c r="T34" i="96"/>
  <c r="U36" i="96"/>
  <c r="T36" i="96"/>
  <c r="U38" i="96"/>
  <c r="T38" i="96"/>
  <c r="U40" i="96"/>
  <c r="T40" i="96"/>
  <c r="U42" i="96"/>
  <c r="T42" i="96"/>
  <c r="U44" i="96"/>
  <c r="T44" i="96"/>
  <c r="F8" i="96"/>
  <c r="F9" i="96"/>
  <c r="F10" i="96"/>
  <c r="F11" i="96"/>
  <c r="F12" i="96"/>
  <c r="F13" i="96"/>
  <c r="F14" i="96"/>
  <c r="F15" i="96"/>
  <c r="F16" i="96"/>
  <c r="F17" i="96"/>
  <c r="F18" i="96"/>
  <c r="F19" i="96"/>
  <c r="F20" i="96"/>
  <c r="F21" i="96"/>
  <c r="F22" i="96"/>
  <c r="F23" i="96"/>
  <c r="F24" i="96"/>
  <c r="F25" i="96"/>
  <c r="F26" i="96"/>
  <c r="F27" i="96"/>
  <c r="F28" i="96"/>
  <c r="F29" i="96"/>
  <c r="F30" i="96"/>
  <c r="F31" i="96"/>
  <c r="F32" i="96"/>
  <c r="F33" i="96"/>
  <c r="F34" i="96"/>
  <c r="F35" i="96"/>
  <c r="F36" i="96"/>
  <c r="F37" i="96"/>
  <c r="F38" i="96"/>
  <c r="F39" i="96"/>
  <c r="F40" i="96"/>
  <c r="F41" i="96"/>
  <c r="F42" i="96"/>
  <c r="F43" i="96"/>
  <c r="F44" i="96"/>
  <c r="F45" i="96"/>
  <c r="Q6" i="95"/>
  <c r="O87" i="95"/>
  <c r="V123" i="95"/>
  <c r="O10" i="95"/>
  <c r="Q19" i="95"/>
  <c r="P20" i="95"/>
  <c r="P38" i="95"/>
  <c r="H38" i="95"/>
  <c r="Q51" i="95"/>
  <c r="O55" i="95"/>
  <c r="Q60" i="95"/>
  <c r="P61" i="95"/>
  <c r="O61" i="95"/>
  <c r="P70" i="95"/>
  <c r="H70" i="95"/>
  <c r="P94" i="95"/>
  <c r="H94" i="95"/>
  <c r="P100" i="95"/>
  <c r="M112" i="95"/>
  <c r="D114" i="95"/>
  <c r="U118" i="95"/>
  <c r="M120" i="95"/>
  <c r="F122" i="95"/>
  <c r="U123" i="95"/>
  <c r="M125" i="95"/>
  <c r="G122" i="95"/>
  <c r="H6" i="95"/>
  <c r="P6" i="95" s="1"/>
  <c r="Q10" i="95"/>
  <c r="O37" i="95"/>
  <c r="H46" i="95"/>
  <c r="H122" i="95" s="1"/>
  <c r="O63" i="95"/>
  <c r="P69" i="95"/>
  <c r="O69" i="95"/>
  <c r="H78" i="95"/>
  <c r="P78" i="95" s="1"/>
  <c r="Q83" i="95"/>
  <c r="P83" i="95"/>
  <c r="U112" i="95"/>
  <c r="L114" i="95"/>
  <c r="D116" i="95"/>
  <c r="H119" i="95"/>
  <c r="V120" i="95"/>
  <c r="I124" i="95"/>
  <c r="V125" i="95"/>
  <c r="Q78" i="95"/>
  <c r="O78" i="95"/>
  <c r="N112" i="95"/>
  <c r="O5" i="95"/>
  <c r="H7" i="95"/>
  <c r="P7" i="95" s="1"/>
  <c r="O14" i="95"/>
  <c r="Q15" i="95"/>
  <c r="O18" i="95"/>
  <c r="O19" i="95"/>
  <c r="O26" i="95"/>
  <c r="Q30" i="95"/>
  <c r="O30" i="95"/>
  <c r="P36" i="95"/>
  <c r="H37" i="95"/>
  <c r="Q37" i="95" s="1"/>
  <c r="P42" i="95"/>
  <c r="O45" i="95"/>
  <c r="O122" i="95" s="1"/>
  <c r="Q54" i="95"/>
  <c r="O54" i="95"/>
  <c r="H69" i="95"/>
  <c r="Q69" i="95" s="1"/>
  <c r="P74" i="95"/>
  <c r="P92" i="95"/>
  <c r="H93" i="95"/>
  <c r="P93" i="95" s="1"/>
  <c r="V112" i="95"/>
  <c r="M114" i="95"/>
  <c r="E116" i="95"/>
  <c r="R117" i="95"/>
  <c r="I119" i="95"/>
  <c r="W120" i="95"/>
  <c r="J124" i="95"/>
  <c r="W125" i="95"/>
  <c r="E114" i="95"/>
  <c r="I117" i="95"/>
  <c r="O6" i="95"/>
  <c r="H8" i="95"/>
  <c r="P8" i="95" s="1"/>
  <c r="P17" i="95"/>
  <c r="P18" i="95"/>
  <c r="Q23" i="95"/>
  <c r="P25" i="95"/>
  <c r="P26" i="95"/>
  <c r="O31" i="95"/>
  <c r="O39" i="95"/>
  <c r="P48" i="95"/>
  <c r="P54" i="95"/>
  <c r="H54" i="95"/>
  <c r="O71" i="95"/>
  <c r="O77" i="95"/>
  <c r="O125" i="95" s="1"/>
  <c r="Q86" i="95"/>
  <c r="O86" i="95"/>
  <c r="O95" i="95"/>
  <c r="Q96" i="95"/>
  <c r="U114" i="95"/>
  <c r="L116" i="95"/>
  <c r="D118" i="95"/>
  <c r="Q119" i="95"/>
  <c r="J121" i="95"/>
  <c r="Z122" i="95"/>
  <c r="R124" i="95"/>
  <c r="K126" i="95"/>
  <c r="O46" i="95"/>
  <c r="R115" i="95"/>
  <c r="O7" i="95"/>
  <c r="H9" i="95"/>
  <c r="Q9" i="95" s="1"/>
  <c r="Q11" i="95"/>
  <c r="Q12" i="95"/>
  <c r="P13" i="95"/>
  <c r="H14" i="95"/>
  <c r="Q14" i="95" s="1"/>
  <c r="Q22" i="95"/>
  <c r="O22" i="95"/>
  <c r="H23" i="95"/>
  <c r="P23" i="95" s="1"/>
  <c r="Q28" i="95"/>
  <c r="P29" i="95"/>
  <c r="H35" i="95"/>
  <c r="P35" i="95" s="1"/>
  <c r="P44" i="95"/>
  <c r="H45" i="95"/>
  <c r="Q45" i="95" s="1"/>
  <c r="P50" i="95"/>
  <c r="O62" i="95"/>
  <c r="H77" i="95"/>
  <c r="P77" i="95" s="1"/>
  <c r="P86" i="95"/>
  <c r="H86" i="95"/>
  <c r="I113" i="95"/>
  <c r="V114" i="95"/>
  <c r="M116" i="95"/>
  <c r="E118" i="95"/>
  <c r="R119" i="95"/>
  <c r="K121" i="95"/>
  <c r="D123" i="95"/>
  <c r="S124" i="95"/>
  <c r="O120" i="95"/>
  <c r="W127" i="95"/>
  <c r="O127" i="95"/>
  <c r="F127" i="95"/>
  <c r="R126" i="95"/>
  <c r="I126" i="95"/>
  <c r="U125" i="95"/>
  <c r="L125" i="95"/>
  <c r="D125" i="95"/>
  <c r="T123" i="95"/>
  <c r="J123" i="95"/>
  <c r="W122" i="95"/>
  <c r="M122" i="95"/>
  <c r="E122" i="95"/>
  <c r="R121" i="95"/>
  <c r="I121" i="95"/>
  <c r="U120" i="95"/>
  <c r="L120" i="95"/>
  <c r="D120" i="95"/>
  <c r="P119" i="95"/>
  <c r="G119" i="95"/>
  <c r="T118" i="95"/>
  <c r="K118" i="95"/>
  <c r="Z117" i="95"/>
  <c r="G117" i="95"/>
  <c r="T116" i="95"/>
  <c r="K116" i="95"/>
  <c r="Z115" i="95"/>
  <c r="G115" i="95"/>
  <c r="T114" i="95"/>
  <c r="K114" i="95"/>
  <c r="Z113" i="95"/>
  <c r="G113" i="95"/>
  <c r="T112" i="95"/>
  <c r="L112" i="95"/>
  <c r="D112" i="95"/>
  <c r="V127" i="95"/>
  <c r="M127" i="95"/>
  <c r="E127" i="95"/>
  <c r="T125" i="95"/>
  <c r="K125" i="95"/>
  <c r="Z124" i="95"/>
  <c r="G124" i="95"/>
  <c r="R123" i="95"/>
  <c r="I123" i="95"/>
  <c r="V122" i="95"/>
  <c r="L122" i="95"/>
  <c r="D122" i="95"/>
  <c r="T120" i="95"/>
  <c r="K120" i="95"/>
  <c r="W119" i="95"/>
  <c r="O119" i="95"/>
  <c r="F119" i="95"/>
  <c r="S118" i="95"/>
  <c r="J118" i="95"/>
  <c r="W117" i="95"/>
  <c r="F117" i="95"/>
  <c r="S116" i="95"/>
  <c r="J116" i="95"/>
  <c r="W115" i="95"/>
  <c r="F115" i="95"/>
  <c r="S114" i="95"/>
  <c r="J114" i="95"/>
  <c r="W113" i="95"/>
  <c r="O113" i="95"/>
  <c r="F113" i="95"/>
  <c r="S112" i="95"/>
  <c r="K112" i="95"/>
  <c r="U127" i="95"/>
  <c r="L127" i="95"/>
  <c r="D127" i="95"/>
  <c r="G126" i="95"/>
  <c r="S125" i="95"/>
  <c r="J125" i="95"/>
  <c r="W124" i="95"/>
  <c r="F124" i="95"/>
  <c r="Q123" i="95"/>
  <c r="H123" i="95"/>
  <c r="U122" i="95"/>
  <c r="K122" i="95"/>
  <c r="Z121" i="95"/>
  <c r="G121" i="95"/>
  <c r="S120" i="95"/>
  <c r="J120" i="95"/>
  <c r="V119" i="95"/>
  <c r="M119" i="95"/>
  <c r="E119" i="95"/>
  <c r="R118" i="95"/>
  <c r="I118" i="95"/>
  <c r="V117" i="95"/>
  <c r="M117" i="95"/>
  <c r="E117" i="95"/>
  <c r="R116" i="95"/>
  <c r="I116" i="95"/>
  <c r="V115" i="95"/>
  <c r="M115" i="95"/>
  <c r="E115" i="95"/>
  <c r="R114" i="95"/>
  <c r="I114" i="95"/>
  <c r="V113" i="95"/>
  <c r="M113" i="95"/>
  <c r="E113" i="95"/>
  <c r="R112" i="95"/>
  <c r="J112" i="95"/>
  <c r="T127" i="95"/>
  <c r="K127" i="95"/>
  <c r="W126" i="95"/>
  <c r="F126" i="95"/>
  <c r="R125" i="95"/>
  <c r="I125" i="95"/>
  <c r="V124" i="95"/>
  <c r="M124" i="95"/>
  <c r="E124" i="95"/>
  <c r="P123" i="95"/>
  <c r="G123" i="95"/>
  <c r="T122" i="95"/>
  <c r="J122" i="95"/>
  <c r="W121" i="95"/>
  <c r="F121" i="95"/>
  <c r="R120" i="95"/>
  <c r="I120" i="95"/>
  <c r="U119" i="95"/>
  <c r="L119" i="95"/>
  <c r="D119" i="95"/>
  <c r="U117" i="95"/>
  <c r="L117" i="95"/>
  <c r="D117" i="95"/>
  <c r="U115" i="95"/>
  <c r="L115" i="95"/>
  <c r="D115" i="95"/>
  <c r="U113" i="95"/>
  <c r="L113" i="95"/>
  <c r="D113" i="95"/>
  <c r="I112" i="95"/>
  <c r="S127" i="95"/>
  <c r="J127" i="95"/>
  <c r="V126" i="95"/>
  <c r="M126" i="95"/>
  <c r="E126" i="95"/>
  <c r="U124" i="95"/>
  <c r="L124" i="95"/>
  <c r="D124" i="95"/>
  <c r="O123" i="95"/>
  <c r="F123" i="95"/>
  <c r="R122" i="95"/>
  <c r="I122" i="95"/>
  <c r="V121" i="95"/>
  <c r="M121" i="95"/>
  <c r="E121" i="95"/>
  <c r="Q120" i="95"/>
  <c r="H120" i="95"/>
  <c r="T119" i="95"/>
  <c r="K119" i="95"/>
  <c r="Z118" i="95"/>
  <c r="G118" i="95"/>
  <c r="T117" i="95"/>
  <c r="K117" i="95"/>
  <c r="Z116" i="95"/>
  <c r="G116" i="95"/>
  <c r="T115" i="95"/>
  <c r="K115" i="95"/>
  <c r="Z114" i="95"/>
  <c r="G114" i="95"/>
  <c r="T113" i="95"/>
  <c r="K113" i="95"/>
  <c r="Z112" i="95"/>
  <c r="P112" i="95"/>
  <c r="H112" i="95"/>
  <c r="R127" i="95"/>
  <c r="I127" i="95"/>
  <c r="U126" i="95"/>
  <c r="L126" i="95"/>
  <c r="D126" i="95"/>
  <c r="G125" i="95"/>
  <c r="T124" i="95"/>
  <c r="K124" i="95"/>
  <c r="W123" i="95"/>
  <c r="M123" i="95"/>
  <c r="E123" i="95"/>
  <c r="U121" i="95"/>
  <c r="L121" i="95"/>
  <c r="D121" i="95"/>
  <c r="P120" i="95"/>
  <c r="G120" i="95"/>
  <c r="S119" i="95"/>
  <c r="J119" i="95"/>
  <c r="W118" i="95"/>
  <c r="F118" i="95"/>
  <c r="S117" i="95"/>
  <c r="J117" i="95"/>
  <c r="W116" i="95"/>
  <c r="O116" i="95"/>
  <c r="F116" i="95"/>
  <c r="S115" i="95"/>
  <c r="J115" i="95"/>
  <c r="W114" i="95"/>
  <c r="O114" i="95"/>
  <c r="F114" i="95"/>
  <c r="S113" i="95"/>
  <c r="J113" i="95"/>
  <c r="W112" i="95"/>
  <c r="O112" i="95"/>
  <c r="G112" i="95"/>
  <c r="P127" i="95"/>
  <c r="G127" i="95"/>
  <c r="S126" i="95"/>
  <c r="J126" i="95"/>
  <c r="P12" i="95"/>
  <c r="O15" i="95"/>
  <c r="O21" i="95"/>
  <c r="O115" i="95" s="1"/>
  <c r="P28" i="95"/>
  <c r="P30" i="95"/>
  <c r="Q43" i="95"/>
  <c r="Q47" i="95"/>
  <c r="O47" i="95"/>
  <c r="Q52" i="95"/>
  <c r="P53" i="95"/>
  <c r="O53" i="95"/>
  <c r="H62" i="95"/>
  <c r="Q62" i="95" s="1"/>
  <c r="Q75" i="95"/>
  <c r="O79" i="95"/>
  <c r="Q85" i="95"/>
  <c r="E112" i="95"/>
  <c r="Q113" i="95"/>
  <c r="U116" i="95"/>
  <c r="L118" i="95"/>
  <c r="E120" i="95"/>
  <c r="S121" i="95"/>
  <c r="K123" i="95"/>
  <c r="E125" i="95"/>
  <c r="H127" i="95"/>
  <c r="P15" i="95"/>
  <c r="Q20" i="95"/>
  <c r="Q121" i="95" s="1"/>
  <c r="P21" i="95"/>
  <c r="O23" i="95"/>
  <c r="O121" i="95" s="1"/>
  <c r="H27" i="95"/>
  <c r="P27" i="95" s="1"/>
  <c r="O35" i="95"/>
  <c r="O117" i="95" s="1"/>
  <c r="Q38" i="95"/>
  <c r="O38" i="95"/>
  <c r="P47" i="95"/>
  <c r="P52" i="95"/>
  <c r="P58" i="95"/>
  <c r="Q70" i="95"/>
  <c r="O70" i="95"/>
  <c r="O124" i="95" s="1"/>
  <c r="Q84" i="95"/>
  <c r="P85" i="95"/>
  <c r="O85" i="95"/>
  <c r="O126" i="95" s="1"/>
  <c r="Q94" i="95"/>
  <c r="O94" i="95"/>
  <c r="Q100" i="95"/>
  <c r="Q112" i="95" s="1"/>
  <c r="F112" i="95"/>
  <c r="R113" i="95"/>
  <c r="I115" i="95"/>
  <c r="V116" i="95"/>
  <c r="M118" i="95"/>
  <c r="F120" i="95"/>
  <c r="T121" i="95"/>
  <c r="L123" i="95"/>
  <c r="F125" i="95"/>
  <c r="Q127" i="95"/>
  <c r="H31" i="95"/>
  <c r="P31" i="95" s="1"/>
  <c r="H39" i="95"/>
  <c r="Q39" i="95" s="1"/>
  <c r="H47" i="95"/>
  <c r="H55" i="95"/>
  <c r="Q55" i="95" s="1"/>
  <c r="H63" i="95"/>
  <c r="P63" i="95" s="1"/>
  <c r="H71" i="95"/>
  <c r="Q71" i="95" s="1"/>
  <c r="H79" i="95"/>
  <c r="Q79" i="95" s="1"/>
  <c r="H87" i="95"/>
  <c r="P87" i="95" s="1"/>
  <c r="O93" i="95"/>
  <c r="H95" i="95"/>
  <c r="Q95" i="95" s="1"/>
  <c r="H16" i="95"/>
  <c r="H114" i="95" s="1"/>
  <c r="H24" i="95"/>
  <c r="Q24" i="95" s="1"/>
  <c r="H32" i="95"/>
  <c r="Q32" i="95" s="1"/>
  <c r="H40" i="95"/>
  <c r="Q40" i="95" s="1"/>
  <c r="H48" i="95"/>
  <c r="Q48" i="95" s="1"/>
  <c r="H56" i="95"/>
  <c r="Q56" i="95" s="1"/>
  <c r="H64" i="95"/>
  <c r="Q64" i="95" s="1"/>
  <c r="H72" i="95"/>
  <c r="Q72" i="95" s="1"/>
  <c r="H80" i="95"/>
  <c r="Q80" i="95" s="1"/>
  <c r="H88" i="95"/>
  <c r="Q88" i="95" s="1"/>
  <c r="H81" i="95"/>
  <c r="H118" i="95" s="1"/>
  <c r="H89" i="95"/>
  <c r="N23" i="69"/>
  <c r="Q5" i="96" l="1"/>
  <c r="P5" i="96"/>
  <c r="T5" i="96"/>
  <c r="U5" i="96"/>
  <c r="P116" i="95"/>
  <c r="P122" i="95"/>
  <c r="P24" i="95"/>
  <c r="P115" i="95" s="1"/>
  <c r="Q63" i="95"/>
  <c r="Q124" i="95" s="1"/>
  <c r="H117" i="95"/>
  <c r="H126" i="95"/>
  <c r="P39" i="95"/>
  <c r="P55" i="95"/>
  <c r="H115" i="95"/>
  <c r="P62" i="95"/>
  <c r="P124" i="95" s="1"/>
  <c r="H125" i="95"/>
  <c r="Q16" i="95"/>
  <c r="Q114" i="95" s="1"/>
  <c r="P80" i="95"/>
  <c r="P45" i="95"/>
  <c r="P46" i="95"/>
  <c r="Q93" i="95"/>
  <c r="P32" i="95"/>
  <c r="Q87" i="95"/>
  <c r="Q115" i="95"/>
  <c r="P64" i="95"/>
  <c r="P79" i="95"/>
  <c r="P125" i="95" s="1"/>
  <c r="P56" i="95"/>
  <c r="O118" i="95"/>
  <c r="H116" i="95"/>
  <c r="P71" i="95"/>
  <c r="Q46" i="95"/>
  <c r="Q122" i="95" s="1"/>
  <c r="Q77" i="95"/>
  <c r="Q125" i="95" s="1"/>
  <c r="P16" i="95"/>
  <c r="P40" i="95"/>
  <c r="Q7" i="95"/>
  <c r="P89" i="95"/>
  <c r="Q89" i="95"/>
  <c r="Q27" i="95"/>
  <c r="H124" i="95"/>
  <c r="H113" i="95"/>
  <c r="Q31" i="95"/>
  <c r="P72" i="95"/>
  <c r="Q81" i="95"/>
  <c r="P81" i="95"/>
  <c r="H121" i="95"/>
  <c r="Q35" i="95"/>
  <c r="Q117" i="95" s="1"/>
  <c r="P37" i="95"/>
  <c r="P117" i="95" s="1"/>
  <c r="P14" i="95"/>
  <c r="P114" i="95" s="1"/>
  <c r="P9" i="95"/>
  <c r="P113" i="95" s="1"/>
  <c r="P88" i="95"/>
  <c r="P121" i="95"/>
  <c r="P95" i="95"/>
  <c r="Q8" i="95"/>
  <c r="C5" i="90"/>
  <c r="B5" i="90" s="1"/>
  <c r="C2" i="90"/>
  <c r="C123" i="88"/>
  <c r="A123" i="88" s="1"/>
  <c r="C122" i="88"/>
  <c r="A122" i="88" s="1"/>
  <c r="M7" i="69"/>
  <c r="M8" i="69"/>
  <c r="M9" i="69"/>
  <c r="M10" i="69"/>
  <c r="M11" i="69"/>
  <c r="M12" i="69"/>
  <c r="M13" i="69"/>
  <c r="M6" i="69"/>
  <c r="K7" i="69"/>
  <c r="K8" i="69"/>
  <c r="K9" i="69"/>
  <c r="K10" i="69"/>
  <c r="K11" i="69"/>
  <c r="K12" i="69"/>
  <c r="K13" i="69"/>
  <c r="N13" i="69" s="1"/>
  <c r="K6" i="69"/>
  <c r="N6" i="69" s="1"/>
  <c r="Q116" i="95" l="1"/>
  <c r="P126" i="95"/>
  <c r="P118" i="95"/>
  <c r="Q126" i="95"/>
  <c r="Q118" i="95"/>
  <c r="C6" i="90"/>
  <c r="A6" i="90" s="1"/>
  <c r="A5" i="90"/>
  <c r="A2" i="90"/>
  <c r="C3" i="90"/>
  <c r="B2" i="90"/>
  <c r="C124" i="88"/>
  <c r="C125" i="88" s="1"/>
  <c r="C126" i="88" s="1"/>
  <c r="B123" i="88"/>
  <c r="B122" i="88"/>
  <c r="B6" i="90" l="1"/>
  <c r="C7" i="90"/>
  <c r="C8" i="90" s="1"/>
  <c r="C4" i="90"/>
  <c r="B3" i="90"/>
  <c r="A3" i="90"/>
  <c r="A124" i="88"/>
  <c r="B124" i="88"/>
  <c r="B125" i="88"/>
  <c r="A125" i="88"/>
  <c r="A126" i="88"/>
  <c r="B126" i="88"/>
  <c r="C127" i="88"/>
  <c r="A7" i="90" l="1"/>
  <c r="B7" i="90"/>
  <c r="C9" i="90"/>
  <c r="B8" i="90"/>
  <c r="A8" i="90"/>
  <c r="B4" i="90"/>
  <c r="A4" i="90"/>
  <c r="C128" i="88"/>
  <c r="A127" i="88"/>
  <c r="B127" i="88"/>
  <c r="A9" i="90" l="1"/>
  <c r="B9" i="90"/>
  <c r="C10" i="90"/>
  <c r="B128" i="88"/>
  <c r="C129" i="88"/>
  <c r="A128" i="88"/>
  <c r="C11" i="90" l="1"/>
  <c r="B10" i="90"/>
  <c r="A10" i="90"/>
  <c r="A129" i="88"/>
  <c r="B129" i="88"/>
  <c r="C130" i="88"/>
  <c r="C12" i="90" l="1"/>
  <c r="A11" i="90"/>
  <c r="B11" i="90"/>
  <c r="C131" i="88"/>
  <c r="A130" i="88"/>
  <c r="B130" i="88"/>
  <c r="B12" i="90" l="1"/>
  <c r="C13" i="90"/>
  <c r="A12" i="90"/>
  <c r="A131" i="88"/>
  <c r="B131" i="88"/>
  <c r="C132" i="88"/>
  <c r="A13" i="90" l="1"/>
  <c r="C14" i="90"/>
  <c r="B13" i="90"/>
  <c r="C133" i="88"/>
  <c r="A132" i="88"/>
  <c r="B132" i="88"/>
  <c r="B14" i="90" l="1"/>
  <c r="A14" i="90"/>
  <c r="C15" i="90"/>
  <c r="C134" i="88"/>
  <c r="A133" i="88"/>
  <c r="B133" i="88"/>
  <c r="B15" i="90" l="1"/>
  <c r="C16" i="90"/>
  <c r="A15" i="90"/>
  <c r="A134" i="88"/>
  <c r="B134" i="88"/>
  <c r="C135" i="88"/>
  <c r="B16" i="90" l="1"/>
  <c r="C17" i="90"/>
  <c r="A16" i="90"/>
  <c r="C136" i="88"/>
  <c r="A135" i="88"/>
  <c r="B135" i="88"/>
  <c r="C18" i="90" l="1"/>
  <c r="B17" i="90"/>
  <c r="A17" i="90"/>
  <c r="B136" i="88"/>
  <c r="C137" i="88"/>
  <c r="A136" i="88"/>
  <c r="B18" i="90" l="1"/>
  <c r="A18" i="90"/>
  <c r="C19" i="90"/>
  <c r="A137" i="88"/>
  <c r="B137" i="88"/>
  <c r="C138" i="88"/>
  <c r="C20" i="90" l="1"/>
  <c r="B19" i="90"/>
  <c r="A19" i="90"/>
  <c r="C139" i="88"/>
  <c r="A138" i="88"/>
  <c r="B138" i="88"/>
  <c r="C21" i="90" l="1"/>
  <c r="A20" i="90"/>
  <c r="B20" i="90"/>
  <c r="A139" i="88"/>
  <c r="B139" i="88"/>
  <c r="C140" i="88"/>
  <c r="A21" i="90" l="1"/>
  <c r="B21" i="90"/>
  <c r="C22" i="90"/>
  <c r="C141" i="88"/>
  <c r="A140" i="88"/>
  <c r="B140" i="88"/>
  <c r="C23" i="90" l="1"/>
  <c r="B22" i="90"/>
  <c r="A22" i="90"/>
  <c r="C142" i="88"/>
  <c r="A141" i="88"/>
  <c r="B141" i="88"/>
  <c r="C24" i="90" l="1"/>
  <c r="A23" i="90"/>
  <c r="B23" i="90"/>
  <c r="A142" i="88"/>
  <c r="B142" i="88"/>
  <c r="C143" i="88"/>
  <c r="B24" i="90" l="1"/>
  <c r="C25" i="90"/>
  <c r="A24" i="90"/>
  <c r="C144" i="88"/>
  <c r="A143" i="88"/>
  <c r="B143" i="88"/>
  <c r="C26" i="90" l="1"/>
  <c r="A25" i="90"/>
  <c r="B25" i="90"/>
  <c r="B144" i="88"/>
  <c r="C145" i="88"/>
  <c r="A144" i="88"/>
  <c r="A26" i="90" l="1"/>
  <c r="B26" i="90"/>
  <c r="C27" i="90"/>
  <c r="A145" i="88"/>
  <c r="B145" i="88"/>
  <c r="C146" i="88"/>
  <c r="C28" i="90" l="1"/>
  <c r="A27" i="90"/>
  <c r="B27" i="90"/>
  <c r="C147" i="88"/>
  <c r="A146" i="88"/>
  <c r="B146" i="88"/>
  <c r="A28" i="90" l="1"/>
  <c r="B28" i="90"/>
  <c r="C29" i="90"/>
  <c r="A147" i="88"/>
  <c r="B147" i="88"/>
  <c r="C148" i="88"/>
  <c r="C30" i="90" l="1"/>
  <c r="B29" i="90"/>
  <c r="A29" i="90"/>
  <c r="C149" i="88"/>
  <c r="A148" i="88"/>
  <c r="B148" i="88"/>
  <c r="B30" i="90" l="1"/>
  <c r="C31" i="90"/>
  <c r="A30" i="90"/>
  <c r="C150" i="88"/>
  <c r="A149" i="88"/>
  <c r="B149" i="88"/>
  <c r="C32" i="90" l="1"/>
  <c r="B31" i="90"/>
  <c r="A31" i="90"/>
  <c r="A150" i="88"/>
  <c r="B150" i="88"/>
  <c r="C151" i="88"/>
  <c r="A32" i="90" l="1"/>
  <c r="C33" i="90"/>
  <c r="B32" i="90"/>
  <c r="C152" i="88"/>
  <c r="A151" i="88"/>
  <c r="B151" i="88"/>
  <c r="A33" i="90" l="1"/>
  <c r="B33" i="90"/>
  <c r="C34" i="90"/>
  <c r="B152" i="88"/>
  <c r="C153" i="88"/>
  <c r="A152" i="88"/>
  <c r="C35" i="90" l="1"/>
  <c r="A34" i="90"/>
  <c r="B34" i="90"/>
  <c r="A153" i="88"/>
  <c r="B153" i="88"/>
  <c r="C154" i="88"/>
  <c r="A35" i="90" l="1"/>
  <c r="C36" i="90"/>
  <c r="B35" i="90"/>
  <c r="C155" i="88"/>
  <c r="A154" i="88"/>
  <c r="B154" i="88"/>
  <c r="C37" i="90" l="1"/>
  <c r="A36" i="90"/>
  <c r="B36" i="90"/>
  <c r="A155" i="88"/>
  <c r="B155" i="88"/>
  <c r="C156" i="88"/>
  <c r="B37" i="90" l="1"/>
  <c r="C38" i="90"/>
  <c r="A37" i="90"/>
  <c r="C157" i="88"/>
  <c r="A156" i="88"/>
  <c r="B156" i="88"/>
  <c r="C39" i="90" l="1"/>
  <c r="B38" i="90"/>
  <c r="A38" i="90"/>
  <c r="C158" i="88"/>
  <c r="A157" i="88"/>
  <c r="B157" i="88"/>
  <c r="B39" i="90" l="1"/>
  <c r="C40" i="90"/>
  <c r="A39" i="90"/>
  <c r="A158" i="88"/>
  <c r="B158" i="88"/>
  <c r="C159" i="88"/>
  <c r="B40" i="90" l="1"/>
  <c r="C41" i="90"/>
  <c r="A40" i="90"/>
  <c r="C160" i="88"/>
  <c r="A159" i="88"/>
  <c r="B159" i="88"/>
  <c r="B41" i="90" l="1"/>
  <c r="A41" i="90"/>
  <c r="C42" i="90"/>
  <c r="B160" i="88"/>
  <c r="C161" i="88"/>
  <c r="A160" i="88"/>
  <c r="B42" i="90" l="1"/>
  <c r="A42" i="90"/>
  <c r="C43" i="90"/>
  <c r="A161" i="88"/>
  <c r="B161" i="88"/>
  <c r="C162" i="88"/>
  <c r="B43" i="90" l="1"/>
  <c r="A43" i="90"/>
  <c r="C44" i="90"/>
  <c r="C163" i="88"/>
  <c r="A162" i="88"/>
  <c r="B162" i="88"/>
  <c r="B44" i="90" l="1"/>
  <c r="A44" i="90"/>
  <c r="C45" i="90"/>
  <c r="A163" i="88"/>
  <c r="B163" i="88"/>
  <c r="C164" i="88"/>
  <c r="A45" i="90" l="1"/>
  <c r="B45" i="90"/>
  <c r="C46" i="90"/>
  <c r="C165" i="88"/>
  <c r="A164" i="88"/>
  <c r="B164" i="88"/>
  <c r="C47" i="90" l="1"/>
  <c r="B46" i="90"/>
  <c r="A46" i="90"/>
  <c r="C166" i="88"/>
  <c r="A165" i="88"/>
  <c r="B165" i="88"/>
  <c r="C48" i="90" l="1"/>
  <c r="B47" i="90"/>
  <c r="A47" i="90"/>
  <c r="A166" i="88"/>
  <c r="B166" i="88"/>
  <c r="C167" i="88"/>
  <c r="C49" i="90" l="1"/>
  <c r="B48" i="90"/>
  <c r="A48" i="90"/>
  <c r="C168" i="88"/>
  <c r="A167" i="88"/>
  <c r="B167" i="88"/>
  <c r="C50" i="90" l="1"/>
  <c r="B49" i="90"/>
  <c r="A49" i="90"/>
  <c r="B168" i="88"/>
  <c r="C169" i="88"/>
  <c r="A168" i="88"/>
  <c r="A50" i="90" l="1"/>
  <c r="C51" i="90"/>
  <c r="B50" i="90"/>
  <c r="A169" i="88"/>
  <c r="B169" i="88"/>
  <c r="C170" i="88"/>
  <c r="B51" i="90" l="1"/>
  <c r="A51" i="90"/>
  <c r="C52" i="90"/>
  <c r="C171" i="88"/>
  <c r="A170" i="88"/>
  <c r="B170" i="88"/>
  <c r="C53" i="90" l="1"/>
  <c r="A52" i="90"/>
  <c r="B52" i="90"/>
  <c r="A171" i="88"/>
  <c r="B171" i="88"/>
  <c r="C172" i="88"/>
  <c r="A53" i="90" l="1"/>
  <c r="B53" i="90"/>
  <c r="C54" i="90"/>
  <c r="C173" i="88"/>
  <c r="A172" i="88"/>
  <c r="B172" i="88"/>
  <c r="A54" i="90" l="1"/>
  <c r="C55" i="90"/>
  <c r="B54" i="90"/>
  <c r="C174" i="88"/>
  <c r="A173" i="88"/>
  <c r="B173" i="88"/>
  <c r="C56" i="90" l="1"/>
  <c r="A55" i="90"/>
  <c r="B55" i="90"/>
  <c r="A174" i="88"/>
  <c r="B174" i="88"/>
  <c r="C175" i="88"/>
  <c r="C57" i="90" l="1"/>
  <c r="A56" i="90"/>
  <c r="B56" i="90"/>
  <c r="C176" i="88"/>
  <c r="A175" i="88"/>
  <c r="B175" i="88"/>
  <c r="C58" i="90" l="1"/>
  <c r="B57" i="90"/>
  <c r="A57" i="90"/>
  <c r="B176" i="88"/>
  <c r="C177" i="88"/>
  <c r="A176" i="88"/>
  <c r="A58" i="90" l="1"/>
  <c r="B58" i="90"/>
  <c r="A177" i="88"/>
  <c r="B177" i="88"/>
  <c r="C178" i="88"/>
  <c r="C179" i="88" l="1"/>
  <c r="A178" i="88"/>
  <c r="B178" i="88"/>
  <c r="A179" i="88" l="1"/>
  <c r="B179" i="88"/>
  <c r="C180" i="88"/>
  <c r="C181" i="88" l="1"/>
  <c r="A180" i="88"/>
  <c r="B180" i="88"/>
  <c r="C182" i="88" l="1"/>
  <c r="A181" i="88"/>
  <c r="B181" i="88"/>
  <c r="A182" i="88" l="1"/>
  <c r="B182" i="88"/>
  <c r="C183" i="88"/>
  <c r="C184" i="88" l="1"/>
  <c r="A183" i="88"/>
  <c r="B183" i="88"/>
  <c r="B184" i="88" l="1"/>
  <c r="C185" i="88"/>
  <c r="A184" i="88"/>
  <c r="A185" i="88" l="1"/>
  <c r="B185" i="88"/>
  <c r="C186" i="88"/>
  <c r="C187" i="88" l="1"/>
  <c r="A186" i="88"/>
  <c r="B186" i="88"/>
  <c r="A187" i="88" l="1"/>
  <c r="B187" i="88"/>
  <c r="C188" i="88"/>
  <c r="C70" i="90" l="1"/>
  <c r="C189" i="88"/>
  <c r="A188" i="88"/>
  <c r="B188" i="88"/>
  <c r="B70" i="90" l="1"/>
  <c r="C190" i="88"/>
  <c r="A189" i="88"/>
  <c r="B189" i="88"/>
  <c r="A71" i="90" l="1"/>
  <c r="B71" i="90"/>
  <c r="C72" i="90"/>
  <c r="A190" i="88"/>
  <c r="B190" i="88"/>
  <c r="C191" i="88"/>
  <c r="B72" i="90" l="1"/>
  <c r="C73" i="90"/>
  <c r="A72" i="90"/>
  <c r="C192" i="88"/>
  <c r="A191" i="88"/>
  <c r="B191" i="88"/>
  <c r="C74" i="90" l="1"/>
  <c r="B73" i="90"/>
  <c r="A73" i="90"/>
  <c r="B192" i="88"/>
  <c r="C193" i="88"/>
  <c r="A192" i="88"/>
  <c r="A74" i="90" l="1"/>
  <c r="C75" i="90"/>
  <c r="B74" i="90"/>
  <c r="A193" i="88"/>
  <c r="B193" i="88"/>
  <c r="C194" i="88"/>
  <c r="A75" i="90" l="1"/>
  <c r="C76" i="90"/>
  <c r="B75" i="90"/>
  <c r="C195" i="88"/>
  <c r="A194" i="88"/>
  <c r="B194" i="88"/>
  <c r="A76" i="90" l="1"/>
  <c r="B76" i="90"/>
  <c r="C77" i="90"/>
  <c r="A195" i="88"/>
  <c r="B195" i="88"/>
  <c r="C196" i="88"/>
  <c r="B77" i="90" l="1"/>
  <c r="A77" i="90"/>
  <c r="C78" i="90"/>
  <c r="C197" i="88"/>
  <c r="A196" i="88"/>
  <c r="B196" i="88"/>
  <c r="C79" i="90" l="1"/>
  <c r="A79" i="90" s="1"/>
  <c r="B78" i="90"/>
  <c r="A78" i="90"/>
  <c r="C198" i="88"/>
  <c r="A197" i="88"/>
  <c r="B197" i="88"/>
  <c r="C80" i="90" l="1"/>
  <c r="A80" i="90" s="1"/>
  <c r="B79" i="90"/>
  <c r="A198" i="88"/>
  <c r="B198" i="88"/>
  <c r="C199" i="88"/>
  <c r="B80" i="90" l="1"/>
  <c r="C81" i="90"/>
  <c r="C200" i="88"/>
  <c r="A199" i="88"/>
  <c r="B199" i="88"/>
  <c r="C82" i="90" l="1"/>
  <c r="A81" i="90"/>
  <c r="B81" i="90"/>
  <c r="B200" i="88"/>
  <c r="C201" i="88"/>
  <c r="A200" i="88"/>
  <c r="B82" i="90" l="1"/>
  <c r="C83" i="90"/>
  <c r="A82" i="90"/>
  <c r="A201" i="88"/>
  <c r="B201" i="88"/>
  <c r="C202" i="88"/>
  <c r="A83" i="90" l="1"/>
  <c r="C84" i="90"/>
  <c r="B83" i="90"/>
  <c r="C203" i="88"/>
  <c r="A202" i="88"/>
  <c r="B202" i="88"/>
  <c r="A84" i="90" l="1"/>
  <c r="C85" i="90"/>
  <c r="B84" i="90"/>
  <c r="A203" i="88"/>
  <c r="B203" i="88"/>
  <c r="C204" i="88"/>
  <c r="B85" i="90" l="1"/>
  <c r="C86" i="90"/>
  <c r="A85" i="90"/>
  <c r="C205" i="88"/>
  <c r="A204" i="88"/>
  <c r="B204" i="88"/>
  <c r="B86" i="90" l="1"/>
  <c r="A86" i="90"/>
  <c r="C87" i="90"/>
  <c r="C206" i="88"/>
  <c r="A205" i="88"/>
  <c r="B205" i="88"/>
  <c r="A87" i="90" l="1"/>
  <c r="C88" i="90"/>
  <c r="B87" i="90"/>
  <c r="A206" i="88"/>
  <c r="B206" i="88"/>
  <c r="C207" i="88"/>
  <c r="B88" i="90" l="1"/>
  <c r="A88" i="90"/>
  <c r="C89" i="90"/>
  <c r="C208" i="88"/>
  <c r="A207" i="88"/>
  <c r="B207" i="88"/>
  <c r="C90" i="90" l="1"/>
  <c r="B89" i="90"/>
  <c r="A89" i="90"/>
  <c r="B208" i="88"/>
  <c r="C209" i="88"/>
  <c r="A208" i="88"/>
  <c r="A90" i="90" l="1"/>
  <c r="B90" i="90"/>
  <c r="C91" i="90"/>
  <c r="A209" i="88"/>
  <c r="B209" i="88"/>
  <c r="C210" i="88"/>
  <c r="F28" i="89"/>
  <c r="D14" i="89"/>
  <c r="D15" i="89" s="1"/>
  <c r="G15" i="89" s="1"/>
  <c r="D13" i="89"/>
  <c r="D19" i="89" s="1"/>
  <c r="A91" i="90" l="1"/>
  <c r="B91" i="90"/>
  <c r="C92" i="90"/>
  <c r="C211" i="88"/>
  <c r="A210" i="88"/>
  <c r="B210" i="88"/>
  <c r="D20" i="89"/>
  <c r="D25" i="89" s="1"/>
  <c r="D24" i="89"/>
  <c r="A92" i="90" l="1"/>
  <c r="B92" i="90"/>
  <c r="C93" i="90"/>
  <c r="A211" i="88"/>
  <c r="B211" i="88"/>
  <c r="C212" i="88"/>
  <c r="G24" i="89"/>
  <c r="D26" i="89"/>
  <c r="D28" i="89" s="1"/>
  <c r="G28" i="89" s="1"/>
  <c r="G25" i="89"/>
  <c r="A93" i="90" l="1"/>
  <c r="B93" i="90"/>
  <c r="C94" i="90"/>
  <c r="C213" i="88"/>
  <c r="A212" i="88"/>
  <c r="B212" i="88"/>
  <c r="G6" i="89"/>
  <c r="C95" i="90" l="1"/>
  <c r="B94" i="90"/>
  <c r="A94" i="90"/>
  <c r="C214" i="88"/>
  <c r="A213" i="88"/>
  <c r="B213" i="88"/>
  <c r="B95" i="90" l="1"/>
  <c r="A95" i="90"/>
  <c r="C96" i="90"/>
  <c r="A214" i="88"/>
  <c r="B214" i="88"/>
  <c r="C215" i="88"/>
  <c r="B96" i="90" l="1"/>
  <c r="A96" i="90"/>
  <c r="C97" i="90"/>
  <c r="C216" i="88"/>
  <c r="A215" i="88"/>
  <c r="B215" i="88"/>
  <c r="B97" i="90" l="1"/>
  <c r="C98" i="90"/>
  <c r="A97" i="90"/>
  <c r="B216" i="88"/>
  <c r="C217" i="88"/>
  <c r="A216" i="88"/>
  <c r="A98" i="90" l="1"/>
  <c r="C99" i="90"/>
  <c r="B98" i="90"/>
  <c r="A217" i="88"/>
  <c r="B217" i="88"/>
  <c r="C218" i="88"/>
  <c r="B99" i="90" l="1"/>
  <c r="C100" i="90"/>
  <c r="A99" i="90"/>
  <c r="C219" i="88"/>
  <c r="A218" i="88"/>
  <c r="B218" i="88"/>
  <c r="C101" i="90" l="1"/>
  <c r="A100" i="90"/>
  <c r="B100" i="90"/>
  <c r="A219" i="88"/>
  <c r="B219" i="88"/>
  <c r="C220" i="88"/>
  <c r="A101" i="90" l="1"/>
  <c r="C102" i="90"/>
  <c r="B101" i="90"/>
  <c r="C221" i="88"/>
  <c r="A220" i="88"/>
  <c r="B220" i="88"/>
  <c r="A102" i="90" l="1"/>
  <c r="B102" i="90"/>
  <c r="C103" i="90"/>
  <c r="C222" i="88"/>
  <c r="A221" i="88"/>
  <c r="B221" i="88"/>
  <c r="B103" i="90" l="1"/>
  <c r="C104" i="90"/>
  <c r="A103" i="90"/>
  <c r="A222" i="88"/>
  <c r="B222" i="88"/>
  <c r="C223" i="88"/>
  <c r="B104" i="90" l="1"/>
  <c r="C105" i="90"/>
  <c r="A104" i="90"/>
  <c r="C224" i="88"/>
  <c r="A223" i="88"/>
  <c r="B223" i="88"/>
  <c r="A105" i="90" l="1"/>
  <c r="B105" i="90"/>
  <c r="C106" i="90"/>
  <c r="B224" i="88"/>
  <c r="C225" i="88"/>
  <c r="A224" i="88"/>
  <c r="A106" i="90" l="1"/>
  <c r="B106" i="90"/>
  <c r="C107" i="90"/>
  <c r="A225" i="88"/>
  <c r="B225" i="88"/>
  <c r="C226" i="88"/>
  <c r="B107" i="90" l="1"/>
  <c r="A107" i="90"/>
  <c r="C108" i="90"/>
  <c r="C227" i="88"/>
  <c r="A226" i="88"/>
  <c r="B226" i="88"/>
  <c r="A108" i="90" l="1"/>
  <c r="B108" i="90"/>
  <c r="C109" i="90"/>
  <c r="A227" i="88"/>
  <c r="B227" i="88"/>
  <c r="C228" i="88"/>
  <c r="B109" i="90" l="1"/>
  <c r="C110" i="90"/>
  <c r="A109" i="90"/>
  <c r="C229" i="88"/>
  <c r="A228" i="88"/>
  <c r="B228" i="88"/>
  <c r="C111" i="90" l="1"/>
  <c r="A110" i="90"/>
  <c r="B110" i="90"/>
  <c r="C230" i="88"/>
  <c r="A229" i="88"/>
  <c r="B229" i="88"/>
  <c r="C112" i="90" l="1"/>
  <c r="B111" i="90"/>
  <c r="A111" i="90"/>
  <c r="A230" i="88"/>
  <c r="B230" i="88"/>
  <c r="C231" i="88"/>
  <c r="B112" i="90" l="1"/>
  <c r="A112" i="90"/>
  <c r="C113" i="90"/>
  <c r="C232" i="88"/>
  <c r="A231" i="88"/>
  <c r="B231" i="88"/>
  <c r="B113" i="90" l="1"/>
  <c r="C114" i="90"/>
  <c r="A113" i="90"/>
  <c r="B232" i="88"/>
  <c r="C233" i="88"/>
  <c r="A232" i="88"/>
  <c r="A114" i="90" l="1"/>
  <c r="C115" i="90"/>
  <c r="B114" i="90"/>
  <c r="A233" i="88"/>
  <c r="B233" i="88"/>
  <c r="C234" i="88"/>
  <c r="B115" i="90" l="1"/>
  <c r="C116" i="90"/>
  <c r="A115" i="90"/>
  <c r="C235" i="88"/>
  <c r="A234" i="88"/>
  <c r="B234" i="88"/>
  <c r="B60" i="64"/>
  <c r="B61" i="64"/>
  <c r="B62" i="64"/>
  <c r="B63" i="64"/>
  <c r="B64" i="64"/>
  <c r="B65" i="64"/>
  <c r="A18" i="88"/>
  <c r="A22" i="88"/>
  <c r="A46" i="88"/>
  <c r="A74" i="88"/>
  <c r="A102" i="88"/>
  <c r="A106" i="88"/>
  <c r="C5" i="88"/>
  <c r="C6" i="88" s="1"/>
  <c r="C7" i="88" s="1"/>
  <c r="B7" i="88" s="1"/>
  <c r="C8" i="88"/>
  <c r="C9" i="88" s="1"/>
  <c r="C10" i="88" s="1"/>
  <c r="B10" i="88" s="1"/>
  <c r="C11" i="88"/>
  <c r="C12" i="88" s="1"/>
  <c r="C13" i="88" s="1"/>
  <c r="C14" i="88" s="1"/>
  <c r="C15" i="88" s="1"/>
  <c r="C16" i="88" s="1"/>
  <c r="C17" i="88" s="1"/>
  <c r="B17" i="88" s="1"/>
  <c r="C18" i="88"/>
  <c r="C19" i="88" s="1"/>
  <c r="C20" i="88" s="1"/>
  <c r="C21" i="88" s="1"/>
  <c r="C22" i="88" s="1"/>
  <c r="C23" i="88" s="1"/>
  <c r="C24" i="88" s="1"/>
  <c r="B24" i="88" s="1"/>
  <c r="C25" i="88"/>
  <c r="C26" i="88" s="1"/>
  <c r="A26" i="88" s="1"/>
  <c r="C32" i="88"/>
  <c r="C33" i="88" s="1"/>
  <c r="C34" i="88" s="1"/>
  <c r="C35" i="88" s="1"/>
  <c r="C36" i="88" s="1"/>
  <c r="C37" i="88" s="1"/>
  <c r="C38" i="88" s="1"/>
  <c r="B38" i="88" s="1"/>
  <c r="C39" i="88"/>
  <c r="C40" i="88" s="1"/>
  <c r="C41" i="88" s="1"/>
  <c r="C42" i="88" s="1"/>
  <c r="C43" i="88" s="1"/>
  <c r="C44" i="88" s="1"/>
  <c r="C45" i="88" s="1"/>
  <c r="B45" i="88" s="1"/>
  <c r="C46" i="88"/>
  <c r="C47" i="88" s="1"/>
  <c r="A47" i="88" s="1"/>
  <c r="C53" i="88"/>
  <c r="C54" i="88" s="1"/>
  <c r="C55" i="88" s="1"/>
  <c r="C56" i="88" s="1"/>
  <c r="C57" i="88" s="1"/>
  <c r="C58" i="88" s="1"/>
  <c r="C59" i="88" s="1"/>
  <c r="B59" i="88" s="1"/>
  <c r="C60" i="88"/>
  <c r="C61" i="88" s="1"/>
  <c r="C62" i="88" s="1"/>
  <c r="C63" i="88" s="1"/>
  <c r="C64" i="88" s="1"/>
  <c r="C65" i="88" s="1"/>
  <c r="C66" i="88" s="1"/>
  <c r="B66" i="88" s="1"/>
  <c r="C67" i="88"/>
  <c r="C68" i="88" s="1"/>
  <c r="C69" i="88" s="1"/>
  <c r="C70" i="88" s="1"/>
  <c r="C71" i="88" s="1"/>
  <c r="C72" i="88" s="1"/>
  <c r="C73" i="88" s="1"/>
  <c r="B73" i="88" s="1"/>
  <c r="C74" i="88"/>
  <c r="C75" i="88" s="1"/>
  <c r="C76" i="88" s="1"/>
  <c r="C77" i="88" s="1"/>
  <c r="C78" i="88" s="1"/>
  <c r="C79" i="88" s="1"/>
  <c r="C80" i="88" s="1"/>
  <c r="B80" i="88" s="1"/>
  <c r="C81" i="88"/>
  <c r="C82" i="88" s="1"/>
  <c r="C83" i="88" s="1"/>
  <c r="C84" i="88" s="1"/>
  <c r="C85" i="88" s="1"/>
  <c r="C86" i="88" s="1"/>
  <c r="C87" i="88" s="1"/>
  <c r="B87" i="88" s="1"/>
  <c r="C88" i="88"/>
  <c r="C89" i="88" s="1"/>
  <c r="A89" i="88" s="1"/>
  <c r="C95" i="88"/>
  <c r="C96" i="88" s="1"/>
  <c r="C97" i="88" s="1"/>
  <c r="C98" i="88" s="1"/>
  <c r="C99" i="88" s="1"/>
  <c r="C100" i="88" s="1"/>
  <c r="C101" i="88" s="1"/>
  <c r="B101" i="88" s="1"/>
  <c r="C102" i="88"/>
  <c r="C103" i="88" s="1"/>
  <c r="C104" i="88" s="1"/>
  <c r="C105" i="88" s="1"/>
  <c r="C106" i="88" s="1"/>
  <c r="C107" i="88" s="1"/>
  <c r="C108" i="88" s="1"/>
  <c r="B108" i="88" s="1"/>
  <c r="C109" i="88"/>
  <c r="C110" i="88" s="1"/>
  <c r="C111" i="88" s="1"/>
  <c r="C112" i="88" s="1"/>
  <c r="C113" i="88" s="1"/>
  <c r="C114" i="88" s="1"/>
  <c r="C115" i="88" s="1"/>
  <c r="B115" i="88" s="1"/>
  <c r="C116" i="88"/>
  <c r="C117" i="88" s="1"/>
  <c r="C118" i="88" s="1"/>
  <c r="C119" i="88" s="1"/>
  <c r="C120" i="88" s="1"/>
  <c r="C121" i="88" s="1"/>
  <c r="B121" i="88" s="1"/>
  <c r="C2" i="88"/>
  <c r="C3" i="88" s="1"/>
  <c r="A3" i="88" s="1"/>
  <c r="B116" i="90" l="1"/>
  <c r="A116" i="90"/>
  <c r="C117" i="90"/>
  <c r="A235" i="88"/>
  <c r="B235" i="88"/>
  <c r="C236" i="88"/>
  <c r="AB72" i="64"/>
  <c r="AE68" i="64"/>
  <c r="AD72" i="64"/>
  <c r="Z72" i="64"/>
  <c r="AE73" i="64"/>
  <c r="AA73" i="64"/>
  <c r="AC73" i="64"/>
  <c r="AC72" i="64"/>
  <c r="Y72" i="64"/>
  <c r="AD71" i="64"/>
  <c r="Z70" i="64"/>
  <c r="AB71" i="64"/>
  <c r="Y73" i="64"/>
  <c r="Z71" i="64"/>
  <c r="Y70" i="64"/>
  <c r="AB73" i="64"/>
  <c r="AD70" i="64"/>
  <c r="AD73" i="64"/>
  <c r="Z73" i="64"/>
  <c r="AB70" i="64"/>
  <c r="AC71" i="64"/>
  <c r="Y71" i="64"/>
  <c r="AE70" i="64"/>
  <c r="AE72" i="64"/>
  <c r="AA70" i="64"/>
  <c r="AA72" i="64"/>
  <c r="AC70" i="64"/>
  <c r="AA71" i="64"/>
  <c r="AE71" i="64"/>
  <c r="A70" i="88"/>
  <c r="A42" i="88"/>
  <c r="A98" i="88"/>
  <c r="A66" i="88"/>
  <c r="A38" i="88"/>
  <c r="A14" i="88"/>
  <c r="A118" i="88"/>
  <c r="A78" i="88"/>
  <c r="A62" i="88"/>
  <c r="A34" i="88"/>
  <c r="A10" i="88"/>
  <c r="A6" i="88"/>
  <c r="A121" i="88"/>
  <c r="A117" i="88"/>
  <c r="A113" i="88"/>
  <c r="A109" i="88"/>
  <c r="A105" i="88"/>
  <c r="A101" i="88"/>
  <c r="A97" i="88"/>
  <c r="A85" i="88"/>
  <c r="A81" i="88"/>
  <c r="A77" i="88"/>
  <c r="A73" i="88"/>
  <c r="A69" i="88"/>
  <c r="A65" i="88"/>
  <c r="A61" i="88"/>
  <c r="A57" i="88"/>
  <c r="A53" i="88"/>
  <c r="A45" i="88"/>
  <c r="A41" i="88"/>
  <c r="A37" i="88"/>
  <c r="A33" i="88"/>
  <c r="A25" i="88"/>
  <c r="A21" i="88"/>
  <c r="A17" i="88"/>
  <c r="A13" i="88"/>
  <c r="A9" i="88"/>
  <c r="A5" i="88"/>
  <c r="A114" i="88"/>
  <c r="A110" i="88"/>
  <c r="A54" i="88"/>
  <c r="A120" i="88"/>
  <c r="A116" i="88"/>
  <c r="A112" i="88"/>
  <c r="A108" i="88"/>
  <c r="A104" i="88"/>
  <c r="A100" i="88"/>
  <c r="A96" i="88"/>
  <c r="A88" i="88"/>
  <c r="A84" i="88"/>
  <c r="A80" i="88"/>
  <c r="A76" i="88"/>
  <c r="A72" i="88"/>
  <c r="A68" i="88"/>
  <c r="A64" i="88"/>
  <c r="A60" i="88"/>
  <c r="A56" i="88"/>
  <c r="A44" i="88"/>
  <c r="A40" i="88"/>
  <c r="A36" i="88"/>
  <c r="A32" i="88"/>
  <c r="A24" i="88"/>
  <c r="A20" i="88"/>
  <c r="A16" i="88"/>
  <c r="A12" i="88"/>
  <c r="A8" i="88"/>
  <c r="A86" i="88"/>
  <c r="A82" i="88"/>
  <c r="A58" i="88"/>
  <c r="A119" i="88"/>
  <c r="A115" i="88"/>
  <c r="A111" i="88"/>
  <c r="A107" i="88"/>
  <c r="A103" i="88"/>
  <c r="A99" i="88"/>
  <c r="A95" i="88"/>
  <c r="A87" i="88"/>
  <c r="A83" i="88"/>
  <c r="A79" i="88"/>
  <c r="A75" i="88"/>
  <c r="A71" i="88"/>
  <c r="A67" i="88"/>
  <c r="A63" i="88"/>
  <c r="A59" i="88"/>
  <c r="A55" i="88"/>
  <c r="A43" i="88"/>
  <c r="A39" i="88"/>
  <c r="A35" i="88"/>
  <c r="A23" i="88"/>
  <c r="A19" i="88"/>
  <c r="A15" i="88"/>
  <c r="A11" i="88"/>
  <c r="A7" i="88"/>
  <c r="B106" i="88"/>
  <c r="B82" i="88"/>
  <c r="B58" i="88"/>
  <c r="A2" i="88"/>
  <c r="B102" i="88"/>
  <c r="B78" i="88"/>
  <c r="B54" i="88"/>
  <c r="B14" i="88"/>
  <c r="B34" i="88"/>
  <c r="B2" i="88"/>
  <c r="B98" i="88"/>
  <c r="B74" i="88"/>
  <c r="B46" i="88"/>
  <c r="B118" i="88"/>
  <c r="B86" i="88"/>
  <c r="B70" i="88"/>
  <c r="B6" i="88"/>
  <c r="C90" i="88"/>
  <c r="A90" i="88" s="1"/>
  <c r="B89" i="88"/>
  <c r="C27" i="88"/>
  <c r="A27" i="88" s="1"/>
  <c r="B26" i="88"/>
  <c r="C48" i="88"/>
  <c r="A48" i="88" s="1"/>
  <c r="B47" i="88"/>
  <c r="C4" i="88"/>
  <c r="B3" i="88"/>
  <c r="B62" i="88"/>
  <c r="B22" i="88"/>
  <c r="B117" i="88"/>
  <c r="B113" i="88"/>
  <c r="B109" i="88"/>
  <c r="B105" i="88"/>
  <c r="B97" i="88"/>
  <c r="B85" i="88"/>
  <c r="B81" i="88"/>
  <c r="B77" i="88"/>
  <c r="B69" i="88"/>
  <c r="B65" i="88"/>
  <c r="B61" i="88"/>
  <c r="B57" i="88"/>
  <c r="B53" i="88"/>
  <c r="B41" i="88"/>
  <c r="B37" i="88"/>
  <c r="B33" i="88"/>
  <c r="B25" i="88"/>
  <c r="B21" i="88"/>
  <c r="B13" i="88"/>
  <c r="B9" i="88"/>
  <c r="B5" i="88"/>
  <c r="B114" i="88"/>
  <c r="B42" i="88"/>
  <c r="B120" i="88"/>
  <c r="B116" i="88"/>
  <c r="B112" i="88"/>
  <c r="B104" i="88"/>
  <c r="B100" i="88"/>
  <c r="B96" i="88"/>
  <c r="B88" i="88"/>
  <c r="B84" i="88"/>
  <c r="B76" i="88"/>
  <c r="B72" i="88"/>
  <c r="B68" i="88"/>
  <c r="B64" i="88"/>
  <c r="B60" i="88"/>
  <c r="B56" i="88"/>
  <c r="B44" i="88"/>
  <c r="B40" i="88"/>
  <c r="B36" i="88"/>
  <c r="B32" i="88"/>
  <c r="B20" i="88"/>
  <c r="B16" i="88"/>
  <c r="B12" i="88"/>
  <c r="B8" i="88"/>
  <c r="B110" i="88"/>
  <c r="B18" i="88"/>
  <c r="B119" i="88"/>
  <c r="B111" i="88"/>
  <c r="B107" i="88"/>
  <c r="B103" i="88"/>
  <c r="B99" i="88"/>
  <c r="B95" i="88"/>
  <c r="B83" i="88"/>
  <c r="B79" i="88"/>
  <c r="B75" i="88"/>
  <c r="B71" i="88"/>
  <c r="B67" i="88"/>
  <c r="B63" i="88"/>
  <c r="B55" i="88"/>
  <c r="B43" i="88"/>
  <c r="B39" i="88"/>
  <c r="B35" i="88"/>
  <c r="B23" i="88"/>
  <c r="B19" i="88"/>
  <c r="B15" i="88"/>
  <c r="B11" i="88"/>
  <c r="AV6" i="69"/>
  <c r="AU6" i="69"/>
  <c r="AT6" i="69"/>
  <c r="AP6" i="69"/>
  <c r="AO6" i="69"/>
  <c r="AN6" i="69"/>
  <c r="AM6" i="69"/>
  <c r="AL6" i="69"/>
  <c r="AK6" i="69"/>
  <c r="AG6" i="69"/>
  <c r="AF6" i="69"/>
  <c r="AE6" i="69"/>
  <c r="AA6" i="69"/>
  <c r="Z6" i="69"/>
  <c r="Y6" i="69"/>
  <c r="X6" i="69"/>
  <c r="W6" i="69"/>
  <c r="V6" i="69"/>
  <c r="A6" i="69"/>
  <c r="F8" i="64"/>
  <c r="G8" i="64"/>
  <c r="H8" i="64"/>
  <c r="I8" i="64"/>
  <c r="J8" i="64"/>
  <c r="K8" i="64"/>
  <c r="L8" i="64"/>
  <c r="M8" i="64"/>
  <c r="N8" i="64"/>
  <c r="O8" i="64"/>
  <c r="P8" i="64"/>
  <c r="Q8" i="64"/>
  <c r="R8" i="64"/>
  <c r="S8" i="64"/>
  <c r="T8" i="64"/>
  <c r="U8" i="64"/>
  <c r="V8" i="64"/>
  <c r="W8" i="64"/>
  <c r="X8" i="64"/>
  <c r="Y8" i="64"/>
  <c r="Z8" i="64"/>
  <c r="AA8" i="64"/>
  <c r="AB8" i="64"/>
  <c r="AC8" i="64"/>
  <c r="AD8" i="64"/>
  <c r="AE8" i="64"/>
  <c r="AF8" i="64"/>
  <c r="AG8" i="64"/>
  <c r="AH8" i="64"/>
  <c r="AI8" i="64"/>
  <c r="AJ8" i="64"/>
  <c r="AK8" i="64"/>
  <c r="AL8" i="64"/>
  <c r="AM8" i="64"/>
  <c r="AN8" i="64"/>
  <c r="AO8" i="64"/>
  <c r="AP8" i="64"/>
  <c r="E8" i="64"/>
  <c r="F6" i="64"/>
  <c r="G6" i="64"/>
  <c r="H6" i="64"/>
  <c r="I6" i="64"/>
  <c r="J6" i="64"/>
  <c r="K6" i="64"/>
  <c r="L6" i="64"/>
  <c r="M6" i="64"/>
  <c r="N6" i="64"/>
  <c r="O6" i="64"/>
  <c r="P6" i="64"/>
  <c r="Q6" i="64"/>
  <c r="R6" i="64"/>
  <c r="S6" i="64"/>
  <c r="T6" i="64"/>
  <c r="U6" i="64"/>
  <c r="V6" i="64"/>
  <c r="W6" i="64"/>
  <c r="X6" i="64"/>
  <c r="Y6" i="64"/>
  <c r="Z6" i="64"/>
  <c r="AA6" i="64"/>
  <c r="AB6" i="64"/>
  <c r="AC6" i="64"/>
  <c r="AD6" i="64"/>
  <c r="AE6" i="64"/>
  <c r="AF6" i="64"/>
  <c r="AG6" i="64"/>
  <c r="AH6" i="64"/>
  <c r="AI6" i="64"/>
  <c r="AJ6" i="64"/>
  <c r="AK6" i="64"/>
  <c r="AL6" i="64"/>
  <c r="AM6" i="64"/>
  <c r="AN6" i="64"/>
  <c r="AO6" i="64"/>
  <c r="AP6" i="64"/>
  <c r="E6" i="64"/>
  <c r="N8" i="69"/>
  <c r="N9" i="69"/>
  <c r="N10" i="69"/>
  <c r="N11" i="69"/>
  <c r="N12" i="69"/>
  <c r="N7" i="69"/>
  <c r="A8" i="69"/>
  <c r="A9" i="69"/>
  <c r="A10" i="69"/>
  <c r="A11" i="69"/>
  <c r="A12" i="69"/>
  <c r="A13" i="69"/>
  <c r="A7" i="69"/>
  <c r="AV13" i="69"/>
  <c r="AU13" i="69"/>
  <c r="AT13" i="69"/>
  <c r="AP13" i="69"/>
  <c r="AO13" i="69"/>
  <c r="AN13" i="69"/>
  <c r="AM13" i="69"/>
  <c r="AL13" i="69"/>
  <c r="AK13" i="69"/>
  <c r="AG13" i="69"/>
  <c r="AF13" i="69"/>
  <c r="AE13" i="69"/>
  <c r="AA13" i="69"/>
  <c r="Z13" i="69"/>
  <c r="Y13" i="69"/>
  <c r="X13" i="69"/>
  <c r="W13" i="69"/>
  <c r="V13" i="69"/>
  <c r="AV12" i="69"/>
  <c r="AU12" i="69"/>
  <c r="AT12" i="69"/>
  <c r="AP12" i="69"/>
  <c r="AO12" i="69"/>
  <c r="AN12" i="69"/>
  <c r="AM12" i="69"/>
  <c r="AL12" i="69"/>
  <c r="AK12" i="69"/>
  <c r="AG12" i="69"/>
  <c r="AF12" i="69"/>
  <c r="AE12" i="69"/>
  <c r="AA12" i="69"/>
  <c r="Z12" i="69"/>
  <c r="Y12" i="69"/>
  <c r="X12" i="69"/>
  <c r="W12" i="69"/>
  <c r="V12" i="69"/>
  <c r="AV11" i="69"/>
  <c r="AU11" i="69"/>
  <c r="AT11" i="69"/>
  <c r="AP11" i="69"/>
  <c r="AO11" i="69"/>
  <c r="AN11" i="69"/>
  <c r="AM11" i="69"/>
  <c r="AL11" i="69"/>
  <c r="AK11" i="69"/>
  <c r="AG11" i="69"/>
  <c r="AF11" i="69"/>
  <c r="AE11" i="69"/>
  <c r="AA11" i="69"/>
  <c r="Z11" i="69"/>
  <c r="Y11" i="69"/>
  <c r="X11" i="69"/>
  <c r="W11" i="69"/>
  <c r="V11" i="69"/>
  <c r="AV10" i="69"/>
  <c r="AU10" i="69"/>
  <c r="AT10" i="69"/>
  <c r="AP10" i="69"/>
  <c r="AO10" i="69"/>
  <c r="AN10" i="69"/>
  <c r="AM10" i="69"/>
  <c r="AL10" i="69"/>
  <c r="AK10" i="69"/>
  <c r="AG10" i="69"/>
  <c r="AF10" i="69"/>
  <c r="AE10" i="69"/>
  <c r="AA10" i="69"/>
  <c r="Z10" i="69"/>
  <c r="Y10" i="69"/>
  <c r="X10" i="69"/>
  <c r="W10" i="69"/>
  <c r="V10" i="69"/>
  <c r="AV9" i="69"/>
  <c r="AU9" i="69"/>
  <c r="AT9" i="69"/>
  <c r="AP9" i="69"/>
  <c r="AO9" i="69"/>
  <c r="AN9" i="69"/>
  <c r="AM9" i="69"/>
  <c r="AL9" i="69"/>
  <c r="AK9" i="69"/>
  <c r="AG9" i="69"/>
  <c r="AF9" i="69"/>
  <c r="AE9" i="69"/>
  <c r="AA9" i="69"/>
  <c r="Z9" i="69"/>
  <c r="Y9" i="69"/>
  <c r="X9" i="69"/>
  <c r="W9" i="69"/>
  <c r="V9" i="69"/>
  <c r="AV8" i="69"/>
  <c r="AU8" i="69"/>
  <c r="AT8" i="69"/>
  <c r="AP8" i="69"/>
  <c r="AO8" i="69"/>
  <c r="AN8" i="69"/>
  <c r="AM8" i="69"/>
  <c r="AL8" i="69"/>
  <c r="AK8" i="69"/>
  <c r="AG8" i="69"/>
  <c r="AF8" i="69"/>
  <c r="AE8" i="69"/>
  <c r="AA8" i="69"/>
  <c r="Z8" i="69"/>
  <c r="Y8" i="69"/>
  <c r="X8" i="69"/>
  <c r="W8" i="69"/>
  <c r="V8" i="69"/>
  <c r="AV7" i="69"/>
  <c r="AU7" i="69"/>
  <c r="AT7" i="69"/>
  <c r="AP7" i="69"/>
  <c r="AO7" i="69"/>
  <c r="AN7" i="69"/>
  <c r="AM7" i="69"/>
  <c r="AL7" i="69"/>
  <c r="AK7" i="69"/>
  <c r="AG7" i="69"/>
  <c r="AF7" i="69"/>
  <c r="AE7" i="69"/>
  <c r="AA7" i="69"/>
  <c r="Z7" i="69"/>
  <c r="Y7" i="69"/>
  <c r="X7" i="69"/>
  <c r="W7" i="69"/>
  <c r="V7" i="69"/>
  <c r="DV14" i="64" l="1"/>
  <c r="DW9" i="64"/>
  <c r="IN12" i="64"/>
  <c r="DY13" i="64"/>
  <c r="DY11" i="64"/>
  <c r="DV12" i="64"/>
  <c r="DU11" i="64"/>
  <c r="DY16" i="64"/>
  <c r="EO11" i="64"/>
  <c r="DZ10" i="64"/>
  <c r="DV10" i="64"/>
  <c r="JB13" i="64"/>
  <c r="FW15" i="64"/>
  <c r="FQ11" i="64"/>
  <c r="EC13" i="64"/>
  <c r="GB17" i="64"/>
  <c r="FD10" i="64"/>
  <c r="HC17" i="64"/>
  <c r="FC18" i="64"/>
  <c r="HO16" i="64"/>
  <c r="IU17" i="64"/>
  <c r="GR16" i="64"/>
  <c r="IN14" i="64"/>
  <c r="IP19" i="64"/>
  <c r="GC14" i="64"/>
  <c r="HK9" i="64"/>
  <c r="IU15" i="64"/>
  <c r="FF18" i="64"/>
  <c r="HR15" i="64"/>
  <c r="IU10" i="64"/>
  <c r="EJ19" i="64"/>
  <c r="HD16" i="64"/>
  <c r="IU12" i="64"/>
  <c r="IU14" i="64"/>
  <c r="FR10" i="64"/>
  <c r="ID11" i="64"/>
  <c r="IX9" i="64"/>
  <c r="IM15" i="64"/>
  <c r="IO18" i="64"/>
  <c r="IW16" i="64"/>
  <c r="IQ13" i="64"/>
  <c r="IQ11" i="64"/>
  <c r="IY14" i="64"/>
  <c r="IR12" i="64"/>
  <c r="IZ18" i="64"/>
  <c r="IZ11" i="64"/>
  <c r="IS19" i="64"/>
  <c r="JA9" i="64"/>
  <c r="IS10" i="64"/>
  <c r="JC13" i="64"/>
  <c r="IT11" i="64"/>
  <c r="IU16" i="64"/>
  <c r="IU11" i="64"/>
  <c r="IP18" i="64"/>
  <c r="IK12" i="64"/>
  <c r="IH12" i="64"/>
  <c r="IA9" i="64"/>
  <c r="HY11" i="64"/>
  <c r="HR12" i="64"/>
  <c r="HO9" i="64"/>
  <c r="HJ14" i="64"/>
  <c r="HF10" i="64"/>
  <c r="HB11" i="64"/>
  <c r="GX13" i="64"/>
  <c r="GR14" i="64"/>
  <c r="GM16" i="64"/>
  <c r="GD14" i="64"/>
  <c r="FY11" i="64"/>
  <c r="FW10" i="64"/>
  <c r="FU16" i="64"/>
  <c r="FK9" i="64"/>
  <c r="FK12" i="64"/>
  <c r="EX12" i="64"/>
  <c r="EU9" i="64"/>
  <c r="EQ10" i="64"/>
  <c r="EN17" i="64"/>
  <c r="EA9" i="64"/>
  <c r="GV18" i="64"/>
  <c r="EK16" i="64"/>
  <c r="FQ17" i="64"/>
  <c r="GW16" i="64"/>
  <c r="IK17" i="64"/>
  <c r="GF9" i="64"/>
  <c r="DZ11" i="64"/>
  <c r="FV12" i="64"/>
  <c r="ER13" i="64"/>
  <c r="DX14" i="64"/>
  <c r="HB14" i="64"/>
  <c r="GN15" i="64"/>
  <c r="HN16" i="64"/>
  <c r="FT18" i="64"/>
  <c r="FP17" i="64"/>
  <c r="FI19" i="64"/>
  <c r="GO18" i="64"/>
  <c r="HU16" i="64"/>
  <c r="EL17" i="64"/>
  <c r="IY10" i="64"/>
  <c r="EI12" i="64"/>
  <c r="FY14" i="64"/>
  <c r="JD17" i="64"/>
  <c r="GJ15" i="64"/>
  <c r="EC15" i="64"/>
  <c r="HK12" i="64"/>
  <c r="FK13" i="64"/>
  <c r="HW13" i="64"/>
  <c r="JC17" i="64"/>
  <c r="HH15" i="64"/>
  <c r="IV14" i="64"/>
  <c r="GK14" i="64"/>
  <c r="HN10" i="64"/>
  <c r="IX17" i="64"/>
  <c r="FN17" i="64"/>
  <c r="HZ15" i="64"/>
  <c r="JD11" i="64"/>
  <c r="ER14" i="64"/>
  <c r="HL11" i="64"/>
  <c r="IP14" i="64"/>
  <c r="JD15" i="64"/>
  <c r="FZ14" i="64"/>
  <c r="EL10" i="64"/>
  <c r="IN11" i="64"/>
  <c r="IM12" i="64"/>
  <c r="IO10" i="64"/>
  <c r="IW13" i="64"/>
  <c r="IQ18" i="64"/>
  <c r="IQ16" i="64"/>
  <c r="IY19" i="64"/>
  <c r="IR17" i="64"/>
  <c r="IZ10" i="64"/>
  <c r="IZ16" i="64"/>
  <c r="IS11" i="64"/>
  <c r="JA14" i="64"/>
  <c r="IN10" i="64"/>
  <c r="IL16" i="64"/>
  <c r="JB11" i="64"/>
  <c r="JC16" i="64"/>
  <c r="JC11" i="64"/>
  <c r="IX18" i="64"/>
  <c r="IH16" i="64"/>
  <c r="IA10" i="64"/>
  <c r="HX15" i="64"/>
  <c r="HS10" i="64"/>
  <c r="HR13" i="64"/>
  <c r="HJ10" i="64"/>
  <c r="HF16" i="64"/>
  <c r="HB12" i="64"/>
  <c r="GU9" i="64"/>
  <c r="GQ12" i="64"/>
  <c r="GM17" i="64"/>
  <c r="GI9" i="64"/>
  <c r="GD12" i="64"/>
  <c r="GB16" i="64"/>
  <c r="FT12" i="64"/>
  <c r="FG14" i="64"/>
  <c r="FF10" i="64"/>
  <c r="EX10" i="64"/>
  <c r="EY9" i="64"/>
  <c r="EG11" i="64"/>
  <c r="EP11" i="64"/>
  <c r="EA12" i="64"/>
  <c r="EZ13" i="64"/>
  <c r="EK17" i="64"/>
  <c r="GG19" i="64"/>
  <c r="HM19" i="64"/>
  <c r="EB9" i="64"/>
  <c r="GN9" i="64"/>
  <c r="EH11" i="64"/>
  <c r="GE12" i="64"/>
  <c r="FA13" i="64"/>
  <c r="EG14" i="64"/>
  <c r="HK14" i="64"/>
  <c r="HA15" i="64"/>
  <c r="EO17" i="64"/>
  <c r="GL18" i="64"/>
  <c r="IB14" i="64"/>
  <c r="FI18" i="64"/>
  <c r="JA10" i="64"/>
  <c r="EY17" i="64"/>
  <c r="GW11" i="64"/>
  <c r="JD19" i="64"/>
  <c r="IT9" i="64"/>
  <c r="HS13" i="64"/>
  <c r="FS16" i="64"/>
  <c r="IE13" i="64"/>
  <c r="JB9" i="64"/>
  <c r="HP15" i="64"/>
  <c r="JD14" i="64"/>
  <c r="GZ16" i="64"/>
  <c r="GS17" i="64"/>
  <c r="HW12" i="64"/>
  <c r="IV19" i="64"/>
  <c r="FV15" i="64"/>
  <c r="IH17" i="64"/>
  <c r="IX13" i="64"/>
  <c r="EZ19" i="64"/>
  <c r="HT10" i="64"/>
  <c r="JC15" i="64"/>
  <c r="IU18" i="64"/>
  <c r="GH10" i="64"/>
  <c r="EX11" i="64"/>
  <c r="JC12" i="64"/>
  <c r="IN17" i="64"/>
  <c r="IM14" i="64"/>
  <c r="IO15" i="64"/>
  <c r="IW18" i="64"/>
  <c r="IQ15" i="64"/>
  <c r="IY13" i="64"/>
  <c r="IY11" i="64"/>
  <c r="IR9" i="64"/>
  <c r="IZ15" i="64"/>
  <c r="IZ13" i="64"/>
  <c r="IS16" i="64"/>
  <c r="JA19" i="64"/>
  <c r="IV10" i="64"/>
  <c r="IT16" i="64"/>
  <c r="IN13" i="64"/>
  <c r="IL19" i="64"/>
  <c r="IL14" i="64"/>
  <c r="IM19" i="64"/>
  <c r="IH14" i="64"/>
  <c r="HZ10" i="64"/>
  <c r="HS14" i="64"/>
  <c r="HR11" i="64"/>
  <c r="HN12" i="64"/>
  <c r="HJ11" i="64"/>
  <c r="HE11" i="64"/>
  <c r="HB10" i="64"/>
  <c r="GU10" i="64"/>
  <c r="GP10" i="64"/>
  <c r="GM14" i="64"/>
  <c r="GH12" i="64"/>
  <c r="GC11" i="64"/>
  <c r="FV11" i="64"/>
  <c r="FN10" i="64"/>
  <c r="FE11" i="64"/>
  <c r="FE15" i="64"/>
  <c r="FO9" i="64"/>
  <c r="EX14" i="64"/>
  <c r="EY10" i="64"/>
  <c r="EM9" i="64"/>
  <c r="ES12" i="64"/>
  <c r="EH15" i="64"/>
  <c r="EA14" i="64"/>
  <c r="IB17" i="64"/>
  <c r="FA19" i="64"/>
  <c r="GG18" i="64"/>
  <c r="HM18" i="64"/>
  <c r="EJ9" i="64"/>
  <c r="GV9" i="64"/>
  <c r="IA11" i="64"/>
  <c r="GN12" i="64"/>
  <c r="FS13" i="64"/>
  <c r="EP14" i="64"/>
  <c r="HT14" i="64"/>
  <c r="HL15" i="64"/>
  <c r="FF17" i="64"/>
  <c r="HJ18" i="64"/>
  <c r="EC19" i="64"/>
  <c r="FI16" i="64"/>
  <c r="GO17" i="64"/>
  <c r="IC18" i="64"/>
  <c r="DY14" i="64"/>
  <c r="EC11" i="64"/>
  <c r="EA18" i="64"/>
  <c r="IK14" i="64"/>
  <c r="GO13" i="64"/>
  <c r="IA13" i="64"/>
  <c r="GA15" i="64"/>
  <c r="EI9" i="64"/>
  <c r="IP11" i="64"/>
  <c r="HX14" i="64"/>
  <c r="JD9" i="64"/>
  <c r="EG15" i="64"/>
  <c r="HA16" i="64"/>
  <c r="HN14" i="64"/>
  <c r="GD16" i="64"/>
  <c r="HW9" i="64"/>
  <c r="IV15" i="64"/>
  <c r="FH18" i="64"/>
  <c r="IB16" i="64"/>
  <c r="IT18" i="64"/>
  <c r="ED10" i="64"/>
  <c r="GP16" i="64"/>
  <c r="IH13" i="64"/>
  <c r="IX14" i="64"/>
  <c r="IN15" i="64"/>
  <c r="IL13" i="64"/>
  <c r="IO12" i="64"/>
  <c r="IW10" i="64"/>
  <c r="IQ12" i="64"/>
  <c r="IY18" i="64"/>
  <c r="IY16" i="64"/>
  <c r="IR14" i="64"/>
  <c r="IZ12" i="64"/>
  <c r="IS15" i="64"/>
  <c r="IS13" i="64"/>
  <c r="JA11" i="64"/>
  <c r="JD10" i="64"/>
  <c r="JB16" i="64"/>
  <c r="IV13" i="64"/>
  <c r="IT19" i="64"/>
  <c r="IT14" i="64"/>
  <c r="IU19" i="64"/>
  <c r="II11" i="64"/>
  <c r="IG14" i="64"/>
  <c r="HZ16" i="64"/>
  <c r="HX16" i="64"/>
  <c r="HS12" i="64"/>
  <c r="HR17" i="64"/>
  <c r="HJ12" i="64"/>
  <c r="HC13" i="64"/>
  <c r="HA11" i="64"/>
  <c r="GT13" i="64"/>
  <c r="GO11" i="64"/>
  <c r="GH16" i="64"/>
  <c r="FV10" i="64"/>
  <c r="FS9" i="64"/>
  <c r="FN13" i="64"/>
  <c r="FG12" i="64"/>
  <c r="FG9" i="64"/>
  <c r="FG10" i="64"/>
  <c r="EW11" i="64"/>
  <c r="EP10" i="64"/>
  <c r="EO14" i="64"/>
  <c r="EE16" i="64"/>
  <c r="EB18" i="64"/>
  <c r="FA18" i="64"/>
  <c r="GG16" i="64"/>
  <c r="HM16" i="64"/>
  <c r="ER9" i="64"/>
  <c r="DZ16" i="64"/>
  <c r="EK11" i="64"/>
  <c r="EF10" i="64"/>
  <c r="HE12" i="64"/>
  <c r="HU11" i="64"/>
  <c r="II16" i="64"/>
  <c r="GI19" i="64"/>
  <c r="GL10" i="64"/>
  <c r="JD12" i="64"/>
  <c r="IF14" i="64"/>
  <c r="IV11" i="64"/>
  <c r="EW12" i="64"/>
  <c r="HI17" i="64"/>
  <c r="IL9" i="64"/>
  <c r="EO15" i="64"/>
  <c r="GL15" i="64"/>
  <c r="IH10" i="64"/>
  <c r="JB17" i="64"/>
  <c r="FP16" i="64"/>
  <c r="IJ13" i="64"/>
  <c r="ID13" i="64"/>
  <c r="EL13" i="64"/>
  <c r="GX10" i="64"/>
  <c r="FU17" i="64"/>
  <c r="IP17" i="64"/>
  <c r="IN9" i="64"/>
  <c r="IL15" i="64"/>
  <c r="IO19" i="64"/>
  <c r="IO17" i="64"/>
  <c r="IW15" i="64"/>
  <c r="IQ17" i="64"/>
  <c r="IY15" i="64"/>
  <c r="IO9" i="64"/>
  <c r="IR19" i="64"/>
  <c r="IZ17" i="64"/>
  <c r="IS12" i="64"/>
  <c r="IS18" i="64"/>
  <c r="JA16" i="64"/>
  <c r="IP12" i="64"/>
  <c r="IN18" i="64"/>
  <c r="JD13" i="64"/>
  <c r="JB19" i="64"/>
  <c r="JB14" i="64"/>
  <c r="JC19" i="64"/>
  <c r="II15" i="64"/>
  <c r="IG16" i="64"/>
  <c r="HZ13" i="64"/>
  <c r="HS9" i="64"/>
  <c r="HQ11" i="64"/>
  <c r="HI11" i="64"/>
  <c r="HC9" i="64"/>
  <c r="GT11" i="64"/>
  <c r="GM9" i="64"/>
  <c r="GL11" i="64"/>
  <c r="GE9" i="64"/>
  <c r="GA13" i="64"/>
  <c r="FU11" i="64"/>
  <c r="FO16" i="64"/>
  <c r="FJ16" i="64"/>
  <c r="FB14" i="64"/>
  <c r="FB10" i="64"/>
  <c r="FN11" i="64"/>
  <c r="EW18" i="64"/>
  <c r="EE9" i="64"/>
  <c r="EE12" i="64"/>
  <c r="ET10" i="64"/>
  <c r="EI19" i="64"/>
  <c r="DU19" i="64"/>
  <c r="FA16" i="64"/>
  <c r="GG17" i="64"/>
  <c r="HM15" i="64"/>
  <c r="EZ9" i="64"/>
  <c r="HL9" i="64"/>
  <c r="EB12" i="64"/>
  <c r="HO12" i="64"/>
  <c r="GL13" i="64"/>
  <c r="FH14" i="64"/>
  <c r="EW15" i="64"/>
  <c r="IK15" i="64"/>
  <c r="GR17" i="64"/>
  <c r="EO19" i="64"/>
  <c r="EC16" i="64"/>
  <c r="FY19" i="64"/>
  <c r="HE18" i="64"/>
  <c r="ED18" i="64"/>
  <c r="EQ17" i="64"/>
  <c r="ES11" i="64"/>
  <c r="HM11" i="64"/>
  <c r="EN15" i="64"/>
  <c r="EV17" i="64"/>
  <c r="GE14" i="64"/>
  <c r="EE15" i="64"/>
  <c r="GQ16" i="64"/>
  <c r="FA11" i="64"/>
  <c r="JC14" i="64"/>
  <c r="GQ9" i="64"/>
  <c r="IP13" i="64"/>
  <c r="FE16" i="64"/>
  <c r="HQ17" i="64"/>
  <c r="IT10" i="64"/>
  <c r="EH16" i="64"/>
  <c r="GT17" i="64"/>
  <c r="IP16" i="64"/>
  <c r="IX19" i="64"/>
  <c r="FX18" i="64"/>
  <c r="FR13" i="64"/>
  <c r="IW9" i="64"/>
  <c r="ET12" i="64"/>
  <c r="HF12" i="64"/>
  <c r="IL12" i="64"/>
  <c r="JB18" i="64"/>
  <c r="IN19" i="64"/>
  <c r="IL17" i="64"/>
  <c r="IO11" i="64"/>
  <c r="IO14" i="64"/>
  <c r="IW12" i="64"/>
  <c r="IQ9" i="64"/>
  <c r="IY12" i="64"/>
  <c r="IR18" i="64"/>
  <c r="IR11" i="64"/>
  <c r="IZ9" i="64"/>
  <c r="IS17" i="64"/>
  <c r="JA15" i="64"/>
  <c r="JA13" i="64"/>
  <c r="IX12" i="64"/>
  <c r="IV18" i="64"/>
  <c r="IP15" i="64"/>
  <c r="IP10" i="64"/>
  <c r="IN16" i="64"/>
  <c r="IM9" i="64"/>
  <c r="II13" i="64"/>
  <c r="IF12" i="64"/>
  <c r="HV10" i="64"/>
  <c r="HR18" i="64"/>
  <c r="HQ13" i="64"/>
  <c r="HK10" i="64"/>
  <c r="HH18" i="64"/>
  <c r="HC10" i="64"/>
  <c r="HA14" i="64"/>
  <c r="GT16" i="64"/>
  <c r="GM10" i="64"/>
  <c r="GK11" i="64"/>
  <c r="GE10" i="64"/>
  <c r="GA9" i="64"/>
  <c r="FO10" i="64"/>
  <c r="FF19" i="64"/>
  <c r="FI11" i="64"/>
  <c r="FE13" i="64"/>
  <c r="EW16" i="64"/>
  <c r="EI10" i="64"/>
  <c r="EH13" i="64"/>
  <c r="EQ13" i="64"/>
  <c r="EH10" i="64"/>
  <c r="DU16" i="64"/>
  <c r="FQ19" i="64"/>
  <c r="GG15" i="64"/>
  <c r="HM17" i="64"/>
  <c r="FH9" i="64"/>
  <c r="HT9" i="64"/>
  <c r="EK12" i="64"/>
  <c r="HX12" i="64"/>
  <c r="GU13" i="64"/>
  <c r="FQ14" i="64"/>
  <c r="FF15" i="64"/>
  <c r="EF16" i="64"/>
  <c r="HJ17" i="64"/>
  <c r="FM19" i="64"/>
  <c r="ES19" i="64"/>
  <c r="FG19" i="64"/>
  <c r="FA17" i="64"/>
  <c r="JB15" i="64"/>
  <c r="FL9" i="64"/>
  <c r="GG11" i="64"/>
  <c r="GM19" i="64"/>
  <c r="EM15" i="64"/>
  <c r="GY15" i="64"/>
  <c r="GH19" i="64"/>
  <c r="IT17" i="64"/>
  <c r="GT10" i="64"/>
  <c r="IT15" i="64"/>
  <c r="FM13" i="64"/>
  <c r="HY13" i="64"/>
  <c r="IX11" i="64"/>
  <c r="EP16" i="64"/>
  <c r="HB15" i="64"/>
  <c r="IX16" i="64"/>
  <c r="GF19" i="64"/>
  <c r="IV9" i="64"/>
  <c r="JC10" i="64"/>
  <c r="FB12" i="64"/>
  <c r="HN19" i="64"/>
  <c r="IT12" i="64"/>
  <c r="IM10" i="64"/>
  <c r="IL18" i="64"/>
  <c r="IO16" i="64"/>
  <c r="IW19" i="64"/>
  <c r="IW17" i="64"/>
  <c r="IQ14" i="64"/>
  <c r="IY17" i="64"/>
  <c r="IR10" i="64"/>
  <c r="IR16" i="64"/>
  <c r="IZ14" i="64"/>
  <c r="IS9" i="64"/>
  <c r="JA12" i="64"/>
  <c r="JA18" i="64"/>
  <c r="IM13" i="64"/>
  <c r="JD18" i="64"/>
  <c r="IX15" i="64"/>
  <c r="IX10" i="64"/>
  <c r="IV16" i="64"/>
  <c r="IU9" i="64"/>
  <c r="II10" i="64"/>
  <c r="IE18" i="64"/>
  <c r="HU13" i="64"/>
  <c r="HR16" i="64"/>
  <c r="HQ15" i="64"/>
  <c r="HK15" i="64"/>
  <c r="HG9" i="64"/>
  <c r="GY9" i="64"/>
  <c r="GS11" i="64"/>
  <c r="GM12" i="64"/>
  <c r="GK13" i="64"/>
  <c r="GD11" i="64"/>
  <c r="FZ10" i="64"/>
  <c r="FW9" i="64"/>
  <c r="FU15" i="64"/>
  <c r="FO18" i="64"/>
  <c r="FC9" i="64"/>
  <c r="FN15" i="64"/>
  <c r="FJ10" i="64"/>
  <c r="EV15" i="64"/>
  <c r="EQ15" i="64"/>
  <c r="EF14" i="64"/>
  <c r="EQ16" i="64"/>
  <c r="EK19" i="64"/>
  <c r="FQ18" i="64"/>
  <c r="FO17" i="64"/>
  <c r="FI13" i="64"/>
  <c r="IE9" i="64"/>
  <c r="FT16" i="64"/>
  <c r="IC17" i="64"/>
  <c r="GU16" i="64"/>
  <c r="EU12" i="64"/>
  <c r="HG12" i="64"/>
  <c r="IM17" i="64"/>
  <c r="JC18" i="64"/>
  <c r="GH14" i="64"/>
  <c r="IV17" i="64"/>
  <c r="FU13" i="64"/>
  <c r="IG17" i="64"/>
  <c r="IT13" i="64"/>
  <c r="EX16" i="64"/>
  <c r="HJ19" i="64"/>
  <c r="IP9" i="64"/>
  <c r="EB17" i="64"/>
  <c r="GN13" i="64"/>
  <c r="JB10" i="64"/>
  <c r="IV12" i="64"/>
  <c r="FJ13" i="64"/>
  <c r="HV13" i="64"/>
  <c r="JB12" i="64"/>
  <c r="IM18" i="64"/>
  <c r="IL10" i="64"/>
  <c r="IO13" i="64"/>
  <c r="IW11" i="64"/>
  <c r="IW14" i="64"/>
  <c r="IQ19" i="64"/>
  <c r="IY9" i="64"/>
  <c r="IR15" i="64"/>
  <c r="IR13" i="64"/>
  <c r="IZ19" i="64"/>
  <c r="IS14" i="64"/>
  <c r="JA17" i="64"/>
  <c r="IQ10" i="64"/>
  <c r="IU13" i="64"/>
  <c r="IL11" i="64"/>
  <c r="IM16" i="64"/>
  <c r="IM11" i="64"/>
  <c r="JD16" i="64"/>
  <c r="JC9" i="64"/>
  <c r="II9" i="64"/>
  <c r="ID10" i="64"/>
  <c r="HR10" i="64"/>
  <c r="HK19" i="64"/>
  <c r="HG13" i="64"/>
  <c r="GS15" i="64"/>
  <c r="GM15" i="64"/>
  <c r="GK18" i="64"/>
  <c r="GD10" i="64"/>
  <c r="FY12" i="64"/>
  <c r="FW13" i="64"/>
  <c r="FU14" i="64"/>
  <c r="FM11" i="64"/>
  <c r="FF11" i="64"/>
  <c r="FC16" i="64"/>
  <c r="EU13" i="64"/>
  <c r="EQ9" i="64"/>
  <c r="GW18" i="64"/>
  <c r="IJ11" i="64"/>
  <c r="HM13" i="64"/>
  <c r="ER16" i="64"/>
  <c r="EC18" i="64"/>
  <c r="HE19" i="64"/>
  <c r="EL18" i="64"/>
  <c r="FB18" i="64"/>
  <c r="FR18" i="64"/>
  <c r="GH18" i="64"/>
  <c r="GX17" i="64"/>
  <c r="HN17" i="64"/>
  <c r="ID16" i="64"/>
  <c r="FY9" i="64"/>
  <c r="IK9" i="64"/>
  <c r="GF10" i="64"/>
  <c r="EI11" i="64"/>
  <c r="GU11" i="64"/>
  <c r="FD12" i="64"/>
  <c r="II12" i="64"/>
  <c r="HE13" i="64"/>
  <c r="GB14" i="64"/>
  <c r="FG15" i="64"/>
  <c r="HC16" i="64"/>
  <c r="FV18" i="64"/>
  <c r="HT19" i="64"/>
  <c r="EE18" i="64"/>
  <c r="EU14" i="64"/>
  <c r="FK18" i="64"/>
  <c r="GI17" i="64"/>
  <c r="GY14" i="64"/>
  <c r="HO19" i="64"/>
  <c r="ED9" i="64"/>
  <c r="GP9" i="64"/>
  <c r="EK10" i="64"/>
  <c r="GW10" i="64"/>
  <c r="ER11" i="64"/>
  <c r="HD11" i="64"/>
  <c r="FO12" i="64"/>
  <c r="EB13" i="64"/>
  <c r="HO13" i="64"/>
  <c r="HD14" i="64"/>
  <c r="GR15" i="64"/>
  <c r="HQ16" i="64"/>
  <c r="DV19" i="64"/>
  <c r="FX19" i="64"/>
  <c r="FT19" i="64"/>
  <c r="HP17" i="64"/>
  <c r="EN12" i="64"/>
  <c r="HE15" i="64"/>
  <c r="EN18" i="64"/>
  <c r="HW19" i="64"/>
  <c r="DX19" i="64"/>
  <c r="GR13" i="64"/>
  <c r="DY12" i="64"/>
  <c r="FE18" i="64"/>
  <c r="GC15" i="64"/>
  <c r="GS16" i="64"/>
  <c r="HI15" i="64"/>
  <c r="HY16" i="64"/>
  <c r="FD9" i="64"/>
  <c r="HX9" i="64"/>
  <c r="FS10" i="64"/>
  <c r="IE10" i="64"/>
  <c r="FZ11" i="64"/>
  <c r="DW12" i="64"/>
  <c r="GR12" i="64"/>
  <c r="FO13" i="64"/>
  <c r="ET14" i="64"/>
  <c r="HY14" i="64"/>
  <c r="HS15" i="64"/>
  <c r="EG17" i="64"/>
  <c r="GY18" i="64"/>
  <c r="FL13" i="64"/>
  <c r="EX17" i="64"/>
  <c r="HZ17" i="64"/>
  <c r="IK19" i="64"/>
  <c r="FC12" i="64"/>
  <c r="EY14" i="64"/>
  <c r="GC16" i="64"/>
  <c r="ES18" i="64"/>
  <c r="HE16" i="64"/>
  <c r="EL19" i="64"/>
  <c r="FB17" i="64"/>
  <c r="FR17" i="64"/>
  <c r="GH17" i="64"/>
  <c r="GX15" i="64"/>
  <c r="HN15" i="64"/>
  <c r="DU9" i="64"/>
  <c r="GG9" i="64"/>
  <c r="EB10" i="64"/>
  <c r="GN10" i="64"/>
  <c r="EQ11" i="64"/>
  <c r="HC11" i="64"/>
  <c r="FN12" i="64"/>
  <c r="EA13" i="64"/>
  <c r="HN13" i="64"/>
  <c r="GT14" i="64"/>
  <c r="FQ15" i="64"/>
  <c r="IA16" i="64"/>
  <c r="GM18" i="64"/>
  <c r="HT16" i="64"/>
  <c r="EE14" i="64"/>
  <c r="EU19" i="64"/>
  <c r="FK14" i="64"/>
  <c r="GI14" i="64"/>
  <c r="HG17" i="64"/>
  <c r="HW17" i="64"/>
  <c r="EL9" i="64"/>
  <c r="GX9" i="64"/>
  <c r="ES10" i="64"/>
  <c r="HE10" i="64"/>
  <c r="EZ11" i="64"/>
  <c r="HT11" i="64"/>
  <c r="FX12" i="64"/>
  <c r="EK13" i="64"/>
  <c r="DZ14" i="64"/>
  <c r="HM14" i="64"/>
  <c r="HC15" i="64"/>
  <c r="ES17" i="64"/>
  <c r="EQ19" i="64"/>
  <c r="FX17" i="64"/>
  <c r="FT13" i="64"/>
  <c r="HP13" i="64"/>
  <c r="IB12" i="64"/>
  <c r="IC15" i="64"/>
  <c r="FG18" i="64"/>
  <c r="EB19" i="64"/>
  <c r="DX13" i="64"/>
  <c r="GR18" i="64"/>
  <c r="EG12" i="64"/>
  <c r="FE17" i="64"/>
  <c r="GC18" i="64"/>
  <c r="HA19" i="64"/>
  <c r="HQ19" i="64"/>
  <c r="IG19" i="64"/>
  <c r="FT9" i="64"/>
  <c r="IF9" i="64"/>
  <c r="GA10" i="64"/>
  <c r="DV11" i="64"/>
  <c r="GH11" i="64"/>
  <c r="EF12" i="64"/>
  <c r="HT12" i="64"/>
  <c r="FX13" i="64"/>
  <c r="FD14" i="64"/>
  <c r="EI15" i="64"/>
  <c r="IE15" i="64"/>
  <c r="EW17" i="64"/>
  <c r="HW18" i="64"/>
  <c r="IK18" i="64"/>
  <c r="FL12" i="64"/>
  <c r="GJ14" i="64"/>
  <c r="FW17" i="64"/>
  <c r="ES16" i="64"/>
  <c r="HU19" i="64"/>
  <c r="EL15" i="64"/>
  <c r="FB15" i="64"/>
  <c r="FR15" i="64"/>
  <c r="GH15" i="64"/>
  <c r="GX19" i="64"/>
  <c r="HV18" i="64"/>
  <c r="EC9" i="64"/>
  <c r="GO9" i="64"/>
  <c r="EJ10" i="64"/>
  <c r="GV10" i="64"/>
  <c r="EY11" i="64"/>
  <c r="HK11" i="64"/>
  <c r="FW12" i="64"/>
  <c r="EJ13" i="64"/>
  <c r="IG13" i="64"/>
  <c r="HC14" i="64"/>
  <c r="GD15" i="64"/>
  <c r="EA17" i="64"/>
  <c r="HL18" i="64"/>
  <c r="HT18" i="64"/>
  <c r="EE19" i="64"/>
  <c r="EU18" i="64"/>
  <c r="FS17" i="64"/>
  <c r="GQ17" i="64"/>
  <c r="HG14" i="64"/>
  <c r="HW14" i="64"/>
  <c r="ET9" i="64"/>
  <c r="HF9" i="64"/>
  <c r="FA10" i="64"/>
  <c r="HM10" i="64"/>
  <c r="FH11" i="64"/>
  <c r="IC11" i="64"/>
  <c r="GG12" i="64"/>
  <c r="ET13" i="64"/>
  <c r="EI14" i="64"/>
  <c r="HV14" i="64"/>
  <c r="IB15" i="64"/>
  <c r="FH17" i="64"/>
  <c r="FR19" i="64"/>
  <c r="FX15" i="64"/>
  <c r="FT15" i="64"/>
  <c r="HP16" i="64"/>
  <c r="GF13" i="64"/>
  <c r="EJ16" i="64"/>
  <c r="GA18" i="64"/>
  <c r="EB16" i="64"/>
  <c r="DX16" i="64"/>
  <c r="HX19" i="64"/>
  <c r="EG16" i="64"/>
  <c r="FM12" i="64"/>
  <c r="GC17" i="64"/>
  <c r="HA18" i="64"/>
  <c r="HQ18" i="64"/>
  <c r="IG18" i="64"/>
  <c r="GB9" i="64"/>
  <c r="DW10" i="64"/>
  <c r="GI10" i="64"/>
  <c r="ED11" i="64"/>
  <c r="GP11" i="64"/>
  <c r="EP12" i="64"/>
  <c r="IC12" i="64"/>
  <c r="GG13" i="64"/>
  <c r="FM14" i="64"/>
  <c r="ER15" i="64"/>
  <c r="EM16" i="64"/>
  <c r="FM17" i="64"/>
  <c r="EA19" i="64"/>
  <c r="FP12" i="64"/>
  <c r="FV19" i="64"/>
  <c r="HZ18" i="64"/>
  <c r="EW9" i="64"/>
  <c r="HI9" i="64"/>
  <c r="FT10" i="64"/>
  <c r="IF10" i="64"/>
  <c r="GA11" i="64"/>
  <c r="DX12" i="64"/>
  <c r="GT12" i="64"/>
  <c r="EX13" i="64"/>
  <c r="FP9" i="64"/>
  <c r="GW12" i="64"/>
  <c r="GS14" i="64"/>
  <c r="EF18" i="64"/>
  <c r="FI17" i="64"/>
  <c r="HU18" i="64"/>
  <c r="EL16" i="64"/>
  <c r="FB19" i="64"/>
  <c r="FR16" i="64"/>
  <c r="GP18" i="64"/>
  <c r="GX16" i="64"/>
  <c r="HV17" i="64"/>
  <c r="EK9" i="64"/>
  <c r="GW9" i="64"/>
  <c r="ER10" i="64"/>
  <c r="HD10" i="64"/>
  <c r="FG11" i="64"/>
  <c r="HS11" i="64"/>
  <c r="GF12" i="64"/>
  <c r="ES13" i="64"/>
  <c r="EH14" i="64"/>
  <c r="HL14" i="64"/>
  <c r="GO15" i="64"/>
  <c r="EP17" i="64"/>
  <c r="IJ18" i="64"/>
  <c r="HL13" i="64"/>
  <c r="EM17" i="64"/>
  <c r="EU16" i="64"/>
  <c r="FS14" i="64"/>
  <c r="GQ18" i="64"/>
  <c r="HG18" i="64"/>
  <c r="HW15" i="64"/>
  <c r="FB9" i="64"/>
  <c r="HN9" i="64"/>
  <c r="FI10" i="64"/>
  <c r="HU10" i="64"/>
  <c r="FP11" i="64"/>
  <c r="DU12" i="64"/>
  <c r="GP12" i="64"/>
  <c r="FC13" i="64"/>
  <c r="FA14" i="64"/>
  <c r="EP15" i="64"/>
  <c r="DW16" i="64"/>
  <c r="GV17" i="64"/>
  <c r="GT19" i="64"/>
  <c r="IB19" i="64"/>
  <c r="GZ19" i="64"/>
  <c r="IF19" i="64"/>
  <c r="EJ14" i="64"/>
  <c r="EC17" i="64"/>
  <c r="GU18" i="64"/>
  <c r="GN19" i="64"/>
  <c r="EV19" i="64"/>
  <c r="HX13" i="64"/>
  <c r="EG19" i="64"/>
  <c r="FM16" i="64"/>
  <c r="GK19" i="64"/>
  <c r="HA12" i="64"/>
  <c r="HQ12" i="64"/>
  <c r="IG12" i="64"/>
  <c r="GJ9" i="64"/>
  <c r="EE10" i="64"/>
  <c r="GQ10" i="64"/>
  <c r="EL11" i="64"/>
  <c r="GX11" i="64"/>
  <c r="EY12" i="64"/>
  <c r="DU13" i="64"/>
  <c r="GP13" i="64"/>
  <c r="FV14" i="64"/>
  <c r="FA15" i="64"/>
  <c r="FK16" i="64"/>
  <c r="GF17" i="64"/>
  <c r="EY19" i="64"/>
  <c r="GZ12" i="64"/>
  <c r="FV16" i="64"/>
  <c r="HZ19" i="64"/>
  <c r="GV19" i="64"/>
  <c r="FX9" i="64"/>
  <c r="DZ13" i="64"/>
  <c r="IC14" i="64"/>
  <c r="EZ18" i="64"/>
  <c r="FY18" i="64"/>
  <c r="IC19" i="64"/>
  <c r="ET18" i="64"/>
  <c r="FJ18" i="64"/>
  <c r="FZ18" i="64"/>
  <c r="GP17" i="64"/>
  <c r="HF18" i="64"/>
  <c r="HV15" i="64"/>
  <c r="ES9" i="64"/>
  <c r="HE9" i="64"/>
  <c r="EZ10" i="64"/>
  <c r="HL10" i="64"/>
  <c r="FO11" i="64"/>
  <c r="IB11" i="64"/>
  <c r="GO12" i="64"/>
  <c r="FB13" i="64"/>
  <c r="EQ14" i="64"/>
  <c r="HU14" i="64"/>
  <c r="HO15" i="64"/>
  <c r="FG17" i="64"/>
  <c r="EP19" i="64"/>
  <c r="HL16" i="64"/>
  <c r="EM14" i="64"/>
  <c r="FC17" i="64"/>
  <c r="FS18" i="64"/>
  <c r="GQ14" i="64"/>
  <c r="HG19" i="64"/>
  <c r="IE17" i="64"/>
  <c r="FJ9" i="64"/>
  <c r="HV9" i="64"/>
  <c r="FQ10" i="64"/>
  <c r="IC10" i="64"/>
  <c r="FX11" i="64"/>
  <c r="ED12" i="64"/>
  <c r="GY12" i="64"/>
  <c r="FV13" i="64"/>
  <c r="FJ14" i="64"/>
  <c r="EY15" i="64"/>
  <c r="EI16" i="64"/>
  <c r="EJ18" i="64"/>
  <c r="HV19" i="64"/>
  <c r="IB18" i="64"/>
  <c r="GZ13" i="64"/>
  <c r="IF16" i="64"/>
  <c r="ES14" i="64"/>
  <c r="FL17" i="64"/>
  <c r="DZ19" i="64"/>
  <c r="GN18" i="64"/>
  <c r="EV13" i="64"/>
  <c r="FL14" i="64"/>
  <c r="EG18" i="64"/>
  <c r="FU18" i="64"/>
  <c r="GK12" i="64"/>
  <c r="HA17" i="64"/>
  <c r="HY19" i="64"/>
  <c r="DX9" i="64"/>
  <c r="GR9" i="64"/>
  <c r="EM10" i="64"/>
  <c r="GY10" i="64"/>
  <c r="ET11" i="64"/>
  <c r="HF11" i="64"/>
  <c r="FH12" i="64"/>
  <c r="ED13" i="64"/>
  <c r="GY13" i="64"/>
  <c r="GN14" i="64"/>
  <c r="FK15" i="64"/>
  <c r="FW16" i="64"/>
  <c r="GZ17" i="64"/>
  <c r="FU19" i="64"/>
  <c r="EH17" i="64"/>
  <c r="EK18" i="64"/>
  <c r="HD9" i="64"/>
  <c r="EI13" i="64"/>
  <c r="FP15" i="64"/>
  <c r="IF18" i="64"/>
  <c r="FY16" i="64"/>
  <c r="IC16" i="64"/>
  <c r="ET17" i="64"/>
  <c r="FJ17" i="64"/>
  <c r="FZ17" i="64"/>
  <c r="GP15" i="64"/>
  <c r="HF17" i="64"/>
  <c r="ID18" i="64"/>
  <c r="FA9" i="64"/>
  <c r="HM9" i="64"/>
  <c r="FH10" i="64"/>
  <c r="IB10" i="64"/>
  <c r="FW11" i="64"/>
  <c r="IK11" i="64"/>
  <c r="GX12" i="64"/>
  <c r="GD13" i="64"/>
  <c r="EZ14" i="64"/>
  <c r="ID14" i="64"/>
  <c r="DV16" i="64"/>
  <c r="FY17" i="64"/>
  <c r="FN19" i="64"/>
  <c r="DW14" i="64"/>
  <c r="EM19" i="64"/>
  <c r="FC14" i="64"/>
  <c r="GA17" i="64"/>
  <c r="GQ19" i="64"/>
  <c r="HG16" i="64"/>
  <c r="IE16" i="64"/>
  <c r="FR9" i="64"/>
  <c r="ID9" i="64"/>
  <c r="FY10" i="64"/>
  <c r="IK10" i="64"/>
  <c r="GF11" i="64"/>
  <c r="EM12" i="64"/>
  <c r="HH12" i="64"/>
  <c r="GE13" i="64"/>
  <c r="FT14" i="64"/>
  <c r="FH15" i="64"/>
  <c r="EV16" i="64"/>
  <c r="FD18" i="64"/>
  <c r="ER19" i="64"/>
  <c r="EJ12" i="64"/>
  <c r="GZ15" i="64"/>
  <c r="IF13" i="64"/>
  <c r="EZ15" i="64"/>
  <c r="GE17" i="64"/>
  <c r="EW19" i="64"/>
  <c r="GN17" i="64"/>
  <c r="GB19" i="64"/>
  <c r="GV14" i="64"/>
  <c r="EO18" i="64"/>
  <c r="FU12" i="64"/>
  <c r="GS19" i="64"/>
  <c r="HI19" i="64"/>
  <c r="HY18" i="64"/>
  <c r="EF9" i="64"/>
  <c r="GZ9" i="64"/>
  <c r="EU10" i="64"/>
  <c r="HG10" i="64"/>
  <c r="FB11" i="64"/>
  <c r="HN11" i="64"/>
  <c r="FQ12" i="64"/>
  <c r="EM13" i="64"/>
  <c r="HI13" i="64"/>
  <c r="GW14" i="64"/>
  <c r="GI15" i="64"/>
  <c r="GI16" i="64"/>
  <c r="HT17" i="64"/>
  <c r="GY19" i="64"/>
  <c r="HL19" i="64"/>
  <c r="FQ16" i="64"/>
  <c r="IB9" i="64"/>
  <c r="GC13" i="64"/>
  <c r="GB15" i="64"/>
  <c r="FP19" i="64"/>
  <c r="GO19" i="64"/>
  <c r="ED17" i="64"/>
  <c r="ET15" i="64"/>
  <c r="FJ15" i="64"/>
  <c r="FZ15" i="64"/>
  <c r="GP19" i="64"/>
  <c r="HF15" i="64"/>
  <c r="ID17" i="64"/>
  <c r="FI9" i="64"/>
  <c r="HU9" i="64"/>
  <c r="FP10" i="64"/>
  <c r="IJ10" i="64"/>
  <c r="GE11" i="64"/>
  <c r="EC12" i="64"/>
  <c r="HP12" i="64"/>
  <c r="GM13" i="64"/>
  <c r="FI14" i="64"/>
  <c r="EF15" i="64"/>
  <c r="ET16" i="64"/>
  <c r="HK17" i="64"/>
  <c r="GL19" i="64"/>
  <c r="DW19" i="64"/>
  <c r="EM18" i="64"/>
  <c r="FK17" i="64"/>
  <c r="GA14" i="64"/>
  <c r="GQ15" i="64"/>
  <c r="HO17" i="64"/>
  <c r="IE14" i="64"/>
  <c r="FZ9" i="64"/>
  <c r="DU10" i="64"/>
  <c r="GG10" i="64"/>
  <c r="EB11" i="64"/>
  <c r="GN11" i="64"/>
  <c r="EV12" i="64"/>
  <c r="IA12" i="64"/>
  <c r="GW13" i="64"/>
  <c r="GL14" i="64"/>
  <c r="FS15" i="64"/>
  <c r="FG16" i="64"/>
  <c r="GT18" i="64"/>
  <c r="ER17" i="64"/>
  <c r="EN19" i="64"/>
  <c r="HP19" i="64"/>
  <c r="IF17" i="64"/>
  <c r="FI15" i="64"/>
  <c r="GW17" i="64"/>
  <c r="EA10" i="64"/>
  <c r="GW19" i="64"/>
  <c r="IJ9" i="64"/>
  <c r="HD13" i="64"/>
  <c r="HY15" i="64"/>
  <c r="FP18" i="64"/>
  <c r="GO16" i="64"/>
  <c r="ED15" i="64"/>
  <c r="ET19" i="64"/>
  <c r="FJ19" i="64"/>
  <c r="FZ19" i="64"/>
  <c r="GX18" i="64"/>
  <c r="HN18" i="64"/>
  <c r="ID15" i="64"/>
  <c r="FQ9" i="64"/>
  <c r="IC9" i="64"/>
  <c r="FX10" i="64"/>
  <c r="EA11" i="64"/>
  <c r="GM11" i="64"/>
  <c r="EL12" i="64"/>
  <c r="HZ12" i="64"/>
  <c r="GV13" i="64"/>
  <c r="FR14" i="64"/>
  <c r="EX15" i="64"/>
  <c r="FF16" i="64"/>
  <c r="EI18" i="64"/>
  <c r="HR19" i="64"/>
  <c r="EE17" i="64"/>
  <c r="EU17" i="64"/>
  <c r="FK19" i="64"/>
  <c r="GA16" i="64"/>
  <c r="GY17" i="64"/>
  <c r="HO14" i="64"/>
  <c r="DV9" i="64"/>
  <c r="GH9" i="64"/>
  <c r="EC10" i="64"/>
  <c r="GO10" i="64"/>
  <c r="EJ11" i="64"/>
  <c r="GV11" i="64"/>
  <c r="FF12" i="64"/>
  <c r="IJ12" i="64"/>
  <c r="HF13" i="64"/>
  <c r="GU14" i="64"/>
  <c r="GE15" i="64"/>
  <c r="GF16" i="64"/>
  <c r="HO18" i="64"/>
  <c r="ER18" i="64"/>
  <c r="EN13" i="64"/>
  <c r="HP18" i="64"/>
  <c r="IF15" i="64"/>
  <c r="GF15" i="64"/>
  <c r="II17" i="64"/>
  <c r="GU19" i="64"/>
  <c r="FP14" i="64"/>
  <c r="GR19" i="64"/>
  <c r="DY19" i="64"/>
  <c r="FE12" i="64"/>
  <c r="GC12" i="64"/>
  <c r="GS12" i="64"/>
  <c r="HI12" i="64"/>
  <c r="HY17" i="64"/>
  <c r="EV9" i="64"/>
  <c r="HP9" i="64"/>
  <c r="FK10" i="64"/>
  <c r="HW10" i="64"/>
  <c r="FR11" i="64"/>
  <c r="IE11" i="64"/>
  <c r="GI12" i="64"/>
  <c r="FF13" i="64"/>
  <c r="EK14" i="64"/>
  <c r="HP14" i="64"/>
  <c r="HG15" i="64"/>
  <c r="HS16" i="64"/>
  <c r="GB18" i="64"/>
  <c r="FL19" i="64"/>
  <c r="EX18" i="64"/>
  <c r="HB17" i="64"/>
  <c r="DY9" i="64"/>
  <c r="GK9" i="64"/>
  <c r="EN10" i="64"/>
  <c r="HH10" i="64"/>
  <c r="FC11" i="64"/>
  <c r="HO11" i="64"/>
  <c r="FR12" i="64"/>
  <c r="DV13" i="64"/>
  <c r="GC19" i="64"/>
  <c r="FJ11" i="64"/>
  <c r="EP18" i="64"/>
  <c r="HL17" i="64"/>
  <c r="HZ11" i="64"/>
  <c r="FU9" i="64"/>
  <c r="EV10" i="64"/>
  <c r="DW11" i="64"/>
  <c r="GY11" i="64"/>
  <c r="GA12" i="64"/>
  <c r="FG13" i="64"/>
  <c r="IK13" i="64"/>
  <c r="GO14" i="64"/>
  <c r="ES15" i="64"/>
  <c r="EZ16" i="64"/>
  <c r="GK17" i="64"/>
  <c r="FC19" i="64"/>
  <c r="HD15" i="64"/>
  <c r="EF13" i="64"/>
  <c r="GJ13" i="64"/>
  <c r="FO19" i="64"/>
  <c r="GU15" i="64"/>
  <c r="IA19" i="64"/>
  <c r="EX9" i="64"/>
  <c r="HJ9" i="64"/>
  <c r="FE10" i="64"/>
  <c r="HQ10" i="64"/>
  <c r="FL11" i="64"/>
  <c r="HX11" i="64"/>
  <c r="GL12" i="64"/>
  <c r="EP13" i="64"/>
  <c r="HK13" i="64"/>
  <c r="FO14" i="64"/>
  <c r="IJ14" i="64"/>
  <c r="GW15" i="64"/>
  <c r="FZ16" i="64"/>
  <c r="FT17" i="64"/>
  <c r="IA18" i="64"/>
  <c r="DO12" i="64"/>
  <c r="CD9" i="64"/>
  <c r="AT13" i="64"/>
  <c r="BA9" i="64"/>
  <c r="BS9" i="64"/>
  <c r="CI9" i="64"/>
  <c r="AR10" i="64"/>
  <c r="BI10" i="64"/>
  <c r="CA10" i="64"/>
  <c r="CQ10" i="64"/>
  <c r="BF11" i="64"/>
  <c r="BW11" i="64"/>
  <c r="CP11" i="64"/>
  <c r="AY12" i="64"/>
  <c r="BR12" i="64"/>
  <c r="CH12" i="64"/>
  <c r="AW13" i="64"/>
  <c r="BJ13" i="64"/>
  <c r="CA13" i="64"/>
  <c r="CP13" i="64"/>
  <c r="AV14" i="64"/>
  <c r="BG14" i="64"/>
  <c r="BQ14" i="64"/>
  <c r="CB14" i="64"/>
  <c r="CO14" i="64"/>
  <c r="AQ15" i="64"/>
  <c r="AY16" i="64"/>
  <c r="BN16" i="64"/>
  <c r="BZ16" i="64"/>
  <c r="CK16" i="64"/>
  <c r="AR17" i="64"/>
  <c r="BG17" i="64"/>
  <c r="BR17" i="64"/>
  <c r="AR18" i="64"/>
  <c r="AV19" i="64"/>
  <c r="BG19" i="64"/>
  <c r="BQ19" i="64"/>
  <c r="CB19" i="64"/>
  <c r="GS18" i="64"/>
  <c r="HV11" i="64"/>
  <c r="ID19" i="64"/>
  <c r="FL18" i="64"/>
  <c r="IH11" i="64"/>
  <c r="GC9" i="64"/>
  <c r="FL10" i="64"/>
  <c r="EE11" i="64"/>
  <c r="HG11" i="64"/>
  <c r="GJ12" i="64"/>
  <c r="FP13" i="64"/>
  <c r="EC14" i="64"/>
  <c r="GX14" i="64"/>
  <c r="FC15" i="64"/>
  <c r="FL16" i="64"/>
  <c r="HU17" i="64"/>
  <c r="GA19" i="64"/>
  <c r="HD18" i="64"/>
  <c r="EF17" i="64"/>
  <c r="GJ18" i="64"/>
  <c r="FO15" i="64"/>
  <c r="HC19" i="64"/>
  <c r="IA17" i="64"/>
  <c r="FF9" i="64"/>
  <c r="HR9" i="64"/>
  <c r="FM10" i="64"/>
  <c r="HY10" i="64"/>
  <c r="FT11" i="64"/>
  <c r="IG11" i="64"/>
  <c r="GU12" i="64"/>
  <c r="EY13" i="64"/>
  <c r="HT13" i="64"/>
  <c r="FX14" i="64"/>
  <c r="EB15" i="64"/>
  <c r="HJ15" i="64"/>
  <c r="GL16" i="64"/>
  <c r="GL17" i="64"/>
  <c r="EH19" i="64"/>
  <c r="DL11" i="64"/>
  <c r="BF9" i="64"/>
  <c r="BW9" i="64"/>
  <c r="CK9" i="64"/>
  <c r="AV10" i="64"/>
  <c r="BJ10" i="64"/>
  <c r="CB10" i="64"/>
  <c r="CR10" i="64"/>
  <c r="BG11" i="64"/>
  <c r="CA11" i="64"/>
  <c r="CQ11" i="64"/>
  <c r="BF12" i="64"/>
  <c r="BS12" i="64"/>
  <c r="CK12" i="64"/>
  <c r="AX13" i="64"/>
  <c r="BN13" i="64"/>
  <c r="CB13" i="64"/>
  <c r="CQ13" i="64"/>
  <c r="AW14" i="64"/>
  <c r="BH14" i="64"/>
  <c r="BR14" i="64"/>
  <c r="CE14" i="64"/>
  <c r="CP14" i="64"/>
  <c r="AR15" i="64"/>
  <c r="BA16" i="64"/>
  <c r="BO16" i="64"/>
  <c r="CA16" i="64"/>
  <c r="CO16" i="64"/>
  <c r="AV17" i="64"/>
  <c r="BH17" i="64"/>
  <c r="BS17" i="64"/>
  <c r="AV18" i="64"/>
  <c r="AW19" i="64"/>
  <c r="BH19" i="64"/>
  <c r="BR19" i="64"/>
  <c r="CE19" i="64"/>
  <c r="CP19" i="64"/>
  <c r="HI18" i="64"/>
  <c r="FZ12" i="64"/>
  <c r="EH18" i="64"/>
  <c r="IH19" i="64"/>
  <c r="GS9" i="64"/>
  <c r="GB10" i="64"/>
  <c r="EM11" i="64"/>
  <c r="HW11" i="64"/>
  <c r="HC12" i="64"/>
  <c r="FY13" i="64"/>
  <c r="EL14" i="64"/>
  <c r="HH14" i="64"/>
  <c r="FL15" i="64"/>
  <c r="FX16" i="64"/>
  <c r="EQ18" i="64"/>
  <c r="HB19" i="64"/>
  <c r="IJ19" i="64"/>
  <c r="FD19" i="64"/>
  <c r="GJ16" i="64"/>
  <c r="FW19" i="64"/>
  <c r="HC18" i="64"/>
  <c r="IA15" i="64"/>
  <c r="FN9" i="64"/>
  <c r="HZ9" i="64"/>
  <c r="FU10" i="64"/>
  <c r="IG10" i="64"/>
  <c r="GB11" i="64"/>
  <c r="DZ12" i="64"/>
  <c r="HD12" i="64"/>
  <c r="FH13" i="64"/>
  <c r="IC13" i="64"/>
  <c r="GG14" i="64"/>
  <c r="EK15" i="64"/>
  <c r="HU15" i="64"/>
  <c r="GY16" i="64"/>
  <c r="HE17" i="64"/>
  <c r="FE19" i="64"/>
  <c r="DQ10" i="64"/>
  <c r="BG9" i="64"/>
  <c r="BY9" i="64"/>
  <c r="CO9" i="64"/>
  <c r="AX10" i="64"/>
  <c r="BO10" i="64"/>
  <c r="CE10" i="64"/>
  <c r="CU10" i="64"/>
  <c r="BH11" i="64"/>
  <c r="CB11" i="64"/>
  <c r="CR11" i="64"/>
  <c r="BG12" i="64"/>
  <c r="BW12" i="64"/>
  <c r="CO12" i="64"/>
  <c r="AY13" i="64"/>
  <c r="BP13" i="64"/>
  <c r="CE13" i="64"/>
  <c r="CR13" i="64"/>
  <c r="AX14" i="64"/>
  <c r="BI14" i="64"/>
  <c r="BS14" i="64"/>
  <c r="CF14" i="64"/>
  <c r="CQ14" i="64"/>
  <c r="CO15" i="64"/>
  <c r="BE16" i="64"/>
  <c r="BP16" i="64"/>
  <c r="CB16" i="64"/>
  <c r="CP16" i="64"/>
  <c r="AW17" i="64"/>
  <c r="BI17" i="64"/>
  <c r="CE17" i="64"/>
  <c r="AW18" i="64"/>
  <c r="AX19" i="64"/>
  <c r="BI19" i="64"/>
  <c r="BS19" i="64"/>
  <c r="CF19" i="64"/>
  <c r="CQ19" i="64"/>
  <c r="FS19" i="64"/>
  <c r="HY12" i="64"/>
  <c r="EW13" i="64"/>
  <c r="EX19" i="64"/>
  <c r="IH18" i="64"/>
  <c r="HA9" i="64"/>
  <c r="GJ10" i="64"/>
  <c r="EU11" i="64"/>
  <c r="IF11" i="64"/>
  <c r="HL12" i="64"/>
  <c r="GH13" i="64"/>
  <c r="EV14" i="64"/>
  <c r="HQ14" i="64"/>
  <c r="GV15" i="64"/>
  <c r="GK16" i="64"/>
  <c r="FM18" i="64"/>
  <c r="IE19" i="64"/>
  <c r="IJ17" i="64"/>
  <c r="FD17" i="64"/>
  <c r="HH19" i="64"/>
  <c r="FW18" i="64"/>
  <c r="HK18" i="64"/>
  <c r="II19" i="64"/>
  <c r="FV9" i="64"/>
  <c r="IH9" i="64"/>
  <c r="GC10" i="64"/>
  <c r="DX11" i="64"/>
  <c r="GJ11" i="64"/>
  <c r="ER12" i="64"/>
  <c r="HM12" i="64"/>
  <c r="FQ13" i="64"/>
  <c r="DU14" i="64"/>
  <c r="GP14" i="64"/>
  <c r="EU15" i="64"/>
  <c r="IH15" i="64"/>
  <c r="HJ16" i="64"/>
  <c r="HX17" i="64"/>
  <c r="GD19" i="64"/>
  <c r="DI10" i="64"/>
  <c r="CL12" i="64"/>
  <c r="BI9" i="64"/>
  <c r="CA9" i="64"/>
  <c r="CQ9" i="64"/>
  <c r="AY10" i="64"/>
  <c r="BP10" i="64"/>
  <c r="CF10" i="64"/>
  <c r="AR11" i="64"/>
  <c r="BI11" i="64"/>
  <c r="CE11" i="64"/>
  <c r="CZ11" i="64"/>
  <c r="BH12" i="64"/>
  <c r="CA12" i="64"/>
  <c r="CP12" i="64"/>
  <c r="BA13" i="64"/>
  <c r="BQ13" i="64"/>
  <c r="CF13" i="64"/>
  <c r="CS13" i="64"/>
  <c r="AY14" i="64"/>
  <c r="BJ14" i="64"/>
  <c r="BW14" i="64"/>
  <c r="CG14" i="64"/>
  <c r="CR14" i="64"/>
  <c r="AQ16" i="64"/>
  <c r="BF16" i="64"/>
  <c r="BQ16" i="64"/>
  <c r="CE16" i="64"/>
  <c r="CQ16" i="64"/>
  <c r="AX17" i="64"/>
  <c r="BJ17" i="64"/>
  <c r="CF17" i="64"/>
  <c r="AX18" i="64"/>
  <c r="AY19" i="64"/>
  <c r="BJ19" i="64"/>
  <c r="BW19" i="64"/>
  <c r="GN16" i="64"/>
  <c r="EN9" i="64"/>
  <c r="EB14" i="64"/>
  <c r="FV17" i="64"/>
  <c r="EG9" i="64"/>
  <c r="HQ9" i="64"/>
  <c r="GR10" i="64"/>
  <c r="FK11" i="64"/>
  <c r="EH12" i="64"/>
  <c r="HU12" i="64"/>
  <c r="GQ13" i="64"/>
  <c r="FE14" i="64"/>
  <c r="HZ14" i="64"/>
  <c r="HT15" i="64"/>
  <c r="GV16" i="64"/>
  <c r="GF18" i="64"/>
  <c r="FH19" i="64"/>
  <c r="IJ16" i="64"/>
  <c r="FD13" i="64"/>
  <c r="HH13" i="64"/>
  <c r="GE18" i="64"/>
  <c r="HK16" i="64"/>
  <c r="II18" i="64"/>
  <c r="GD9" i="64"/>
  <c r="DY10" i="64"/>
  <c r="GK10" i="64"/>
  <c r="EF11" i="64"/>
  <c r="GR11" i="64"/>
  <c r="FA12" i="64"/>
  <c r="HV12" i="64"/>
  <c r="FZ13" i="64"/>
  <c r="ED14" i="64"/>
  <c r="GZ14" i="64"/>
  <c r="FD15" i="64"/>
  <c r="ED16" i="64"/>
  <c r="HW16" i="64"/>
  <c r="EV18" i="64"/>
  <c r="HF19" i="64"/>
  <c r="DN9" i="64"/>
  <c r="AR9" i="64"/>
  <c r="BJ9" i="64"/>
  <c r="CB9" i="64"/>
  <c r="CR9" i="64"/>
  <c r="BE10" i="64"/>
  <c r="BQ10" i="64"/>
  <c r="CG10" i="64"/>
  <c r="AV11" i="64"/>
  <c r="BJ11" i="64"/>
  <c r="CF11" i="64"/>
  <c r="AR12" i="64"/>
  <c r="BI12" i="64"/>
  <c r="CB12" i="64"/>
  <c r="CQ12" i="64"/>
  <c r="BF13" i="64"/>
  <c r="BR13" i="64"/>
  <c r="CG13" i="64"/>
  <c r="CT13" i="64"/>
  <c r="AZ14" i="64"/>
  <c r="BK14" i="64"/>
  <c r="BX14" i="64"/>
  <c r="CH14" i="64"/>
  <c r="CS14" i="64"/>
  <c r="AR16" i="64"/>
  <c r="BG16" i="64"/>
  <c r="BR16" i="64"/>
  <c r="CF16" i="64"/>
  <c r="CR16" i="64"/>
  <c r="AY17" i="64"/>
  <c r="BN17" i="64"/>
  <c r="CJ17" i="64"/>
  <c r="AY18" i="64"/>
  <c r="AZ19" i="64"/>
  <c r="BK19" i="64"/>
  <c r="BX19" i="64"/>
  <c r="GB13" i="64"/>
  <c r="HH9" i="64"/>
  <c r="HF14" i="64"/>
  <c r="GD18" i="64"/>
  <c r="EO9" i="64"/>
  <c r="HY9" i="64"/>
  <c r="GZ10" i="64"/>
  <c r="FS11" i="64"/>
  <c r="EQ12" i="64"/>
  <c r="ID12" i="64"/>
  <c r="HA13" i="64"/>
  <c r="FN14" i="64"/>
  <c r="II14" i="64"/>
  <c r="IG15" i="64"/>
  <c r="HI16" i="64"/>
  <c r="GZ18" i="64"/>
  <c r="FH16" i="64"/>
  <c r="IJ15" i="64"/>
  <c r="FD16" i="64"/>
  <c r="HH17" i="64"/>
  <c r="GE19" i="64"/>
  <c r="HS19" i="64"/>
  <c r="DZ9" i="64"/>
  <c r="GL9" i="64"/>
  <c r="EG10" i="64"/>
  <c r="GS10" i="64"/>
  <c r="EN11" i="64"/>
  <c r="GZ11" i="64"/>
  <c r="FJ12" i="64"/>
  <c r="IE12" i="64"/>
  <c r="GI13" i="64"/>
  <c r="EN14" i="64"/>
  <c r="HI14" i="64"/>
  <c r="FM15" i="64"/>
  <c r="EO16" i="64"/>
  <c r="IK16" i="64"/>
  <c r="FN18" i="64"/>
  <c r="DL19" i="64"/>
  <c r="CC14" i="64"/>
  <c r="AV9" i="64"/>
  <c r="BN9" i="64"/>
  <c r="CE9" i="64"/>
  <c r="CT9" i="64"/>
  <c r="BF10" i="64"/>
  <c r="BS10" i="64"/>
  <c r="CJ10" i="64"/>
  <c r="AW11" i="64"/>
  <c r="BP11" i="64"/>
  <c r="CG11" i="64"/>
  <c r="AV12" i="64"/>
  <c r="BJ12" i="64"/>
  <c r="CE12" i="64"/>
  <c r="CR12" i="64"/>
  <c r="BG13" i="64"/>
  <c r="BS13" i="64"/>
  <c r="CI13" i="64"/>
  <c r="CY13" i="64"/>
  <c r="BA14" i="64"/>
  <c r="BN14" i="64"/>
  <c r="BY14" i="64"/>
  <c r="CI14" i="64"/>
  <c r="CT14" i="64"/>
  <c r="AV16" i="64"/>
  <c r="BH16" i="64"/>
  <c r="HE14" i="64"/>
  <c r="FC10" i="64"/>
  <c r="GT15" i="64"/>
  <c r="GD17" i="64"/>
  <c r="FE9" i="64"/>
  <c r="IG9" i="64"/>
  <c r="HP10" i="64"/>
  <c r="GI11" i="64"/>
  <c r="EZ12" i="64"/>
  <c r="EE13" i="64"/>
  <c r="HJ13" i="64"/>
  <c r="FW14" i="64"/>
  <c r="EA15" i="64"/>
  <c r="EA16" i="64"/>
  <c r="HV16" i="64"/>
  <c r="HX18" i="64"/>
  <c r="HD19" i="64"/>
  <c r="GV12" i="64"/>
  <c r="GJ19" i="64"/>
  <c r="EY18" i="64"/>
  <c r="GE16" i="64"/>
  <c r="HS17" i="64"/>
  <c r="EH9" i="64"/>
  <c r="GT9" i="64"/>
  <c r="EO10" i="64"/>
  <c r="HA10" i="64"/>
  <c r="EV11" i="64"/>
  <c r="HH11" i="64"/>
  <c r="FS12" i="64"/>
  <c r="DW13" i="64"/>
  <c r="GS13" i="64"/>
  <c r="EW14" i="64"/>
  <c r="HR14" i="64"/>
  <c r="FY15" i="64"/>
  <c r="FB16" i="64"/>
  <c r="EJ17" i="64"/>
  <c r="GI18" i="64"/>
  <c r="DM14" i="64"/>
  <c r="CD13" i="64"/>
  <c r="BC10" i="64"/>
  <c r="AX9" i="64"/>
  <c r="BP9" i="64"/>
  <c r="CF9" i="64"/>
  <c r="CZ9" i="64"/>
  <c r="BG10" i="64"/>
  <c r="BW10" i="64"/>
  <c r="CK10" i="64"/>
  <c r="AX11" i="64"/>
  <c r="BQ11" i="64"/>
  <c r="CK11" i="64"/>
  <c r="AW12" i="64"/>
  <c r="BP12" i="64"/>
  <c r="CF12" i="64"/>
  <c r="AR13" i="64"/>
  <c r="BH13" i="64"/>
  <c r="BW13" i="64"/>
  <c r="CK13" i="64"/>
  <c r="AQ14" i="64"/>
  <c r="BE14" i="64"/>
  <c r="BO14" i="64"/>
  <c r="BZ14" i="64"/>
  <c r="CJ14" i="64"/>
  <c r="CU14" i="64"/>
  <c r="AW16" i="64"/>
  <c r="BI16" i="64"/>
  <c r="BW16" i="64"/>
  <c r="CI16" i="64"/>
  <c r="CU16" i="64"/>
  <c r="BE17" i="64"/>
  <c r="BP17" i="64"/>
  <c r="EO12" i="64"/>
  <c r="HO10" i="64"/>
  <c r="HH16" i="64"/>
  <c r="HB16" i="64"/>
  <c r="FM9" i="64"/>
  <c r="DX10" i="64"/>
  <c r="HX10" i="64"/>
  <c r="GQ11" i="64"/>
  <c r="FI12" i="64"/>
  <c r="EO13" i="64"/>
  <c r="IB13" i="64"/>
  <c r="GF14" i="64"/>
  <c r="EJ15" i="64"/>
  <c r="EN16" i="64"/>
  <c r="EI17" i="64"/>
  <c r="ED19" i="64"/>
  <c r="HD17" i="64"/>
  <c r="EF19" i="64"/>
  <c r="GJ17" i="64"/>
  <c r="EY16" i="64"/>
  <c r="GU17" i="64"/>
  <c r="HS18" i="64"/>
  <c r="EP9" i="64"/>
  <c r="HB9" i="64"/>
  <c r="EW10" i="64"/>
  <c r="HI10" i="64"/>
  <c r="FD11" i="64"/>
  <c r="HP11" i="64"/>
  <c r="GB12" i="64"/>
  <c r="EG13" i="64"/>
  <c r="HB13" i="64"/>
  <c r="FF14" i="64"/>
  <c r="IA14" i="64"/>
  <c r="GK15" i="64"/>
  <c r="FN16" i="64"/>
  <c r="EZ17" i="64"/>
  <c r="HB18" i="64"/>
  <c r="DJ13" i="64"/>
  <c r="CC10" i="64"/>
  <c r="AY9" i="64"/>
  <c r="BQ9" i="64"/>
  <c r="CG9" i="64"/>
  <c r="AQ10" i="64"/>
  <c r="BH10" i="64"/>
  <c r="BZ10" i="64"/>
  <c r="CO10" i="64"/>
  <c r="AY11" i="64"/>
  <c r="BS11" i="64"/>
  <c r="CO11" i="64"/>
  <c r="AX12" i="64"/>
  <c r="BQ12" i="64"/>
  <c r="CG12" i="64"/>
  <c r="AV13" i="64"/>
  <c r="BI13" i="64"/>
  <c r="BY13" i="64"/>
  <c r="CO13" i="64"/>
  <c r="AR14" i="64"/>
  <c r="BF14" i="64"/>
  <c r="BP14" i="64"/>
  <c r="CA14" i="64"/>
  <c r="CK14" i="64"/>
  <c r="CZ14" i="64"/>
  <c r="AX16" i="64"/>
  <c r="BJ16" i="64"/>
  <c r="BY16" i="64"/>
  <c r="CJ16" i="64"/>
  <c r="AQ17" i="64"/>
  <c r="BF17" i="64"/>
  <c r="BQ17" i="64"/>
  <c r="AQ18" i="64"/>
  <c r="AR19" i="64"/>
  <c r="BF19" i="64"/>
  <c r="BP19" i="64"/>
  <c r="CA19" i="64"/>
  <c r="CK19" i="64"/>
  <c r="BA18" i="64"/>
  <c r="BS16" i="64"/>
  <c r="AQ19" i="64"/>
  <c r="CG16" i="64"/>
  <c r="BA19" i="64"/>
  <c r="CI19" i="64"/>
  <c r="BE19" i="64"/>
  <c r="CJ19" i="64"/>
  <c r="CT16" i="64"/>
  <c r="BA17" i="64"/>
  <c r="BN19" i="64"/>
  <c r="CO19" i="64"/>
  <c r="BO17" i="64"/>
  <c r="BO19" i="64"/>
  <c r="CR19" i="64"/>
  <c r="CR17" i="64"/>
  <c r="BY19" i="64"/>
  <c r="CS19" i="64"/>
  <c r="CU17" i="64"/>
  <c r="BZ19" i="64"/>
  <c r="CT19" i="64"/>
  <c r="CG19" i="64"/>
  <c r="CU19" i="64"/>
  <c r="CH19" i="64"/>
  <c r="CV17" i="64"/>
  <c r="CJ15" i="64"/>
  <c r="DR16" i="64"/>
  <c r="BO13" i="64"/>
  <c r="BY12" i="64"/>
  <c r="BK11" i="64"/>
  <c r="BL16" i="64"/>
  <c r="BM16" i="64"/>
  <c r="DH15" i="64"/>
  <c r="DY17" i="64"/>
  <c r="DX15" i="64"/>
  <c r="CU15" i="64"/>
  <c r="CI15" i="64"/>
  <c r="CB15" i="64"/>
  <c r="BW17" i="64"/>
  <c r="BR18" i="64"/>
  <c r="BG15" i="64"/>
  <c r="BG18" i="64"/>
  <c r="AV15" i="64"/>
  <c r="DU17" i="64"/>
  <c r="CV12" i="64"/>
  <c r="BE13" i="64"/>
  <c r="BN12" i="64"/>
  <c r="AZ11" i="64"/>
  <c r="CD16" i="64"/>
  <c r="DF13" i="64"/>
  <c r="DP15" i="64"/>
  <c r="DZ17" i="64"/>
  <c r="CT15" i="64"/>
  <c r="CK17" i="64"/>
  <c r="BU15" i="64"/>
  <c r="BQ15" i="64"/>
  <c r="BI18" i="64"/>
  <c r="BJ15" i="64"/>
  <c r="JE15" i="64"/>
  <c r="AQ13" i="64"/>
  <c r="BA12" i="64"/>
  <c r="AS18" i="64"/>
  <c r="DE12" i="64"/>
  <c r="DI13" i="64"/>
  <c r="DO15" i="64"/>
  <c r="DW17" i="64"/>
  <c r="CP15" i="64"/>
  <c r="CQ15" i="64"/>
  <c r="CI17" i="64"/>
  <c r="CA15" i="64"/>
  <c r="BO18" i="64"/>
  <c r="BP18" i="64"/>
  <c r="BF15" i="64"/>
  <c r="BB18" i="64"/>
  <c r="BA15" i="64"/>
  <c r="BY17" i="64"/>
  <c r="CD17" i="64"/>
  <c r="DK19" i="64"/>
  <c r="CM12" i="64"/>
  <c r="CN17" i="64"/>
  <c r="DN12" i="64"/>
  <c r="CX11" i="64"/>
  <c r="DQ13" i="64"/>
  <c r="DV17" i="64"/>
  <c r="CT17" i="64"/>
  <c r="CL15" i="64"/>
  <c r="CG17" i="64"/>
  <c r="BZ15" i="64"/>
  <c r="BR15" i="64"/>
  <c r="BO15" i="64"/>
  <c r="BD15" i="64"/>
  <c r="BI15" i="64"/>
  <c r="AY15" i="64"/>
  <c r="CR15" i="64"/>
  <c r="BD12" i="64"/>
  <c r="DS19" i="64"/>
  <c r="DL14" i="64"/>
  <c r="DA11" i="64"/>
  <c r="CC16" i="64"/>
  <c r="CP9" i="64"/>
  <c r="DN17" i="64"/>
  <c r="DV15" i="64"/>
  <c r="DY15" i="64"/>
  <c r="CQ17" i="64"/>
  <c r="CE15" i="64"/>
  <c r="CG15" i="64"/>
  <c r="BV15" i="64"/>
  <c r="BQ18" i="64"/>
  <c r="BE15" i="64"/>
  <c r="BC15" i="64"/>
  <c r="AT15" i="64"/>
  <c r="CY15" i="64"/>
  <c r="BV12" i="64"/>
  <c r="CU13" i="64"/>
  <c r="DT14" i="64"/>
  <c r="CS11" i="64"/>
  <c r="DD19" i="64"/>
  <c r="BR11" i="64"/>
  <c r="DB17" i="64"/>
  <c r="DU15" i="64"/>
  <c r="CP17" i="64"/>
  <c r="CK15" i="64"/>
  <c r="CB17" i="64"/>
  <c r="BW15" i="64"/>
  <c r="BS15" i="64"/>
  <c r="BN15" i="64"/>
  <c r="BC18" i="64"/>
  <c r="AX15" i="64"/>
  <c r="DG14" i="64"/>
  <c r="CJ13" i="64"/>
  <c r="CT12" i="64"/>
  <c r="CH11" i="64"/>
  <c r="CY11" i="64"/>
  <c r="BH9" i="64"/>
  <c r="DM17" i="64"/>
  <c r="DZ15" i="64"/>
  <c r="CF15" i="64"/>
  <c r="BT18" i="64"/>
  <c r="CA17" i="64"/>
  <c r="BP15" i="64"/>
  <c r="BJ18" i="64"/>
  <c r="BF18" i="64"/>
  <c r="AW15" i="64"/>
  <c r="CO17" i="64"/>
  <c r="DJ16" i="64"/>
  <c r="BZ13" i="64"/>
  <c r="CI12" i="64"/>
  <c r="BX11" i="64"/>
  <c r="AU12" i="64"/>
  <c r="AW9" i="64"/>
  <c r="CZ17" i="64"/>
  <c r="DX17" i="64"/>
  <c r="DW15" i="64"/>
  <c r="CM15" i="64"/>
  <c r="BY15" i="64"/>
  <c r="BZ17" i="64"/>
  <c r="BS18" i="64"/>
  <c r="BH15" i="64"/>
  <c r="BH18" i="64"/>
  <c r="DP12" i="64"/>
  <c r="DO17" i="64"/>
  <c r="DN11" i="64"/>
  <c r="DM16" i="64"/>
  <c r="DT10" i="64"/>
  <c r="DS15" i="64"/>
  <c r="DR9" i="64"/>
  <c r="DQ14" i="64"/>
  <c r="DK16" i="64"/>
  <c r="DT12" i="64"/>
  <c r="DS17" i="64"/>
  <c r="DM12" i="64"/>
  <c r="DL17" i="64"/>
  <c r="DK11" i="64"/>
  <c r="DC9" i="64"/>
  <c r="DE19" i="64"/>
  <c r="DD17" i="64"/>
  <c r="DD16" i="64"/>
  <c r="DD15" i="64"/>
  <c r="DD14" i="64"/>
  <c r="DD13" i="64"/>
  <c r="DD12" i="64"/>
  <c r="DD11" i="64"/>
  <c r="BB13" i="64"/>
  <c r="BX17" i="64"/>
  <c r="AZ16" i="64"/>
  <c r="CS15" i="64"/>
  <c r="BM13" i="64"/>
  <c r="CH13" i="64"/>
  <c r="CL16" i="64"/>
  <c r="CM19" i="64"/>
  <c r="CC13" i="64"/>
  <c r="CD11" i="64"/>
  <c r="BT19" i="64"/>
  <c r="DT11" i="64"/>
  <c r="DK13" i="64"/>
  <c r="DR18" i="64"/>
  <c r="DI12" i="64"/>
  <c r="DH17" i="64"/>
  <c r="DO11" i="64"/>
  <c r="DN16" i="64"/>
  <c r="DM10" i="64"/>
  <c r="DL15" i="64"/>
  <c r="DS16" i="64"/>
  <c r="DO13" i="64"/>
  <c r="DI19" i="64"/>
  <c r="DH13" i="64"/>
  <c r="DT17" i="64"/>
  <c r="DS11" i="64"/>
  <c r="DD10" i="64"/>
  <c r="DD9" i="64"/>
  <c r="DF19" i="64"/>
  <c r="DE17" i="64"/>
  <c r="DE16" i="64"/>
  <c r="DE15" i="64"/>
  <c r="DE14" i="64"/>
  <c r="DE13" i="64"/>
  <c r="CH18" i="64"/>
  <c r="BU18" i="64"/>
  <c r="BK17" i="64"/>
  <c r="AZ13" i="64"/>
  <c r="CH15" i="64"/>
  <c r="BV10" i="64"/>
  <c r="BU13" i="64"/>
  <c r="CL11" i="64"/>
  <c r="CL9" i="64"/>
  <c r="CC17" i="64"/>
  <c r="CD15" i="64"/>
  <c r="BU11" i="64"/>
  <c r="BV19" i="64"/>
  <c r="BV17" i="64"/>
  <c r="BL18" i="64"/>
  <c r="BM15" i="64"/>
  <c r="BD18" i="64"/>
  <c r="BC19" i="64"/>
  <c r="BD14" i="64"/>
  <c r="CW15" i="64"/>
  <c r="DT19" i="64"/>
  <c r="DS13" i="64"/>
  <c r="DM19" i="64"/>
  <c r="DQ12" i="64"/>
  <c r="DP17" i="64"/>
  <c r="DJ12" i="64"/>
  <c r="DI17" i="64"/>
  <c r="DH11" i="64"/>
  <c r="DT15" i="64"/>
  <c r="DK9" i="64"/>
  <c r="DJ14" i="64"/>
  <c r="DQ19" i="64"/>
  <c r="DP13" i="64"/>
  <c r="DJ19" i="64"/>
  <c r="DE11" i="64"/>
  <c r="DO9" i="64"/>
  <c r="DN14" i="64"/>
  <c r="DL13" i="64"/>
  <c r="DS18" i="64"/>
  <c r="DR12" i="64"/>
  <c r="DQ17" i="64"/>
  <c r="DP11" i="64"/>
  <c r="DO16" i="64"/>
  <c r="DS9" i="64"/>
  <c r="DR14" i="64"/>
  <c r="DL9" i="64"/>
  <c r="DK14" i="64"/>
  <c r="DR19" i="64"/>
  <c r="DF12" i="64"/>
  <c r="DF11" i="64"/>
  <c r="DF10" i="64"/>
  <c r="DF9" i="64"/>
  <c r="JE19" i="64"/>
  <c r="DG17" i="64"/>
  <c r="DG16" i="64"/>
  <c r="DG15" i="64"/>
  <c r="BK18" i="64"/>
  <c r="CS12" i="64"/>
  <c r="AU13" i="64"/>
  <c r="AU18" i="64"/>
  <c r="BK15" i="64"/>
  <c r="BX13" i="64"/>
  <c r="CM10" i="64"/>
  <c r="CM16" i="64"/>
  <c r="CM14" i="64"/>
  <c r="CD14" i="64"/>
  <c r="CC12" i="64"/>
  <c r="DR13" i="64"/>
  <c r="DJ10" i="64"/>
  <c r="DI15" i="64"/>
  <c r="DH9" i="64"/>
  <c r="DT13" i="64"/>
  <c r="DN19" i="64"/>
  <c r="DM13" i="64"/>
  <c r="DT18" i="64"/>
  <c r="DK12" i="64"/>
  <c r="DJ17" i="64"/>
  <c r="DN10" i="64"/>
  <c r="DM15" i="64"/>
  <c r="DT9" i="64"/>
  <c r="DS14" i="64"/>
  <c r="DM11" i="64"/>
  <c r="DL16" i="64"/>
  <c r="DK10" i="64"/>
  <c r="DJ15" i="64"/>
  <c r="DQ9" i="64"/>
  <c r="DP14" i="64"/>
  <c r="DN13" i="64"/>
  <c r="DH19" i="64"/>
  <c r="DQ11" i="64"/>
  <c r="DP16" i="64"/>
  <c r="DJ11" i="64"/>
  <c r="DI16" i="64"/>
  <c r="DH10" i="64"/>
  <c r="DB16" i="64"/>
  <c r="DB15" i="64"/>
  <c r="DB14" i="64"/>
  <c r="DB13" i="64"/>
  <c r="DB12" i="64"/>
  <c r="DH12" i="64"/>
  <c r="DT16" i="64"/>
  <c r="DS10" i="64"/>
  <c r="DR15" i="64"/>
  <c r="DL10" i="64"/>
  <c r="DK15" i="64"/>
  <c r="DJ9" i="64"/>
  <c r="DI14" i="64"/>
  <c r="DP19" i="64"/>
  <c r="DL12" i="64"/>
  <c r="DK17" i="64"/>
  <c r="DR11" i="64"/>
  <c r="DQ16" i="64"/>
  <c r="DP10" i="64"/>
  <c r="DC17" i="64"/>
  <c r="DC16" i="64"/>
  <c r="DC15" i="64"/>
  <c r="DC14" i="64"/>
  <c r="DC13" i="64"/>
  <c r="DC12" i="64"/>
  <c r="DC11" i="64"/>
  <c r="DC10" i="64"/>
  <c r="AU10" i="64"/>
  <c r="CS17" i="64"/>
  <c r="BK16" i="64"/>
  <c r="CH17" i="64"/>
  <c r="AW10" i="64"/>
  <c r="CM9" i="64"/>
  <c r="CM13" i="64"/>
  <c r="CN16" i="64"/>
  <c r="CC9" i="64"/>
  <c r="CC19" i="64"/>
  <c r="BU16" i="64"/>
  <c r="BU14" i="64"/>
  <c r="BU12" i="64"/>
  <c r="BL10" i="64"/>
  <c r="BL19" i="64"/>
  <c r="BC13" i="64"/>
  <c r="BB14" i="64"/>
  <c r="BC9" i="64"/>
  <c r="BB10" i="64"/>
  <c r="DP9" i="64"/>
  <c r="DI11" i="64"/>
  <c r="DE10" i="64"/>
  <c r="JE11" i="64"/>
  <c r="DF15" i="64"/>
  <c r="BX18" i="64"/>
  <c r="AZ17" i="64"/>
  <c r="BX15" i="64"/>
  <c r="CL10" i="64"/>
  <c r="CN11" i="64"/>
  <c r="CD19" i="64"/>
  <c r="BV11" i="64"/>
  <c r="BT16" i="64"/>
  <c r="BM18" i="64"/>
  <c r="BD10" i="64"/>
  <c r="BB9" i="64"/>
  <c r="BC12" i="64"/>
  <c r="AS13" i="64"/>
  <c r="AS9" i="64"/>
  <c r="AS12" i="64"/>
  <c r="AS10" i="64"/>
  <c r="CX15" i="64"/>
  <c r="CJ9" i="64"/>
  <c r="BA11" i="64"/>
  <c r="CV16" i="64"/>
  <c r="DA10" i="64"/>
  <c r="AZ12" i="64"/>
  <c r="BL14" i="64"/>
  <c r="AS16" i="64"/>
  <c r="DO14" i="64"/>
  <c r="DH16" i="64"/>
  <c r="DG12" i="64"/>
  <c r="DF17" i="64"/>
  <c r="JE17" i="64"/>
  <c r="AZ18" i="64"/>
  <c r="CS16" i="64"/>
  <c r="AZ15" i="64"/>
  <c r="CL13" i="64"/>
  <c r="CL17" i="64"/>
  <c r="CD12" i="64"/>
  <c r="BT17" i="64"/>
  <c r="BT10" i="64"/>
  <c r="BL11" i="64"/>
  <c r="BB16" i="64"/>
  <c r="BD11" i="64"/>
  <c r="BB15" i="64"/>
  <c r="AU15" i="64"/>
  <c r="AU11" i="64"/>
  <c r="AU14" i="64"/>
  <c r="DA15" i="64"/>
  <c r="CZ16" i="64"/>
  <c r="CY9" i="64"/>
  <c r="BZ9" i="64"/>
  <c r="CS9" i="64"/>
  <c r="DR10" i="64"/>
  <c r="JE16" i="64"/>
  <c r="BV16" i="64"/>
  <c r="AU16" i="64"/>
  <c r="DA16" i="64"/>
  <c r="CV11" i="64"/>
  <c r="CI11" i="64"/>
  <c r="DI9" i="64"/>
  <c r="DO10" i="64"/>
  <c r="JE13" i="64"/>
  <c r="DG9" i="64"/>
  <c r="DB19" i="64"/>
  <c r="BR10" i="64"/>
  <c r="CH16" i="64"/>
  <c r="BK13" i="64"/>
  <c r="CN15" i="64"/>
  <c r="CN19" i="64"/>
  <c r="BT11" i="64"/>
  <c r="BU9" i="64"/>
  <c r="BL9" i="64"/>
  <c r="BL15" i="64"/>
  <c r="BB11" i="64"/>
  <c r="BC14" i="64"/>
  <c r="BD17" i="64"/>
  <c r="AT18" i="64"/>
  <c r="AT14" i="64"/>
  <c r="AT17" i="64"/>
  <c r="DA12" i="64"/>
  <c r="CZ12" i="64"/>
  <c r="CY16" i="64"/>
  <c r="CX12" i="64"/>
  <c r="CW12" i="64"/>
  <c r="CV19" i="64"/>
  <c r="BO9" i="64"/>
  <c r="AQ11" i="64"/>
  <c r="CH9" i="64"/>
  <c r="BE12" i="64"/>
  <c r="CS10" i="64"/>
  <c r="JE12" i="64"/>
  <c r="CD18" i="64"/>
  <c r="AS15" i="64"/>
  <c r="DH14" i="64"/>
  <c r="DN15" i="64"/>
  <c r="DE9" i="64"/>
  <c r="JE10" i="64"/>
  <c r="DB10" i="64"/>
  <c r="BR9" i="64"/>
  <c r="BX16" i="64"/>
  <c r="CP10" i="64"/>
  <c r="CN10" i="64"/>
  <c r="CN9" i="64"/>
  <c r="BV13" i="64"/>
  <c r="BT12" i="64"/>
  <c r="BL13" i="64"/>
  <c r="BM11" i="64"/>
  <c r="BD13" i="64"/>
  <c r="BB17" i="64"/>
  <c r="AT11" i="64"/>
  <c r="AS17" i="64"/>
  <c r="AU9" i="64"/>
  <c r="DA14" i="64"/>
  <c r="CZ13" i="64"/>
  <c r="CY14" i="64"/>
  <c r="CX13" i="64"/>
  <c r="CW9" i="64"/>
  <c r="CV9" i="64"/>
  <c r="BE9" i="64"/>
  <c r="CT10" i="64"/>
  <c r="BX9" i="64"/>
  <c r="AQ12" i="64"/>
  <c r="CH10" i="64"/>
  <c r="BK9" i="64"/>
  <c r="CT11" i="64"/>
  <c r="BX12" i="64"/>
  <c r="BL12" i="64"/>
  <c r="CX17" i="64"/>
  <c r="CU11" i="64"/>
  <c r="BK10" i="64"/>
  <c r="DO19" i="64"/>
  <c r="DG11" i="64"/>
  <c r="DF16" i="64"/>
  <c r="DF14" i="64"/>
  <c r="CN12" i="64"/>
  <c r="BK12" i="64"/>
  <c r="CN13" i="64"/>
  <c r="CD10" i="64"/>
  <c r="BT14" i="64"/>
  <c r="BV14" i="64"/>
  <c r="BL17" i="64"/>
  <c r="BM19" i="64"/>
  <c r="BC16" i="64"/>
  <c r="BD19" i="64"/>
  <c r="AS14" i="64"/>
  <c r="AU19" i="64"/>
  <c r="AT12" i="64"/>
  <c r="DA17" i="64"/>
  <c r="CZ10" i="64"/>
  <c r="CY12" i="64"/>
  <c r="CX19" i="64"/>
  <c r="CW14" i="64"/>
  <c r="CV13" i="64"/>
  <c r="AQ9" i="64"/>
  <c r="CI10" i="64"/>
  <c r="BX10" i="64"/>
  <c r="CL19" i="64"/>
  <c r="DQ15" i="64"/>
  <c r="DS12" i="64"/>
  <c r="DG13" i="64"/>
  <c r="DG19" i="64"/>
  <c r="JE9" i="64"/>
  <c r="DC19" i="64"/>
  <c r="BV18" i="64"/>
  <c r="BU10" i="64"/>
  <c r="BM17" i="64"/>
  <c r="CM11" i="64"/>
  <c r="CC11" i="64"/>
  <c r="BU19" i="64"/>
  <c r="BV9" i="64"/>
  <c r="BM10" i="64"/>
  <c r="BM12" i="64"/>
  <c r="BC11" i="64"/>
  <c r="BC17" i="64"/>
  <c r="AT19" i="64"/>
  <c r="AT16" i="64"/>
  <c r="AU17" i="64"/>
  <c r="DA13" i="64"/>
  <c r="CY19" i="64"/>
  <c r="CX14" i="64"/>
  <c r="CW16" i="64"/>
  <c r="CW11" i="64"/>
  <c r="CV14" i="64"/>
  <c r="CJ11" i="64"/>
  <c r="BN10" i="64"/>
  <c r="CU12" i="64"/>
  <c r="BY11" i="64"/>
  <c r="AZ10" i="64"/>
  <c r="DA9" i="64"/>
  <c r="CX9" i="64"/>
  <c r="BO12" i="64"/>
  <c r="JE18" i="64"/>
  <c r="BB19" i="64"/>
  <c r="CX16" i="64"/>
  <c r="BY10" i="64"/>
  <c r="DR17" i="64"/>
  <c r="JE14" i="64"/>
  <c r="DG10" i="64"/>
  <c r="DB11" i="64"/>
  <c r="DB9" i="64"/>
  <c r="CN14" i="64"/>
  <c r="CM17" i="64"/>
  <c r="BT13" i="64"/>
  <c r="CL14" i="64"/>
  <c r="CC15" i="64"/>
  <c r="BT9" i="64"/>
  <c r="BT15" i="64"/>
  <c r="BM14" i="64"/>
  <c r="BD16" i="64"/>
  <c r="BD9" i="64"/>
  <c r="AT10" i="64"/>
  <c r="AS19" i="64"/>
  <c r="AT9" i="64"/>
  <c r="AS11" i="64"/>
  <c r="DA19" i="64"/>
  <c r="CY17" i="64"/>
  <c r="CX10" i="64"/>
  <c r="CW17" i="64"/>
  <c r="CV15" i="64"/>
  <c r="CU9" i="64"/>
  <c r="BZ11" i="64"/>
  <c r="BA10" i="64"/>
  <c r="CJ12" i="64"/>
  <c r="BN11" i="64"/>
  <c r="CZ19" i="64"/>
  <c r="CY10" i="64"/>
  <c r="CW10" i="64"/>
  <c r="CV10" i="64"/>
  <c r="BO11" i="64"/>
  <c r="BZ12" i="64"/>
  <c r="CW13" i="64"/>
  <c r="BE11" i="64"/>
  <c r="DM9" i="64"/>
  <c r="BM9" i="64"/>
  <c r="BU17" i="64"/>
  <c r="BB12" i="64"/>
  <c r="CZ15" i="64"/>
  <c r="CW19" i="64"/>
  <c r="AZ9" i="64"/>
  <c r="DA18" i="64"/>
  <c r="DN18" i="64"/>
  <c r="CX18" i="64"/>
  <c r="DW18" i="64"/>
  <c r="CS18" i="64"/>
  <c r="CG18" i="64"/>
  <c r="BY18" i="64"/>
  <c r="CM18" i="64"/>
  <c r="DG18" i="64"/>
  <c r="DM18" i="64"/>
  <c r="DV18" i="64"/>
  <c r="CT18" i="64"/>
  <c r="CI18" i="64"/>
  <c r="BZ18" i="64"/>
  <c r="BN18" i="64"/>
  <c r="DK18" i="64"/>
  <c r="DJ18" i="64"/>
  <c r="DZ18" i="64"/>
  <c r="CP18" i="64"/>
  <c r="CJ18" i="64"/>
  <c r="CA18" i="64"/>
  <c r="BE18" i="64"/>
  <c r="DC18" i="64"/>
  <c r="DP18" i="64"/>
  <c r="DX18" i="64"/>
  <c r="CQ18" i="64"/>
  <c r="CK18" i="64"/>
  <c r="CB18" i="64"/>
  <c r="DL18" i="64"/>
  <c r="CZ18" i="64"/>
  <c r="DE18" i="64"/>
  <c r="CR18" i="64"/>
  <c r="DO18" i="64"/>
  <c r="DI18" i="64"/>
  <c r="DH18" i="64"/>
  <c r="CN18" i="64"/>
  <c r="CU18" i="64"/>
  <c r="CC18" i="64"/>
  <c r="DD18" i="64"/>
  <c r="DQ18" i="64"/>
  <c r="DY18" i="64"/>
  <c r="CO18" i="64"/>
  <c r="CE18" i="64"/>
  <c r="DB18" i="64"/>
  <c r="DF18" i="64"/>
  <c r="DU18" i="64"/>
  <c r="BW18" i="64"/>
  <c r="CL18" i="64"/>
  <c r="CF18" i="64"/>
  <c r="CV18" i="64"/>
  <c r="CW18" i="64"/>
  <c r="CY18" i="64"/>
  <c r="AL16" i="64"/>
  <c r="AD16" i="64"/>
  <c r="V16" i="64"/>
  <c r="N16" i="64"/>
  <c r="F16" i="64"/>
  <c r="AJ14" i="64"/>
  <c r="AB14" i="64"/>
  <c r="T14" i="64"/>
  <c r="L14" i="64"/>
  <c r="Q16" i="64"/>
  <c r="P16" i="64"/>
  <c r="AK16" i="64"/>
  <c r="AC16" i="64"/>
  <c r="U16" i="64"/>
  <c r="M16" i="64"/>
  <c r="E16" i="64"/>
  <c r="AI14" i="64"/>
  <c r="AA14" i="64"/>
  <c r="S14" i="64"/>
  <c r="K14" i="64"/>
  <c r="AG16" i="64"/>
  <c r="AE14" i="64"/>
  <c r="AL14" i="64"/>
  <c r="N14" i="64"/>
  <c r="AJ16" i="64"/>
  <c r="AB16" i="64"/>
  <c r="T16" i="64"/>
  <c r="L16" i="64"/>
  <c r="AP14" i="64"/>
  <c r="AH14" i="64"/>
  <c r="Z14" i="64"/>
  <c r="R14" i="64"/>
  <c r="J14" i="64"/>
  <c r="AO16" i="64"/>
  <c r="W14" i="64"/>
  <c r="H16" i="64"/>
  <c r="F14" i="64"/>
  <c r="AI16" i="64"/>
  <c r="AA16" i="64"/>
  <c r="S16" i="64"/>
  <c r="K16" i="64"/>
  <c r="AO14" i="64"/>
  <c r="AG14" i="64"/>
  <c r="Y14" i="64"/>
  <c r="Q14" i="64"/>
  <c r="I14" i="64"/>
  <c r="Y16" i="64"/>
  <c r="O14" i="64"/>
  <c r="AF16" i="64"/>
  <c r="AD14" i="64"/>
  <c r="AP16" i="64"/>
  <c r="AH16" i="64"/>
  <c r="Z16" i="64"/>
  <c r="R16" i="64"/>
  <c r="J16" i="64"/>
  <c r="AN14" i="64"/>
  <c r="AF14" i="64"/>
  <c r="X14" i="64"/>
  <c r="P14" i="64"/>
  <c r="H14" i="64"/>
  <c r="I16" i="64"/>
  <c r="X16" i="64"/>
  <c r="AM16" i="64"/>
  <c r="AE16" i="64"/>
  <c r="W16" i="64"/>
  <c r="O16" i="64"/>
  <c r="G16" i="64"/>
  <c r="AK14" i="64"/>
  <c r="AC14" i="64"/>
  <c r="U14" i="64"/>
  <c r="M14" i="64"/>
  <c r="E14" i="64"/>
  <c r="AM14" i="64"/>
  <c r="G14" i="64"/>
  <c r="AN16" i="64"/>
  <c r="V14" i="64"/>
  <c r="B117" i="90"/>
  <c r="A117" i="90"/>
  <c r="C118" i="90"/>
  <c r="C237" i="88"/>
  <c r="A236" i="88"/>
  <c r="B236" i="88"/>
  <c r="AF11" i="64"/>
  <c r="AF12" i="64"/>
  <c r="L11" i="64"/>
  <c r="L12" i="64"/>
  <c r="E12" i="64"/>
  <c r="E11" i="64"/>
  <c r="AI12" i="64"/>
  <c r="AI11" i="64"/>
  <c r="AA11" i="64"/>
  <c r="AA12" i="64"/>
  <c r="O11" i="64"/>
  <c r="O12" i="64"/>
  <c r="G11" i="64"/>
  <c r="G12" i="64"/>
  <c r="AP12" i="64"/>
  <c r="AP11" i="64"/>
  <c r="AD12" i="64"/>
  <c r="AD11" i="64"/>
  <c r="F12" i="64"/>
  <c r="F11" i="64"/>
  <c r="AN11" i="64"/>
  <c r="AN12" i="64"/>
  <c r="AJ11" i="64"/>
  <c r="AJ12" i="64"/>
  <c r="AB11" i="64"/>
  <c r="AB12" i="64"/>
  <c r="X11" i="64"/>
  <c r="X12" i="64"/>
  <c r="T11" i="64"/>
  <c r="T12" i="64"/>
  <c r="P11" i="64"/>
  <c r="P12" i="64"/>
  <c r="H11" i="64"/>
  <c r="H12" i="64"/>
  <c r="AM11" i="64"/>
  <c r="AM12" i="64"/>
  <c r="AE11" i="64"/>
  <c r="AE12" i="64"/>
  <c r="W11" i="64"/>
  <c r="W12" i="64"/>
  <c r="S11" i="64"/>
  <c r="S12" i="64"/>
  <c r="K11" i="64"/>
  <c r="K12" i="64"/>
  <c r="AL12" i="64"/>
  <c r="AL11" i="64"/>
  <c r="AH12" i="64"/>
  <c r="AH11" i="64"/>
  <c r="Z12" i="64"/>
  <c r="Z11" i="64"/>
  <c r="V12" i="64"/>
  <c r="V11" i="64"/>
  <c r="R12" i="64"/>
  <c r="R11" i="64"/>
  <c r="N12" i="64"/>
  <c r="N11" i="64"/>
  <c r="J12" i="64"/>
  <c r="J11" i="64"/>
  <c r="AO12" i="64"/>
  <c r="AO11" i="64"/>
  <c r="AK12" i="64"/>
  <c r="AK11" i="64"/>
  <c r="AG12" i="64"/>
  <c r="AG11" i="64"/>
  <c r="AC12" i="64"/>
  <c r="AC11" i="64"/>
  <c r="Y12" i="64"/>
  <c r="Y11" i="64"/>
  <c r="U12" i="64"/>
  <c r="U11" i="64"/>
  <c r="Q12" i="64"/>
  <c r="Q11" i="64"/>
  <c r="M12" i="64"/>
  <c r="M11" i="64"/>
  <c r="I12" i="64"/>
  <c r="I11" i="64"/>
  <c r="AE54" i="64"/>
  <c r="AE56" i="64"/>
  <c r="AE53" i="64"/>
  <c r="AE55" i="64"/>
  <c r="G18" i="64"/>
  <c r="B4" i="88"/>
  <c r="A4" i="88"/>
  <c r="G9" i="64"/>
  <c r="F13" i="64"/>
  <c r="K15" i="64"/>
  <c r="AK10" i="64"/>
  <c r="AI10" i="64"/>
  <c r="AL9" i="64"/>
  <c r="N9" i="64"/>
  <c r="F19" i="64"/>
  <c r="G10" i="64"/>
  <c r="G17" i="64"/>
  <c r="C28" i="88"/>
  <c r="A28" i="88" s="1"/>
  <c r="B27" i="88"/>
  <c r="C49" i="88"/>
  <c r="A49" i="88" s="1"/>
  <c r="B48" i="88"/>
  <c r="C91" i="88"/>
  <c r="A91" i="88" s="1"/>
  <c r="B90" i="88"/>
  <c r="AJ15" i="64"/>
  <c r="AK19" i="64"/>
  <c r="R19" i="64"/>
  <c r="AJ18" i="64"/>
  <c r="R18" i="64"/>
  <c r="AJ17" i="64"/>
  <c r="AH15" i="64"/>
  <c r="AN13" i="64"/>
  <c r="AF13" i="64"/>
  <c r="AH10" i="64"/>
  <c r="AO9" i="64"/>
  <c r="AE9" i="64"/>
  <c r="Y17" i="64"/>
  <c r="Q19" i="64"/>
  <c r="AH13" i="64"/>
  <c r="AA17" i="64"/>
  <c r="AI17" i="64"/>
  <c r="AM13" i="64"/>
  <c r="AP10" i="64"/>
  <c r="AM9" i="64"/>
  <c r="AD18" i="64"/>
  <c r="AH9" i="64"/>
  <c r="AJ19" i="64"/>
  <c r="AI18" i="64"/>
  <c r="AP15" i="64"/>
  <c r="AG15" i="64"/>
  <c r="AE13" i="64"/>
  <c r="AG10" i="64"/>
  <c r="AD9" i="64"/>
  <c r="AI19" i="64"/>
  <c r="AP18" i="64"/>
  <c r="AH18" i="64"/>
  <c r="F18" i="64"/>
  <c r="AH17" i="64"/>
  <c r="AO15" i="64"/>
  <c r="AE15" i="64"/>
  <c r="AL13" i="64"/>
  <c r="AD13" i="64"/>
  <c r="AO10" i="64"/>
  <c r="AE10" i="64"/>
  <c r="W9" i="64"/>
  <c r="G19" i="64"/>
  <c r="AM19" i="64"/>
  <c r="S17" i="64"/>
  <c r="S13" i="64"/>
  <c r="AP19" i="64"/>
  <c r="AH19" i="64"/>
  <c r="AO18" i="64"/>
  <c r="AG18" i="64"/>
  <c r="AP17" i="64"/>
  <c r="AG17" i="64"/>
  <c r="AM15" i="64"/>
  <c r="AD15" i="64"/>
  <c r="AK13" i="64"/>
  <c r="R13" i="64"/>
  <c r="AM10" i="64"/>
  <c r="AD10" i="64"/>
  <c r="AK9" i="64"/>
  <c r="I9" i="64"/>
  <c r="F10" i="64"/>
  <c r="AE19" i="64"/>
  <c r="AP13" i="64"/>
  <c r="AJ10" i="64"/>
  <c r="AO19" i="64"/>
  <c r="AF18" i="64"/>
  <c r="AE17" i="64"/>
  <c r="R15" i="64"/>
  <c r="M9" i="64"/>
  <c r="AL18" i="64"/>
  <c r="AG19" i="64"/>
  <c r="AN18" i="64"/>
  <c r="AO17" i="64"/>
  <c r="AL15" i="64"/>
  <c r="AJ13" i="64"/>
  <c r="O13" i="64"/>
  <c r="AL10" i="64"/>
  <c r="R10" i="64"/>
  <c r="AJ9" i="64"/>
  <c r="AC13" i="64"/>
  <c r="U17" i="64"/>
  <c r="AN19" i="64"/>
  <c r="AF19" i="64"/>
  <c r="AM18" i="64"/>
  <c r="AE18" i="64"/>
  <c r="AM17" i="64"/>
  <c r="AD17" i="64"/>
  <c r="AK15" i="64"/>
  <c r="N15" i="64"/>
  <c r="AI13" i="64"/>
  <c r="G13" i="64"/>
  <c r="M10" i="64"/>
  <c r="AI9" i="64"/>
  <c r="F9" i="64"/>
  <c r="AL17" i="64"/>
  <c r="AL19" i="64"/>
  <c r="AD19" i="64"/>
  <c r="AK18" i="64"/>
  <c r="S18" i="64"/>
  <c r="AK17" i="64"/>
  <c r="N17" i="64"/>
  <c r="AI15" i="64"/>
  <c r="AO13" i="64"/>
  <c r="AG13" i="64"/>
  <c r="AP9" i="64"/>
  <c r="AG9" i="64"/>
  <c r="Z10" i="64"/>
  <c r="AN17" i="64"/>
  <c r="AF17" i="64"/>
  <c r="AN15" i="64"/>
  <c r="AF15" i="64"/>
  <c r="AN10" i="64"/>
  <c r="AF10" i="64"/>
  <c r="AN9" i="64"/>
  <c r="AF9" i="64"/>
  <c r="P9" i="64"/>
  <c r="AC19" i="64"/>
  <c r="AC10" i="64"/>
  <c r="AC9" i="64"/>
  <c r="AC18" i="64"/>
  <c r="AC17" i="64"/>
  <c r="AC15" i="64"/>
  <c r="AB15" i="64"/>
  <c r="AB13" i="64"/>
  <c r="AB10" i="64"/>
  <c r="AB19" i="64"/>
  <c r="AB18" i="64"/>
  <c r="AB9" i="64"/>
  <c r="AB17" i="64"/>
  <c r="AA10" i="64"/>
  <c r="AA19" i="64"/>
  <c r="AA15" i="64"/>
  <c r="AA18" i="64"/>
  <c r="AA9" i="64"/>
  <c r="AA13" i="64"/>
  <c r="Z17" i="64"/>
  <c r="Z19" i="64"/>
  <c r="Z18" i="64"/>
  <c r="Z9" i="64"/>
  <c r="Z15" i="64"/>
  <c r="Z13" i="64"/>
  <c r="Y18" i="64"/>
  <c r="Y9" i="64"/>
  <c r="Y13" i="64"/>
  <c r="Y15" i="64"/>
  <c r="Y10" i="64"/>
  <c r="Y19" i="64"/>
  <c r="X18" i="64"/>
  <c r="X9" i="64"/>
  <c r="X13" i="64"/>
  <c r="X10" i="64"/>
  <c r="X19" i="64"/>
  <c r="X15" i="64"/>
  <c r="X17" i="64"/>
  <c r="W10" i="64"/>
  <c r="W19" i="64"/>
  <c r="W13" i="64"/>
  <c r="W15" i="64"/>
  <c r="W18" i="64"/>
  <c r="W17" i="64"/>
  <c r="V18" i="64"/>
  <c r="V13" i="64"/>
  <c r="V10" i="64"/>
  <c r="V9" i="64"/>
  <c r="V19" i="64"/>
  <c r="V17" i="64"/>
  <c r="V15" i="64"/>
  <c r="U15" i="64"/>
  <c r="U13" i="64"/>
  <c r="U10" i="64"/>
  <c r="U19" i="64"/>
  <c r="U18" i="64"/>
  <c r="U9" i="64"/>
  <c r="T17" i="64"/>
  <c r="T15" i="64"/>
  <c r="T10" i="64"/>
  <c r="T19" i="64"/>
  <c r="T13" i="64"/>
  <c r="T18" i="64"/>
  <c r="T9" i="64"/>
  <c r="S10" i="64"/>
  <c r="S15" i="64"/>
  <c r="S9" i="64"/>
  <c r="S19" i="64"/>
  <c r="R9" i="64"/>
  <c r="R17" i="64"/>
  <c r="Q18" i="64"/>
  <c r="Q15" i="64"/>
  <c r="Q9" i="64"/>
  <c r="Q13" i="64"/>
  <c r="Q17" i="64"/>
  <c r="Q10" i="64"/>
  <c r="O17" i="64"/>
  <c r="O18" i="64"/>
  <c r="O9" i="64"/>
  <c r="O15" i="64"/>
  <c r="O10" i="64"/>
  <c r="O19" i="64"/>
  <c r="P17" i="64"/>
  <c r="P18" i="64"/>
  <c r="P13" i="64"/>
  <c r="P10" i="64"/>
  <c r="P19" i="64"/>
  <c r="P15" i="64"/>
  <c r="N10" i="64"/>
  <c r="N18" i="64"/>
  <c r="N19" i="64"/>
  <c r="N13" i="64"/>
  <c r="M13" i="64"/>
  <c r="M15" i="64"/>
  <c r="M18" i="64"/>
  <c r="M17" i="64"/>
  <c r="M19" i="64"/>
  <c r="L19" i="64"/>
  <c r="L18" i="64"/>
  <c r="L13" i="64"/>
  <c r="L17" i="64"/>
  <c r="L15" i="64"/>
  <c r="L10" i="64"/>
  <c r="L9" i="64"/>
  <c r="K13" i="64"/>
  <c r="H15" i="64"/>
  <c r="G15" i="64"/>
  <c r="F17" i="64"/>
  <c r="F15" i="64"/>
  <c r="E13" i="64"/>
  <c r="E19" i="64"/>
  <c r="E10" i="64"/>
  <c r="E18" i="64"/>
  <c r="E9" i="64"/>
  <c r="E17" i="64"/>
  <c r="E15" i="64"/>
  <c r="K19" i="64"/>
  <c r="K18" i="64"/>
  <c r="K10" i="64"/>
  <c r="K17" i="64"/>
  <c r="K9" i="64"/>
  <c r="J15" i="64"/>
  <c r="J10" i="64"/>
  <c r="J18" i="64"/>
  <c r="J13" i="64"/>
  <c r="J9" i="64"/>
  <c r="J17" i="64"/>
  <c r="J19" i="64"/>
  <c r="I10" i="64"/>
  <c r="I18" i="64"/>
  <c r="I15" i="64"/>
  <c r="I19" i="64"/>
  <c r="I17" i="64"/>
  <c r="I13" i="64"/>
  <c r="H17" i="64"/>
  <c r="H13" i="64"/>
  <c r="H18" i="64"/>
  <c r="H9" i="64"/>
  <c r="H19" i="64"/>
  <c r="H10" i="64"/>
  <c r="AE74" i="64"/>
  <c r="AE31" i="64"/>
  <c r="A118" i="90" l="1"/>
  <c r="C119" i="90"/>
  <c r="B118" i="90"/>
  <c r="C238" i="88"/>
  <c r="A237" i="88"/>
  <c r="B237" i="88"/>
  <c r="C50" i="88"/>
  <c r="A50" i="88" s="1"/>
  <c r="B49" i="88"/>
  <c r="C92" i="88"/>
  <c r="A92" i="88" s="1"/>
  <c r="B91" i="88"/>
  <c r="C29" i="88"/>
  <c r="A29" i="88" s="1"/>
  <c r="B28" i="88"/>
  <c r="B119" i="90" l="1"/>
  <c r="C120" i="90"/>
  <c r="A119" i="90"/>
  <c r="A238" i="88"/>
  <c r="B238" i="88"/>
  <c r="C239" i="88"/>
  <c r="C93" i="88"/>
  <c r="A93" i="88" s="1"/>
  <c r="B92" i="88"/>
  <c r="C30" i="88"/>
  <c r="A30" i="88" s="1"/>
  <c r="B29" i="88"/>
  <c r="C51" i="88"/>
  <c r="A51" i="88" s="1"/>
  <c r="B50" i="88"/>
  <c r="B120" i="90" l="1"/>
  <c r="A120" i="90"/>
  <c r="C121" i="90"/>
  <c r="C240" i="88"/>
  <c r="A239" i="88"/>
  <c r="B239" i="88"/>
  <c r="C31" i="88"/>
  <c r="B30" i="88"/>
  <c r="C52" i="88"/>
  <c r="B51" i="88"/>
  <c r="C94" i="88"/>
  <c r="B93" i="88"/>
  <c r="C122" i="90" l="1"/>
  <c r="A121" i="90"/>
  <c r="B121" i="90"/>
  <c r="B240" i="88"/>
  <c r="C241" i="88"/>
  <c r="A240" i="88"/>
  <c r="B52" i="88"/>
  <c r="A52" i="88"/>
  <c r="B94" i="88"/>
  <c r="A94" i="88"/>
  <c r="B31" i="88"/>
  <c r="A31" i="88"/>
  <c r="AY1" i="69"/>
  <c r="AX1" i="69"/>
  <c r="AW1" i="69"/>
  <c r="C123" i="90" l="1"/>
  <c r="B122" i="90"/>
  <c r="A122" i="90"/>
  <c r="A241" i="88"/>
  <c r="B241" i="88"/>
  <c r="C242" i="88"/>
  <c r="AB1" i="69"/>
  <c r="AU1" i="69"/>
  <c r="AR1" i="69"/>
  <c r="AO1" i="69"/>
  <c r="AL1" i="69"/>
  <c r="AI1" i="69"/>
  <c r="AF1" i="69"/>
  <c r="AC1" i="69"/>
  <c r="Z1" i="69"/>
  <c r="W1" i="69"/>
  <c r="T1" i="69"/>
  <c r="U1" i="69"/>
  <c r="S1" i="69"/>
  <c r="IR44" i="64" l="1"/>
  <c r="FV44" i="64"/>
  <c r="FA44" i="64"/>
  <c r="FB44" i="64"/>
  <c r="FU44" i="64"/>
  <c r="JB44" i="64"/>
  <c r="IZ44" i="64"/>
  <c r="IS44" i="64"/>
  <c r="IT44" i="64"/>
  <c r="ER44" i="64"/>
  <c r="GB44" i="64"/>
  <c r="EM44" i="64"/>
  <c r="FC44" i="64"/>
  <c r="GW44" i="64"/>
  <c r="IC44" i="64"/>
  <c r="HK44" i="64"/>
  <c r="IJ44" i="64"/>
  <c r="JC44" i="64"/>
  <c r="FJ44" i="64"/>
  <c r="IV44" i="64"/>
  <c r="IN44" i="64"/>
  <c r="GK44" i="64"/>
  <c r="GZ44" i="64"/>
  <c r="EP44" i="64"/>
  <c r="EV44" i="64"/>
  <c r="FP44" i="64"/>
  <c r="IH44" i="64"/>
  <c r="IF44" i="64"/>
  <c r="ID44" i="64"/>
  <c r="IP44" i="64"/>
  <c r="IY44" i="64"/>
  <c r="IQ44" i="64"/>
  <c r="HY44" i="64"/>
  <c r="HS44" i="64"/>
  <c r="FD44" i="64"/>
  <c r="HM44" i="64"/>
  <c r="GP44" i="64"/>
  <c r="IK44" i="64"/>
  <c r="IX44" i="64"/>
  <c r="IA44" i="64"/>
  <c r="EZ44" i="64"/>
  <c r="IW44" i="64"/>
  <c r="EQ44" i="64"/>
  <c r="HO44" i="64"/>
  <c r="HG44" i="64"/>
  <c r="EJ44" i="64"/>
  <c r="EK44" i="64"/>
  <c r="HB44" i="64"/>
  <c r="EN44" i="64"/>
  <c r="FY44" i="64"/>
  <c r="IO44" i="64"/>
  <c r="HT44" i="64"/>
  <c r="HW44" i="64"/>
  <c r="EL44" i="64"/>
  <c r="FE44" i="64"/>
  <c r="FX44" i="64"/>
  <c r="EO44" i="64"/>
  <c r="ET44" i="64"/>
  <c r="JD44" i="64"/>
  <c r="JA44" i="64"/>
  <c r="GG44" i="64"/>
  <c r="IU44" i="64"/>
  <c r="II44" i="64"/>
  <c r="HA44" i="64"/>
  <c r="HU44" i="64"/>
  <c r="GY44" i="64"/>
  <c r="FW44" i="64"/>
  <c r="HX44" i="64"/>
  <c r="HR44" i="64"/>
  <c r="GR44" i="64"/>
  <c r="GF44" i="64"/>
  <c r="FG44" i="64"/>
  <c r="EW44" i="64"/>
  <c r="EY44" i="64"/>
  <c r="EA44" i="64"/>
  <c r="HQ44" i="64"/>
  <c r="HZ44" i="64"/>
  <c r="HI44" i="64"/>
  <c r="GH44" i="64"/>
  <c r="HV44" i="64"/>
  <c r="HJ44" i="64"/>
  <c r="HE44" i="64"/>
  <c r="GU44" i="64"/>
  <c r="GL44" i="64"/>
  <c r="FR44" i="64"/>
  <c r="EU44" i="64"/>
  <c r="HN44" i="64"/>
  <c r="GT44" i="64"/>
  <c r="GS44" i="64"/>
  <c r="GQ44" i="64"/>
  <c r="GE44" i="64"/>
  <c r="FO44" i="64"/>
  <c r="FK44" i="64"/>
  <c r="FF44" i="64"/>
  <c r="EI44" i="64"/>
  <c r="ED44" i="64"/>
  <c r="EG44" i="64"/>
  <c r="IG44" i="64"/>
  <c r="IB44" i="64"/>
  <c r="HH44" i="64"/>
  <c r="HD44" i="64"/>
  <c r="HC44" i="64"/>
  <c r="GX44" i="64"/>
  <c r="GJ44" i="64"/>
  <c r="GC44" i="64"/>
  <c r="FZ44" i="64"/>
  <c r="FQ44" i="64"/>
  <c r="EE44" i="64"/>
  <c r="EC44" i="64"/>
  <c r="EF44" i="64"/>
  <c r="IL44" i="64"/>
  <c r="ES44" i="64"/>
  <c r="HF44" i="64"/>
  <c r="HL44" i="64"/>
  <c r="GM44" i="64"/>
  <c r="GD44" i="64"/>
  <c r="FS44" i="64"/>
  <c r="FN44" i="64"/>
  <c r="FL44" i="64"/>
  <c r="FI44" i="64"/>
  <c r="EX44" i="64"/>
  <c r="EH44" i="64"/>
  <c r="HP44" i="64"/>
  <c r="IE44" i="64"/>
  <c r="GV44" i="64"/>
  <c r="GI44" i="64"/>
  <c r="GA44" i="64"/>
  <c r="EB44" i="64"/>
  <c r="FH44" i="64"/>
  <c r="IM44" i="64"/>
  <c r="GO44" i="64"/>
  <c r="GN44" i="64"/>
  <c r="BN44" i="64"/>
  <c r="FM44" i="64"/>
  <c r="BA44" i="64"/>
  <c r="FT44" i="64"/>
  <c r="AR44" i="64"/>
  <c r="BE44" i="64"/>
  <c r="AV44" i="64"/>
  <c r="AQ44" i="64"/>
  <c r="AX44" i="64"/>
  <c r="AY44" i="64"/>
  <c r="AW44" i="64"/>
  <c r="BP44" i="64"/>
  <c r="DF44" i="64"/>
  <c r="BO44" i="64"/>
  <c r="BF44" i="64"/>
  <c r="BH44" i="64"/>
  <c r="BK44" i="64"/>
  <c r="BJ44" i="64"/>
  <c r="BI44" i="64"/>
  <c r="BQ44" i="64"/>
  <c r="BS44" i="64"/>
  <c r="BG44" i="64"/>
  <c r="DN44" i="64"/>
  <c r="DP44" i="64"/>
  <c r="DE44" i="64"/>
  <c r="BR44" i="64"/>
  <c r="DD44" i="64"/>
  <c r="DK44" i="64"/>
  <c r="BX44" i="64"/>
  <c r="DH44" i="64"/>
  <c r="DL44" i="64"/>
  <c r="DC44" i="64"/>
  <c r="BU44" i="64"/>
  <c r="AU44" i="64"/>
  <c r="BC44" i="64"/>
  <c r="DM44" i="64"/>
  <c r="DS44" i="64"/>
  <c r="AZ44" i="64"/>
  <c r="CS44" i="64"/>
  <c r="CX44" i="64"/>
  <c r="BM44" i="64"/>
  <c r="AS44" i="64"/>
  <c r="DI44" i="64"/>
  <c r="DO44" i="64"/>
  <c r="BB44" i="64"/>
  <c r="CL44" i="64"/>
  <c r="CH44" i="64"/>
  <c r="DJ44" i="64"/>
  <c r="CZ44" i="64"/>
  <c r="BT44" i="64"/>
  <c r="DR44" i="64"/>
  <c r="JE44" i="64"/>
  <c r="BD44" i="64"/>
  <c r="AT44" i="64"/>
  <c r="DT44" i="64"/>
  <c r="DG44" i="64"/>
  <c r="DA44" i="64"/>
  <c r="BV44" i="64"/>
  <c r="BL44" i="64"/>
  <c r="DB44" i="64"/>
  <c r="CM44" i="64"/>
  <c r="CD44" i="64"/>
  <c r="DQ44" i="64"/>
  <c r="DU44" i="64"/>
  <c r="CF44" i="64"/>
  <c r="CB44" i="64"/>
  <c r="DW44" i="64"/>
  <c r="CP44" i="64"/>
  <c r="CJ44" i="64"/>
  <c r="BZ44" i="64"/>
  <c r="DX44" i="64"/>
  <c r="CO44" i="64"/>
  <c r="CC44" i="64"/>
  <c r="CE44" i="64"/>
  <c r="DV44" i="64"/>
  <c r="CR44" i="64"/>
  <c r="CG44" i="64"/>
  <c r="CA44" i="64"/>
  <c r="CV44" i="64"/>
  <c r="CN44" i="64"/>
  <c r="DY44" i="64"/>
  <c r="CK44" i="64"/>
  <c r="CT44" i="64"/>
  <c r="BY44" i="64"/>
  <c r="CY44" i="64"/>
  <c r="CI44" i="64"/>
  <c r="DZ44" i="64"/>
  <c r="CU44" i="64"/>
  <c r="CQ44" i="64"/>
  <c r="BW44" i="64"/>
  <c r="CW44" i="64"/>
  <c r="AN44" i="64"/>
  <c r="J44" i="64"/>
  <c r="AM44" i="64"/>
  <c r="X44" i="64"/>
  <c r="U44" i="64"/>
  <c r="Y44" i="64"/>
  <c r="Z44" i="64"/>
  <c r="S44" i="64"/>
  <c r="M44" i="64"/>
  <c r="T44" i="64"/>
  <c r="L44" i="64"/>
  <c r="O44" i="64"/>
  <c r="K44" i="64"/>
  <c r="W44" i="64"/>
  <c r="H44" i="64"/>
  <c r="N44" i="64"/>
  <c r="AI44" i="64"/>
  <c r="AA44" i="64"/>
  <c r="Q44" i="64"/>
  <c r="AK44" i="64"/>
  <c r="AB44" i="64"/>
  <c r="AC44" i="64"/>
  <c r="AJ44" i="64"/>
  <c r="V44" i="64"/>
  <c r="I44" i="64"/>
  <c r="AL44" i="64"/>
  <c r="AP44" i="64"/>
  <c r="R44" i="64"/>
  <c r="AH44" i="64"/>
  <c r="AD44" i="64"/>
  <c r="AO44" i="64"/>
  <c r="P44" i="64"/>
  <c r="A123" i="90"/>
  <c r="B123" i="90"/>
  <c r="C124" i="90"/>
  <c r="C243" i="88"/>
  <c r="A242" i="88"/>
  <c r="B242" i="88"/>
  <c r="B124" i="90" l="1"/>
  <c r="A124" i="90"/>
  <c r="C125" i="90"/>
  <c r="A243" i="88"/>
  <c r="B243" i="88"/>
  <c r="C244" i="88"/>
  <c r="B44" i="64"/>
  <c r="B45" i="64"/>
  <c r="B46" i="64"/>
  <c r="B47" i="64"/>
  <c r="A125" i="90" l="1"/>
  <c r="B125" i="90"/>
  <c r="C126" i="90"/>
  <c r="C245" i="88"/>
  <c r="B244" i="88"/>
  <c r="A244" i="88"/>
  <c r="AV1" i="69"/>
  <c r="AT1" i="69"/>
  <c r="AS1" i="69"/>
  <c r="AQ1" i="69"/>
  <c r="AP1" i="69"/>
  <c r="AN1" i="69"/>
  <c r="AM1" i="69"/>
  <c r="AK1" i="69"/>
  <c r="AJ1" i="69"/>
  <c r="AH1" i="69"/>
  <c r="AG1" i="69"/>
  <c r="AE1" i="69"/>
  <c r="AD1" i="69"/>
  <c r="AA1" i="69"/>
  <c r="Y1" i="69"/>
  <c r="X1" i="69"/>
  <c r="V1" i="69"/>
  <c r="FN43" i="64" l="1"/>
  <c r="EJ45" i="64"/>
  <c r="IJ46" i="64"/>
  <c r="JC47" i="64"/>
  <c r="GZ47" i="64"/>
  <c r="ES46" i="64"/>
  <c r="FC47" i="64"/>
  <c r="HI59" i="64"/>
  <c r="GO59" i="64"/>
  <c r="IJ47" i="64"/>
  <c r="IO59" i="64"/>
  <c r="IL47" i="64"/>
  <c r="FA45" i="64"/>
  <c r="IS43" i="64"/>
  <c r="GC59" i="64"/>
  <c r="HP46" i="64"/>
  <c r="IA46" i="64"/>
  <c r="IB47" i="64"/>
  <c r="IL46" i="64"/>
  <c r="FA47" i="64"/>
  <c r="IQ59" i="64"/>
  <c r="FC45" i="64"/>
  <c r="GU59" i="64"/>
  <c r="IC47" i="64"/>
  <c r="ET43" i="64"/>
  <c r="ET59" i="64"/>
  <c r="IO48" i="64"/>
  <c r="HV59" i="64"/>
  <c r="HL46" i="64"/>
  <c r="AW59" i="64"/>
  <c r="EQ48" i="64"/>
  <c r="HQ47" i="64"/>
  <c r="HW47" i="64"/>
  <c r="EO47" i="64"/>
  <c r="EJ47" i="64"/>
  <c r="HE43" i="64"/>
  <c r="FQ59" i="64"/>
  <c r="JB45" i="64"/>
  <c r="IV46" i="64"/>
  <c r="HT46" i="64"/>
  <c r="FU47" i="64"/>
  <c r="HZ46" i="64"/>
  <c r="JC59" i="64"/>
  <c r="IY48" i="64"/>
  <c r="IX46" i="64"/>
  <c r="GZ45" i="64"/>
  <c r="GB46" i="64"/>
  <c r="FC46" i="64"/>
  <c r="EN47" i="64"/>
  <c r="EI59" i="64"/>
  <c r="IS46" i="64"/>
  <c r="AV59" i="64"/>
  <c r="EU59" i="64"/>
  <c r="FB48" i="64"/>
  <c r="EL45" i="64"/>
  <c r="EY43" i="64"/>
  <c r="FU59" i="64"/>
  <c r="HD48" i="64"/>
  <c r="GM46" i="64"/>
  <c r="FQ43" i="64"/>
  <c r="FE43" i="64"/>
  <c r="ED47" i="64"/>
  <c r="FS43" i="64"/>
  <c r="GU45" i="64"/>
  <c r="GE46" i="64"/>
  <c r="FL45" i="64"/>
  <c r="EC47" i="64"/>
  <c r="FN59" i="64"/>
  <c r="HB46" i="64"/>
  <c r="HC45" i="64"/>
  <c r="FQ46" i="64"/>
  <c r="EW45" i="64"/>
  <c r="EA47" i="64"/>
  <c r="AR59" i="64"/>
  <c r="HJ59" i="64"/>
  <c r="GC47" i="64"/>
  <c r="FI47" i="64"/>
  <c r="EH45" i="64"/>
  <c r="IF43" i="64"/>
  <c r="GV48" i="64"/>
  <c r="GG47" i="64"/>
  <c r="FM46" i="64"/>
  <c r="EU46" i="64"/>
  <c r="EQ43" i="64"/>
  <c r="EQ47" i="64"/>
  <c r="HM45" i="64"/>
  <c r="GT46" i="64"/>
  <c r="FK47" i="64"/>
  <c r="EH48" i="64"/>
  <c r="EG59" i="64"/>
  <c r="IS59" i="64"/>
  <c r="HF47" i="64"/>
  <c r="GO46" i="64"/>
  <c r="FS45" i="64"/>
  <c r="FF45" i="64"/>
  <c r="EF59" i="64"/>
  <c r="EA43" i="64"/>
  <c r="GX59" i="64"/>
  <c r="IO43" i="64"/>
  <c r="GM43" i="64"/>
  <c r="IR45" i="64"/>
  <c r="EP46" i="64"/>
  <c r="IR43" i="64"/>
  <c r="HP59" i="64"/>
  <c r="IW48" i="64"/>
  <c r="IX47" i="64"/>
  <c r="IB43" i="64"/>
  <c r="HS59" i="64"/>
  <c r="HD59" i="64"/>
  <c r="HV46" i="64"/>
  <c r="EN48" i="64"/>
  <c r="HN46" i="64"/>
  <c r="JC45" i="64"/>
  <c r="IQ45" i="64"/>
  <c r="HS46" i="64"/>
  <c r="GA59" i="64"/>
  <c r="HP45" i="64"/>
  <c r="IA47" i="64"/>
  <c r="HL59" i="64"/>
  <c r="EJ43" i="64"/>
  <c r="JD46" i="64"/>
  <c r="IQ48" i="64"/>
  <c r="IO46" i="64"/>
  <c r="HK46" i="64"/>
  <c r="GP48" i="64"/>
  <c r="FT48" i="64"/>
  <c r="EK45" i="64"/>
  <c r="IG59" i="64"/>
  <c r="IK59" i="64"/>
  <c r="IX45" i="64"/>
  <c r="IM46" i="64"/>
  <c r="HU59" i="64"/>
  <c r="EB59" i="64"/>
  <c r="FX45" i="64"/>
  <c r="HR46" i="64"/>
  <c r="GH59" i="64"/>
  <c r="IY59" i="64"/>
  <c r="HM43" i="64"/>
  <c r="JA46" i="64"/>
  <c r="HO47" i="64"/>
  <c r="FU45" i="64"/>
  <c r="HR47" i="64"/>
  <c r="FM59" i="64"/>
  <c r="IQ43" i="64"/>
  <c r="GD43" i="64"/>
  <c r="IX59" i="64"/>
  <c r="HR43" i="64"/>
  <c r="HL45" i="64"/>
  <c r="GK46" i="64"/>
  <c r="FP45" i="64"/>
  <c r="EK59" i="64"/>
  <c r="IT47" i="64"/>
  <c r="IZ59" i="64"/>
  <c r="IL45" i="64"/>
  <c r="HM59" i="64"/>
  <c r="HV47" i="64"/>
  <c r="EN45" i="64"/>
  <c r="ID43" i="64"/>
  <c r="FZ43" i="64"/>
  <c r="IR46" i="64"/>
  <c r="HQ46" i="64"/>
  <c r="HW59" i="64"/>
  <c r="HE47" i="64"/>
  <c r="FJ48" i="64"/>
  <c r="IP47" i="64"/>
  <c r="IZ46" i="64"/>
  <c r="EQ46" i="64"/>
  <c r="HQ45" i="64"/>
  <c r="HW48" i="64"/>
  <c r="HV45" i="64"/>
  <c r="GT59" i="64"/>
  <c r="HN45" i="64"/>
  <c r="IZ45" i="64"/>
  <c r="IY46" i="64"/>
  <c r="GV45" i="64"/>
  <c r="IY43" i="64"/>
  <c r="IZ47" i="64"/>
  <c r="JB59" i="64"/>
  <c r="HU46" i="64"/>
  <c r="EL48" i="64"/>
  <c r="HB45" i="64"/>
  <c r="IF46" i="64"/>
  <c r="IT48" i="64"/>
  <c r="JC46" i="64"/>
  <c r="FV46" i="64"/>
  <c r="GY48" i="64"/>
  <c r="ET48" i="64"/>
  <c r="FA59" i="64"/>
  <c r="FX59" i="64"/>
  <c r="IJ45" i="64"/>
  <c r="IM45" i="64"/>
  <c r="GO45" i="64"/>
  <c r="EU48" i="64"/>
  <c r="IS47" i="64"/>
  <c r="JB43" i="64"/>
  <c r="GS46" i="64"/>
  <c r="IO47" i="64"/>
  <c r="GZ48" i="64"/>
  <c r="GB48" i="64"/>
  <c r="FC48" i="64"/>
  <c r="FC56" i="64" s="1"/>
  <c r="EN46" i="64"/>
  <c r="EN55" i="64" s="1"/>
  <c r="IE47" i="64"/>
  <c r="GW59" i="64"/>
  <c r="GI47" i="64"/>
  <c r="FN48" i="64"/>
  <c r="EV47" i="64"/>
  <c r="FY59" i="64"/>
  <c r="EF43" i="64"/>
  <c r="GR45" i="64"/>
  <c r="GA48" i="64"/>
  <c r="FH48" i="64"/>
  <c r="EP59" i="64"/>
  <c r="ER59" i="64"/>
  <c r="IC45" i="64"/>
  <c r="GV46" i="64"/>
  <c r="GH47" i="64"/>
  <c r="FM45" i="64"/>
  <c r="EY47" i="64"/>
  <c r="HC43" i="64"/>
  <c r="HU43" i="64"/>
  <c r="HF48" i="64"/>
  <c r="GP59" i="64"/>
  <c r="FW59" i="64"/>
  <c r="HN43" i="64"/>
  <c r="HJ47" i="64"/>
  <c r="GR59" i="64"/>
  <c r="FH59" i="64"/>
  <c r="IP46" i="64"/>
  <c r="IT45" i="64"/>
  <c r="HQ59" i="64"/>
  <c r="GY45" i="64"/>
  <c r="FR46" i="64"/>
  <c r="FZ47" i="64"/>
  <c r="EO43" i="64"/>
  <c r="IM59" i="64"/>
  <c r="FI45" i="64"/>
  <c r="HA45" i="64"/>
  <c r="FT45" i="64"/>
  <c r="GM45" i="64"/>
  <c r="IT59" i="64"/>
  <c r="EH47" i="64"/>
  <c r="IW43" i="64"/>
  <c r="GG46" i="64"/>
  <c r="HA47" i="64"/>
  <c r="FT47" i="64"/>
  <c r="ET47" i="64"/>
  <c r="HK43" i="64"/>
  <c r="HE59" i="64"/>
  <c r="IS45" i="64"/>
  <c r="IV45" i="64"/>
  <c r="EL59" i="64"/>
  <c r="EX59" i="64"/>
  <c r="IL43" i="64"/>
  <c r="FG59" i="64"/>
  <c r="IN59" i="64"/>
  <c r="FE47" i="64"/>
  <c r="ID45" i="64"/>
  <c r="GN43" i="64"/>
  <c r="IU48" i="64"/>
  <c r="ER45" i="64"/>
  <c r="HS45" i="64"/>
  <c r="HW45" i="64"/>
  <c r="EO48" i="64"/>
  <c r="EZ48" i="64"/>
  <c r="GW43" i="64"/>
  <c r="IT46" i="64"/>
  <c r="FV48" i="64"/>
  <c r="IV43" i="64"/>
  <c r="GY47" i="64"/>
  <c r="FS47" i="64"/>
  <c r="II59" i="64"/>
  <c r="EZ43" i="64"/>
  <c r="IU47" i="64"/>
  <c r="HO46" i="64"/>
  <c r="GX48" i="64"/>
  <c r="FU46" i="64"/>
  <c r="HZ45" i="64"/>
  <c r="GU46" i="64"/>
  <c r="FL48" i="64"/>
  <c r="GY59" i="64"/>
  <c r="BA59" i="64"/>
  <c r="HG47" i="64"/>
  <c r="GP46" i="64"/>
  <c r="FY47" i="64"/>
  <c r="FG47" i="64"/>
  <c r="EG43" i="64"/>
  <c r="FU43" i="64"/>
  <c r="HP43" i="64"/>
  <c r="GE45" i="64"/>
  <c r="FL46" i="64"/>
  <c r="EI47" i="64"/>
  <c r="GC43" i="64"/>
  <c r="GY43" i="64"/>
  <c r="HE48" i="64"/>
  <c r="GN48" i="64"/>
  <c r="FR45" i="64"/>
  <c r="EX45" i="64"/>
  <c r="EB43" i="64"/>
  <c r="HO59" i="64"/>
  <c r="GD59" i="64"/>
  <c r="FK59" i="64"/>
  <c r="JA47" i="64"/>
  <c r="IJ43" i="64"/>
  <c r="HA48" i="64"/>
  <c r="FT46" i="64"/>
  <c r="FT55" i="64" s="1"/>
  <c r="IK43" i="64"/>
  <c r="FQ48" i="64"/>
  <c r="GS43" i="64"/>
  <c r="IR59" i="64"/>
  <c r="HY45" i="64"/>
  <c r="FB47" i="64"/>
  <c r="EJ48" i="64"/>
  <c r="IH45" i="64"/>
  <c r="GE43" i="64"/>
  <c r="II47" i="64"/>
  <c r="HY46" i="64"/>
  <c r="FB45" i="64"/>
  <c r="EM45" i="64"/>
  <c r="EK46" i="64"/>
  <c r="GU47" i="64"/>
  <c r="HI47" i="64"/>
  <c r="EC43" i="64"/>
  <c r="IO45" i="64"/>
  <c r="GI59" i="64"/>
  <c r="HT59" i="64"/>
  <c r="JD47" i="64"/>
  <c r="IV47" i="64"/>
  <c r="HO45" i="64"/>
  <c r="HT47" i="64"/>
  <c r="HH59" i="64"/>
  <c r="HX45" i="64"/>
  <c r="IB45" i="64"/>
  <c r="JB46" i="64"/>
  <c r="ED46" i="64"/>
  <c r="HA59" i="64"/>
  <c r="FD43" i="64"/>
  <c r="IG46" i="64"/>
  <c r="II45" i="64"/>
  <c r="EW59" i="64"/>
  <c r="EE47" i="64"/>
  <c r="ER47" i="64"/>
  <c r="GJ59" i="64"/>
  <c r="IG45" i="64"/>
  <c r="IR47" i="64"/>
  <c r="II46" i="64"/>
  <c r="IU45" i="64"/>
  <c r="IL48" i="64"/>
  <c r="IL56" i="64" s="1"/>
  <c r="FA48" i="64"/>
  <c r="IL59" i="64"/>
  <c r="FX48" i="64"/>
  <c r="EC45" i="64"/>
  <c r="HK47" i="64"/>
  <c r="GS59" i="64"/>
  <c r="GD46" i="64"/>
  <c r="FJ47" i="64"/>
  <c r="EF48" i="64"/>
  <c r="GF43" i="64"/>
  <c r="HE45" i="64"/>
  <c r="GN59" i="64"/>
  <c r="FS48" i="64"/>
  <c r="FE59" i="64"/>
  <c r="EF45" i="64"/>
  <c r="GA43" i="64"/>
  <c r="GS48" i="64"/>
  <c r="GC48" i="64"/>
  <c r="FJ45" i="64"/>
  <c r="ED45" i="64"/>
  <c r="IA43" i="64"/>
  <c r="EO46" i="64"/>
  <c r="HC47" i="64"/>
  <c r="EK43" i="64"/>
  <c r="IC43" i="64"/>
  <c r="ER46" i="64"/>
  <c r="EM47" i="64"/>
  <c r="GA45" i="64"/>
  <c r="IH46" i="64"/>
  <c r="EL43" i="64"/>
  <c r="IW45" i="64"/>
  <c r="IK47" i="64"/>
  <c r="GG43" i="64"/>
  <c r="EZ46" i="64"/>
  <c r="GH46" i="64"/>
  <c r="HB48" i="64"/>
  <c r="IF59" i="64"/>
  <c r="IP59" i="64"/>
  <c r="IK45" i="64"/>
  <c r="IB59" i="64"/>
  <c r="EZ45" i="64"/>
  <c r="IW59" i="64"/>
  <c r="IM43" i="64"/>
  <c r="HL43" i="64"/>
  <c r="FL59" i="64"/>
  <c r="HV43" i="64"/>
  <c r="GU43" i="64"/>
  <c r="IX48" i="64"/>
  <c r="IX56" i="64" s="1"/>
  <c r="HG59" i="64"/>
  <c r="IM47" i="64"/>
  <c r="EP48" i="64"/>
  <c r="ES47" i="64"/>
  <c r="FU48" i="64"/>
  <c r="HP47" i="64"/>
  <c r="HZ47" i="64"/>
  <c r="IV48" i="64"/>
  <c r="IV56" i="64" s="1"/>
  <c r="IE45" i="64"/>
  <c r="IW47" i="64"/>
  <c r="JD43" i="64"/>
  <c r="FB59" i="64"/>
  <c r="EL46" i="64"/>
  <c r="IF45" i="64"/>
  <c r="FI59" i="64"/>
  <c r="JA45" i="64"/>
  <c r="IS48" i="64"/>
  <c r="IS56" i="64" s="1"/>
  <c r="EQ45" i="64"/>
  <c r="HA46" i="64"/>
  <c r="EM48" i="64"/>
  <c r="EK47" i="64"/>
  <c r="IE59" i="64"/>
  <c r="HY43" i="64"/>
  <c r="HO43" i="64"/>
  <c r="JA48" i="64"/>
  <c r="FV47" i="64"/>
  <c r="IV59" i="64"/>
  <c r="FV43" i="64"/>
  <c r="IH43" i="64"/>
  <c r="HI46" i="64"/>
  <c r="GA46" i="64"/>
  <c r="FH43" i="64"/>
  <c r="EI46" i="64"/>
  <c r="EM43" i="64"/>
  <c r="FX46" i="64"/>
  <c r="HC48" i="64"/>
  <c r="GL45" i="64"/>
  <c r="FQ47" i="64"/>
  <c r="EW43" i="64"/>
  <c r="EA48" i="64"/>
  <c r="HG43" i="64"/>
  <c r="HH47" i="64"/>
  <c r="GQ45" i="64"/>
  <c r="FZ48" i="64"/>
  <c r="FH47" i="64"/>
  <c r="ED59" i="64"/>
  <c r="FJ43" i="64"/>
  <c r="IH47" i="64"/>
  <c r="GX46" i="64"/>
  <c r="GJ45" i="64"/>
  <c r="EU45" i="64"/>
  <c r="FW43" i="64"/>
  <c r="HW46" i="64"/>
  <c r="HW55" i="64" s="1"/>
  <c r="GN47" i="64"/>
  <c r="FR43" i="64"/>
  <c r="FA43" i="64"/>
  <c r="IE43" i="64"/>
  <c r="IQ47" i="64"/>
  <c r="IP45" i="64"/>
  <c r="IR48" i="64"/>
  <c r="FN47" i="64"/>
  <c r="EZ47" i="64"/>
  <c r="FM47" i="64"/>
  <c r="IC59" i="64"/>
  <c r="GG59" i="64"/>
  <c r="IU59" i="64"/>
  <c r="IY45" i="64"/>
  <c r="JB47" i="64"/>
  <c r="GZ46" i="64"/>
  <c r="GZ55" i="64" s="1"/>
  <c r="FW46" i="64"/>
  <c r="FD46" i="64"/>
  <c r="IE46" i="64"/>
  <c r="HT43" i="64"/>
  <c r="IU46" i="64"/>
  <c r="IU55" i="64" s="1"/>
  <c r="GL59" i="64"/>
  <c r="FE45" i="64"/>
  <c r="HB47" i="64"/>
  <c r="ID59" i="64"/>
  <c r="IZ48" i="64"/>
  <c r="IZ56" i="64" s="1"/>
  <c r="FP43" i="64"/>
  <c r="IN47" i="64"/>
  <c r="JC48" i="64"/>
  <c r="FV45" i="64"/>
  <c r="GG45" i="64"/>
  <c r="JA59" i="64"/>
  <c r="FX47" i="64"/>
  <c r="HR45" i="64"/>
  <c r="JB48" i="64"/>
  <c r="HY48" i="64"/>
  <c r="HU47" i="64"/>
  <c r="FE46" i="64"/>
  <c r="FD45" i="64"/>
  <c r="ID47" i="64"/>
  <c r="GW47" i="64"/>
  <c r="GW51" i="64" s="1"/>
  <c r="IZ43" i="64"/>
  <c r="IN46" i="64"/>
  <c r="JD59" i="64"/>
  <c r="FB46" i="64"/>
  <c r="FB55" i="64" s="1"/>
  <c r="HZ48" i="64"/>
  <c r="ID48" i="64"/>
  <c r="HA43" i="64"/>
  <c r="IP48" i="64"/>
  <c r="GL46" i="64"/>
  <c r="HB59" i="64"/>
  <c r="HZ43" i="64"/>
  <c r="FT59" i="64"/>
  <c r="EO45" i="64"/>
  <c r="HY47" i="64"/>
  <c r="HG46" i="64"/>
  <c r="GP45" i="64"/>
  <c r="FY43" i="64"/>
  <c r="EN59" i="64"/>
  <c r="GE59" i="64"/>
  <c r="ET46" i="64"/>
  <c r="GX45" i="64"/>
  <c r="GJ46" i="64"/>
  <c r="FO59" i="64"/>
  <c r="EV48" i="64"/>
  <c r="II43" i="64"/>
  <c r="GL43" i="64"/>
  <c r="HF59" i="64"/>
  <c r="GP47" i="64"/>
  <c r="GB59" i="64"/>
  <c r="FG46" i="64"/>
  <c r="EE48" i="64"/>
  <c r="EP43" i="64"/>
  <c r="IC46" i="64"/>
  <c r="GV43" i="64"/>
  <c r="GH45" i="64"/>
  <c r="FM48" i="64"/>
  <c r="EC46" i="64"/>
  <c r="HH43" i="64"/>
  <c r="EK48" i="64"/>
  <c r="EK56" i="64" s="1"/>
  <c r="GL47" i="64"/>
  <c r="FP59" i="64"/>
  <c r="JD45" i="64"/>
  <c r="GU48" i="64"/>
  <c r="HY59" i="64"/>
  <c r="GB47" i="64"/>
  <c r="FW47" i="64"/>
  <c r="HC59" i="64"/>
  <c r="JA43" i="64"/>
  <c r="EB48" i="64"/>
  <c r="IN45" i="64"/>
  <c r="EP47" i="64"/>
  <c r="ES48" i="64"/>
  <c r="GS47" i="64"/>
  <c r="EC59" i="64"/>
  <c r="JD48" i="64"/>
  <c r="ES45" i="64"/>
  <c r="FW48" i="64"/>
  <c r="FD48" i="64"/>
  <c r="EF47" i="64"/>
  <c r="GJ43" i="64"/>
  <c r="FZ45" i="64"/>
  <c r="EQ59" i="64"/>
  <c r="IW46" i="64"/>
  <c r="GN45" i="64"/>
  <c r="GY46" i="64"/>
  <c r="EJ59" i="64"/>
  <c r="ET45" i="64"/>
  <c r="HK59" i="64"/>
  <c r="IK46" i="64"/>
  <c r="IK55" i="64" s="1"/>
  <c r="GQ48" i="64"/>
  <c r="IY47" i="64"/>
  <c r="GZ59" i="64"/>
  <c r="GB45" i="64"/>
  <c r="FC59" i="64"/>
  <c r="HX47" i="64"/>
  <c r="IB48" i="64"/>
  <c r="EZ59" i="64"/>
  <c r="HZ59" i="64"/>
  <c r="EW47" i="64"/>
  <c r="HU45" i="64"/>
  <c r="HX46" i="64"/>
  <c r="IB46" i="64"/>
  <c r="GM59" i="64"/>
  <c r="IQ46" i="64"/>
  <c r="IQ55" i="64" s="1"/>
  <c r="ER48" i="64"/>
  <c r="EM46" i="64"/>
  <c r="EM55" i="64" s="1"/>
  <c r="EI45" i="64"/>
  <c r="HS47" i="64"/>
  <c r="HE46" i="64"/>
  <c r="HE55" i="64" s="1"/>
  <c r="GO47" i="64"/>
  <c r="GC45" i="64"/>
  <c r="HN47" i="64"/>
  <c r="FQ45" i="64"/>
  <c r="FI46" i="64"/>
  <c r="ER43" i="64"/>
  <c r="AY59" i="64"/>
  <c r="IA45" i="64"/>
  <c r="GR46" i="64"/>
  <c r="GA47" i="64"/>
  <c r="FG45" i="64"/>
  <c r="EE45" i="64"/>
  <c r="GR43" i="64"/>
  <c r="HK45" i="64"/>
  <c r="GR47" i="64"/>
  <c r="FY46" i="64"/>
  <c r="FJ59" i="64"/>
  <c r="BN59" i="64"/>
  <c r="BE43" i="64"/>
  <c r="HF45" i="64"/>
  <c r="AQ43" i="64"/>
  <c r="FB43" i="64"/>
  <c r="AX43" i="64"/>
  <c r="EX46" i="64"/>
  <c r="BA45" i="64"/>
  <c r="EG45" i="64"/>
  <c r="AY45" i="64"/>
  <c r="GT48" i="64"/>
  <c r="AV45" i="64"/>
  <c r="HJ45" i="64"/>
  <c r="BO46" i="64"/>
  <c r="BF43" i="64"/>
  <c r="DF48" i="64"/>
  <c r="BG45" i="64"/>
  <c r="BI48" i="64"/>
  <c r="BJ45" i="64"/>
  <c r="BP43" i="64"/>
  <c r="BH47" i="64"/>
  <c r="BI59" i="64"/>
  <c r="DP47" i="64"/>
  <c r="DP46" i="64"/>
  <c r="DK59" i="64"/>
  <c r="DO46" i="64"/>
  <c r="DS43" i="64"/>
  <c r="BT48" i="64"/>
  <c r="DA65" i="64"/>
  <c r="DB48" i="64"/>
  <c r="JE45" i="64"/>
  <c r="BL45" i="64"/>
  <c r="CH48" i="64"/>
  <c r="DJ45" i="64"/>
  <c r="DC46" i="64"/>
  <c r="BT45" i="64"/>
  <c r="DE59" i="64"/>
  <c r="DR47" i="64"/>
  <c r="BB59" i="64"/>
  <c r="CD43" i="64"/>
  <c r="CD48" i="64"/>
  <c r="DR43" i="64"/>
  <c r="DB47" i="64"/>
  <c r="DB63" i="64" s="1"/>
  <c r="BT47" i="64"/>
  <c r="CM48" i="64"/>
  <c r="DL48" i="64"/>
  <c r="DC59" i="64"/>
  <c r="CX45" i="64"/>
  <c r="DA43" i="64"/>
  <c r="DK46" i="64"/>
  <c r="DJ43" i="64"/>
  <c r="DG43" i="64"/>
  <c r="BM47" i="64"/>
  <c r="DB45" i="64"/>
  <c r="CN59" i="64"/>
  <c r="CJ43" i="64"/>
  <c r="BZ48" i="64"/>
  <c r="CW59" i="64"/>
  <c r="CS47" i="64"/>
  <c r="CK47" i="64"/>
  <c r="CA46" i="64"/>
  <c r="CV59" i="64"/>
  <c r="CU47" i="64"/>
  <c r="CI46" i="64"/>
  <c r="BY45" i="64"/>
  <c r="CY59" i="64"/>
  <c r="CU48" i="64"/>
  <c r="CL59" i="64"/>
  <c r="CI47" i="64"/>
  <c r="CV48" i="64"/>
  <c r="DZ59" i="64"/>
  <c r="CU59" i="64"/>
  <c r="CB59" i="64"/>
  <c r="DV45" i="64"/>
  <c r="DY48" i="64"/>
  <c r="CJ59" i="64"/>
  <c r="CW47" i="64"/>
  <c r="CW63" i="64" s="1"/>
  <c r="CV43" i="64"/>
  <c r="Q65" i="64"/>
  <c r="AD47" i="64"/>
  <c r="AH47" i="64"/>
  <c r="AH63" i="64" s="1"/>
  <c r="L43" i="64"/>
  <c r="U43" i="64"/>
  <c r="HJ48" i="64"/>
  <c r="M65" i="64"/>
  <c r="J47" i="64"/>
  <c r="J63" i="64" s="1"/>
  <c r="AP43" i="64"/>
  <c r="H46" i="64"/>
  <c r="H62" i="64" s="1"/>
  <c r="JC43" i="64"/>
  <c r="P59" i="64"/>
  <c r="T47" i="64"/>
  <c r="T63" i="64" s="1"/>
  <c r="S48" i="64"/>
  <c r="S64" i="64" s="1"/>
  <c r="AK43" i="64"/>
  <c r="AD46" i="64"/>
  <c r="BH45" i="64"/>
  <c r="H65" i="64"/>
  <c r="AO45" i="64"/>
  <c r="AH43" i="64"/>
  <c r="L45" i="64"/>
  <c r="L61" i="64" s="1"/>
  <c r="H48" i="64"/>
  <c r="H64" i="64" s="1"/>
  <c r="AG61" i="64"/>
  <c r="AM45" i="64"/>
  <c r="AI47" i="64"/>
  <c r="AI63" i="64" s="1"/>
  <c r="DL45" i="64"/>
  <c r="AA59" i="64"/>
  <c r="AA68" i="64" s="1"/>
  <c r="AN48" i="64"/>
  <c r="P43" i="64"/>
  <c r="V47" i="64"/>
  <c r="V63" i="64" s="1"/>
  <c r="GF59" i="64"/>
  <c r="N59" i="64"/>
  <c r="Y45" i="64"/>
  <c r="AJ65" i="64"/>
  <c r="M46" i="64"/>
  <c r="M62" i="64" s="1"/>
  <c r="W48" i="64"/>
  <c r="W64" i="64" s="1"/>
  <c r="BF59" i="64"/>
  <c r="AJ45" i="64"/>
  <c r="S46" i="64"/>
  <c r="S62" i="64" s="1"/>
  <c r="AL43" i="64"/>
  <c r="AL47" i="64"/>
  <c r="AB59" i="64"/>
  <c r="AB68" i="64" s="1"/>
  <c r="AG47" i="64"/>
  <c r="CC48" i="64"/>
  <c r="Y59" i="64"/>
  <c r="Y68" i="64" s="1"/>
  <c r="P48" i="64"/>
  <c r="P64" i="64" s="1"/>
  <c r="E47" i="64"/>
  <c r="G47" i="64"/>
  <c r="AP59" i="64"/>
  <c r="AA45" i="64"/>
  <c r="AM46" i="64"/>
  <c r="I46" i="64"/>
  <c r="I62" i="64" s="1"/>
  <c r="BR59" i="64"/>
  <c r="X45" i="64"/>
  <c r="X61" i="64" s="1"/>
  <c r="M43" i="64"/>
  <c r="AN46" i="64"/>
  <c r="AG60" i="64"/>
  <c r="BX59" i="64"/>
  <c r="K43" i="64"/>
  <c r="S45" i="64"/>
  <c r="S61" i="64" s="1"/>
  <c r="J45" i="64"/>
  <c r="J61" i="64" s="1"/>
  <c r="AF43" i="64"/>
  <c r="X59" i="64"/>
  <c r="BJ43" i="64"/>
  <c r="Z59" i="64"/>
  <c r="Z68" i="64" s="1"/>
  <c r="I59" i="64"/>
  <c r="I47" i="64"/>
  <c r="I63" i="64" s="1"/>
  <c r="S65" i="64"/>
  <c r="AL48" i="64"/>
  <c r="FF47" i="64"/>
  <c r="ID46" i="64"/>
  <c r="ID55" i="64" s="1"/>
  <c r="FN45" i="64"/>
  <c r="FO48" i="64"/>
  <c r="HH48" i="64"/>
  <c r="EA46" i="64"/>
  <c r="HF46" i="64"/>
  <c r="HF55" i="64" s="1"/>
  <c r="GE47" i="64"/>
  <c r="FH45" i="64"/>
  <c r="HI48" i="64"/>
  <c r="GQ47" i="64"/>
  <c r="FY45" i="64"/>
  <c r="FF48" i="64"/>
  <c r="AX59" i="64"/>
  <c r="HI45" i="64"/>
  <c r="GP43" i="64"/>
  <c r="FR59" i="64"/>
  <c r="EX47" i="64"/>
  <c r="GK59" i="64"/>
  <c r="HH45" i="64"/>
  <c r="BA43" i="64"/>
  <c r="BN48" i="64"/>
  <c r="EG46" i="64"/>
  <c r="IA59" i="64"/>
  <c r="EB46" i="64"/>
  <c r="AX48" i="64"/>
  <c r="EJ46" i="64"/>
  <c r="AR43" i="64"/>
  <c r="GD45" i="64"/>
  <c r="GR48" i="64"/>
  <c r="BN43" i="64"/>
  <c r="BS43" i="64"/>
  <c r="BO47" i="64"/>
  <c r="BJ59" i="64"/>
  <c r="BP46" i="64"/>
  <c r="BO45" i="64"/>
  <c r="DT47" i="64"/>
  <c r="DE45" i="64"/>
  <c r="BH43" i="64"/>
  <c r="DL46" i="64"/>
  <c r="BK47" i="64"/>
  <c r="DK48" i="64"/>
  <c r="DO59" i="64"/>
  <c r="DB46" i="64"/>
  <c r="BM45" i="64"/>
  <c r="CL45" i="64"/>
  <c r="AU59" i="64"/>
  <c r="DA48" i="64"/>
  <c r="BM46" i="64"/>
  <c r="DS48" i="64"/>
  <c r="DC43" i="64"/>
  <c r="BB48" i="64"/>
  <c r="BL59" i="64"/>
  <c r="BV45" i="64"/>
  <c r="AT46" i="64"/>
  <c r="BK46" i="64"/>
  <c r="BB43" i="64"/>
  <c r="AU46" i="64"/>
  <c r="CZ59" i="64"/>
  <c r="BU47" i="64"/>
  <c r="DI59" i="64"/>
  <c r="DH45" i="64"/>
  <c r="AZ59" i="64"/>
  <c r="CH46" i="64"/>
  <c r="AT45" i="64"/>
  <c r="BT43" i="64"/>
  <c r="CS46" i="64"/>
  <c r="CI45" i="64"/>
  <c r="BY46" i="64"/>
  <c r="CC47" i="64"/>
  <c r="CO59" i="64"/>
  <c r="CR46" i="64"/>
  <c r="CG59" i="64"/>
  <c r="CY65" i="64"/>
  <c r="CN45" i="64"/>
  <c r="CF46" i="64"/>
  <c r="CG46" i="64"/>
  <c r="CO47" i="64"/>
  <c r="CG47" i="64"/>
  <c r="CW46" i="64"/>
  <c r="DV46" i="64"/>
  <c r="CR48" i="64"/>
  <c r="CA43" i="64"/>
  <c r="CS48" i="64"/>
  <c r="CN43" i="64"/>
  <c r="CI48" i="64"/>
  <c r="L59" i="64"/>
  <c r="F47" i="64"/>
  <c r="O46" i="64"/>
  <c r="O62" i="64" s="1"/>
  <c r="AF59" i="64"/>
  <c r="W46" i="64"/>
  <c r="W62" i="64" s="1"/>
  <c r="Q47" i="64"/>
  <c r="Q63" i="64" s="1"/>
  <c r="AB47" i="64"/>
  <c r="IT43" i="64"/>
  <c r="S59" i="64"/>
  <c r="Z43" i="64"/>
  <c r="N43" i="64"/>
  <c r="CL46" i="64"/>
  <c r="V43" i="64"/>
  <c r="AB46" i="64"/>
  <c r="AN45" i="64"/>
  <c r="R46" i="64"/>
  <c r="R62" i="64" s="1"/>
  <c r="CN46" i="64"/>
  <c r="K45" i="64"/>
  <c r="K61" i="64" s="1"/>
  <c r="Q46" i="64"/>
  <c r="Q62" i="64" s="1"/>
  <c r="AJ59" i="64"/>
  <c r="F59" i="64"/>
  <c r="AC47" i="64"/>
  <c r="T43" i="64"/>
  <c r="AN59" i="64"/>
  <c r="W59" i="64"/>
  <c r="AA46" i="64"/>
  <c r="G65" i="64"/>
  <c r="U46" i="64"/>
  <c r="U62" i="64" s="1"/>
  <c r="Y46" i="64"/>
  <c r="M59" i="64"/>
  <c r="AG59" i="64"/>
  <c r="W45" i="64"/>
  <c r="W61" i="64" s="1"/>
  <c r="N45" i="64"/>
  <c r="N61" i="64" s="1"/>
  <c r="AO43" i="64"/>
  <c r="AN43" i="64"/>
  <c r="DD46" i="64"/>
  <c r="FJ46" i="64"/>
  <c r="FJ55" i="64" s="1"/>
  <c r="FD59" i="64"/>
  <c r="FO43" i="64"/>
  <c r="FF46" i="64"/>
  <c r="EB47" i="64"/>
  <c r="FA46" i="64"/>
  <c r="FA55" i="64" s="1"/>
  <c r="HH46" i="64"/>
  <c r="GO43" i="64"/>
  <c r="FC43" i="64"/>
  <c r="EB45" i="64"/>
  <c r="HG48" i="64"/>
  <c r="HG45" i="64"/>
  <c r="GM47" i="64"/>
  <c r="FP46" i="64"/>
  <c r="EV46" i="64"/>
  <c r="GQ43" i="64"/>
  <c r="GQ46" i="64"/>
  <c r="GQ55" i="64" s="1"/>
  <c r="AR47" i="64"/>
  <c r="FS59" i="64"/>
  <c r="AX46" i="64"/>
  <c r="FK43" i="64"/>
  <c r="GT43" i="64"/>
  <c r="IG47" i="64"/>
  <c r="BN46" i="64"/>
  <c r="FK46" i="64"/>
  <c r="AQ45" i="64"/>
  <c r="GC46" i="64"/>
  <c r="BG43" i="64"/>
  <c r="BR45" i="64"/>
  <c r="BF45" i="64"/>
  <c r="JE46" i="64"/>
  <c r="DM43" i="64"/>
  <c r="JE48" i="64"/>
  <c r="DQ46" i="64"/>
  <c r="DG48" i="64"/>
  <c r="DM59" i="64"/>
  <c r="AZ46" i="64"/>
  <c r="BM48" i="64"/>
  <c r="DI47" i="64"/>
  <c r="BU48" i="64"/>
  <c r="BD47" i="64"/>
  <c r="DG47" i="64"/>
  <c r="DP59" i="64"/>
  <c r="DA46" i="64"/>
  <c r="BL48" i="64"/>
  <c r="BB46" i="64"/>
  <c r="DS45" i="64"/>
  <c r="DC47" i="64"/>
  <c r="DC63" i="64" s="1"/>
  <c r="DH43" i="64"/>
  <c r="DD45" i="64"/>
  <c r="DA47" i="64"/>
  <c r="DA63" i="64" s="1"/>
  <c r="BC45" i="64"/>
  <c r="DQ45" i="64"/>
  <c r="DS46" i="64"/>
  <c r="BU43" i="64"/>
  <c r="DH59" i="64"/>
  <c r="DO48" i="64"/>
  <c r="AZ43" i="64"/>
  <c r="CH43" i="64"/>
  <c r="AT48" i="64"/>
  <c r="DX48" i="64"/>
  <c r="CO46" i="64"/>
  <c r="CG48" i="64"/>
  <c r="CV65" i="64"/>
  <c r="DX43" i="64"/>
  <c r="CU46" i="64"/>
  <c r="CI59" i="64"/>
  <c r="BY59" i="64"/>
  <c r="DZ46" i="64"/>
  <c r="CQ45" i="64"/>
  <c r="CF47" i="64"/>
  <c r="CY45" i="64"/>
  <c r="DZ47" i="64"/>
  <c r="CQ47" i="64"/>
  <c r="CE59" i="64"/>
  <c r="DX59" i="64"/>
  <c r="CU45" i="64"/>
  <c r="CF59" i="64"/>
  <c r="CV47" i="64"/>
  <c r="CV63" i="64" s="1"/>
  <c r="DW48" i="64"/>
  <c r="CP59" i="64"/>
  <c r="BZ47" i="64"/>
  <c r="CS59" i="64"/>
  <c r="CF45" i="64"/>
  <c r="DU46" i="64"/>
  <c r="FX43" i="64"/>
  <c r="FX50" i="64" s="1"/>
  <c r="F60" i="64"/>
  <c r="AP48" i="64"/>
  <c r="AB48" i="64"/>
  <c r="AK45" i="64"/>
  <c r="AI65" i="64"/>
  <c r="AA43" i="64"/>
  <c r="AM47" i="64"/>
  <c r="R45" i="64"/>
  <c r="R61" i="64" s="1"/>
  <c r="AM43" i="64"/>
  <c r="DS59" i="64"/>
  <c r="T59" i="64"/>
  <c r="AO47" i="64"/>
  <c r="AH48" i="64"/>
  <c r="L47" i="64"/>
  <c r="L63" i="64" s="1"/>
  <c r="AK47" i="64"/>
  <c r="AD59" i="64"/>
  <c r="AD68" i="64" s="1"/>
  <c r="V65" i="64"/>
  <c r="J48" i="64"/>
  <c r="J64" i="64" s="1"/>
  <c r="AC48" i="64"/>
  <c r="CY43" i="64"/>
  <c r="E60" i="64"/>
  <c r="K46" i="64"/>
  <c r="K62" i="64" s="1"/>
  <c r="Y47" i="64"/>
  <c r="K65" i="64"/>
  <c r="AC45" i="64"/>
  <c r="O43" i="64"/>
  <c r="AP46" i="64"/>
  <c r="BO59" i="64"/>
  <c r="N48" i="64"/>
  <c r="N64" i="64" s="1"/>
  <c r="HJ46" i="64"/>
  <c r="EY59" i="64"/>
  <c r="GX43" i="64"/>
  <c r="FH46" i="64"/>
  <c r="EH59" i="64"/>
  <c r="EX48" i="64"/>
  <c r="EA45" i="64"/>
  <c r="FR47" i="64"/>
  <c r="IG43" i="64"/>
  <c r="IU43" i="64"/>
  <c r="HD45" i="64"/>
  <c r="GK47" i="64"/>
  <c r="FN46" i="64"/>
  <c r="FN55" i="64" s="1"/>
  <c r="EY45" i="64"/>
  <c r="ED43" i="64"/>
  <c r="FY48" i="64"/>
  <c r="FY56" i="64" s="1"/>
  <c r="AQ47" i="64"/>
  <c r="FF43" i="64"/>
  <c r="AW46" i="64"/>
  <c r="BA47" i="64"/>
  <c r="AW48" i="64"/>
  <c r="GV59" i="64"/>
  <c r="GX47" i="64"/>
  <c r="AW47" i="64"/>
  <c r="ED48" i="64"/>
  <c r="ED56" i="64" s="1"/>
  <c r="AY48" i="64"/>
  <c r="FI43" i="64"/>
  <c r="BE47" i="64"/>
  <c r="BI47" i="64"/>
  <c r="BS46" i="64"/>
  <c r="BO43" i="64"/>
  <c r="BP47" i="64"/>
  <c r="BQ43" i="64"/>
  <c r="BQ46" i="64"/>
  <c r="DE43" i="64"/>
  <c r="DL43" i="64"/>
  <c r="DT43" i="64"/>
  <c r="BS47" i="64"/>
  <c r="BX45" i="64"/>
  <c r="DP43" i="64"/>
  <c r="DF46" i="64"/>
  <c r="AZ45" i="64"/>
  <c r="DH46" i="64"/>
  <c r="CM47" i="64"/>
  <c r="CD46" i="64"/>
  <c r="AS43" i="64"/>
  <c r="DP48" i="64"/>
  <c r="CD59" i="64"/>
  <c r="DA45" i="64"/>
  <c r="BD48" i="64"/>
  <c r="DF47" i="64"/>
  <c r="DI43" i="64"/>
  <c r="JE43" i="64"/>
  <c r="BB47" i="64"/>
  <c r="DM45" i="64"/>
  <c r="DB59" i="64"/>
  <c r="BB45" i="64"/>
  <c r="BD43" i="64"/>
  <c r="DH48" i="64"/>
  <c r="DN43" i="64"/>
  <c r="DB43" i="64"/>
  <c r="DE47" i="64"/>
  <c r="DD48" i="64"/>
  <c r="DF59" i="64"/>
  <c r="CZ46" i="64"/>
  <c r="AU47" i="64"/>
  <c r="DZ45" i="64"/>
  <c r="CR45" i="64"/>
  <c r="CY48" i="64"/>
  <c r="DZ43" i="64"/>
  <c r="CR47" i="64"/>
  <c r="CG45" i="64"/>
  <c r="CV46" i="64"/>
  <c r="DV47" i="64"/>
  <c r="CP45" i="64"/>
  <c r="CW45" i="64"/>
  <c r="CP47" i="64"/>
  <c r="CB48" i="64"/>
  <c r="CN48" i="64"/>
  <c r="CR43" i="64"/>
  <c r="CE45" i="64"/>
  <c r="DX46" i="64"/>
  <c r="DU45" i="64"/>
  <c r="DX47" i="64"/>
  <c r="CE43" i="64"/>
  <c r="CR59" i="64"/>
  <c r="AF65" i="64"/>
  <c r="M48" i="64"/>
  <c r="M64" i="64" s="1"/>
  <c r="W43" i="64"/>
  <c r="AI43" i="64"/>
  <c r="H45" i="64"/>
  <c r="H61" i="64" s="1"/>
  <c r="DC48" i="64"/>
  <c r="R59" i="64"/>
  <c r="AN47" i="64"/>
  <c r="I45" i="64"/>
  <c r="I61" i="64" s="1"/>
  <c r="U48" i="64"/>
  <c r="U64" i="64" s="1"/>
  <c r="AI45" i="64"/>
  <c r="IX43" i="64"/>
  <c r="IX50" i="64" s="1"/>
  <c r="O59" i="64"/>
  <c r="V48" i="64"/>
  <c r="V64" i="64" s="1"/>
  <c r="AJ48" i="64"/>
  <c r="O47" i="64"/>
  <c r="AJ47" i="64"/>
  <c r="AJ63" i="64" s="1"/>
  <c r="AF64" i="64"/>
  <c r="M45" i="64"/>
  <c r="M61" i="64" s="1"/>
  <c r="W47" i="64"/>
  <c r="W63" i="64" s="1"/>
  <c r="Q48" i="64"/>
  <c r="Q64" i="64" s="1"/>
  <c r="O45" i="64"/>
  <c r="O61" i="64" s="1"/>
  <c r="BP59" i="64"/>
  <c r="U59" i="64"/>
  <c r="T48" i="64"/>
  <c r="T64" i="64" s="1"/>
  <c r="X47" i="64"/>
  <c r="X63" i="64" s="1"/>
  <c r="P46" i="64"/>
  <c r="P62" i="64" s="1"/>
  <c r="FO45" i="64"/>
  <c r="X64" i="64"/>
  <c r="AD43" i="64"/>
  <c r="AB43" i="64"/>
  <c r="AC46" i="64"/>
  <c r="P45" i="64"/>
  <c r="P61" i="64" s="1"/>
  <c r="AD48" i="64"/>
  <c r="N65" i="64"/>
  <c r="N68" i="64" s="1"/>
  <c r="CS45" i="64"/>
  <c r="Z47" i="64"/>
  <c r="EF46" i="64"/>
  <c r="EF55" i="64" s="1"/>
  <c r="EI48" i="64"/>
  <c r="EI56" i="64" s="1"/>
  <c r="EG47" i="64"/>
  <c r="IN43" i="64"/>
  <c r="FV59" i="64"/>
  <c r="EW46" i="64"/>
  <c r="GB43" i="64"/>
  <c r="EL47" i="64"/>
  <c r="HD46" i="64"/>
  <c r="GK43" i="64"/>
  <c r="FP47" i="64"/>
  <c r="EV45" i="64"/>
  <c r="GI43" i="64"/>
  <c r="FW45" i="64"/>
  <c r="HL47" i="64"/>
  <c r="HL51" i="64" s="1"/>
  <c r="FL47" i="64"/>
  <c r="EG48" i="64"/>
  <c r="EX43" i="64"/>
  <c r="AR46" i="64"/>
  <c r="EE59" i="64"/>
  <c r="BA46" i="64"/>
  <c r="AR48" i="64"/>
  <c r="FD47" i="64"/>
  <c r="GF45" i="64"/>
  <c r="GI45" i="64"/>
  <c r="AY46" i="64"/>
  <c r="FT43" i="64"/>
  <c r="AV46" i="64"/>
  <c r="EC48" i="64"/>
  <c r="EC56" i="64" s="1"/>
  <c r="AW43" i="64"/>
  <c r="BI45" i="64"/>
  <c r="BQ45" i="64"/>
  <c r="BX47" i="64"/>
  <c r="BH48" i="64"/>
  <c r="BR47" i="64"/>
  <c r="BF46" i="64"/>
  <c r="DP45" i="64"/>
  <c r="DE48" i="64"/>
  <c r="DN48" i="64"/>
  <c r="DL47" i="64"/>
  <c r="BC59" i="64"/>
  <c r="BL46" i="64"/>
  <c r="AS46" i="64"/>
  <c r="DO47" i="64"/>
  <c r="AU48" i="64"/>
  <c r="DD43" i="64"/>
  <c r="CZ45" i="64"/>
  <c r="AU45" i="64"/>
  <c r="DN45" i="64"/>
  <c r="BK48" i="64"/>
  <c r="BV46" i="64"/>
  <c r="BC48" i="64"/>
  <c r="BT46" i="64"/>
  <c r="BT55" i="64" s="1"/>
  <c r="CZ48" i="64"/>
  <c r="DE46" i="64"/>
  <c r="BK59" i="64"/>
  <c r="BC46" i="64"/>
  <c r="AZ48" i="64"/>
  <c r="CH45" i="64"/>
  <c r="JE59" i="64"/>
  <c r="DV48" i="64"/>
  <c r="CQ48" i="64"/>
  <c r="CE47" i="64"/>
  <c r="DY47" i="64"/>
  <c r="DV43" i="64"/>
  <c r="CQ43" i="64"/>
  <c r="CF48" i="64"/>
  <c r="CY46" i="64"/>
  <c r="DW47" i="64"/>
  <c r="CT59" i="64"/>
  <c r="CB43" i="64"/>
  <c r="DW43" i="64"/>
  <c r="DU47" i="64"/>
  <c r="CT46" i="64"/>
  <c r="BW47" i="64"/>
  <c r="CQ46" i="64"/>
  <c r="CB47" i="64"/>
  <c r="CU43" i="64"/>
  <c r="DY43" i="64"/>
  <c r="CC43" i="64"/>
  <c r="CW65" i="64"/>
  <c r="CB46" i="64"/>
  <c r="AI59" i="64"/>
  <c r="AA48" i="64"/>
  <c r="R47" i="64"/>
  <c r="R63" i="64" s="1"/>
  <c r="AC43" i="64"/>
  <c r="HN59" i="64"/>
  <c r="P65" i="64"/>
  <c r="AH65" i="64"/>
  <c r="L46" i="64"/>
  <c r="L62" i="64" s="1"/>
  <c r="R43" i="64"/>
  <c r="AL45" i="64"/>
  <c r="AJ46" i="64"/>
  <c r="CH59" i="64"/>
  <c r="W65" i="64"/>
  <c r="GH43" i="64"/>
  <c r="Z48" i="64"/>
  <c r="AP45" i="64"/>
  <c r="GW46" i="64"/>
  <c r="HF43" i="64"/>
  <c r="GN46" i="64"/>
  <c r="GN55" i="64" s="1"/>
  <c r="FZ59" i="64"/>
  <c r="GL48" i="64"/>
  <c r="EW48" i="64"/>
  <c r="GT47" i="64"/>
  <c r="GZ43" i="64"/>
  <c r="FE48" i="64"/>
  <c r="GI46" i="64"/>
  <c r="EY46" i="64"/>
  <c r="EY55" i="64" s="1"/>
  <c r="HD43" i="64"/>
  <c r="GW45" i="64"/>
  <c r="GF47" i="64"/>
  <c r="FK48" i="64"/>
  <c r="EE46" i="64"/>
  <c r="EE55" i="64" s="1"/>
  <c r="HW43" i="64"/>
  <c r="EM59" i="64"/>
  <c r="HX43" i="64"/>
  <c r="HD47" i="64"/>
  <c r="BE48" i="64"/>
  <c r="HC46" i="64"/>
  <c r="HC55" i="64" s="1"/>
  <c r="AX47" i="64"/>
  <c r="IJ59" i="64"/>
  <c r="FO46" i="64"/>
  <c r="ES43" i="64"/>
  <c r="EU47" i="64"/>
  <c r="BE59" i="64"/>
  <c r="AR45" i="64"/>
  <c r="BP48" i="64"/>
  <c r="BR43" i="64"/>
  <c r="BS45" i="64"/>
  <c r="BM59" i="64"/>
  <c r="BG48" i="64"/>
  <c r="BR48" i="64"/>
  <c r="BQ47" i="64"/>
  <c r="DN47" i="64"/>
  <c r="DQ48" i="64"/>
  <c r="DF45" i="64"/>
  <c r="BX46" i="64"/>
  <c r="DI48" i="64"/>
  <c r="DA59" i="64"/>
  <c r="BL43" i="64"/>
  <c r="CX43" i="64"/>
  <c r="DG59" i="64"/>
  <c r="CM43" i="64"/>
  <c r="CM59" i="64"/>
  <c r="CX48" i="64"/>
  <c r="CZ43" i="64"/>
  <c r="DI46" i="64"/>
  <c r="DD65" i="64"/>
  <c r="CH47" i="64"/>
  <c r="BD45" i="64"/>
  <c r="DJ46" i="64"/>
  <c r="AS59" i="64"/>
  <c r="CX46" i="64"/>
  <c r="AU43" i="64"/>
  <c r="DM47" i="64"/>
  <c r="DD47" i="64"/>
  <c r="DD63" i="64" s="1"/>
  <c r="AS48" i="64"/>
  <c r="CM45" i="64"/>
  <c r="DR45" i="64"/>
  <c r="DC65" i="64"/>
  <c r="DO45" i="64"/>
  <c r="DW46" i="64"/>
  <c r="CP48" i="64"/>
  <c r="CO43" i="64"/>
  <c r="CE46" i="64"/>
  <c r="DZ48" i="64"/>
  <c r="DZ56" i="64" s="1"/>
  <c r="DY59" i="64"/>
  <c r="BW59" i="64"/>
  <c r="CL47" i="64"/>
  <c r="DY46" i="64"/>
  <c r="CK46" i="64"/>
  <c r="DW59" i="64"/>
  <c r="CP46" i="64"/>
  <c r="BW48" i="64"/>
  <c r="CJ47" i="64"/>
  <c r="CN47" i="64"/>
  <c r="CK43" i="64"/>
  <c r="DV59" i="64"/>
  <c r="CP43" i="64"/>
  <c r="CA48" i="64"/>
  <c r="HQ43" i="64"/>
  <c r="GS45" i="64"/>
  <c r="IH59" i="64"/>
  <c r="EU43" i="64"/>
  <c r="GQ59" i="64"/>
  <c r="FO47" i="64"/>
  <c r="EE43" i="64"/>
  <c r="HB43" i="64"/>
  <c r="HX59" i="64"/>
  <c r="GW48" i="64"/>
  <c r="GF46" i="64"/>
  <c r="GF55" i="64" s="1"/>
  <c r="EH46" i="64"/>
  <c r="EH55" i="64" s="1"/>
  <c r="EN43" i="64"/>
  <c r="GD47" i="64"/>
  <c r="FI48" i="64"/>
  <c r="FI56" i="64" s="1"/>
  <c r="EI43" i="64"/>
  <c r="FL43" i="64"/>
  <c r="EV43" i="64"/>
  <c r="BE45" i="64"/>
  <c r="AY47" i="64"/>
  <c r="BA48" i="64"/>
  <c r="GK45" i="64"/>
  <c r="AQ48" i="64"/>
  <c r="EV59" i="64"/>
  <c r="BN47" i="64"/>
  <c r="BE46" i="64"/>
  <c r="AX45" i="64"/>
  <c r="BJ48" i="64"/>
  <c r="BH46" i="64"/>
  <c r="BH55" i="64" s="1"/>
  <c r="BI43" i="64"/>
  <c r="BO48" i="64"/>
  <c r="BO56" i="64" s="1"/>
  <c r="JE47" i="64"/>
  <c r="BG46" i="64"/>
  <c r="BS48" i="64"/>
  <c r="BK45" i="64"/>
  <c r="BF47" i="64"/>
  <c r="DG46" i="64"/>
  <c r="DI45" i="64"/>
  <c r="DJ59" i="64"/>
  <c r="DG45" i="64"/>
  <c r="CM46" i="64"/>
  <c r="DH47" i="64"/>
  <c r="DJ47" i="64"/>
  <c r="CX65" i="64"/>
  <c r="BD46" i="64"/>
  <c r="DL59" i="64"/>
  <c r="DM46" i="64"/>
  <c r="DT59" i="64"/>
  <c r="DK47" i="64"/>
  <c r="DB65" i="64"/>
  <c r="AS45" i="64"/>
  <c r="DT45" i="64"/>
  <c r="DD59" i="64"/>
  <c r="CD45" i="64"/>
  <c r="DK45" i="64"/>
  <c r="DR46" i="64"/>
  <c r="DF43" i="64"/>
  <c r="BM43" i="64"/>
  <c r="AT47" i="64"/>
  <c r="BC43" i="64"/>
  <c r="DK43" i="64"/>
  <c r="CZ65" i="64"/>
  <c r="BV47" i="64"/>
  <c r="BU59" i="64"/>
  <c r="CT48" i="64"/>
  <c r="BW45" i="64"/>
  <c r="CK45" i="64"/>
  <c r="DU59" i="64"/>
  <c r="CT45" i="64"/>
  <c r="CB45" i="64"/>
  <c r="CQ59" i="64"/>
  <c r="CS43" i="64"/>
  <c r="CK59" i="64"/>
  <c r="CA45" i="64"/>
  <c r="CT47" i="64"/>
  <c r="CL48" i="64"/>
  <c r="CJ46" i="64"/>
  <c r="BZ45" i="64"/>
  <c r="DU43" i="64"/>
  <c r="CA47" i="64"/>
  <c r="BZ46" i="64"/>
  <c r="CL43" i="64"/>
  <c r="CG43" i="64"/>
  <c r="CV45" i="64"/>
  <c r="DW45" i="64"/>
  <c r="CT43" i="64"/>
  <c r="BZ59" i="64"/>
  <c r="BG59" i="64"/>
  <c r="G60" i="64"/>
  <c r="T46" i="64"/>
  <c r="T62" i="64" s="1"/>
  <c r="S47" i="64"/>
  <c r="S63" i="64" s="1"/>
  <c r="Y43" i="64"/>
  <c r="AZ47" i="64"/>
  <c r="T65" i="64"/>
  <c r="T68" i="64" s="1"/>
  <c r="AD45" i="64"/>
  <c r="AH45" i="64"/>
  <c r="FS46" i="64"/>
  <c r="HI43" i="64"/>
  <c r="GJ47" i="64"/>
  <c r="HJ43" i="64"/>
  <c r="FZ46" i="64"/>
  <c r="FZ55" i="64" s="1"/>
  <c r="HM47" i="64"/>
  <c r="GO48" i="64"/>
  <c r="FK45" i="64"/>
  <c r="FM43" i="64"/>
  <c r="IF47" i="64"/>
  <c r="GV47" i="64"/>
  <c r="EH43" i="64"/>
  <c r="HS43" i="64"/>
  <c r="IA48" i="64"/>
  <c r="IA56" i="64" s="1"/>
  <c r="GT45" i="64"/>
  <c r="FG48" i="64"/>
  <c r="ES59" i="64"/>
  <c r="AQ59" i="64"/>
  <c r="AQ46" i="64"/>
  <c r="HT45" i="64"/>
  <c r="AW45" i="64"/>
  <c r="FR48" i="64"/>
  <c r="BN45" i="64"/>
  <c r="FP48" i="64"/>
  <c r="FP56" i="64" s="1"/>
  <c r="AV47" i="64"/>
  <c r="AY43" i="64"/>
  <c r="HM46" i="64"/>
  <c r="AV43" i="64"/>
  <c r="EP45" i="64"/>
  <c r="AV48" i="64"/>
  <c r="BF48" i="64"/>
  <c r="BJ47" i="64"/>
  <c r="BX48" i="64"/>
  <c r="BR46" i="64"/>
  <c r="BQ48" i="64"/>
  <c r="BJ46" i="64"/>
  <c r="BP45" i="64"/>
  <c r="BH59" i="64"/>
  <c r="BG47" i="64"/>
  <c r="BD59" i="64"/>
  <c r="BX43" i="64"/>
  <c r="DN59" i="64"/>
  <c r="DN46" i="64"/>
  <c r="DQ59" i="64"/>
  <c r="CX59" i="64"/>
  <c r="CD47" i="64"/>
  <c r="DO43" i="64"/>
  <c r="DC45" i="64"/>
  <c r="BU46" i="64"/>
  <c r="DT46" i="64"/>
  <c r="DR59" i="64"/>
  <c r="BL47" i="64"/>
  <c r="BV48" i="64"/>
  <c r="DQ43" i="64"/>
  <c r="DM48" i="64"/>
  <c r="DM56" i="64" s="1"/>
  <c r="AS47" i="64"/>
  <c r="CX47" i="64"/>
  <c r="CX63" i="64" s="1"/>
  <c r="BU45" i="64"/>
  <c r="DS47" i="64"/>
  <c r="BV59" i="64"/>
  <c r="BC47" i="64"/>
  <c r="DJ48" i="64"/>
  <c r="BT59" i="64"/>
  <c r="CZ47" i="64"/>
  <c r="CZ63" i="64" s="1"/>
  <c r="AT43" i="64"/>
  <c r="DQ47" i="64"/>
  <c r="DT48" i="64"/>
  <c r="BV43" i="64"/>
  <c r="AT59" i="64"/>
  <c r="DY45" i="64"/>
  <c r="CK48" i="64"/>
  <c r="CA59" i="64"/>
  <c r="BY47" i="64"/>
  <c r="CC45" i="64"/>
  <c r="CC46" i="64"/>
  <c r="BW46" i="64"/>
  <c r="CF43" i="64"/>
  <c r="CJ45" i="64"/>
  <c r="BZ43" i="64"/>
  <c r="BW43" i="64"/>
  <c r="CO45" i="64"/>
  <c r="CI43" i="64"/>
  <c r="CW64" i="64"/>
  <c r="CJ48" i="64"/>
  <c r="BY48" i="64"/>
  <c r="DX45" i="64"/>
  <c r="CO48" i="64"/>
  <c r="CE48" i="64"/>
  <c r="CY47" i="64"/>
  <c r="CY63" i="64" s="1"/>
  <c r="DU48" i="64"/>
  <c r="CC59" i="64"/>
  <c r="BY43" i="64"/>
  <c r="BI46" i="64"/>
  <c r="I65" i="64"/>
  <c r="I68" i="64" s="1"/>
  <c r="Z45" i="64"/>
  <c r="H43" i="64"/>
  <c r="FG43" i="64"/>
  <c r="O65" i="64"/>
  <c r="O68" i="64" s="1"/>
  <c r="F43" i="64"/>
  <c r="AJ43" i="64"/>
  <c r="BQ59" i="64"/>
  <c r="R65" i="64"/>
  <c r="I48" i="64"/>
  <c r="I64" i="64" s="1"/>
  <c r="U47" i="64"/>
  <c r="U63" i="64" s="1"/>
  <c r="CW43" i="64"/>
  <c r="X65" i="64"/>
  <c r="Z46" i="64"/>
  <c r="AL46" i="64"/>
  <c r="AL55" i="64" s="1"/>
  <c r="N46" i="64"/>
  <c r="N62" i="64" s="1"/>
  <c r="AI48" i="64"/>
  <c r="AF61" i="64"/>
  <c r="V59" i="64"/>
  <c r="V68" i="64" s="1"/>
  <c r="J43" i="64"/>
  <c r="AI46" i="64"/>
  <c r="Y48" i="64"/>
  <c r="AG64" i="64"/>
  <c r="AA47" i="64"/>
  <c r="AM48" i="64"/>
  <c r="AK48" i="64"/>
  <c r="EO59" i="64"/>
  <c r="AH59" i="64"/>
  <c r="AH68" i="64" s="1"/>
  <c r="X43" i="64"/>
  <c r="EA59" i="64"/>
  <c r="F65" i="64"/>
  <c r="V45" i="64"/>
  <c r="V61" i="64" s="1"/>
  <c r="AF60" i="64"/>
  <c r="U45" i="64"/>
  <c r="U61" i="64" s="1"/>
  <c r="BK43" i="64"/>
  <c r="E65" i="64"/>
  <c r="AO48" i="64"/>
  <c r="HR59" i="64"/>
  <c r="Q59" i="64"/>
  <c r="Q68" i="64" s="1"/>
  <c r="Q45" i="64"/>
  <c r="Q61" i="64" s="1"/>
  <c r="Q70" i="64" s="1"/>
  <c r="U65" i="64"/>
  <c r="U68" i="64" s="1"/>
  <c r="AP47" i="64"/>
  <c r="V46" i="64"/>
  <c r="V62" i="64" s="1"/>
  <c r="J46" i="64"/>
  <c r="J62" i="64" s="1"/>
  <c r="G59" i="64"/>
  <c r="L65" i="64"/>
  <c r="I43" i="64"/>
  <c r="AL59" i="64"/>
  <c r="AB45" i="64"/>
  <c r="R48" i="64"/>
  <c r="R64" i="64" s="1"/>
  <c r="K47" i="64"/>
  <c r="K63" i="64" s="1"/>
  <c r="O48" i="64"/>
  <c r="O64" i="64" s="1"/>
  <c r="AH46" i="64"/>
  <c r="N47" i="64"/>
  <c r="K59" i="64"/>
  <c r="K68" i="64" s="1"/>
  <c r="AG65" i="64"/>
  <c r="H47" i="64"/>
  <c r="H63" i="64" s="1"/>
  <c r="T45" i="64"/>
  <c r="T61" i="64" s="1"/>
  <c r="BS59" i="64"/>
  <c r="AG43" i="64"/>
  <c r="X46" i="64"/>
  <c r="X62" i="64" s="1"/>
  <c r="K48" i="64"/>
  <c r="K64" i="64" s="1"/>
  <c r="M47" i="64"/>
  <c r="AM59" i="64"/>
  <c r="AO46" i="64"/>
  <c r="AF47" i="64"/>
  <c r="S43" i="64"/>
  <c r="H59" i="64"/>
  <c r="H68" i="64" s="1"/>
  <c r="AK59" i="64"/>
  <c r="Q43" i="64"/>
  <c r="AC59" i="64"/>
  <c r="AC68" i="64" s="1"/>
  <c r="AO59" i="64"/>
  <c r="P47" i="64"/>
  <c r="P63" i="64" s="1"/>
  <c r="AK46" i="64"/>
  <c r="GM48" i="64"/>
  <c r="J59" i="64"/>
  <c r="L48" i="64"/>
  <c r="L64" i="64" s="1"/>
  <c r="J65" i="64"/>
  <c r="FF59" i="64"/>
  <c r="IP43" i="64"/>
  <c r="IP50" i="64" s="1"/>
  <c r="V60" i="64"/>
  <c r="DD60" i="64"/>
  <c r="DA60" i="64"/>
  <c r="CX60" i="64"/>
  <c r="P60" i="64"/>
  <c r="AH60" i="64"/>
  <c r="I60" i="64"/>
  <c r="DC60" i="64"/>
  <c r="H60" i="64"/>
  <c r="L60" i="64"/>
  <c r="CZ60" i="64"/>
  <c r="CY60" i="64"/>
  <c r="AI60" i="64"/>
  <c r="M60" i="64"/>
  <c r="W60" i="64"/>
  <c r="Q60" i="64"/>
  <c r="N60" i="64"/>
  <c r="R60" i="64"/>
  <c r="CV60" i="64"/>
  <c r="K60" i="64"/>
  <c r="DB60" i="64"/>
  <c r="AJ60" i="64"/>
  <c r="CW60" i="64"/>
  <c r="U60" i="64"/>
  <c r="O60" i="64"/>
  <c r="J60" i="64"/>
  <c r="S60" i="64"/>
  <c r="X60" i="64"/>
  <c r="T60" i="64"/>
  <c r="B126" i="90"/>
  <c r="A126" i="90"/>
  <c r="C127" i="90"/>
  <c r="C246" i="88"/>
  <c r="A245" i="88"/>
  <c r="B245" i="88"/>
  <c r="S68" i="64"/>
  <c r="AF69" i="64" l="1"/>
  <c r="FR56" i="64"/>
  <c r="M68" i="64"/>
  <c r="FU56" i="64"/>
  <c r="GW56" i="64"/>
  <c r="GC55" i="64"/>
  <c r="IE55" i="64"/>
  <c r="FH55" i="64"/>
  <c r="GH50" i="64"/>
  <c r="GL56" i="64"/>
  <c r="JC56" i="64"/>
  <c r="FS55" i="64"/>
  <c r="HJ55" i="64"/>
  <c r="IT50" i="64"/>
  <c r="X68" i="64"/>
  <c r="GO56" i="64"/>
  <c r="IC55" i="64"/>
  <c r="FE56" i="64"/>
  <c r="EJ55" i="64"/>
  <c r="BA56" i="64"/>
  <c r="IW55" i="64"/>
  <c r="ER56" i="64"/>
  <c r="FF55" i="64"/>
  <c r="GR56" i="64"/>
  <c r="GY55" i="64"/>
  <c r="HZ56" i="64"/>
  <c r="FM56" i="64"/>
  <c r="IP56" i="64"/>
  <c r="HM55" i="64"/>
  <c r="W68" i="64"/>
  <c r="P68" i="64"/>
  <c r="BZ55" i="64"/>
  <c r="BI55" i="64"/>
  <c r="BW55" i="64"/>
  <c r="EG56" i="64"/>
  <c r="L68" i="64"/>
  <c r="FG50" i="64"/>
  <c r="BU55" i="64"/>
  <c r="CM55" i="64"/>
  <c r="DE56" i="64"/>
  <c r="JC50" i="64"/>
  <c r="GM56" i="64"/>
  <c r="FG56" i="64"/>
  <c r="CS50" i="64"/>
  <c r="DV56" i="64"/>
  <c r="AK55" i="64"/>
  <c r="R68" i="64"/>
  <c r="IT55" i="64"/>
  <c r="DN55" i="64"/>
  <c r="DU56" i="64"/>
  <c r="BK50" i="64"/>
  <c r="BR55" i="64"/>
  <c r="BQ56" i="64"/>
  <c r="CE56" i="64"/>
  <c r="JB56" i="64"/>
  <c r="CK56" i="64"/>
  <c r="BF56" i="64"/>
  <c r="GI55" i="64"/>
  <c r="AM56" i="64"/>
  <c r="CF56" i="64"/>
  <c r="JA56" i="64"/>
  <c r="HY56" i="64"/>
  <c r="DI55" i="64"/>
  <c r="HX55" i="64"/>
  <c r="HH55" i="64"/>
  <c r="IR56" i="64"/>
  <c r="BM56" i="64"/>
  <c r="HA55" i="64"/>
  <c r="BX56" i="64"/>
  <c r="CT56" i="64"/>
  <c r="CP55" i="64"/>
  <c r="CQ56" i="64"/>
  <c r="CI56" i="64"/>
  <c r="GU56" i="64"/>
  <c r="EX56" i="64"/>
  <c r="CC55" i="64"/>
  <c r="DT56" i="64"/>
  <c r="AQ55" i="64"/>
  <c r="EW56" i="64"/>
  <c r="K70" i="64"/>
  <c r="BV56" i="64"/>
  <c r="CJ55" i="64"/>
  <c r="BD55" i="64"/>
  <c r="DG55" i="64"/>
  <c r="CB55" i="64"/>
  <c r="HI56" i="64"/>
  <c r="JD56" i="64"/>
  <c r="AR56" i="64"/>
  <c r="IB55" i="64"/>
  <c r="J68" i="64"/>
  <c r="CU55" i="64"/>
  <c r="AO55" i="64"/>
  <c r="AM68" i="64"/>
  <c r="AM69" i="64"/>
  <c r="AM67" i="64"/>
  <c r="AL67" i="64"/>
  <c r="AL69" i="64"/>
  <c r="AL68" i="64"/>
  <c r="BQ67" i="64"/>
  <c r="BQ68" i="64"/>
  <c r="BQ69" i="64"/>
  <c r="BY56" i="64"/>
  <c r="CF50" i="64"/>
  <c r="CF51" i="64"/>
  <c r="AT69" i="64"/>
  <c r="AT67" i="64"/>
  <c r="AT68" i="64"/>
  <c r="CX68" i="64"/>
  <c r="BP54" i="64"/>
  <c r="BP53" i="64"/>
  <c r="BP52" i="64"/>
  <c r="EP54" i="64"/>
  <c r="EP53" i="64"/>
  <c r="EP52" i="64"/>
  <c r="AW54" i="64"/>
  <c r="AW52" i="64"/>
  <c r="AW53" i="64"/>
  <c r="HS51" i="64"/>
  <c r="HS50" i="64"/>
  <c r="DW54" i="64"/>
  <c r="DW53" i="64"/>
  <c r="DW52" i="64"/>
  <c r="CT54" i="64"/>
  <c r="CT52" i="64"/>
  <c r="CT53" i="64"/>
  <c r="DK51" i="64"/>
  <c r="DK50" i="64"/>
  <c r="DD68" i="64"/>
  <c r="EN50" i="64"/>
  <c r="EN51" i="64"/>
  <c r="GQ69" i="64"/>
  <c r="GQ67" i="64"/>
  <c r="GQ68" i="64"/>
  <c r="CK50" i="64"/>
  <c r="CK51" i="64"/>
  <c r="DO54" i="64"/>
  <c r="DO53" i="64"/>
  <c r="DO52" i="64"/>
  <c r="CX62" i="64"/>
  <c r="CX55" i="64"/>
  <c r="CX64" i="64"/>
  <c r="CX56" i="64"/>
  <c r="BX55" i="64"/>
  <c r="BS54" i="64"/>
  <c r="BS52" i="64"/>
  <c r="BS53" i="64"/>
  <c r="IJ69" i="64"/>
  <c r="IJ67" i="64"/>
  <c r="IJ68" i="64"/>
  <c r="GZ51" i="64"/>
  <c r="GZ50" i="64"/>
  <c r="AP54" i="64"/>
  <c r="AP74" i="64"/>
  <c r="AP53" i="64"/>
  <c r="AP31" i="64"/>
  <c r="CT55" i="64"/>
  <c r="CQ50" i="64"/>
  <c r="CQ51" i="64"/>
  <c r="AZ56" i="64"/>
  <c r="BK56" i="64"/>
  <c r="BL55" i="64"/>
  <c r="BH56" i="64"/>
  <c r="AY55" i="64"/>
  <c r="EX51" i="64"/>
  <c r="EX50" i="64"/>
  <c r="GK50" i="64"/>
  <c r="GK51" i="64"/>
  <c r="BP68" i="64"/>
  <c r="BP67" i="64"/>
  <c r="BP69" i="64"/>
  <c r="AJ64" i="64"/>
  <c r="AJ56" i="64"/>
  <c r="CE51" i="64"/>
  <c r="CE50" i="64"/>
  <c r="CY64" i="64"/>
  <c r="CY56" i="64"/>
  <c r="DB51" i="64"/>
  <c r="DB50" i="64"/>
  <c r="JE50" i="64"/>
  <c r="JE51" i="64"/>
  <c r="CD55" i="64"/>
  <c r="DT51" i="64"/>
  <c r="DT50" i="64"/>
  <c r="AW56" i="64"/>
  <c r="EH68" i="64"/>
  <c r="EH67" i="64"/>
  <c r="EH69" i="64"/>
  <c r="DS67" i="64"/>
  <c r="DS69" i="64"/>
  <c r="DS68" i="64"/>
  <c r="AP56" i="64"/>
  <c r="DW56" i="64"/>
  <c r="CY61" i="64"/>
  <c r="CY54" i="64"/>
  <c r="CY53" i="64"/>
  <c r="CY52" i="64"/>
  <c r="DH69" i="64"/>
  <c r="DH67" i="64"/>
  <c r="DH68" i="64"/>
  <c r="BU56" i="64"/>
  <c r="DM51" i="64"/>
  <c r="DM50" i="64"/>
  <c r="BN55" i="64"/>
  <c r="GQ50" i="64"/>
  <c r="GQ51" i="64"/>
  <c r="GO50" i="64"/>
  <c r="GO51" i="64"/>
  <c r="DD62" i="64"/>
  <c r="DD55" i="64"/>
  <c r="AJ68" i="64"/>
  <c r="CL55" i="64"/>
  <c r="AF68" i="64"/>
  <c r="AF67" i="64"/>
  <c r="CR56" i="64"/>
  <c r="BT51" i="64"/>
  <c r="BT50" i="64"/>
  <c r="AU55" i="64"/>
  <c r="DS56" i="64"/>
  <c r="DK56" i="64"/>
  <c r="BJ69" i="64"/>
  <c r="BJ68" i="64"/>
  <c r="BJ67" i="64"/>
  <c r="AX56" i="64"/>
  <c r="GF68" i="64"/>
  <c r="GF67" i="64"/>
  <c r="GF69" i="64"/>
  <c r="AG71" i="64"/>
  <c r="AG72" i="64"/>
  <c r="AG70" i="64"/>
  <c r="CA55" i="64"/>
  <c r="CM56" i="64"/>
  <c r="DE69" i="64"/>
  <c r="DE68" i="64"/>
  <c r="DE67" i="64"/>
  <c r="HJ54" i="64"/>
  <c r="HJ52" i="64"/>
  <c r="HJ53" i="64"/>
  <c r="FB51" i="64"/>
  <c r="FB50" i="64"/>
  <c r="HK54" i="64"/>
  <c r="HK56" i="64"/>
  <c r="HK53" i="64"/>
  <c r="HK52" i="64"/>
  <c r="ER50" i="64"/>
  <c r="ER51" i="64"/>
  <c r="EI54" i="64"/>
  <c r="EI53" i="64"/>
  <c r="EI52" i="64"/>
  <c r="HC67" i="64"/>
  <c r="HC68" i="64"/>
  <c r="HC69" i="64"/>
  <c r="EE56" i="64"/>
  <c r="FO67" i="64"/>
  <c r="FO69" i="64"/>
  <c r="FO68" i="64"/>
  <c r="HG55" i="64"/>
  <c r="HA50" i="64"/>
  <c r="HA51" i="64"/>
  <c r="JA67" i="64"/>
  <c r="JA69" i="64"/>
  <c r="JA68" i="64"/>
  <c r="GL54" i="64"/>
  <c r="GL52" i="64"/>
  <c r="GL53" i="64"/>
  <c r="IH51" i="64"/>
  <c r="IH50" i="64"/>
  <c r="EL55" i="64"/>
  <c r="FL67" i="64"/>
  <c r="FL68" i="64"/>
  <c r="FL69" i="64"/>
  <c r="IF68" i="64"/>
  <c r="IF69" i="64"/>
  <c r="IF67" i="64"/>
  <c r="IH55" i="64"/>
  <c r="IA50" i="64"/>
  <c r="IA51" i="64"/>
  <c r="FS56" i="64"/>
  <c r="FD50" i="64"/>
  <c r="FD51" i="64"/>
  <c r="HO54" i="64"/>
  <c r="HO52" i="64"/>
  <c r="HO56" i="64"/>
  <c r="HO53" i="64"/>
  <c r="EJ56" i="64"/>
  <c r="HA56" i="64"/>
  <c r="FR54" i="64"/>
  <c r="FR52" i="64"/>
  <c r="FR53" i="64"/>
  <c r="HP51" i="64"/>
  <c r="HP50" i="64"/>
  <c r="GY68" i="64"/>
  <c r="GY67" i="64"/>
  <c r="GY69" i="64"/>
  <c r="EZ51" i="64"/>
  <c r="EZ50" i="64"/>
  <c r="EZ56" i="64"/>
  <c r="HE69" i="64"/>
  <c r="HE68" i="64"/>
  <c r="HE67" i="64"/>
  <c r="IT67" i="64"/>
  <c r="IT68" i="64"/>
  <c r="IT69" i="64"/>
  <c r="FR55" i="64"/>
  <c r="HN50" i="64"/>
  <c r="HN51" i="64"/>
  <c r="GH51" i="64"/>
  <c r="EF51" i="64"/>
  <c r="EF50" i="64"/>
  <c r="GO54" i="64"/>
  <c r="GO53" i="64"/>
  <c r="GO52" i="64"/>
  <c r="JC55" i="64"/>
  <c r="IY50" i="64"/>
  <c r="IY51" i="64"/>
  <c r="HQ54" i="64"/>
  <c r="HQ52" i="64"/>
  <c r="HQ56" i="64"/>
  <c r="HQ53" i="64"/>
  <c r="IR55" i="64"/>
  <c r="IT51" i="64"/>
  <c r="IQ50" i="64"/>
  <c r="IQ51" i="64"/>
  <c r="GH69" i="64"/>
  <c r="GH68" i="64"/>
  <c r="GH67" i="64"/>
  <c r="IG69" i="64"/>
  <c r="IG67" i="64"/>
  <c r="IG68" i="64"/>
  <c r="EJ51" i="64"/>
  <c r="EJ50" i="64"/>
  <c r="HN55" i="64"/>
  <c r="HP68" i="64"/>
  <c r="HP67" i="64"/>
  <c r="HP69" i="64"/>
  <c r="EF67" i="64"/>
  <c r="EF68" i="64"/>
  <c r="EF69" i="64"/>
  <c r="GV56" i="64"/>
  <c r="EW54" i="64"/>
  <c r="EW53" i="64"/>
  <c r="EW52" i="64"/>
  <c r="GU54" i="64"/>
  <c r="GU52" i="64"/>
  <c r="GU53" i="64"/>
  <c r="EY50" i="64"/>
  <c r="EY51" i="64"/>
  <c r="FC55" i="64"/>
  <c r="HT55" i="64"/>
  <c r="HP55" i="64"/>
  <c r="HI69" i="64"/>
  <c r="HI67" i="64"/>
  <c r="HI68" i="64"/>
  <c r="AO68" i="64"/>
  <c r="AO69" i="64"/>
  <c r="AO67" i="64"/>
  <c r="FF68" i="64"/>
  <c r="FF67" i="64"/>
  <c r="FF69" i="64"/>
  <c r="AG73" i="64"/>
  <c r="BY50" i="64"/>
  <c r="BY51" i="64"/>
  <c r="CJ56" i="64"/>
  <c r="BV50" i="64"/>
  <c r="BV51" i="64"/>
  <c r="BV67" i="64"/>
  <c r="BV69" i="64"/>
  <c r="BV68" i="64"/>
  <c r="DQ69" i="64"/>
  <c r="DQ68" i="64"/>
  <c r="DQ67" i="64"/>
  <c r="BJ55" i="64"/>
  <c r="AV51" i="64"/>
  <c r="AV50" i="64"/>
  <c r="HT54" i="64"/>
  <c r="HT53" i="64"/>
  <c r="HT52" i="64"/>
  <c r="HT56" i="64"/>
  <c r="EH50" i="64"/>
  <c r="EH51" i="64"/>
  <c r="HJ50" i="64"/>
  <c r="HJ51" i="64"/>
  <c r="CV61" i="64"/>
  <c r="CV54" i="64"/>
  <c r="CV52" i="64"/>
  <c r="CV53" i="64"/>
  <c r="CL56" i="64"/>
  <c r="DU68" i="64"/>
  <c r="DU67" i="64"/>
  <c r="DU69" i="64"/>
  <c r="BC51" i="64"/>
  <c r="BC50" i="64"/>
  <c r="DT54" i="64"/>
  <c r="DT53" i="64"/>
  <c r="DT52" i="64"/>
  <c r="BJ56" i="64"/>
  <c r="EU51" i="64"/>
  <c r="EU50" i="64"/>
  <c r="BW69" i="64"/>
  <c r="BW68" i="64"/>
  <c r="BW67" i="64"/>
  <c r="AS68" i="64"/>
  <c r="AS67" i="64"/>
  <c r="AS69" i="64"/>
  <c r="CM67" i="64"/>
  <c r="CM68" i="64"/>
  <c r="CM69" i="64"/>
  <c r="DF54" i="64"/>
  <c r="DF53" i="64"/>
  <c r="DF52" i="64"/>
  <c r="BR51" i="64"/>
  <c r="BR50" i="64"/>
  <c r="FK56" i="64"/>
  <c r="DV50" i="64"/>
  <c r="DV51" i="64"/>
  <c r="BC55" i="64"/>
  <c r="DN54" i="64"/>
  <c r="DN53" i="64"/>
  <c r="DN52" i="64"/>
  <c r="BC68" i="64"/>
  <c r="BC69" i="64"/>
  <c r="BC67" i="64"/>
  <c r="GI54" i="64"/>
  <c r="GI56" i="64"/>
  <c r="GI53" i="64"/>
  <c r="GI52" i="64"/>
  <c r="HD55" i="64"/>
  <c r="DC64" i="64"/>
  <c r="DC56" i="64"/>
  <c r="CW61" i="64"/>
  <c r="CW54" i="64"/>
  <c r="CW56" i="64"/>
  <c r="CW53" i="64"/>
  <c r="CW52" i="64"/>
  <c r="CR54" i="64"/>
  <c r="CR52" i="64"/>
  <c r="CR53" i="64"/>
  <c r="DN50" i="64"/>
  <c r="DN51" i="64"/>
  <c r="DI50" i="64"/>
  <c r="DI51" i="64"/>
  <c r="DL51" i="64"/>
  <c r="DL50" i="64"/>
  <c r="CG56" i="64"/>
  <c r="BU50" i="64"/>
  <c r="BU51" i="64"/>
  <c r="DS54" i="64"/>
  <c r="DS52" i="64"/>
  <c r="DS53" i="64"/>
  <c r="JE55" i="64"/>
  <c r="EV55" i="64"/>
  <c r="DV55" i="64"/>
  <c r="CG68" i="64"/>
  <c r="CG67" i="64"/>
  <c r="CG69" i="64"/>
  <c r="AT54" i="64"/>
  <c r="AT52" i="64"/>
  <c r="AT53" i="64"/>
  <c r="BB50" i="64"/>
  <c r="BB51" i="64"/>
  <c r="BM55" i="64"/>
  <c r="BK51" i="64"/>
  <c r="EB55" i="64"/>
  <c r="FR69" i="64"/>
  <c r="FR68" i="64"/>
  <c r="FR67" i="64"/>
  <c r="FH54" i="64"/>
  <c r="FH53" i="64"/>
  <c r="FH52" i="64"/>
  <c r="AJ61" i="64"/>
  <c r="AJ54" i="64"/>
  <c r="AJ53" i="64"/>
  <c r="AJ31" i="64"/>
  <c r="AJ74" i="64"/>
  <c r="HJ56" i="64"/>
  <c r="CJ68" i="64"/>
  <c r="CJ69" i="64"/>
  <c r="CJ67" i="64"/>
  <c r="CL69" i="64"/>
  <c r="CL67" i="64"/>
  <c r="CL68" i="64"/>
  <c r="DG50" i="64"/>
  <c r="DG51" i="64"/>
  <c r="BT54" i="64"/>
  <c r="BT52" i="64"/>
  <c r="BT53" i="64"/>
  <c r="BT56" i="64"/>
  <c r="BP50" i="64"/>
  <c r="BP51" i="64"/>
  <c r="AV54" i="64"/>
  <c r="AV52" i="64"/>
  <c r="AV53" i="64"/>
  <c r="AQ51" i="64"/>
  <c r="AQ50" i="64"/>
  <c r="GR50" i="64"/>
  <c r="GR51" i="64"/>
  <c r="FI55" i="64"/>
  <c r="HZ69" i="64"/>
  <c r="HZ67" i="64"/>
  <c r="HZ68" i="64"/>
  <c r="GQ56" i="64"/>
  <c r="EQ67" i="64"/>
  <c r="EQ68" i="64"/>
  <c r="EQ69" i="64"/>
  <c r="EC69" i="64"/>
  <c r="EC67" i="64"/>
  <c r="EC68" i="64"/>
  <c r="HH51" i="64"/>
  <c r="HH50" i="64"/>
  <c r="FG55" i="64"/>
  <c r="GJ55" i="64"/>
  <c r="ID56" i="64"/>
  <c r="FD54" i="64"/>
  <c r="FD53" i="64"/>
  <c r="FD52" i="64"/>
  <c r="GG54" i="64"/>
  <c r="GG52" i="64"/>
  <c r="GG56" i="64"/>
  <c r="GG53" i="64"/>
  <c r="FE54" i="64"/>
  <c r="FE52" i="64"/>
  <c r="FE53" i="64"/>
  <c r="FW51" i="64"/>
  <c r="FW50" i="64"/>
  <c r="FZ56" i="64"/>
  <c r="HC56" i="64"/>
  <c r="FV50" i="64"/>
  <c r="FV51" i="64"/>
  <c r="EM56" i="64"/>
  <c r="FB69" i="64"/>
  <c r="FB68" i="64"/>
  <c r="FB67" i="64"/>
  <c r="HL50" i="64"/>
  <c r="HB56" i="64"/>
  <c r="GA54" i="64"/>
  <c r="GA52" i="64"/>
  <c r="GA53" i="64"/>
  <c r="ED54" i="64"/>
  <c r="ED52" i="64"/>
  <c r="ED53" i="64"/>
  <c r="GN68" i="64"/>
  <c r="GN69" i="64"/>
  <c r="GN67" i="64"/>
  <c r="EC54" i="64"/>
  <c r="EC53" i="64"/>
  <c r="EC52" i="64"/>
  <c r="IG54" i="64"/>
  <c r="IG53" i="64"/>
  <c r="IG52" i="64"/>
  <c r="IG56" i="64"/>
  <c r="HA68" i="64"/>
  <c r="HA67" i="64"/>
  <c r="HA69" i="64"/>
  <c r="EK55" i="64"/>
  <c r="IJ51" i="64"/>
  <c r="IJ50" i="64"/>
  <c r="GN56" i="64"/>
  <c r="FU50" i="64"/>
  <c r="FU51" i="64"/>
  <c r="FL56" i="64"/>
  <c r="II67" i="64"/>
  <c r="II69" i="64"/>
  <c r="II68" i="64"/>
  <c r="EO56" i="64"/>
  <c r="IN67" i="64"/>
  <c r="IN68" i="64"/>
  <c r="IN69" i="64"/>
  <c r="HK51" i="64"/>
  <c r="HK50" i="64"/>
  <c r="GM54" i="64"/>
  <c r="GM52" i="64"/>
  <c r="GM53" i="64"/>
  <c r="GY54" i="64"/>
  <c r="GY52" i="64"/>
  <c r="GY53" i="64"/>
  <c r="FW68" i="64"/>
  <c r="FW67" i="64"/>
  <c r="FW69" i="64"/>
  <c r="GV55" i="64"/>
  <c r="FY68" i="64"/>
  <c r="FY67" i="64"/>
  <c r="FY69" i="64"/>
  <c r="GB56" i="64"/>
  <c r="IM54" i="64"/>
  <c r="IM53" i="64"/>
  <c r="IM56" i="64"/>
  <c r="IM52" i="64"/>
  <c r="IT56" i="64"/>
  <c r="GV54" i="64"/>
  <c r="GV53" i="64"/>
  <c r="GV52" i="64"/>
  <c r="EQ55" i="64"/>
  <c r="FZ51" i="64"/>
  <c r="FZ50" i="64"/>
  <c r="EK68" i="64"/>
  <c r="EK69" i="64"/>
  <c r="EK67" i="64"/>
  <c r="FM67" i="64"/>
  <c r="FM68" i="64"/>
  <c r="FM69" i="64"/>
  <c r="HR55" i="64"/>
  <c r="EK54" i="64"/>
  <c r="EK52" i="64"/>
  <c r="EK53" i="64"/>
  <c r="HL69" i="64"/>
  <c r="HL67" i="64"/>
  <c r="HL68" i="64"/>
  <c r="EN56" i="64"/>
  <c r="IR51" i="64"/>
  <c r="IR50" i="64"/>
  <c r="FF54" i="64"/>
  <c r="FF53" i="64"/>
  <c r="FF52" i="64"/>
  <c r="GT55" i="64"/>
  <c r="IF50" i="64"/>
  <c r="IF51" i="64"/>
  <c r="FQ55" i="64"/>
  <c r="FS51" i="64"/>
  <c r="FS50" i="64"/>
  <c r="EL54" i="64"/>
  <c r="EL53" i="64"/>
  <c r="EL52" i="64"/>
  <c r="GB55" i="64"/>
  <c r="IV55" i="64"/>
  <c r="EQ56" i="64"/>
  <c r="GU69" i="64"/>
  <c r="GU68" i="64"/>
  <c r="GU67" i="64"/>
  <c r="GC68" i="64"/>
  <c r="GC69" i="64"/>
  <c r="GC67" i="64"/>
  <c r="EA68" i="64"/>
  <c r="EA69" i="64"/>
  <c r="EA67" i="64"/>
  <c r="CC67" i="64"/>
  <c r="CC69" i="64"/>
  <c r="CC68" i="64"/>
  <c r="DR69" i="64"/>
  <c r="DR68" i="64"/>
  <c r="DR67" i="64"/>
  <c r="CG50" i="64"/>
  <c r="CG51" i="64"/>
  <c r="CK54" i="64"/>
  <c r="CK53" i="64"/>
  <c r="CK52" i="64"/>
  <c r="AS54" i="64"/>
  <c r="AS52" i="64"/>
  <c r="AS53" i="64"/>
  <c r="BK54" i="64"/>
  <c r="BK52" i="64"/>
  <c r="BK53" i="64"/>
  <c r="AX54" i="64"/>
  <c r="AX52" i="64"/>
  <c r="AX53" i="64"/>
  <c r="BE54" i="64"/>
  <c r="BE52" i="64"/>
  <c r="BE53" i="64"/>
  <c r="IH69" i="64"/>
  <c r="IH67" i="64"/>
  <c r="IH68" i="64"/>
  <c r="DY67" i="64"/>
  <c r="DY69" i="64"/>
  <c r="DY68" i="64"/>
  <c r="DR54" i="64"/>
  <c r="DR52" i="64"/>
  <c r="DR56" i="64"/>
  <c r="DR53" i="64"/>
  <c r="DJ55" i="64"/>
  <c r="CM51" i="64"/>
  <c r="CM50" i="64"/>
  <c r="DQ56" i="64"/>
  <c r="BP56" i="64"/>
  <c r="CC50" i="64"/>
  <c r="CC51" i="64"/>
  <c r="DW51" i="64"/>
  <c r="DW50" i="64"/>
  <c r="BK67" i="64"/>
  <c r="BK69" i="64"/>
  <c r="BK68" i="64"/>
  <c r="AU54" i="64"/>
  <c r="AU52" i="64"/>
  <c r="AU53" i="64"/>
  <c r="BQ54" i="64"/>
  <c r="BQ52" i="64"/>
  <c r="BQ53" i="64"/>
  <c r="GF54" i="64"/>
  <c r="GF53" i="64"/>
  <c r="GF56" i="64"/>
  <c r="GF52" i="64"/>
  <c r="DU54" i="64"/>
  <c r="DU53" i="64"/>
  <c r="DU52" i="64"/>
  <c r="CP54" i="64"/>
  <c r="CP52" i="64"/>
  <c r="CP53" i="64"/>
  <c r="DZ54" i="64"/>
  <c r="DZ53" i="64"/>
  <c r="DZ52" i="64"/>
  <c r="DH56" i="64"/>
  <c r="DH55" i="64"/>
  <c r="DE51" i="64"/>
  <c r="DE50" i="64"/>
  <c r="FI50" i="64"/>
  <c r="FI51" i="64"/>
  <c r="AW55" i="64"/>
  <c r="HD54" i="64"/>
  <c r="HD52" i="64"/>
  <c r="HD53" i="64"/>
  <c r="GX50" i="64"/>
  <c r="GX51" i="64"/>
  <c r="CF67" i="64"/>
  <c r="CF68" i="64"/>
  <c r="CF69" i="64"/>
  <c r="CQ54" i="64"/>
  <c r="CQ52" i="64"/>
  <c r="CQ53" i="64"/>
  <c r="CO55" i="64"/>
  <c r="DS55" i="64"/>
  <c r="BB55" i="64"/>
  <c r="BF54" i="64"/>
  <c r="BF52" i="64"/>
  <c r="BF53" i="64"/>
  <c r="GT51" i="64"/>
  <c r="GT50" i="64"/>
  <c r="FP55" i="64"/>
  <c r="CW62" i="64"/>
  <c r="CW71" i="64" s="1"/>
  <c r="CW55" i="64"/>
  <c r="CR55" i="64"/>
  <c r="CH55" i="64"/>
  <c r="BK55" i="64"/>
  <c r="DA64" i="64"/>
  <c r="DA56" i="64"/>
  <c r="DL55" i="64"/>
  <c r="BS50" i="64"/>
  <c r="BS51" i="64"/>
  <c r="IA69" i="64"/>
  <c r="IA68" i="64"/>
  <c r="IA67" i="64"/>
  <c r="GP51" i="64"/>
  <c r="GP50" i="64"/>
  <c r="AL56" i="64"/>
  <c r="BR67" i="64"/>
  <c r="BR68" i="64"/>
  <c r="BR69" i="64"/>
  <c r="BF67" i="64"/>
  <c r="BF69" i="64"/>
  <c r="BF68" i="64"/>
  <c r="DY56" i="64"/>
  <c r="CU56" i="64"/>
  <c r="CS51" i="64"/>
  <c r="DJ51" i="64"/>
  <c r="DJ50" i="64"/>
  <c r="DC62" i="64"/>
  <c r="DC55" i="64"/>
  <c r="DS50" i="64"/>
  <c r="DS51" i="64"/>
  <c r="BJ54" i="64"/>
  <c r="BJ53" i="64"/>
  <c r="BJ52" i="64"/>
  <c r="GT56" i="64"/>
  <c r="HF54" i="64"/>
  <c r="HF52" i="64"/>
  <c r="HF53" i="64"/>
  <c r="EE54" i="64"/>
  <c r="EE53" i="64"/>
  <c r="EE52" i="64"/>
  <c r="FQ54" i="64"/>
  <c r="FQ52" i="64"/>
  <c r="FQ53" i="64"/>
  <c r="EZ67" i="64"/>
  <c r="EZ68" i="64"/>
  <c r="EZ69" i="64"/>
  <c r="FZ54" i="64"/>
  <c r="FZ52" i="64"/>
  <c r="FZ53" i="64"/>
  <c r="EC55" i="64"/>
  <c r="GB68" i="64"/>
  <c r="GB69" i="64"/>
  <c r="GB67" i="64"/>
  <c r="GX54" i="64"/>
  <c r="GX52" i="64"/>
  <c r="GX53" i="64"/>
  <c r="EO54" i="64"/>
  <c r="EO52" i="64"/>
  <c r="EO53" i="64"/>
  <c r="FE55" i="64"/>
  <c r="FV54" i="64"/>
  <c r="FV52" i="64"/>
  <c r="FV53" i="64"/>
  <c r="GL69" i="64"/>
  <c r="GL68" i="64"/>
  <c r="GL67" i="64"/>
  <c r="IY54" i="64"/>
  <c r="IY53" i="64"/>
  <c r="IY52" i="64"/>
  <c r="IP54" i="64"/>
  <c r="IP52" i="64"/>
  <c r="IP53" i="64"/>
  <c r="EU54" i="64"/>
  <c r="EU53" i="64"/>
  <c r="EU52" i="64"/>
  <c r="GQ54" i="64"/>
  <c r="GQ53" i="64"/>
  <c r="GQ52" i="64"/>
  <c r="FX55" i="64"/>
  <c r="IV67" i="64"/>
  <c r="IV68" i="64"/>
  <c r="IV69" i="64"/>
  <c r="JD51" i="64"/>
  <c r="JD50" i="64"/>
  <c r="EP56" i="64"/>
  <c r="IM51" i="64"/>
  <c r="IM50" i="64"/>
  <c r="GH55" i="64"/>
  <c r="FJ54" i="64"/>
  <c r="FJ53" i="64"/>
  <c r="FJ52" i="64"/>
  <c r="HE54" i="64"/>
  <c r="HE53" i="64"/>
  <c r="HE52" i="64"/>
  <c r="FX56" i="64"/>
  <c r="GJ69" i="64"/>
  <c r="GJ67" i="64"/>
  <c r="GJ68" i="64"/>
  <c r="ED55" i="64"/>
  <c r="EM54" i="64"/>
  <c r="EM53" i="64"/>
  <c r="EM52" i="64"/>
  <c r="HY54" i="64"/>
  <c r="HY53" i="64"/>
  <c r="HY52" i="64"/>
  <c r="HE56" i="64"/>
  <c r="EG51" i="64"/>
  <c r="EG50" i="64"/>
  <c r="GU55" i="64"/>
  <c r="HW54" i="64"/>
  <c r="HW53" i="64"/>
  <c r="HW52" i="64"/>
  <c r="FG69" i="64"/>
  <c r="FG67" i="64"/>
  <c r="FG68" i="64"/>
  <c r="FT54" i="64"/>
  <c r="FT53" i="64"/>
  <c r="FT52" i="64"/>
  <c r="HQ68" i="64"/>
  <c r="HQ67" i="64"/>
  <c r="HQ69" i="64"/>
  <c r="GP67" i="64"/>
  <c r="GP68" i="64"/>
  <c r="GP69" i="64"/>
  <c r="IC54" i="64"/>
  <c r="IC53" i="64"/>
  <c r="IC52" i="64"/>
  <c r="IC56" i="64"/>
  <c r="GZ56" i="64"/>
  <c r="IJ54" i="64"/>
  <c r="IJ56" i="64"/>
  <c r="IJ52" i="64"/>
  <c r="IJ53" i="64"/>
  <c r="IF55" i="64"/>
  <c r="IY55" i="64"/>
  <c r="IZ55" i="64"/>
  <c r="ID51" i="64"/>
  <c r="ID50" i="64"/>
  <c r="FP54" i="64"/>
  <c r="FP52" i="64"/>
  <c r="FP53" i="64"/>
  <c r="FX54" i="64"/>
  <c r="FX52" i="64"/>
  <c r="FX53" i="64"/>
  <c r="FT56" i="64"/>
  <c r="HV55" i="64"/>
  <c r="EP55" i="64"/>
  <c r="FS54" i="64"/>
  <c r="FS53" i="64"/>
  <c r="FS52" i="64"/>
  <c r="HM54" i="64"/>
  <c r="HM52" i="64"/>
  <c r="HM53" i="64"/>
  <c r="HM56" i="64"/>
  <c r="EH54" i="64"/>
  <c r="EH53" i="64"/>
  <c r="EH52" i="64"/>
  <c r="HC54" i="64"/>
  <c r="HC53" i="64"/>
  <c r="HC52" i="64"/>
  <c r="FB56" i="64"/>
  <c r="GZ54" i="64"/>
  <c r="GZ53" i="64"/>
  <c r="GZ52" i="64"/>
  <c r="JB54" i="64"/>
  <c r="JB52" i="64"/>
  <c r="JB53" i="64"/>
  <c r="AW67" i="64"/>
  <c r="AW69" i="64"/>
  <c r="AW68" i="64"/>
  <c r="FC54" i="64"/>
  <c r="FC53" i="64"/>
  <c r="FC52" i="64"/>
  <c r="IS51" i="64"/>
  <c r="IS50" i="64"/>
  <c r="ES55" i="64"/>
  <c r="HR69" i="64"/>
  <c r="HR68" i="64"/>
  <c r="HR67" i="64"/>
  <c r="AK68" i="64"/>
  <c r="AK69" i="64"/>
  <c r="AK67" i="64"/>
  <c r="AH62" i="64"/>
  <c r="AH55" i="64"/>
  <c r="AO56" i="64"/>
  <c r="AI62" i="64"/>
  <c r="AI55" i="64"/>
  <c r="CI51" i="64"/>
  <c r="CI50" i="64"/>
  <c r="CC54" i="64"/>
  <c r="CC53" i="64"/>
  <c r="CC52" i="64"/>
  <c r="BU54" i="64"/>
  <c r="BU53" i="64"/>
  <c r="BU52" i="64"/>
  <c r="DT55" i="64"/>
  <c r="DN69" i="64"/>
  <c r="DN68" i="64"/>
  <c r="DN67" i="64"/>
  <c r="AY51" i="64"/>
  <c r="AY50" i="64"/>
  <c r="AQ67" i="64"/>
  <c r="AQ69" i="64"/>
  <c r="AQ68" i="64"/>
  <c r="HI51" i="64"/>
  <c r="HI50" i="64"/>
  <c r="CL51" i="64"/>
  <c r="CL50" i="64"/>
  <c r="CA54" i="64"/>
  <c r="CA53" i="64"/>
  <c r="CA52" i="64"/>
  <c r="BW54" i="64"/>
  <c r="BW53" i="64"/>
  <c r="BW52" i="64"/>
  <c r="BM51" i="64"/>
  <c r="BM50" i="64"/>
  <c r="BS56" i="64"/>
  <c r="BE55" i="64"/>
  <c r="EV51" i="64"/>
  <c r="EV50" i="64"/>
  <c r="GS54" i="64"/>
  <c r="GS53" i="64"/>
  <c r="GS52" i="64"/>
  <c r="BW56" i="64"/>
  <c r="CM54" i="64"/>
  <c r="CM52" i="64"/>
  <c r="CM53" i="64"/>
  <c r="BD54" i="64"/>
  <c r="BD53" i="64"/>
  <c r="BD52" i="64"/>
  <c r="DG68" i="64"/>
  <c r="DG69" i="64"/>
  <c r="DG67" i="64"/>
  <c r="AR54" i="64"/>
  <c r="AR53" i="64"/>
  <c r="AR52" i="64"/>
  <c r="BE56" i="64"/>
  <c r="GW54" i="64"/>
  <c r="GW53" i="64"/>
  <c r="GW52" i="64"/>
  <c r="HN67" i="64"/>
  <c r="HN69" i="64"/>
  <c r="HN68" i="64"/>
  <c r="DY50" i="64"/>
  <c r="DY51" i="64"/>
  <c r="CB50" i="64"/>
  <c r="CB51" i="64"/>
  <c r="DE55" i="64"/>
  <c r="CZ61" i="64"/>
  <c r="CZ54" i="64"/>
  <c r="CZ53" i="64"/>
  <c r="CZ52" i="64"/>
  <c r="DN56" i="64"/>
  <c r="BI54" i="64"/>
  <c r="BI52" i="64"/>
  <c r="BI53" i="64"/>
  <c r="GB51" i="64"/>
  <c r="GB50" i="64"/>
  <c r="CS54" i="64"/>
  <c r="CS53" i="64"/>
  <c r="CS52" i="64"/>
  <c r="FO54" i="64"/>
  <c r="FO53" i="64"/>
  <c r="FO52" i="64"/>
  <c r="DX55" i="64"/>
  <c r="BD51" i="64"/>
  <c r="BD50" i="64"/>
  <c r="BD56" i="64"/>
  <c r="AZ54" i="64"/>
  <c r="AZ52" i="64"/>
  <c r="AZ53" i="64"/>
  <c r="BQ55" i="64"/>
  <c r="AY56" i="64"/>
  <c r="FF50" i="64"/>
  <c r="FF51" i="64"/>
  <c r="IU51" i="64"/>
  <c r="IU50" i="64"/>
  <c r="EY68" i="64"/>
  <c r="EY69" i="64"/>
  <c r="EY67" i="64"/>
  <c r="DU55" i="64"/>
  <c r="CU54" i="64"/>
  <c r="CU53" i="64"/>
  <c r="CU52" i="64"/>
  <c r="DZ55" i="64"/>
  <c r="DX56" i="64"/>
  <c r="DQ54" i="64"/>
  <c r="DQ53" i="64"/>
  <c r="DQ52" i="64"/>
  <c r="BL56" i="64"/>
  <c r="AZ55" i="64"/>
  <c r="BR54" i="64"/>
  <c r="BR53" i="64"/>
  <c r="BR52" i="64"/>
  <c r="FK51" i="64"/>
  <c r="FK50" i="64"/>
  <c r="CN55" i="64"/>
  <c r="CO68" i="64"/>
  <c r="CO67" i="64"/>
  <c r="CO69" i="64"/>
  <c r="AZ68" i="64"/>
  <c r="AZ67" i="64"/>
  <c r="AZ69" i="64"/>
  <c r="AT55" i="64"/>
  <c r="AU68" i="64"/>
  <c r="AU69" i="64"/>
  <c r="AU67" i="64"/>
  <c r="BH51" i="64"/>
  <c r="BH50" i="64"/>
  <c r="BN51" i="64"/>
  <c r="BN50" i="64"/>
  <c r="EG55" i="64"/>
  <c r="HI54" i="64"/>
  <c r="HI53" i="64"/>
  <c r="HI52" i="64"/>
  <c r="CC56" i="64"/>
  <c r="AN56" i="64"/>
  <c r="DV54" i="64"/>
  <c r="DV52" i="64"/>
  <c r="DV53" i="64"/>
  <c r="CY68" i="64"/>
  <c r="CW68" i="64"/>
  <c r="DK55" i="64"/>
  <c r="DR50" i="64"/>
  <c r="DR51" i="64"/>
  <c r="DJ54" i="64"/>
  <c r="DJ53" i="64"/>
  <c r="DJ52" i="64"/>
  <c r="DO55" i="64"/>
  <c r="BI56" i="64"/>
  <c r="AY54" i="64"/>
  <c r="AY52" i="64"/>
  <c r="AY53" i="64"/>
  <c r="BE51" i="64"/>
  <c r="BE50" i="64"/>
  <c r="FG54" i="64"/>
  <c r="FG52" i="64"/>
  <c r="FG53" i="64"/>
  <c r="IB56" i="64"/>
  <c r="HK69" i="64"/>
  <c r="HK67" i="64"/>
  <c r="HK68" i="64"/>
  <c r="GJ51" i="64"/>
  <c r="GJ50" i="64"/>
  <c r="ES56" i="64"/>
  <c r="HY67" i="64"/>
  <c r="HY68" i="64"/>
  <c r="HY69" i="64"/>
  <c r="ET55" i="64"/>
  <c r="FT68" i="64"/>
  <c r="FT67" i="64"/>
  <c r="FT69" i="64"/>
  <c r="IU68" i="64"/>
  <c r="IU69" i="64"/>
  <c r="IU67" i="64"/>
  <c r="GJ54" i="64"/>
  <c r="GJ52" i="64"/>
  <c r="GJ56" i="64"/>
  <c r="GJ53" i="64"/>
  <c r="EM51" i="64"/>
  <c r="EM50" i="64"/>
  <c r="EQ54" i="64"/>
  <c r="EQ52" i="64"/>
  <c r="EQ53" i="64"/>
  <c r="IW67" i="64"/>
  <c r="IW68" i="64"/>
  <c r="IW69" i="64"/>
  <c r="EZ55" i="64"/>
  <c r="ER55" i="64"/>
  <c r="GC56" i="64"/>
  <c r="GF50" i="64"/>
  <c r="GF51" i="64"/>
  <c r="IL68" i="64"/>
  <c r="IL67" i="64"/>
  <c r="IL69" i="64"/>
  <c r="JB55" i="64"/>
  <c r="HT69" i="64"/>
  <c r="HT68" i="64"/>
  <c r="HT67" i="64"/>
  <c r="FB54" i="64"/>
  <c r="FB52" i="64"/>
  <c r="FB53" i="64"/>
  <c r="IR68" i="64"/>
  <c r="IR69" i="64"/>
  <c r="IR67" i="64"/>
  <c r="FK69" i="64"/>
  <c r="FK67" i="64"/>
  <c r="FK68" i="64"/>
  <c r="GY50" i="64"/>
  <c r="GY51" i="64"/>
  <c r="FG51" i="64"/>
  <c r="HZ54" i="64"/>
  <c r="HZ52" i="64"/>
  <c r="HZ53" i="64"/>
  <c r="HS54" i="64"/>
  <c r="HS56" i="64"/>
  <c r="HS53" i="64"/>
  <c r="HS52" i="64"/>
  <c r="IL51" i="64"/>
  <c r="IL50" i="64"/>
  <c r="HA54" i="64"/>
  <c r="HA52" i="64"/>
  <c r="HA53" i="64"/>
  <c r="IT54" i="64"/>
  <c r="IT52" i="64"/>
  <c r="IT53" i="64"/>
  <c r="HF56" i="64"/>
  <c r="ER68" i="64"/>
  <c r="ER69" i="64"/>
  <c r="ER67" i="64"/>
  <c r="FN56" i="64"/>
  <c r="FX69" i="64"/>
  <c r="FX67" i="64"/>
  <c r="FX68" i="64"/>
  <c r="HB54" i="64"/>
  <c r="HB53" i="64"/>
  <c r="HB52" i="64"/>
  <c r="IZ54" i="64"/>
  <c r="IZ52" i="64"/>
  <c r="IZ53" i="64"/>
  <c r="IP51" i="64"/>
  <c r="EN54" i="64"/>
  <c r="EN53" i="64"/>
  <c r="EN52" i="64"/>
  <c r="GK55" i="64"/>
  <c r="FU54" i="64"/>
  <c r="FU53" i="64"/>
  <c r="FU52" i="64"/>
  <c r="EB69" i="64"/>
  <c r="EB68" i="64"/>
  <c r="EB67" i="64"/>
  <c r="GP56" i="64"/>
  <c r="HP54" i="64"/>
  <c r="HP52" i="64"/>
  <c r="HP56" i="64"/>
  <c r="HP53" i="64"/>
  <c r="HD68" i="64"/>
  <c r="HD67" i="64"/>
  <c r="HD69" i="64"/>
  <c r="IR54" i="64"/>
  <c r="IR53" i="64"/>
  <c r="IR52" i="64"/>
  <c r="GO55" i="64"/>
  <c r="HB55" i="64"/>
  <c r="FE51" i="64"/>
  <c r="FE50" i="64"/>
  <c r="EU68" i="64"/>
  <c r="EU67" i="64"/>
  <c r="EU69" i="64"/>
  <c r="IX55" i="64"/>
  <c r="FQ69" i="64"/>
  <c r="FQ67" i="64"/>
  <c r="FQ68" i="64"/>
  <c r="HL55" i="64"/>
  <c r="IQ69" i="64"/>
  <c r="IQ68" i="64"/>
  <c r="IQ67" i="64"/>
  <c r="FA54" i="64"/>
  <c r="FA52" i="64"/>
  <c r="FA53" i="64"/>
  <c r="CO54" i="64"/>
  <c r="CO53" i="64"/>
  <c r="CO52" i="64"/>
  <c r="AT51" i="64"/>
  <c r="AT50" i="64"/>
  <c r="BX51" i="64"/>
  <c r="BX50" i="64"/>
  <c r="ES67" i="64"/>
  <c r="ES68" i="64"/>
  <c r="ES69" i="64"/>
  <c r="FM51" i="64"/>
  <c r="FM50" i="64"/>
  <c r="CK67" i="64"/>
  <c r="CK68" i="64"/>
  <c r="CK69" i="64"/>
  <c r="DF50" i="64"/>
  <c r="DF51" i="64"/>
  <c r="BG55" i="64"/>
  <c r="FL50" i="64"/>
  <c r="FL51" i="64"/>
  <c r="HX68" i="64"/>
  <c r="HX69" i="64"/>
  <c r="HX67" i="64"/>
  <c r="HQ50" i="64"/>
  <c r="HQ51" i="64"/>
  <c r="CE55" i="64"/>
  <c r="AS56" i="64"/>
  <c r="CX50" i="64"/>
  <c r="CX51" i="64"/>
  <c r="BE69" i="64"/>
  <c r="BE67" i="64"/>
  <c r="BE68" i="64"/>
  <c r="HD51" i="64"/>
  <c r="HD50" i="64"/>
  <c r="FZ67" i="64"/>
  <c r="FZ68" i="64"/>
  <c r="FZ69" i="64"/>
  <c r="CH68" i="64"/>
  <c r="CH69" i="64"/>
  <c r="CH67" i="64"/>
  <c r="CU51" i="64"/>
  <c r="CU50" i="64"/>
  <c r="CT68" i="64"/>
  <c r="CT69" i="64"/>
  <c r="CT67" i="64"/>
  <c r="CZ64" i="64"/>
  <c r="CZ56" i="64"/>
  <c r="DD51" i="64"/>
  <c r="DD50" i="64"/>
  <c r="AW50" i="64"/>
  <c r="AW51" i="64"/>
  <c r="FW54" i="64"/>
  <c r="FW52" i="64"/>
  <c r="FW53" i="64"/>
  <c r="EW55" i="64"/>
  <c r="AI61" i="64"/>
  <c r="AI54" i="64"/>
  <c r="AI74" i="64"/>
  <c r="AI53" i="64"/>
  <c r="AI31" i="64"/>
  <c r="CE54" i="64"/>
  <c r="CE53" i="64"/>
  <c r="CE52" i="64"/>
  <c r="CV62" i="64"/>
  <c r="CV55" i="64"/>
  <c r="CZ62" i="64"/>
  <c r="CZ55" i="64"/>
  <c r="BB54" i="64"/>
  <c r="BB52" i="64"/>
  <c r="BB53" i="64"/>
  <c r="DA61" i="64"/>
  <c r="DA54" i="64"/>
  <c r="DA53" i="64"/>
  <c r="DA52" i="64"/>
  <c r="DF55" i="64"/>
  <c r="BQ51" i="64"/>
  <c r="BQ50" i="64"/>
  <c r="IG50" i="64"/>
  <c r="IG51" i="64"/>
  <c r="CF54" i="64"/>
  <c r="CF53" i="64"/>
  <c r="CF52" i="64"/>
  <c r="DX68" i="64"/>
  <c r="DX67" i="64"/>
  <c r="DX69" i="64"/>
  <c r="BY67" i="64"/>
  <c r="BY68" i="64"/>
  <c r="BY69" i="64"/>
  <c r="AT56" i="64"/>
  <c r="BC54" i="64"/>
  <c r="BC53" i="64"/>
  <c r="BC52" i="64"/>
  <c r="DA62" i="64"/>
  <c r="DA55" i="64"/>
  <c r="DM68" i="64"/>
  <c r="DM67" i="64"/>
  <c r="DM69" i="64"/>
  <c r="BG51" i="64"/>
  <c r="BG50" i="64"/>
  <c r="AX55" i="64"/>
  <c r="HG54" i="64"/>
  <c r="HG53" i="64"/>
  <c r="HG52" i="64"/>
  <c r="AN67" i="64"/>
  <c r="AN68" i="64"/>
  <c r="AN69" i="64"/>
  <c r="DH54" i="64"/>
  <c r="DH52" i="64"/>
  <c r="DH53" i="64"/>
  <c r="BV54" i="64"/>
  <c r="BV52" i="64"/>
  <c r="BV53" i="64"/>
  <c r="CL54" i="64"/>
  <c r="CL53" i="64"/>
  <c r="CL52" i="64"/>
  <c r="DE54" i="64"/>
  <c r="DE53" i="64"/>
  <c r="DE52" i="64"/>
  <c r="BN56" i="64"/>
  <c r="AX69" i="64"/>
  <c r="AX67" i="64"/>
  <c r="AX68" i="64"/>
  <c r="EA55" i="64"/>
  <c r="AM55" i="64"/>
  <c r="AG55" i="64"/>
  <c r="AG31" i="64"/>
  <c r="AG74" i="64"/>
  <c r="AG53" i="64"/>
  <c r="AG56" i="64"/>
  <c r="AG54" i="64"/>
  <c r="AO54" i="64"/>
  <c r="AO31" i="64"/>
  <c r="AO53" i="64"/>
  <c r="AO74" i="64"/>
  <c r="CB67" i="64"/>
  <c r="CB69" i="64"/>
  <c r="CB68" i="64"/>
  <c r="BY54" i="64"/>
  <c r="BY53" i="64"/>
  <c r="BY52" i="64"/>
  <c r="BZ56" i="64"/>
  <c r="DA50" i="64"/>
  <c r="DA51" i="64"/>
  <c r="CD56" i="64"/>
  <c r="CH56" i="64"/>
  <c r="DK68" i="64"/>
  <c r="DK67" i="64"/>
  <c r="DK69" i="64"/>
  <c r="BG54" i="64"/>
  <c r="BG52" i="64"/>
  <c r="BG53" i="64"/>
  <c r="EG54" i="64"/>
  <c r="EG53" i="64"/>
  <c r="EG52" i="64"/>
  <c r="BN69" i="64"/>
  <c r="BN68" i="64"/>
  <c r="BN67" i="64"/>
  <c r="GC54" i="64"/>
  <c r="GC53" i="64"/>
  <c r="GC52" i="64"/>
  <c r="GM69" i="64"/>
  <c r="GM68" i="64"/>
  <c r="GM67" i="64"/>
  <c r="ET54" i="64"/>
  <c r="ET52" i="64"/>
  <c r="ET53" i="64"/>
  <c r="GH54" i="64"/>
  <c r="GH52" i="64"/>
  <c r="GH53" i="64"/>
  <c r="GH56" i="64"/>
  <c r="HF68" i="64"/>
  <c r="HF67" i="64"/>
  <c r="HF69" i="64"/>
  <c r="GE68" i="64"/>
  <c r="GE67" i="64"/>
  <c r="GE69" i="64"/>
  <c r="HZ51" i="64"/>
  <c r="HZ50" i="64"/>
  <c r="JD67" i="64"/>
  <c r="JD68" i="64"/>
  <c r="JD69" i="64"/>
  <c r="HT50" i="64"/>
  <c r="HT51" i="64"/>
  <c r="GG69" i="64"/>
  <c r="GG68" i="64"/>
  <c r="GG67" i="64"/>
  <c r="IE51" i="64"/>
  <c r="IE50" i="64"/>
  <c r="GX55" i="64"/>
  <c r="HG51" i="64"/>
  <c r="HG50" i="64"/>
  <c r="EI55" i="64"/>
  <c r="IE54" i="64"/>
  <c r="IE56" i="64"/>
  <c r="IE52" i="64"/>
  <c r="IE53" i="64"/>
  <c r="HG69" i="64"/>
  <c r="HG68" i="64"/>
  <c r="HG67" i="64"/>
  <c r="EZ54" i="64"/>
  <c r="EZ53" i="64"/>
  <c r="EZ52" i="64"/>
  <c r="GG51" i="64"/>
  <c r="GG50" i="64"/>
  <c r="IC50" i="64"/>
  <c r="IC51" i="64"/>
  <c r="GS56" i="64"/>
  <c r="EF56" i="64"/>
  <c r="FA56" i="64"/>
  <c r="IB54" i="64"/>
  <c r="IB53" i="64"/>
  <c r="IB52" i="64"/>
  <c r="GI68" i="64"/>
  <c r="GI69" i="64"/>
  <c r="GI67" i="64"/>
  <c r="HY55" i="64"/>
  <c r="GS50" i="64"/>
  <c r="GS51" i="64"/>
  <c r="GD67" i="64"/>
  <c r="GD68" i="64"/>
  <c r="GD69" i="64"/>
  <c r="GC50" i="64"/>
  <c r="GC51" i="64"/>
  <c r="FU55" i="64"/>
  <c r="IV51" i="64"/>
  <c r="IV50" i="64"/>
  <c r="ER54" i="64"/>
  <c r="ER53" i="64"/>
  <c r="ER52" i="64"/>
  <c r="EX68" i="64"/>
  <c r="EX67" i="64"/>
  <c r="EX69" i="64"/>
  <c r="FI54" i="64"/>
  <c r="FI53" i="64"/>
  <c r="FI52" i="64"/>
  <c r="IP55" i="64"/>
  <c r="HU51" i="64"/>
  <c r="HU50" i="64"/>
  <c r="EP68" i="64"/>
  <c r="EP69" i="64"/>
  <c r="EP67" i="64"/>
  <c r="GS55" i="64"/>
  <c r="FA69" i="64"/>
  <c r="FA67" i="64"/>
  <c r="FA68" i="64"/>
  <c r="EL56" i="64"/>
  <c r="HN54" i="64"/>
  <c r="HN52" i="64"/>
  <c r="HN56" i="64"/>
  <c r="HN53" i="64"/>
  <c r="FJ56" i="64"/>
  <c r="HL54" i="64"/>
  <c r="HL56" i="64"/>
  <c r="HL53" i="64"/>
  <c r="HL52" i="64"/>
  <c r="HU67" i="64"/>
  <c r="HU69" i="64"/>
  <c r="HU68" i="64"/>
  <c r="HK55" i="64"/>
  <c r="GA67" i="64"/>
  <c r="GA68" i="64"/>
  <c r="GA69" i="64"/>
  <c r="HS67" i="64"/>
  <c r="HS68" i="64"/>
  <c r="HS69" i="64"/>
  <c r="GM51" i="64"/>
  <c r="GM50" i="64"/>
  <c r="EQ51" i="64"/>
  <c r="EQ50" i="64"/>
  <c r="FN68" i="64"/>
  <c r="FN67" i="64"/>
  <c r="FN69" i="64"/>
  <c r="FQ51" i="64"/>
  <c r="FQ50" i="64"/>
  <c r="AV69" i="64"/>
  <c r="AV67" i="64"/>
  <c r="AV68" i="64"/>
  <c r="IY56" i="64"/>
  <c r="HE51" i="64"/>
  <c r="HE50" i="64"/>
  <c r="HV69" i="64"/>
  <c r="HV68" i="64"/>
  <c r="HV67" i="64"/>
  <c r="JC51" i="64"/>
  <c r="BS68" i="64"/>
  <c r="BS67" i="64"/>
  <c r="BS69" i="64"/>
  <c r="EO68" i="64"/>
  <c r="EO69" i="64"/>
  <c r="EO67" i="64"/>
  <c r="BW50" i="64"/>
  <c r="BW51" i="64"/>
  <c r="CA67" i="64"/>
  <c r="CA69" i="64"/>
  <c r="CA68" i="64"/>
  <c r="DC61" i="64"/>
  <c r="DC54" i="64"/>
  <c r="DC53" i="64"/>
  <c r="DC52" i="64"/>
  <c r="BD67" i="64"/>
  <c r="BD68" i="64"/>
  <c r="BD69" i="64"/>
  <c r="FK54" i="64"/>
  <c r="FK53" i="64"/>
  <c r="FK52" i="64"/>
  <c r="AH61" i="64"/>
  <c r="AH54" i="64"/>
  <c r="AH53" i="64"/>
  <c r="AH74" i="64"/>
  <c r="AH31" i="64"/>
  <c r="BG68" i="64"/>
  <c r="BG69" i="64"/>
  <c r="BG67" i="64"/>
  <c r="BU69" i="64"/>
  <c r="BU68" i="64"/>
  <c r="BU67" i="64"/>
  <c r="DR55" i="64"/>
  <c r="DT68" i="64"/>
  <c r="DT67" i="64"/>
  <c r="DT69" i="64"/>
  <c r="DG54" i="64"/>
  <c r="DG53" i="64"/>
  <c r="DG52" i="64"/>
  <c r="EV67" i="64"/>
  <c r="EV68" i="64"/>
  <c r="EV69" i="64"/>
  <c r="EI51" i="64"/>
  <c r="EI50" i="64"/>
  <c r="HB51" i="64"/>
  <c r="HB50" i="64"/>
  <c r="CA56" i="64"/>
  <c r="DW67" i="64"/>
  <c r="DW68" i="64"/>
  <c r="DW69" i="64"/>
  <c r="CO51" i="64"/>
  <c r="CO50" i="64"/>
  <c r="BL51" i="64"/>
  <c r="BL50" i="64"/>
  <c r="BR56" i="64"/>
  <c r="HX51" i="64"/>
  <c r="HX50" i="64"/>
  <c r="AJ62" i="64"/>
  <c r="AJ55" i="64"/>
  <c r="AU56" i="64"/>
  <c r="DP54" i="64"/>
  <c r="DP52" i="64"/>
  <c r="DP53" i="64"/>
  <c r="BA55" i="64"/>
  <c r="GI51" i="64"/>
  <c r="GI50" i="64"/>
  <c r="FV68" i="64"/>
  <c r="FV67" i="64"/>
  <c r="FV69" i="64"/>
  <c r="AF73" i="64"/>
  <c r="CR50" i="64"/>
  <c r="CR51" i="64"/>
  <c r="CG54" i="64"/>
  <c r="CG53" i="64"/>
  <c r="CG52" i="64"/>
  <c r="DF69" i="64"/>
  <c r="DF67" i="64"/>
  <c r="DF68" i="64"/>
  <c r="DB68" i="64"/>
  <c r="CD69" i="64"/>
  <c r="CD67" i="64"/>
  <c r="CD68" i="64"/>
  <c r="DP50" i="64"/>
  <c r="DP51" i="64"/>
  <c r="AH64" i="64"/>
  <c r="AH56" i="64"/>
  <c r="CS68" i="64"/>
  <c r="CS67" i="64"/>
  <c r="CS69" i="64"/>
  <c r="CE69" i="64"/>
  <c r="CE67" i="64"/>
  <c r="CE68" i="64"/>
  <c r="CI68" i="64"/>
  <c r="CI67" i="64"/>
  <c r="CI69" i="64"/>
  <c r="CH51" i="64"/>
  <c r="CH50" i="64"/>
  <c r="DP67" i="64"/>
  <c r="DP68" i="64"/>
  <c r="DP69" i="64"/>
  <c r="DG56" i="64"/>
  <c r="FS68" i="64"/>
  <c r="FS69" i="64"/>
  <c r="FS67" i="64"/>
  <c r="HG56" i="64"/>
  <c r="FO50" i="64"/>
  <c r="FO51" i="64"/>
  <c r="AG67" i="64"/>
  <c r="AG68" i="64"/>
  <c r="AN54" i="64"/>
  <c r="AN74" i="64"/>
  <c r="AN31" i="64"/>
  <c r="AN53" i="64"/>
  <c r="CN51" i="64"/>
  <c r="CN50" i="64"/>
  <c r="CG55" i="64"/>
  <c r="BY55" i="64"/>
  <c r="DI67" i="64"/>
  <c r="DI68" i="64"/>
  <c r="DI69" i="64"/>
  <c r="BL68" i="64"/>
  <c r="BL69" i="64"/>
  <c r="BL67" i="64"/>
  <c r="BM54" i="64"/>
  <c r="BM53" i="64"/>
  <c r="BM52" i="64"/>
  <c r="GD54" i="64"/>
  <c r="GD52" i="64"/>
  <c r="GD56" i="64"/>
  <c r="GD53" i="64"/>
  <c r="BA51" i="64"/>
  <c r="BA50" i="64"/>
  <c r="FF56" i="64"/>
  <c r="HH56" i="64"/>
  <c r="BX68" i="64"/>
  <c r="BX67" i="64"/>
  <c r="BX69" i="64"/>
  <c r="DL54" i="64"/>
  <c r="DL53" i="64"/>
  <c r="DL52" i="64"/>
  <c r="CU69" i="64"/>
  <c r="CU67" i="64"/>
  <c r="CU68" i="64"/>
  <c r="CI55" i="64"/>
  <c r="CJ51" i="64"/>
  <c r="CJ50" i="64"/>
  <c r="CX61" i="64"/>
  <c r="CX70" i="64" s="1"/>
  <c r="CX54" i="64"/>
  <c r="CX53" i="64"/>
  <c r="CX52" i="64"/>
  <c r="CD50" i="64"/>
  <c r="CD51" i="64"/>
  <c r="BL54" i="64"/>
  <c r="BL52" i="64"/>
  <c r="BL53" i="64"/>
  <c r="DP55" i="64"/>
  <c r="DF56" i="64"/>
  <c r="BA54" i="64"/>
  <c r="BA52" i="64"/>
  <c r="BA53" i="64"/>
  <c r="FJ69" i="64"/>
  <c r="FJ67" i="64"/>
  <c r="FJ68" i="64"/>
  <c r="GR55" i="64"/>
  <c r="FC68" i="64"/>
  <c r="FC69" i="64"/>
  <c r="FC67" i="64"/>
  <c r="EJ69" i="64"/>
  <c r="EJ68" i="64"/>
  <c r="EJ67" i="64"/>
  <c r="FD56" i="64"/>
  <c r="IN54" i="64"/>
  <c r="IN56" i="64"/>
  <c r="IN53" i="64"/>
  <c r="IN52" i="64"/>
  <c r="JD54" i="64"/>
  <c r="JD53" i="64"/>
  <c r="JD52" i="64"/>
  <c r="GV51" i="64"/>
  <c r="GV50" i="64"/>
  <c r="GL51" i="64"/>
  <c r="GL50" i="64"/>
  <c r="EN69" i="64"/>
  <c r="EN67" i="64"/>
  <c r="EN68" i="64"/>
  <c r="HB69" i="64"/>
  <c r="HB67" i="64"/>
  <c r="HB68" i="64"/>
  <c r="IN55" i="64"/>
  <c r="FP51" i="64"/>
  <c r="FP50" i="64"/>
  <c r="IC69" i="64"/>
  <c r="IC68" i="64"/>
  <c r="IC67" i="64"/>
  <c r="FA50" i="64"/>
  <c r="FA51" i="64"/>
  <c r="EA56" i="64"/>
  <c r="FH51" i="64"/>
  <c r="FH50" i="64"/>
  <c r="HO50" i="64"/>
  <c r="HO51" i="64"/>
  <c r="JA54" i="64"/>
  <c r="JA52" i="64"/>
  <c r="JA53" i="64"/>
  <c r="IB69" i="64"/>
  <c r="IB67" i="64"/>
  <c r="IB68" i="64"/>
  <c r="EK51" i="64"/>
  <c r="EK50" i="64"/>
  <c r="GA51" i="64"/>
  <c r="GA50" i="64"/>
  <c r="EW67" i="64"/>
  <c r="EW69" i="64"/>
  <c r="EW68" i="64"/>
  <c r="HX54" i="64"/>
  <c r="HX53" i="64"/>
  <c r="HX56" i="64"/>
  <c r="HX52" i="64"/>
  <c r="IO54" i="64"/>
  <c r="IO52" i="64"/>
  <c r="IO53" i="64"/>
  <c r="FQ56" i="64"/>
  <c r="HO68" i="64"/>
  <c r="HO67" i="64"/>
  <c r="HO69" i="64"/>
  <c r="GP55" i="64"/>
  <c r="GX56" i="64"/>
  <c r="FV56" i="64"/>
  <c r="IU56" i="64"/>
  <c r="EL69" i="64"/>
  <c r="EL67" i="64"/>
  <c r="EL68" i="64"/>
  <c r="GG55" i="64"/>
  <c r="IM68" i="64"/>
  <c r="IM69" i="64"/>
  <c r="IM67" i="64"/>
  <c r="FH68" i="64"/>
  <c r="FH69" i="64"/>
  <c r="FH67" i="64"/>
  <c r="HC51" i="64"/>
  <c r="HC50" i="64"/>
  <c r="FH56" i="64"/>
  <c r="GW69" i="64"/>
  <c r="GW67" i="64"/>
  <c r="GW68" i="64"/>
  <c r="JB50" i="64"/>
  <c r="JB51" i="64"/>
  <c r="ET56" i="64"/>
  <c r="HU55" i="64"/>
  <c r="GT68" i="64"/>
  <c r="GT69" i="64"/>
  <c r="GT67" i="64"/>
  <c r="HM69" i="64"/>
  <c r="HM68" i="64"/>
  <c r="HM67" i="64"/>
  <c r="HR51" i="64"/>
  <c r="HR50" i="64"/>
  <c r="JA55" i="64"/>
  <c r="IM55" i="64"/>
  <c r="IO55" i="64"/>
  <c r="HS55" i="64"/>
  <c r="IB51" i="64"/>
  <c r="IB50" i="64"/>
  <c r="IO50" i="64"/>
  <c r="IO51" i="64"/>
  <c r="IS68" i="64"/>
  <c r="IS67" i="64"/>
  <c r="IS69" i="64"/>
  <c r="EU55" i="64"/>
  <c r="HJ67" i="64"/>
  <c r="HJ69" i="64"/>
  <c r="HJ68" i="64"/>
  <c r="GM55" i="64"/>
  <c r="IS55" i="64"/>
  <c r="JC68" i="64"/>
  <c r="JC69" i="64"/>
  <c r="JC67" i="64"/>
  <c r="IO56" i="64"/>
  <c r="IL55" i="64"/>
  <c r="IO68" i="64"/>
  <c r="IO69" i="64"/>
  <c r="IO67" i="64"/>
  <c r="IJ55" i="64"/>
  <c r="AF74" i="64"/>
  <c r="AF53" i="64"/>
  <c r="AF31" i="64"/>
  <c r="AF56" i="64"/>
  <c r="AF54" i="64"/>
  <c r="AF55" i="64"/>
  <c r="AK56" i="64"/>
  <c r="AF70" i="64"/>
  <c r="AF72" i="64"/>
  <c r="AF71" i="64"/>
  <c r="BZ51" i="64"/>
  <c r="BZ50" i="64"/>
  <c r="BT67" i="64"/>
  <c r="BT68" i="64"/>
  <c r="BT69" i="64"/>
  <c r="DO50" i="64"/>
  <c r="DO51" i="64"/>
  <c r="BN54" i="64"/>
  <c r="BN53" i="64"/>
  <c r="BN52" i="64"/>
  <c r="GT54" i="64"/>
  <c r="GT53" i="64"/>
  <c r="GT52" i="64"/>
  <c r="BZ67" i="64"/>
  <c r="BZ69" i="64"/>
  <c r="BZ68" i="64"/>
  <c r="DU51" i="64"/>
  <c r="DU50" i="64"/>
  <c r="CQ68" i="64"/>
  <c r="CQ69" i="64"/>
  <c r="CQ67" i="64"/>
  <c r="DK54" i="64"/>
  <c r="DK52" i="64"/>
  <c r="DK53" i="64"/>
  <c r="DM55" i="64"/>
  <c r="DJ69" i="64"/>
  <c r="DJ68" i="64"/>
  <c r="DJ67" i="64"/>
  <c r="AQ56" i="64"/>
  <c r="EE50" i="64"/>
  <c r="EE51" i="64"/>
  <c r="CP50" i="64"/>
  <c r="CP51" i="64"/>
  <c r="CK55" i="64"/>
  <c r="CP56" i="64"/>
  <c r="DA68" i="64"/>
  <c r="BG56" i="64"/>
  <c r="ES51" i="64"/>
  <c r="ES50" i="64"/>
  <c r="EM67" i="64"/>
  <c r="EM69" i="64"/>
  <c r="EM68" i="64"/>
  <c r="HF51" i="64"/>
  <c r="HF50" i="64"/>
  <c r="AL54" i="64"/>
  <c r="AL31" i="64"/>
  <c r="AL53" i="64"/>
  <c r="AL74" i="64"/>
  <c r="CQ55" i="64"/>
  <c r="CY62" i="64"/>
  <c r="CY71" i="64" s="1"/>
  <c r="CY55" i="64"/>
  <c r="JE67" i="64"/>
  <c r="JE68" i="64"/>
  <c r="JE69" i="64"/>
  <c r="BC56" i="64"/>
  <c r="BF55" i="64"/>
  <c r="AV55" i="64"/>
  <c r="EE67" i="64"/>
  <c r="EE69" i="64"/>
  <c r="EE68" i="64"/>
  <c r="EV54" i="64"/>
  <c r="EV53" i="64"/>
  <c r="EV52" i="64"/>
  <c r="IN51" i="64"/>
  <c r="IN50" i="64"/>
  <c r="CN56" i="64"/>
  <c r="DD64" i="64"/>
  <c r="DD56" i="64"/>
  <c r="DM54" i="64"/>
  <c r="DM52" i="64"/>
  <c r="DM53" i="64"/>
  <c r="DP56" i="64"/>
  <c r="BX54" i="64"/>
  <c r="BX52" i="64"/>
  <c r="BX53" i="64"/>
  <c r="BO50" i="64"/>
  <c r="BO51" i="64"/>
  <c r="ED50" i="64"/>
  <c r="ED51" i="64"/>
  <c r="EA54" i="64"/>
  <c r="EA53" i="64"/>
  <c r="EA52" i="64"/>
  <c r="BO69" i="64"/>
  <c r="BO67" i="64"/>
  <c r="BO68" i="64"/>
  <c r="CY51" i="64"/>
  <c r="CY50" i="64"/>
  <c r="AK54" i="64"/>
  <c r="AK74" i="64"/>
  <c r="AK53" i="64"/>
  <c r="AK31" i="64"/>
  <c r="AZ50" i="64"/>
  <c r="AZ51" i="64"/>
  <c r="DD61" i="64"/>
  <c r="DD54" i="64"/>
  <c r="DD52" i="64"/>
  <c r="DD53" i="64"/>
  <c r="DQ55" i="64"/>
  <c r="AQ54" i="64"/>
  <c r="AQ52" i="64"/>
  <c r="AQ53" i="64"/>
  <c r="EB54" i="64"/>
  <c r="EB53" i="64"/>
  <c r="EB52" i="64"/>
  <c r="FD68" i="64"/>
  <c r="FD67" i="64"/>
  <c r="FD69" i="64"/>
  <c r="CS56" i="64"/>
  <c r="CF55" i="64"/>
  <c r="CI54" i="64"/>
  <c r="CI52" i="64"/>
  <c r="CI53" i="64"/>
  <c r="BB56" i="64"/>
  <c r="DB62" i="64"/>
  <c r="DB55" i="64"/>
  <c r="BO54" i="64"/>
  <c r="BO52" i="64"/>
  <c r="BO53" i="64"/>
  <c r="AR50" i="64"/>
  <c r="AR51" i="64"/>
  <c r="HH54" i="64"/>
  <c r="HH53" i="64"/>
  <c r="HH52" i="64"/>
  <c r="FY54" i="64"/>
  <c r="FY52" i="64"/>
  <c r="FY53" i="64"/>
  <c r="FO56" i="64"/>
  <c r="AG69" i="64"/>
  <c r="AP67" i="64"/>
  <c r="AP68" i="64"/>
  <c r="AP69" i="64"/>
  <c r="BH54" i="64"/>
  <c r="BH53" i="64"/>
  <c r="BH52" i="64"/>
  <c r="DZ69" i="64"/>
  <c r="DZ67" i="64"/>
  <c r="DZ68" i="64"/>
  <c r="CN68" i="64"/>
  <c r="CN67" i="64"/>
  <c r="CN69" i="64"/>
  <c r="DC68" i="64"/>
  <c r="BB67" i="64"/>
  <c r="BB68" i="64"/>
  <c r="BB69" i="64"/>
  <c r="JE54" i="64"/>
  <c r="JE52" i="64"/>
  <c r="JE53" i="64"/>
  <c r="BF51" i="64"/>
  <c r="BF50" i="64"/>
  <c r="EX55" i="64"/>
  <c r="FY55" i="64"/>
  <c r="IA54" i="64"/>
  <c r="IA53" i="64"/>
  <c r="IA52" i="64"/>
  <c r="GB54" i="64"/>
  <c r="GB53" i="64"/>
  <c r="GB52" i="64"/>
  <c r="FW56" i="64"/>
  <c r="EB56" i="64"/>
  <c r="FP69" i="64"/>
  <c r="FP67" i="64"/>
  <c r="FP68" i="64"/>
  <c r="II51" i="64"/>
  <c r="II50" i="64"/>
  <c r="FY50" i="64"/>
  <c r="FY51" i="64"/>
  <c r="GL55" i="64"/>
  <c r="IZ50" i="64"/>
  <c r="IZ51" i="64"/>
  <c r="HR54" i="64"/>
  <c r="HR53" i="64"/>
  <c r="HR56" i="64"/>
  <c r="HR52" i="64"/>
  <c r="FD55" i="64"/>
  <c r="FR51" i="64"/>
  <c r="FR50" i="64"/>
  <c r="FJ51" i="64"/>
  <c r="FJ50" i="64"/>
  <c r="EW51" i="64"/>
  <c r="EW50" i="64"/>
  <c r="GA55" i="64"/>
  <c r="HY50" i="64"/>
  <c r="HY51" i="64"/>
  <c r="FI69" i="64"/>
  <c r="FI67" i="64"/>
  <c r="FI68" i="64"/>
  <c r="GU51" i="64"/>
  <c r="GU50" i="64"/>
  <c r="IK54" i="64"/>
  <c r="IK52" i="64"/>
  <c r="IK53" i="64"/>
  <c r="IK56" i="64"/>
  <c r="IW54" i="64"/>
  <c r="IW52" i="64"/>
  <c r="IW53" i="64"/>
  <c r="EF54" i="64"/>
  <c r="EF53" i="64"/>
  <c r="EF52" i="64"/>
  <c r="GD55" i="64"/>
  <c r="IU54" i="64"/>
  <c r="IU53" i="64"/>
  <c r="IU52" i="64"/>
  <c r="II54" i="64"/>
  <c r="II56" i="64"/>
  <c r="II52" i="64"/>
  <c r="II53" i="64"/>
  <c r="HH68" i="64"/>
  <c r="HH69" i="64"/>
  <c r="HH67" i="64"/>
  <c r="EC51" i="64"/>
  <c r="EC50" i="64"/>
  <c r="GE50" i="64"/>
  <c r="GE51" i="64"/>
  <c r="IK50" i="64"/>
  <c r="IK51" i="64"/>
  <c r="EB50" i="64"/>
  <c r="EB51" i="64"/>
  <c r="FL55" i="64"/>
  <c r="HO55" i="64"/>
  <c r="GN51" i="64"/>
  <c r="GN50" i="64"/>
  <c r="IV54" i="64"/>
  <c r="IV53" i="64"/>
  <c r="IV52" i="64"/>
  <c r="IW50" i="64"/>
  <c r="IW51" i="64"/>
  <c r="EO51" i="64"/>
  <c r="EO50" i="64"/>
  <c r="GR68" i="64"/>
  <c r="GR67" i="64"/>
  <c r="GR69" i="64"/>
  <c r="GA56" i="64"/>
  <c r="GY56" i="64"/>
  <c r="JB68" i="64"/>
  <c r="JB67" i="64"/>
  <c r="JB69" i="64"/>
  <c r="HV54" i="64"/>
  <c r="HV53" i="64"/>
  <c r="HV52" i="64"/>
  <c r="HV56" i="64"/>
  <c r="HW68" i="64"/>
  <c r="HW69" i="64"/>
  <c r="HW67" i="64"/>
  <c r="IL54" i="64"/>
  <c r="IL52" i="64"/>
  <c r="IL53" i="64"/>
  <c r="IX67" i="64"/>
  <c r="IX68" i="64"/>
  <c r="IX69" i="64"/>
  <c r="HM51" i="64"/>
  <c r="HM50" i="64"/>
  <c r="IX54" i="64"/>
  <c r="IX53" i="64"/>
  <c r="IX52" i="64"/>
  <c r="IQ56" i="64"/>
  <c r="IQ54" i="64"/>
  <c r="IQ52" i="64"/>
  <c r="IQ53" i="64"/>
  <c r="IX51" i="64"/>
  <c r="GX69" i="64"/>
  <c r="GX68" i="64"/>
  <c r="GX67" i="64"/>
  <c r="EG67" i="64"/>
  <c r="EG68" i="64"/>
  <c r="EG69" i="64"/>
  <c r="FM55" i="64"/>
  <c r="AR68" i="64"/>
  <c r="AR67" i="64"/>
  <c r="AR69" i="64"/>
  <c r="FL54" i="64"/>
  <c r="FL53" i="64"/>
  <c r="FL52" i="64"/>
  <c r="HD56" i="64"/>
  <c r="EI68" i="64"/>
  <c r="EI69" i="64"/>
  <c r="EI67" i="64"/>
  <c r="HZ55" i="64"/>
  <c r="ET69" i="64"/>
  <c r="ET67" i="64"/>
  <c r="ET68" i="64"/>
  <c r="EJ54" i="64"/>
  <c r="EJ52" i="64"/>
  <c r="EJ53" i="64"/>
  <c r="CW50" i="64"/>
  <c r="CW51" i="64"/>
  <c r="CO56" i="64"/>
  <c r="AI64" i="64"/>
  <c r="AI73" i="64" s="1"/>
  <c r="AI56" i="64"/>
  <c r="DX54" i="64"/>
  <c r="DX53" i="64"/>
  <c r="DX52" i="64"/>
  <c r="CJ54" i="64"/>
  <c r="CJ53" i="64"/>
  <c r="CJ52" i="64"/>
  <c r="DY54" i="64"/>
  <c r="DY52" i="64"/>
  <c r="DY53" i="64"/>
  <c r="DJ56" i="64"/>
  <c r="DQ51" i="64"/>
  <c r="DQ50" i="64"/>
  <c r="BH68" i="64"/>
  <c r="BH67" i="64"/>
  <c r="BH69" i="64"/>
  <c r="AV56" i="64"/>
  <c r="CT50" i="64"/>
  <c r="CT51" i="64"/>
  <c r="BZ54" i="64"/>
  <c r="BZ52" i="64"/>
  <c r="BZ53" i="64"/>
  <c r="CB54" i="64"/>
  <c r="CB52" i="64"/>
  <c r="CB53" i="64"/>
  <c r="CD54" i="64"/>
  <c r="CD52" i="64"/>
  <c r="CD53" i="64"/>
  <c r="DL68" i="64"/>
  <c r="DL67" i="64"/>
  <c r="DL69" i="64"/>
  <c r="DI54" i="64"/>
  <c r="DI53" i="64"/>
  <c r="DI52" i="64"/>
  <c r="BI50" i="64"/>
  <c r="BI51" i="64"/>
  <c r="GK54" i="64"/>
  <c r="GK56" i="64"/>
  <c r="GK52" i="64"/>
  <c r="GK53" i="64"/>
  <c r="DV67" i="64"/>
  <c r="DV69" i="64"/>
  <c r="DV68" i="64"/>
  <c r="DY55" i="64"/>
  <c r="DW55" i="64"/>
  <c r="AU51" i="64"/>
  <c r="AU50" i="64"/>
  <c r="CZ50" i="64"/>
  <c r="CZ51" i="64"/>
  <c r="DI56" i="64"/>
  <c r="BM67" i="64"/>
  <c r="BM68" i="64"/>
  <c r="BM69" i="64"/>
  <c r="FO55" i="64"/>
  <c r="HW51" i="64"/>
  <c r="HW50" i="64"/>
  <c r="GW55" i="64"/>
  <c r="AI68" i="64"/>
  <c r="CH54" i="64"/>
  <c r="CH53" i="64"/>
  <c r="CH52" i="64"/>
  <c r="BV55" i="64"/>
  <c r="AS55" i="64"/>
  <c r="FT50" i="64"/>
  <c r="FT51" i="64"/>
  <c r="AR55" i="64"/>
  <c r="CR68" i="64"/>
  <c r="CR69" i="64"/>
  <c r="CR67" i="64"/>
  <c r="CB56" i="64"/>
  <c r="DZ51" i="64"/>
  <c r="DZ50" i="64"/>
  <c r="AS51" i="64"/>
  <c r="AS50" i="64"/>
  <c r="BS55" i="64"/>
  <c r="GV69" i="64"/>
  <c r="GV67" i="64"/>
  <c r="GV68" i="64"/>
  <c r="EY54" i="64"/>
  <c r="EY53" i="64"/>
  <c r="EY56" i="64"/>
  <c r="EY52" i="64"/>
  <c r="AP55" i="64"/>
  <c r="CP68" i="64"/>
  <c r="CP69" i="64"/>
  <c r="CP67" i="64"/>
  <c r="DX51" i="64"/>
  <c r="DX50" i="64"/>
  <c r="DO56" i="64"/>
  <c r="DH51" i="64"/>
  <c r="DH50" i="64"/>
  <c r="JE56" i="64"/>
  <c r="FK55" i="64"/>
  <c r="FC50" i="64"/>
  <c r="FC51" i="64"/>
  <c r="CA51" i="64"/>
  <c r="CA50" i="64"/>
  <c r="CN54" i="64"/>
  <c r="CN52" i="64"/>
  <c r="CN53" i="64"/>
  <c r="CS55" i="64"/>
  <c r="CZ67" i="64"/>
  <c r="CZ68" i="64"/>
  <c r="DC50" i="64"/>
  <c r="DC51" i="64"/>
  <c r="DO67" i="64"/>
  <c r="DO68" i="64"/>
  <c r="DO69" i="64"/>
  <c r="BP55" i="64"/>
  <c r="GK68" i="64"/>
  <c r="GK67" i="64"/>
  <c r="GK69" i="64"/>
  <c r="FN54" i="64"/>
  <c r="FN53" i="64"/>
  <c r="FN52" i="64"/>
  <c r="BJ51" i="64"/>
  <c r="BJ50" i="64"/>
  <c r="AN55" i="64"/>
  <c r="AM54" i="64"/>
  <c r="AM53" i="64"/>
  <c r="AM74" i="64"/>
  <c r="AM31" i="64"/>
  <c r="CV51" i="64"/>
  <c r="CV50" i="64"/>
  <c r="CV64" i="64"/>
  <c r="CV56" i="64"/>
  <c r="CV68" i="64"/>
  <c r="DB61" i="64"/>
  <c r="DB54" i="64"/>
  <c r="DB53" i="64"/>
  <c r="DB52" i="64"/>
  <c r="DL56" i="64"/>
  <c r="DB64" i="64"/>
  <c r="DB56" i="64"/>
  <c r="BI69" i="64"/>
  <c r="BI68" i="64"/>
  <c r="BI67" i="64"/>
  <c r="BO55" i="64"/>
  <c r="AX50" i="64"/>
  <c r="AX51" i="64"/>
  <c r="AY69" i="64"/>
  <c r="AY68" i="64"/>
  <c r="AY67" i="64"/>
  <c r="HU54" i="64"/>
  <c r="HU53" i="64"/>
  <c r="HU56" i="64"/>
  <c r="HU52" i="64"/>
  <c r="GZ68" i="64"/>
  <c r="GZ69" i="64"/>
  <c r="GZ67" i="64"/>
  <c r="GN54" i="64"/>
  <c r="GN52" i="64"/>
  <c r="GN53" i="64"/>
  <c r="ES54" i="64"/>
  <c r="ES53" i="64"/>
  <c r="ES52" i="64"/>
  <c r="JA51" i="64"/>
  <c r="JA50" i="64"/>
  <c r="EP50" i="64"/>
  <c r="EP51" i="64"/>
  <c r="EV56" i="64"/>
  <c r="GP54" i="64"/>
  <c r="GP52" i="64"/>
  <c r="GP53" i="64"/>
  <c r="FX51" i="64"/>
  <c r="ID69" i="64"/>
  <c r="ID68" i="64"/>
  <c r="ID67" i="64"/>
  <c r="FW55" i="64"/>
  <c r="ED68" i="64"/>
  <c r="ED67" i="64"/>
  <c r="ED69" i="64"/>
  <c r="HI55" i="64"/>
  <c r="IE67" i="64"/>
  <c r="IE69" i="64"/>
  <c r="IE68" i="64"/>
  <c r="IF54" i="64"/>
  <c r="IF53" i="64"/>
  <c r="IF52" i="64"/>
  <c r="IF56" i="64"/>
  <c r="HV50" i="64"/>
  <c r="HV51" i="64"/>
  <c r="IP69" i="64"/>
  <c r="IP67" i="64"/>
  <c r="IP68" i="64"/>
  <c r="EL50" i="64"/>
  <c r="EL51" i="64"/>
  <c r="EO55" i="64"/>
  <c r="FE67" i="64"/>
  <c r="FE69" i="64"/>
  <c r="FE68" i="64"/>
  <c r="GS67" i="64"/>
  <c r="GS68" i="64"/>
  <c r="GS69" i="64"/>
  <c r="II55" i="64"/>
  <c r="IG55" i="64"/>
  <c r="IH54" i="64"/>
  <c r="IH52" i="64"/>
  <c r="IH53" i="64"/>
  <c r="IH56" i="64"/>
  <c r="EX54" i="64"/>
  <c r="EX53" i="64"/>
  <c r="EX52" i="64"/>
  <c r="GE54" i="64"/>
  <c r="GE56" i="64"/>
  <c r="GE52" i="64"/>
  <c r="GE53" i="64"/>
  <c r="BA67" i="64"/>
  <c r="BA69" i="64"/>
  <c r="BA68" i="64"/>
  <c r="GW50" i="64"/>
  <c r="ID54" i="64"/>
  <c r="ID53" i="64"/>
  <c r="ID52" i="64"/>
  <c r="IS54" i="64"/>
  <c r="IS52" i="64"/>
  <c r="IS53" i="64"/>
  <c r="FM54" i="64"/>
  <c r="FM53" i="64"/>
  <c r="FM52" i="64"/>
  <c r="GR54" i="64"/>
  <c r="GR53" i="64"/>
  <c r="GR52" i="64"/>
  <c r="EU56" i="64"/>
  <c r="FV55" i="64"/>
  <c r="HW56" i="64"/>
  <c r="HQ55" i="64"/>
  <c r="IZ68" i="64"/>
  <c r="IZ67" i="64"/>
  <c r="IZ69" i="64"/>
  <c r="GD50" i="64"/>
  <c r="GD51" i="64"/>
  <c r="IY69" i="64"/>
  <c r="IY67" i="64"/>
  <c r="IY68" i="64"/>
  <c r="IK69" i="64"/>
  <c r="IK68" i="64"/>
  <c r="IK67" i="64"/>
  <c r="JD55" i="64"/>
  <c r="JC54" i="64"/>
  <c r="JC52" i="64"/>
  <c r="JC53" i="64"/>
  <c r="IW56" i="64"/>
  <c r="EA50" i="64"/>
  <c r="EA51" i="64"/>
  <c r="EH56" i="64"/>
  <c r="GE55" i="64"/>
  <c r="FU67" i="64"/>
  <c r="FU68" i="64"/>
  <c r="FU69" i="64"/>
  <c r="ET51" i="64"/>
  <c r="ET50" i="64"/>
  <c r="IA55" i="64"/>
  <c r="GO69" i="64"/>
  <c r="GO67" i="64"/>
  <c r="GO68" i="64"/>
  <c r="FN51" i="64"/>
  <c r="FN50" i="64"/>
  <c r="I70" i="64"/>
  <c r="T70" i="64"/>
  <c r="V70" i="64"/>
  <c r="T72" i="64"/>
  <c r="B127" i="90"/>
  <c r="A127" i="90"/>
  <c r="C128" i="90"/>
  <c r="A246" i="88"/>
  <c r="B246" i="88"/>
  <c r="C247" i="88"/>
  <c r="P70" i="64"/>
  <c r="T71" i="64"/>
  <c r="W73" i="64"/>
  <c r="X71" i="64"/>
  <c r="X72" i="64"/>
  <c r="J73" i="64"/>
  <c r="J70" i="64"/>
  <c r="X73" i="64"/>
  <c r="P71" i="64"/>
  <c r="L71" i="64"/>
  <c r="P73" i="64"/>
  <c r="V72" i="64"/>
  <c r="Q72" i="64"/>
  <c r="R70" i="64"/>
  <c r="K71" i="64"/>
  <c r="H71" i="64"/>
  <c r="H73" i="64"/>
  <c r="Q71" i="64"/>
  <c r="L73" i="64"/>
  <c r="S71" i="64"/>
  <c r="R71" i="64"/>
  <c r="M70" i="64"/>
  <c r="M72" i="64"/>
  <c r="H70" i="64"/>
  <c r="W72" i="64"/>
  <c r="J71" i="64"/>
  <c r="E73" i="64"/>
  <c r="E71" i="64"/>
  <c r="E68" i="64"/>
  <c r="E72" i="64"/>
  <c r="E70" i="64"/>
  <c r="V71" i="64"/>
  <c r="W70" i="64"/>
  <c r="N71" i="64"/>
  <c r="U73" i="64"/>
  <c r="H72" i="64"/>
  <c r="Q73" i="64"/>
  <c r="K73" i="64"/>
  <c r="S73" i="64"/>
  <c r="N72" i="64"/>
  <c r="N70" i="64"/>
  <c r="S72" i="64"/>
  <c r="I73" i="64"/>
  <c r="O70" i="64"/>
  <c r="O72" i="64"/>
  <c r="N73" i="64"/>
  <c r="O71" i="64"/>
  <c r="O73" i="64"/>
  <c r="I71" i="64"/>
  <c r="V73" i="64"/>
  <c r="U71" i="64"/>
  <c r="U70" i="64"/>
  <c r="P72" i="64"/>
  <c r="W71" i="64"/>
  <c r="F70" i="64"/>
  <c r="F72" i="64"/>
  <c r="F71" i="64"/>
  <c r="F68" i="64"/>
  <c r="F73" i="64"/>
  <c r="K72" i="64"/>
  <c r="S70" i="64"/>
  <c r="X70" i="64"/>
  <c r="I72" i="64"/>
  <c r="T73" i="64"/>
  <c r="R73" i="64"/>
  <c r="M71" i="64"/>
  <c r="L70" i="64"/>
  <c r="M73" i="64"/>
  <c r="R72" i="64"/>
  <c r="L72" i="64"/>
  <c r="U72" i="64"/>
  <c r="J72" i="64"/>
  <c r="G68" i="64"/>
  <c r="G70" i="64"/>
  <c r="G72" i="64"/>
  <c r="G73" i="64"/>
  <c r="G71" i="64"/>
  <c r="O54" i="64"/>
  <c r="P55" i="64"/>
  <c r="W55" i="64"/>
  <c r="O55" i="64"/>
  <c r="P54" i="64"/>
  <c r="AB54" i="64"/>
  <c r="K54" i="64"/>
  <c r="I55" i="64"/>
  <c r="AB55" i="64"/>
  <c r="AC55" i="64"/>
  <c r="Z55" i="64"/>
  <c r="Q54" i="64"/>
  <c r="M54" i="64"/>
  <c r="T55" i="64"/>
  <c r="T54" i="64"/>
  <c r="I54" i="64"/>
  <c r="L54" i="64"/>
  <c r="X54" i="64"/>
  <c r="J55" i="64"/>
  <c r="R54" i="64"/>
  <c r="X55" i="64"/>
  <c r="AA55" i="64"/>
  <c r="Y55" i="64"/>
  <c r="Y54" i="64"/>
  <c r="Z54" i="64"/>
  <c r="U55" i="64"/>
  <c r="U54" i="64"/>
  <c r="K51" i="64"/>
  <c r="K50" i="64"/>
  <c r="M50" i="64"/>
  <c r="M51" i="64"/>
  <c r="R50" i="64"/>
  <c r="R51" i="64"/>
  <c r="V50" i="64"/>
  <c r="V51" i="64"/>
  <c r="W51" i="64"/>
  <c r="W50" i="64"/>
  <c r="I50" i="64"/>
  <c r="I51" i="64"/>
  <c r="AM51" i="64"/>
  <c r="AM50" i="64"/>
  <c r="AM52" i="64"/>
  <c r="AJ51" i="64"/>
  <c r="AJ50" i="64"/>
  <c r="AJ52" i="64"/>
  <c r="V52" i="64"/>
  <c r="V53" i="64"/>
  <c r="K53" i="64"/>
  <c r="K52" i="64"/>
  <c r="R52" i="64"/>
  <c r="R53" i="64"/>
  <c r="N55" i="64"/>
  <c r="H55" i="64"/>
  <c r="H54" i="64"/>
  <c r="S54" i="64"/>
  <c r="F55" i="64"/>
  <c r="F52" i="64"/>
  <c r="F56" i="64"/>
  <c r="F54" i="64"/>
  <c r="F53" i="64"/>
  <c r="M55" i="64"/>
  <c r="R55" i="64"/>
  <c r="E50" i="64"/>
  <c r="E51" i="64"/>
  <c r="F50" i="64"/>
  <c r="F51" i="64"/>
  <c r="Q50" i="64"/>
  <c r="Q51" i="64"/>
  <c r="X51" i="64"/>
  <c r="X50" i="64"/>
  <c r="N50" i="64"/>
  <c r="N51" i="64"/>
  <c r="AB51" i="64"/>
  <c r="AB50" i="64"/>
  <c r="Z50" i="64"/>
  <c r="Z51" i="64"/>
  <c r="AL50" i="64"/>
  <c r="AL51" i="64"/>
  <c r="AL52" i="64"/>
  <c r="AK50" i="64"/>
  <c r="AK51" i="64"/>
  <c r="AK52" i="64"/>
  <c r="AN51" i="64"/>
  <c r="AN50" i="64"/>
  <c r="AN52" i="64"/>
  <c r="T53" i="64"/>
  <c r="T52" i="64"/>
  <c r="AA53" i="64"/>
  <c r="AA52" i="64"/>
  <c r="Q52" i="64"/>
  <c r="Q53" i="64"/>
  <c r="J52" i="64"/>
  <c r="J53" i="64"/>
  <c r="AC52" i="64"/>
  <c r="AC53" i="64"/>
  <c r="U52" i="64"/>
  <c r="U53" i="64"/>
  <c r="G53" i="64"/>
  <c r="G56" i="64"/>
  <c r="G54" i="64"/>
  <c r="G52" i="64"/>
  <c r="G55" i="64"/>
  <c r="AP50" i="64"/>
  <c r="AP51" i="64"/>
  <c r="AP52" i="64"/>
  <c r="AH50" i="64"/>
  <c r="AH51" i="64"/>
  <c r="AH52" i="64"/>
  <c r="O53" i="64"/>
  <c r="O52" i="64"/>
  <c r="AD52" i="64"/>
  <c r="AD53" i="64"/>
  <c r="S55" i="64"/>
  <c r="V55" i="64"/>
  <c r="V54" i="64"/>
  <c r="K55" i="64"/>
  <c r="Q55" i="64"/>
  <c r="N54" i="64"/>
  <c r="J50" i="64"/>
  <c r="J51" i="64"/>
  <c r="O51" i="64"/>
  <c r="O50" i="64"/>
  <c r="G51" i="64"/>
  <c r="G50" i="64"/>
  <c r="H51" i="64"/>
  <c r="H50" i="64"/>
  <c r="U50" i="64"/>
  <c r="U51" i="64"/>
  <c r="AA51" i="64"/>
  <c r="AA50" i="64"/>
  <c r="AD55" i="64"/>
  <c r="AD54" i="64"/>
  <c r="AC54" i="64"/>
  <c r="AI51" i="64"/>
  <c r="AI50" i="64"/>
  <c r="AI52" i="64"/>
  <c r="AE51" i="64"/>
  <c r="AE50" i="64"/>
  <c r="AE52" i="64"/>
  <c r="AD50" i="64"/>
  <c r="AD51" i="64"/>
  <c r="I52" i="64"/>
  <c r="I53" i="64"/>
  <c r="H53" i="64"/>
  <c r="H52" i="64"/>
  <c r="W53" i="64"/>
  <c r="W52" i="64"/>
  <c r="P53" i="64"/>
  <c r="P52" i="64"/>
  <c r="N52" i="64"/>
  <c r="N53" i="64"/>
  <c r="AB53" i="64"/>
  <c r="AB52" i="64"/>
  <c r="L55" i="64"/>
  <c r="J54" i="64"/>
  <c r="E52" i="64"/>
  <c r="E53" i="64"/>
  <c r="E56" i="64"/>
  <c r="E55" i="64"/>
  <c r="E54" i="64"/>
  <c r="W54" i="64"/>
  <c r="AC50" i="64"/>
  <c r="AC51" i="64"/>
  <c r="L51" i="64"/>
  <c r="L50" i="64"/>
  <c r="Y50" i="64"/>
  <c r="Y51" i="64"/>
  <c r="S51" i="64"/>
  <c r="S50" i="64"/>
  <c r="T51" i="64"/>
  <c r="T50" i="64"/>
  <c r="P51" i="64"/>
  <c r="P50" i="64"/>
  <c r="AA54" i="64"/>
  <c r="AO50" i="64"/>
  <c r="AO51" i="64"/>
  <c r="AO52" i="64"/>
  <c r="AF51" i="64"/>
  <c r="AF50" i="64"/>
  <c r="AF52" i="64"/>
  <c r="AG50" i="64"/>
  <c r="AG51" i="64"/>
  <c r="AG52" i="64"/>
  <c r="X53" i="64"/>
  <c r="X52" i="64"/>
  <c r="X56" i="64"/>
  <c r="L53" i="64"/>
  <c r="L52" i="64"/>
  <c r="Y52" i="64"/>
  <c r="Y53" i="64"/>
  <c r="S53" i="64"/>
  <c r="S52" i="64"/>
  <c r="M52" i="64"/>
  <c r="M53" i="64"/>
  <c r="Z52" i="64"/>
  <c r="Z53" i="64"/>
  <c r="E31" i="64"/>
  <c r="E74" i="64"/>
  <c r="G31" i="64"/>
  <c r="G74" i="64"/>
  <c r="X31" i="64"/>
  <c r="X74" i="64"/>
  <c r="F31" i="64"/>
  <c r="F74" i="64"/>
  <c r="AJ71" i="64" l="1"/>
  <c r="DA69" i="64"/>
  <c r="DC70" i="64"/>
  <c r="DA72" i="64"/>
  <c r="DA67" i="64"/>
  <c r="AJ72" i="64"/>
  <c r="CZ72" i="64"/>
  <c r="CZ71" i="64"/>
  <c r="DB70" i="64"/>
  <c r="CV70" i="64"/>
  <c r="DD73" i="64"/>
  <c r="AI67" i="64"/>
  <c r="DC67" i="64"/>
  <c r="CZ69" i="64"/>
  <c r="CX69" i="64"/>
  <c r="AH73" i="64"/>
  <c r="AJ67" i="64"/>
  <c r="CV67" i="64"/>
  <c r="DA70" i="64"/>
  <c r="CV73" i="64"/>
  <c r="DD72" i="64"/>
  <c r="CW67" i="64"/>
  <c r="CW73" i="64"/>
  <c r="CY72" i="64"/>
  <c r="DB67" i="64"/>
  <c r="CZ70" i="64"/>
  <c r="CX67" i="64"/>
  <c r="DB71" i="64"/>
  <c r="CV71" i="64"/>
  <c r="AI70" i="64"/>
  <c r="DA73" i="64"/>
  <c r="CW70" i="64"/>
  <c r="DD71" i="64"/>
  <c r="CY70" i="64"/>
  <c r="AH70" i="64"/>
  <c r="AH72" i="64"/>
  <c r="CY69" i="64"/>
  <c r="AH71" i="64"/>
  <c r="DC71" i="64"/>
  <c r="CV72" i="64"/>
  <c r="CW72" i="64"/>
  <c r="DC72" i="64"/>
  <c r="DD67" i="64"/>
  <c r="DB73" i="64"/>
  <c r="CV69" i="64"/>
  <c r="CZ73" i="64"/>
  <c r="DB72" i="64"/>
  <c r="DC73" i="64"/>
  <c r="CW69" i="64"/>
  <c r="CY73" i="64"/>
  <c r="DA71" i="64"/>
  <c r="CX72" i="64"/>
  <c r="DC69" i="64"/>
  <c r="DD70" i="64"/>
  <c r="AJ69" i="64"/>
  <c r="CX73" i="64"/>
  <c r="AI69" i="64"/>
  <c r="AI72" i="64"/>
  <c r="DD69" i="64"/>
  <c r="CY67" i="64"/>
  <c r="AI71" i="64"/>
  <c r="DB69" i="64"/>
  <c r="AJ70" i="64"/>
  <c r="AJ73" i="64"/>
  <c r="CX71" i="64"/>
  <c r="A128" i="90"/>
  <c r="C129" i="90"/>
  <c r="B128" i="90"/>
  <c r="C248" i="88"/>
  <c r="A247" i="88"/>
  <c r="B247" i="88"/>
  <c r="P69" i="64"/>
  <c r="P67" i="64"/>
  <c r="L67" i="64"/>
  <c r="L69" i="64"/>
  <c r="F69" i="64"/>
  <c r="F67" i="64"/>
  <c r="W67" i="64"/>
  <c r="W69" i="64"/>
  <c r="K67" i="64"/>
  <c r="K69" i="64"/>
  <c r="AD69" i="64"/>
  <c r="AD67" i="64"/>
  <c r="G67" i="64"/>
  <c r="G69" i="64"/>
  <c r="R69" i="64"/>
  <c r="R67" i="64"/>
  <c r="S67" i="64"/>
  <c r="S69" i="64"/>
  <c r="T67" i="64"/>
  <c r="T69" i="64"/>
  <c r="U67" i="64"/>
  <c r="U69" i="64"/>
  <c r="J69" i="64"/>
  <c r="J67" i="64"/>
  <c r="Z69" i="64"/>
  <c r="Z67" i="64"/>
  <c r="N69" i="64"/>
  <c r="N67" i="64"/>
  <c r="Q67" i="64"/>
  <c r="Q69" i="64"/>
  <c r="E67" i="64"/>
  <c r="E69" i="64"/>
  <c r="Y67" i="64"/>
  <c r="Y69" i="64"/>
  <c r="AC67" i="64"/>
  <c r="AC69" i="64"/>
  <c r="AE67" i="64"/>
  <c r="AE69" i="64"/>
  <c r="AA67" i="64"/>
  <c r="AA69" i="64"/>
  <c r="H67" i="64"/>
  <c r="H69" i="64"/>
  <c r="O67" i="64"/>
  <c r="O69" i="64"/>
  <c r="AH69" i="64"/>
  <c r="AH67" i="64"/>
  <c r="AB67" i="64"/>
  <c r="AB69" i="64"/>
  <c r="X67" i="64"/>
  <c r="X69" i="64"/>
  <c r="I67" i="64"/>
  <c r="I69" i="64"/>
  <c r="V69" i="64"/>
  <c r="V67" i="64"/>
  <c r="M67" i="64"/>
  <c r="M69" i="64"/>
  <c r="B48" i="64"/>
  <c r="A129" i="90" l="1"/>
  <c r="B129" i="90"/>
  <c r="C130" i="90"/>
  <c r="B248" i="88"/>
  <c r="C249" i="88"/>
  <c r="A248" i="88"/>
  <c r="AB56" i="64"/>
  <c r="AA56" i="64"/>
  <c r="Z56" i="64"/>
  <c r="AC56" i="64"/>
  <c r="Y56" i="64"/>
  <c r="AD56" i="64"/>
  <c r="V56" i="64"/>
  <c r="T56" i="64"/>
  <c r="S56" i="64"/>
  <c r="R56" i="64"/>
  <c r="U56" i="64"/>
  <c r="Q56" i="64"/>
  <c r="P56" i="64"/>
  <c r="W56" i="64"/>
  <c r="O56" i="64"/>
  <c r="J56" i="64"/>
  <c r="K56" i="64"/>
  <c r="M56" i="64"/>
  <c r="H56" i="64"/>
  <c r="N56" i="64"/>
  <c r="L56" i="64"/>
  <c r="I56" i="64"/>
  <c r="B130" i="90" l="1"/>
  <c r="C131" i="90"/>
  <c r="A130" i="90"/>
  <c r="A249" i="88"/>
  <c r="B249" i="88"/>
  <c r="C250" i="88"/>
  <c r="AC31" i="64"/>
  <c r="AC74" i="64"/>
  <c r="Z31" i="64"/>
  <c r="Z74" i="64"/>
  <c r="AD74" i="64"/>
  <c r="AD31" i="64"/>
  <c r="AA31" i="64"/>
  <c r="AA74" i="64"/>
  <c r="Y74" i="64"/>
  <c r="Y31" i="64"/>
  <c r="AB74" i="64"/>
  <c r="AB31" i="64"/>
  <c r="I31" i="64"/>
  <c r="I74" i="64"/>
  <c r="W74" i="64"/>
  <c r="W31" i="64"/>
  <c r="P74" i="64"/>
  <c r="P31" i="64"/>
  <c r="N31" i="64"/>
  <c r="N74" i="64"/>
  <c r="Q74" i="64"/>
  <c r="Q31" i="64"/>
  <c r="H31" i="64"/>
  <c r="H74" i="64"/>
  <c r="U74" i="64"/>
  <c r="U31" i="64"/>
  <c r="M74" i="64"/>
  <c r="M31" i="64"/>
  <c r="R31" i="64"/>
  <c r="R74" i="64"/>
  <c r="L74" i="64"/>
  <c r="L31" i="64"/>
  <c r="K74" i="64"/>
  <c r="K31" i="64"/>
  <c r="S74" i="64"/>
  <c r="S31" i="64"/>
  <c r="J74" i="64"/>
  <c r="J31" i="64"/>
  <c r="T74" i="64"/>
  <c r="T31" i="64"/>
  <c r="O31" i="64"/>
  <c r="O74" i="64"/>
  <c r="V31" i="64"/>
  <c r="V74" i="64"/>
  <c r="B131" i="90" l="1"/>
  <c r="C132" i="90"/>
  <c r="A131" i="90"/>
  <c r="C251" i="88"/>
  <c r="A250" i="88"/>
  <c r="B250" i="88"/>
  <c r="A132" i="90" l="1"/>
  <c r="B132" i="90"/>
  <c r="C133" i="90"/>
  <c r="A251" i="88"/>
  <c r="B251" i="88"/>
  <c r="C252" i="88"/>
  <c r="A133" i="90" l="1"/>
  <c r="B133" i="90"/>
  <c r="C134" i="90"/>
  <c r="C253" i="88"/>
  <c r="B252" i="88"/>
  <c r="A252" i="88"/>
  <c r="A134" i="90" l="1"/>
  <c r="C135" i="90"/>
  <c r="B134" i="90"/>
  <c r="C254" i="88"/>
  <c r="A253" i="88"/>
  <c r="B253" i="88"/>
  <c r="C136" i="90" l="1"/>
  <c r="B135" i="90"/>
  <c r="A135" i="90"/>
  <c r="A254" i="88"/>
  <c r="B254" i="88"/>
  <c r="C255" i="88"/>
  <c r="A136" i="90" l="1"/>
  <c r="C137" i="90"/>
  <c r="B136" i="90"/>
  <c r="C256" i="88"/>
  <c r="A255" i="88"/>
  <c r="B255" i="88"/>
  <c r="C138" i="90" l="1"/>
  <c r="B137" i="90"/>
  <c r="A137" i="90"/>
  <c r="B256" i="88"/>
  <c r="C257" i="88"/>
  <c r="A256" i="88"/>
  <c r="C139" i="90" l="1"/>
  <c r="B138" i="90"/>
  <c r="A138" i="90"/>
  <c r="A257" i="88"/>
  <c r="B257" i="88"/>
  <c r="C258" i="88"/>
  <c r="C140" i="90" l="1"/>
  <c r="B139" i="90"/>
  <c r="A139" i="90"/>
  <c r="C259" i="88"/>
  <c r="A258" i="88"/>
  <c r="B258" i="88"/>
  <c r="B140" i="90" l="1"/>
  <c r="A140" i="90"/>
  <c r="C141" i="90"/>
  <c r="A259" i="88"/>
  <c r="B259" i="88"/>
  <c r="C260" i="88"/>
  <c r="A141" i="90" l="1"/>
  <c r="C142" i="90"/>
  <c r="B141" i="90"/>
  <c r="C261" i="88"/>
  <c r="A260" i="88"/>
  <c r="B260" i="88"/>
  <c r="C143" i="90" l="1"/>
  <c r="A142" i="90"/>
  <c r="B142" i="90"/>
  <c r="C262" i="88"/>
  <c r="A261" i="88"/>
  <c r="B261" i="88"/>
  <c r="A143" i="90" l="1"/>
  <c r="B143" i="90"/>
  <c r="C144" i="90"/>
  <c r="A262" i="88"/>
  <c r="B262" i="88"/>
  <c r="C263" i="88"/>
  <c r="C145" i="90" l="1"/>
  <c r="A144" i="90"/>
  <c r="B144" i="90"/>
  <c r="C264" i="88"/>
  <c r="A263" i="88"/>
  <c r="B263" i="88"/>
  <c r="C146" i="90" l="1"/>
  <c r="B145" i="90"/>
  <c r="A145" i="90"/>
  <c r="B264" i="88"/>
  <c r="C265" i="88"/>
  <c r="A264" i="88"/>
  <c r="B146" i="90" l="1"/>
  <c r="C147" i="90"/>
  <c r="A146" i="90"/>
  <c r="A265" i="88"/>
  <c r="B265" i="88"/>
  <c r="C266" i="88"/>
  <c r="C148" i="90" l="1"/>
  <c r="A147" i="90"/>
  <c r="B147" i="90"/>
  <c r="C267" i="88"/>
  <c r="A266" i="88"/>
  <c r="B266" i="88"/>
  <c r="C149" i="90" l="1"/>
  <c r="B148" i="90"/>
  <c r="A148" i="90"/>
  <c r="A267" i="88"/>
  <c r="B267" i="88"/>
  <c r="C268" i="88"/>
  <c r="C150" i="90" l="1"/>
  <c r="B149" i="90"/>
  <c r="A149" i="90"/>
  <c r="C269" i="88"/>
  <c r="A268" i="88"/>
  <c r="B268" i="88"/>
  <c r="A150" i="90" l="1"/>
  <c r="C151" i="90"/>
  <c r="B150" i="90"/>
  <c r="C270" i="88"/>
  <c r="A269" i="88"/>
  <c r="B269" i="88"/>
  <c r="A151" i="90" l="1"/>
  <c r="C152" i="90"/>
  <c r="B151" i="90"/>
  <c r="A270" i="88"/>
  <c r="B270" i="88"/>
  <c r="C271" i="88"/>
  <c r="B152" i="90" l="1"/>
  <c r="A152" i="90"/>
  <c r="C153" i="90"/>
  <c r="C272" i="88"/>
  <c r="A271" i="88"/>
  <c r="B271" i="88"/>
  <c r="B153" i="90" l="1"/>
  <c r="A153" i="90"/>
  <c r="C154" i="90"/>
  <c r="B272" i="88"/>
  <c r="C273" i="88"/>
  <c r="A272" i="88"/>
  <c r="A154" i="90" l="1"/>
  <c r="B154" i="90"/>
  <c r="C155" i="90"/>
  <c r="A273" i="88"/>
  <c r="B273" i="88"/>
  <c r="C274" i="88"/>
  <c r="C156" i="90" l="1"/>
  <c r="B155" i="90"/>
  <c r="A155" i="90"/>
  <c r="C275" i="88"/>
  <c r="A274" i="88"/>
  <c r="B274" i="88"/>
  <c r="C157" i="90" l="1"/>
  <c r="B156" i="90"/>
  <c r="A156" i="90"/>
  <c r="A275" i="88"/>
  <c r="B275" i="88"/>
  <c r="C276" i="88"/>
  <c r="A157" i="90" l="1"/>
  <c r="B157" i="90"/>
  <c r="C158" i="90"/>
  <c r="C277" i="88"/>
  <c r="A276" i="88"/>
  <c r="B276" i="88"/>
  <c r="C159" i="90" l="1"/>
  <c r="B158" i="90"/>
  <c r="A158" i="90"/>
  <c r="C278" i="88"/>
  <c r="A277" i="88"/>
  <c r="B277" i="88"/>
  <c r="A159" i="90" l="1"/>
  <c r="C160" i="90"/>
  <c r="B159" i="90"/>
  <c r="A278" i="88"/>
  <c r="B278" i="88"/>
  <c r="C279" i="88"/>
  <c r="A160" i="90" l="1"/>
  <c r="C161" i="90"/>
  <c r="B160" i="90"/>
  <c r="C280" i="88"/>
  <c r="A279" i="88"/>
  <c r="B279" i="88"/>
  <c r="A161" i="90" l="1"/>
  <c r="B161" i="90"/>
  <c r="C162" i="90"/>
  <c r="B280" i="88"/>
  <c r="C281" i="88"/>
  <c r="A280" i="88"/>
  <c r="B162" i="90" l="1"/>
  <c r="C163" i="90"/>
  <c r="A162" i="90"/>
  <c r="A281" i="88"/>
  <c r="B281" i="88"/>
  <c r="C282" i="88"/>
  <c r="C164" i="90" l="1"/>
  <c r="A163" i="90"/>
  <c r="B163" i="90"/>
  <c r="C283" i="88"/>
  <c r="A282" i="88"/>
  <c r="B282" i="88"/>
  <c r="B164" i="90" l="1"/>
  <c r="C165" i="90"/>
  <c r="A164" i="90"/>
  <c r="A283" i="88"/>
  <c r="B283" i="88"/>
  <c r="C284" i="88"/>
  <c r="C166" i="90" l="1"/>
  <c r="B165" i="90"/>
  <c r="A165" i="90"/>
  <c r="C285" i="88"/>
  <c r="B284" i="88"/>
  <c r="A284" i="88"/>
  <c r="C167" i="90" l="1"/>
  <c r="A166" i="90"/>
  <c r="B166" i="90"/>
  <c r="C286" i="88"/>
  <c r="A285" i="88"/>
  <c r="B285" i="88"/>
  <c r="A167" i="90" l="1"/>
  <c r="C168" i="90"/>
  <c r="B167" i="90"/>
  <c r="A286" i="88"/>
  <c r="B286" i="88"/>
  <c r="C287" i="88"/>
  <c r="A168" i="90" l="1"/>
  <c r="C169" i="90"/>
  <c r="B168" i="90"/>
  <c r="C288" i="88"/>
  <c r="A287" i="88"/>
  <c r="B287" i="88"/>
  <c r="B169" i="90" l="1"/>
  <c r="C170" i="90"/>
  <c r="A169" i="90"/>
  <c r="B288" i="88"/>
  <c r="C289" i="88"/>
  <c r="A288" i="88"/>
  <c r="C171" i="90" l="1"/>
  <c r="B170" i="90"/>
  <c r="A170" i="90"/>
  <c r="A289" i="88"/>
  <c r="B289" i="88"/>
  <c r="C290" i="88"/>
  <c r="A171" i="90" l="1"/>
  <c r="C172" i="90"/>
  <c r="B171" i="90"/>
  <c r="C291" i="88"/>
  <c r="A290" i="88"/>
  <c r="B290" i="88"/>
  <c r="B172" i="90" l="1"/>
  <c r="C173" i="90"/>
  <c r="A172" i="90"/>
  <c r="A291" i="88"/>
  <c r="B291" i="88"/>
  <c r="C292" i="88"/>
  <c r="C174" i="90" l="1"/>
  <c r="B173" i="90"/>
  <c r="A173" i="90"/>
  <c r="C293" i="88"/>
  <c r="A292" i="88"/>
  <c r="B292" i="88"/>
  <c r="B174" i="90" l="1"/>
  <c r="C175" i="90"/>
  <c r="A174" i="90"/>
  <c r="C294" i="88"/>
  <c r="A293" i="88"/>
  <c r="B293" i="88"/>
  <c r="A175" i="90" l="1"/>
  <c r="C176" i="90"/>
  <c r="B175" i="90"/>
  <c r="A294" i="88"/>
  <c r="B294" i="88"/>
  <c r="C295" i="88"/>
  <c r="B176" i="90" l="1"/>
  <c r="C177" i="90"/>
  <c r="A176" i="90"/>
  <c r="C296" i="88"/>
  <c r="B295" i="88"/>
  <c r="A295" i="88"/>
  <c r="A177" i="90" l="1"/>
  <c r="C178" i="90"/>
  <c r="B177" i="90"/>
  <c r="B296" i="88"/>
  <c r="C297" i="88"/>
  <c r="A296" i="88"/>
  <c r="B178" i="90" l="1"/>
  <c r="A178" i="90"/>
  <c r="C179" i="90"/>
  <c r="A297" i="88"/>
  <c r="B297" i="88"/>
  <c r="C298" i="88"/>
  <c r="A179" i="90" l="1"/>
  <c r="B179" i="90"/>
  <c r="C180" i="90"/>
  <c r="C299" i="88"/>
  <c r="A298" i="88"/>
  <c r="B298" i="88"/>
  <c r="B180" i="90" l="1"/>
  <c r="C181" i="90"/>
  <c r="A180" i="90"/>
  <c r="A299" i="88"/>
  <c r="B299" i="88"/>
  <c r="C300" i="88"/>
  <c r="C301" i="88" s="1"/>
  <c r="C182" i="90" l="1"/>
  <c r="A181" i="90"/>
  <c r="B181" i="90"/>
  <c r="A301" i="88"/>
  <c r="C302" i="88"/>
  <c r="B301" i="88"/>
  <c r="A300" i="88"/>
  <c r="B300" i="88"/>
  <c r="B182" i="90" l="1"/>
  <c r="C183" i="90"/>
  <c r="A182" i="90"/>
  <c r="C303" i="88"/>
  <c r="A302" i="88"/>
  <c r="B302" i="88"/>
  <c r="A183" i="90" l="1"/>
  <c r="B183" i="90"/>
  <c r="C184" i="90"/>
  <c r="C304" i="88"/>
  <c r="B303" i="88"/>
  <c r="A303" i="88"/>
  <c r="C185" i="90" l="1"/>
  <c r="A184" i="90"/>
  <c r="B184" i="90"/>
  <c r="A304" i="88"/>
  <c r="B304" i="88"/>
  <c r="C305" i="88"/>
  <c r="C186" i="90" l="1"/>
  <c r="B185" i="90"/>
  <c r="A185" i="90"/>
  <c r="C306" i="88"/>
  <c r="A305" i="88"/>
  <c r="B305" i="88"/>
  <c r="B186" i="90" l="1"/>
  <c r="A186" i="90"/>
  <c r="C187" i="90"/>
  <c r="B306" i="88"/>
  <c r="A306" i="88"/>
  <c r="C307" i="88"/>
  <c r="C188" i="90" l="1"/>
  <c r="B187" i="90"/>
  <c r="A187" i="90"/>
  <c r="B307" i="88"/>
  <c r="A307" i="88"/>
  <c r="C308" i="88"/>
  <c r="B188" i="90" l="1"/>
  <c r="C189" i="90"/>
  <c r="A188" i="90"/>
  <c r="A308" i="88"/>
  <c r="C309" i="88"/>
  <c r="B308" i="88"/>
  <c r="B189" i="90" l="1"/>
  <c r="A189" i="90"/>
  <c r="C190" i="90"/>
  <c r="A309" i="88"/>
  <c r="B309" i="88"/>
  <c r="C310" i="88"/>
  <c r="B190" i="90" l="1"/>
  <c r="A190" i="90"/>
  <c r="C191" i="90"/>
  <c r="C311" i="88"/>
  <c r="A310" i="88"/>
  <c r="B310" i="88"/>
  <c r="C192" i="90" l="1"/>
  <c r="A191" i="90"/>
  <c r="B191" i="90"/>
  <c r="C312" i="88"/>
  <c r="B311" i="88"/>
  <c r="A311" i="88"/>
  <c r="B192" i="90" l="1"/>
  <c r="A192" i="90"/>
  <c r="C193" i="90"/>
  <c r="A312" i="88"/>
  <c r="B312" i="88"/>
  <c r="C313" i="88"/>
  <c r="C194" i="90" l="1"/>
  <c r="B193" i="90"/>
  <c r="A193" i="90"/>
  <c r="C314" i="88"/>
  <c r="A313" i="88"/>
  <c r="B313" i="88"/>
  <c r="B194" i="90" l="1"/>
  <c r="C195" i="90"/>
  <c r="A194" i="90"/>
  <c r="B314" i="88"/>
  <c r="A314" i="88"/>
  <c r="C315" i="88"/>
  <c r="B195" i="90" l="1"/>
  <c r="C196" i="90"/>
  <c r="A195" i="90"/>
  <c r="A315" i="88"/>
  <c r="C316" i="88"/>
  <c r="B315" i="88"/>
  <c r="B196" i="90" l="1"/>
  <c r="C197" i="90"/>
  <c r="A196" i="90"/>
  <c r="A316" i="88"/>
  <c r="B316" i="88"/>
  <c r="C317" i="88"/>
  <c r="A197" i="90" l="1"/>
  <c r="B197" i="90"/>
  <c r="C198" i="90"/>
  <c r="A317" i="88"/>
  <c r="B317" i="88"/>
  <c r="C318" i="88"/>
  <c r="C199" i="90" l="1"/>
  <c r="A198" i="90"/>
  <c r="B198" i="90"/>
  <c r="C319" i="88"/>
  <c r="A318" i="88"/>
  <c r="B318" i="88"/>
  <c r="C200" i="90" l="1"/>
  <c r="B199" i="90"/>
  <c r="A199" i="90"/>
  <c r="B319" i="88"/>
  <c r="C320" i="88"/>
  <c r="A319" i="88"/>
  <c r="A200" i="90" l="1"/>
  <c r="B200" i="90"/>
  <c r="C201" i="90"/>
  <c r="A320" i="88"/>
  <c r="B320" i="88"/>
  <c r="C321" i="88"/>
  <c r="B201" i="90" l="1"/>
  <c r="A201" i="90"/>
  <c r="C202" i="90"/>
  <c r="C322" i="88"/>
  <c r="A321" i="88"/>
  <c r="B321" i="88"/>
  <c r="B202" i="90" l="1"/>
  <c r="A202" i="90"/>
  <c r="C203" i="90"/>
  <c r="C323" i="88"/>
  <c r="A322" i="88"/>
  <c r="B322" i="88"/>
  <c r="C204" i="90" l="1"/>
  <c r="B203" i="90"/>
  <c r="A203" i="90"/>
  <c r="C324" i="88"/>
  <c r="A323" i="88"/>
  <c r="B323" i="88"/>
  <c r="B204" i="90" l="1"/>
  <c r="A204" i="90"/>
  <c r="C205" i="90"/>
  <c r="C325" i="88"/>
  <c r="A324" i="88"/>
  <c r="B324" i="88"/>
  <c r="C206" i="90" l="1"/>
  <c r="A205" i="90"/>
  <c r="B205" i="90"/>
  <c r="A325" i="88"/>
  <c r="B325" i="88"/>
  <c r="C326" i="88"/>
  <c r="B206" i="90" l="1"/>
  <c r="A206" i="90"/>
  <c r="C207" i="90"/>
  <c r="C327" i="88"/>
  <c r="A326" i="88"/>
  <c r="B326" i="88"/>
  <c r="C208" i="90" l="1"/>
  <c r="A207" i="90"/>
  <c r="B207" i="90"/>
  <c r="B327" i="88"/>
  <c r="A327" i="88"/>
  <c r="C328" i="88"/>
  <c r="C209" i="90" l="1"/>
  <c r="B208" i="90"/>
  <c r="A208" i="90"/>
  <c r="A328" i="88"/>
  <c r="B328" i="88"/>
  <c r="C329" i="88"/>
  <c r="B209" i="90" l="1"/>
  <c r="A209" i="90"/>
  <c r="C210" i="90"/>
  <c r="C330" i="88"/>
  <c r="A329" i="88"/>
  <c r="B329" i="88"/>
  <c r="B210" i="90" l="1"/>
  <c r="C211" i="90"/>
  <c r="A210" i="90"/>
  <c r="C331" i="88"/>
  <c r="B330" i="88"/>
  <c r="A330" i="88"/>
  <c r="A211" i="90" l="1"/>
  <c r="B211" i="90"/>
  <c r="C212" i="90"/>
  <c r="C332" i="88"/>
  <c r="A331" i="88"/>
  <c r="B331" i="88"/>
  <c r="B212" i="90" l="1"/>
  <c r="C213" i="90"/>
  <c r="A212" i="90"/>
  <c r="B332" i="88"/>
  <c r="C333" i="88"/>
  <c r="A332" i="88"/>
  <c r="C214" i="90" l="1"/>
  <c r="A213" i="90"/>
  <c r="B213" i="90"/>
  <c r="B333" i="88"/>
  <c r="C334" i="88"/>
  <c r="A333" i="88"/>
  <c r="C215" i="90" l="1"/>
  <c r="B214" i="90"/>
  <c r="A214" i="90"/>
  <c r="C335" i="88"/>
  <c r="A334" i="88"/>
  <c r="B334" i="88"/>
  <c r="C216" i="90" l="1"/>
  <c r="A215" i="90"/>
  <c r="B215" i="90"/>
  <c r="B335" i="88"/>
  <c r="C336" i="88"/>
  <c r="A335" i="88"/>
  <c r="C217" i="90" l="1"/>
  <c r="B216" i="90"/>
  <c r="A216" i="90"/>
  <c r="A336" i="88"/>
  <c r="B336" i="88"/>
  <c r="C337" i="88"/>
  <c r="C218" i="90" l="1"/>
  <c r="B217" i="90"/>
  <c r="A217" i="90"/>
  <c r="C338" i="88"/>
  <c r="A337" i="88"/>
  <c r="B337" i="88"/>
  <c r="B218" i="90" l="1"/>
  <c r="A218" i="90"/>
  <c r="C219" i="90"/>
  <c r="B338" i="88"/>
  <c r="A338" i="88"/>
  <c r="C339" i="88"/>
  <c r="C220" i="90" l="1"/>
  <c r="A219" i="90"/>
  <c r="B219" i="90"/>
  <c r="A339" i="88"/>
  <c r="C340" i="88"/>
  <c r="B339" i="88"/>
  <c r="B220" i="90" l="1"/>
  <c r="A220" i="90"/>
  <c r="C221" i="90"/>
  <c r="C341" i="88"/>
  <c r="A340" i="88"/>
  <c r="B340" i="88"/>
  <c r="A221" i="90" l="1"/>
  <c r="B221" i="90"/>
  <c r="C222" i="90"/>
  <c r="A341" i="88"/>
  <c r="C342" i="88"/>
  <c r="B341" i="88"/>
  <c r="A222" i="90" l="1"/>
  <c r="C223" i="90"/>
  <c r="B222" i="90"/>
  <c r="C343" i="88"/>
  <c r="A342" i="88"/>
  <c r="B342" i="88"/>
  <c r="C224" i="90" l="1"/>
  <c r="B223" i="90"/>
  <c r="A223" i="90"/>
  <c r="C344" i="88"/>
  <c r="B343" i="88"/>
  <c r="A343" i="88"/>
  <c r="A224" i="90" l="1"/>
  <c r="C225" i="90"/>
  <c r="B224" i="90"/>
  <c r="A344" i="88"/>
  <c r="B344" i="88"/>
  <c r="C345" i="88"/>
  <c r="C226" i="90" l="1"/>
  <c r="A225" i="90"/>
  <c r="B225" i="90"/>
  <c r="C346" i="88"/>
  <c r="A345" i="88"/>
  <c r="B345" i="88"/>
  <c r="C227" i="90" l="1"/>
  <c r="B226" i="90"/>
  <c r="A226" i="90"/>
  <c r="B346" i="88"/>
  <c r="A346" i="88"/>
  <c r="C347" i="88"/>
  <c r="B227" i="90" l="1"/>
  <c r="C228" i="90"/>
  <c r="A227" i="90"/>
  <c r="C348" i="88"/>
  <c r="A347" i="88"/>
  <c r="B347" i="88"/>
  <c r="B228" i="90" l="1"/>
  <c r="C229" i="90"/>
  <c r="A228" i="90"/>
  <c r="C349" i="88"/>
  <c r="A348" i="88"/>
  <c r="B348" i="88"/>
  <c r="C230" i="90" l="1"/>
  <c r="A229" i="90"/>
  <c r="B229" i="90"/>
  <c r="A349" i="88"/>
  <c r="B349" i="88"/>
  <c r="C350" i="88"/>
  <c r="A230" i="90" l="1"/>
  <c r="C231" i="90"/>
  <c r="B230" i="90"/>
  <c r="C351" i="88"/>
  <c r="A350" i="88"/>
  <c r="B350" i="88"/>
  <c r="B231" i="90" l="1"/>
  <c r="C232" i="90"/>
  <c r="A231" i="90"/>
  <c r="C352" i="88"/>
  <c r="A351" i="88"/>
  <c r="B351" i="88"/>
  <c r="C233" i="90" l="1"/>
  <c r="B232" i="90"/>
  <c r="A232" i="90"/>
  <c r="A352" i="88"/>
  <c r="B352" i="88"/>
  <c r="C353" i="88"/>
  <c r="A233" i="90" l="1"/>
  <c r="C234" i="90"/>
  <c r="B233" i="90"/>
  <c r="C354" i="88"/>
  <c r="A353" i="88"/>
  <c r="B353" i="88"/>
  <c r="A234" i="90" l="1"/>
  <c r="B234" i="90"/>
  <c r="C235" i="90"/>
  <c r="B354" i="88"/>
  <c r="A354" i="88"/>
  <c r="C355" i="88"/>
  <c r="B235" i="90" l="1"/>
  <c r="A235" i="90"/>
  <c r="C236" i="90"/>
  <c r="A355" i="88"/>
  <c r="B355" i="88"/>
  <c r="C356" i="88"/>
  <c r="B236" i="90" l="1"/>
  <c r="A236" i="90"/>
  <c r="C237" i="90"/>
  <c r="C357" i="88"/>
  <c r="A356" i="88"/>
  <c r="B356" i="88"/>
  <c r="A237" i="90" l="1"/>
  <c r="B237" i="90"/>
  <c r="C238" i="90"/>
  <c r="A357" i="88"/>
  <c r="B357" i="88"/>
  <c r="C358" i="88"/>
  <c r="B238" i="90" l="1"/>
  <c r="A238" i="90"/>
  <c r="C239" i="90"/>
  <c r="C359" i="88"/>
  <c r="A358" i="88"/>
  <c r="B358" i="88"/>
  <c r="C240" i="90" l="1"/>
  <c r="B239" i="90"/>
  <c r="A239" i="90"/>
  <c r="C360" i="88"/>
  <c r="A359" i="88"/>
  <c r="B359" i="88"/>
  <c r="B240" i="90" l="1"/>
  <c r="A240" i="90"/>
  <c r="C241" i="90"/>
  <c r="A360" i="88"/>
  <c r="B360" i="88"/>
  <c r="C361" i="88"/>
  <c r="A241" i="90" l="1"/>
  <c r="C242" i="90"/>
  <c r="B241" i="90"/>
  <c r="C362" i="88"/>
  <c r="B361" i="88"/>
  <c r="A361" i="88"/>
  <c r="C243" i="90" l="1"/>
  <c r="A242" i="90"/>
  <c r="B242" i="90"/>
  <c r="B362" i="88"/>
  <c r="C363" i="88"/>
  <c r="A362" i="88"/>
  <c r="B243" i="90" l="1"/>
  <c r="A243" i="90"/>
  <c r="C244" i="90"/>
  <c r="A363" i="88"/>
  <c r="C364" i="88"/>
  <c r="B363" i="88"/>
  <c r="B244" i="90" l="1"/>
  <c r="C245" i="90"/>
  <c r="A244" i="90"/>
  <c r="C365" i="88"/>
  <c r="A364" i="88"/>
  <c r="B364" i="88"/>
  <c r="C246" i="90" l="1"/>
  <c r="B245" i="90"/>
  <c r="A245" i="90"/>
  <c r="A365" i="88"/>
  <c r="C366" i="88"/>
  <c r="B365" i="88"/>
  <c r="B246" i="90" l="1"/>
  <c r="A246" i="90"/>
  <c r="C247" i="90"/>
  <c r="C367" i="88"/>
  <c r="A366" i="88"/>
  <c r="B366" i="88"/>
  <c r="A247" i="90" l="1"/>
  <c r="C248" i="90"/>
  <c r="B247" i="90"/>
  <c r="C368" i="88"/>
  <c r="A367" i="88"/>
  <c r="B367" i="88"/>
  <c r="B248" i="90" l="1"/>
  <c r="C249" i="90"/>
  <c r="A248" i="90"/>
  <c r="A368" i="88"/>
  <c r="C369" i="88"/>
  <c r="B368" i="88"/>
  <c r="B249" i="90" l="1"/>
  <c r="A249" i="90"/>
  <c r="C250" i="90"/>
  <c r="C370" i="88"/>
  <c r="A369" i="88"/>
  <c r="B369" i="88"/>
  <c r="B250" i="90" l="1"/>
  <c r="A250" i="90"/>
  <c r="C251" i="90"/>
  <c r="B370" i="88"/>
  <c r="A370" i="88"/>
  <c r="C371" i="88"/>
  <c r="C252" i="90" l="1"/>
  <c r="A251" i="90"/>
  <c r="B251" i="90"/>
  <c r="A371" i="88"/>
  <c r="B371" i="88"/>
  <c r="C372" i="88"/>
  <c r="A252" i="90" l="1"/>
  <c r="B252" i="90"/>
  <c r="C253" i="90"/>
  <c r="C373" i="88"/>
  <c r="A372" i="88"/>
  <c r="B372" i="88"/>
  <c r="B253" i="90" l="1"/>
  <c r="A253" i="90"/>
  <c r="C254" i="90"/>
  <c r="A373" i="88"/>
  <c r="B373" i="88"/>
  <c r="C374" i="88"/>
  <c r="B254" i="90" l="1"/>
  <c r="A254" i="90"/>
  <c r="C255" i="90"/>
  <c r="C375" i="88"/>
  <c r="B374" i="88"/>
  <c r="A374" i="88"/>
  <c r="C256" i="90" l="1"/>
  <c r="A255" i="90"/>
  <c r="B255" i="90"/>
  <c r="C376" i="88"/>
  <c r="B375" i="88"/>
  <c r="A375" i="88"/>
  <c r="A256" i="90" l="1"/>
  <c r="C257" i="90"/>
  <c r="B256" i="90"/>
  <c r="A376" i="88"/>
  <c r="B376" i="88"/>
  <c r="C377" i="88"/>
  <c r="C258" i="90" l="1"/>
  <c r="A257" i="90"/>
  <c r="B257" i="90"/>
  <c r="C378" i="88"/>
  <c r="B377" i="88"/>
  <c r="A377" i="88"/>
  <c r="B258" i="90" l="1"/>
  <c r="A258" i="90"/>
  <c r="C259" i="90"/>
  <c r="B378" i="88"/>
  <c r="A378" i="88"/>
  <c r="C379" i="88"/>
  <c r="B259" i="90" l="1"/>
  <c r="A259" i="90"/>
  <c r="C260" i="90"/>
  <c r="A379" i="88"/>
  <c r="B379" i="88"/>
  <c r="C380" i="88"/>
  <c r="A260" i="90" l="1"/>
  <c r="C261" i="90"/>
  <c r="B260" i="90"/>
  <c r="C381" i="88"/>
  <c r="A380" i="88"/>
  <c r="B380" i="88"/>
  <c r="A261" i="90" l="1"/>
  <c r="B261" i="90"/>
  <c r="C262" i="90"/>
  <c r="A381" i="88"/>
  <c r="C382" i="88"/>
  <c r="B381" i="88"/>
  <c r="B262" i="90" l="1"/>
  <c r="C263" i="90"/>
  <c r="A262" i="90"/>
  <c r="C383" i="88"/>
  <c r="A382" i="88"/>
  <c r="B382" i="88"/>
  <c r="B263" i="90" l="1"/>
  <c r="A263" i="90"/>
  <c r="C264" i="90"/>
  <c r="C384" i="88"/>
  <c r="A383" i="88"/>
  <c r="B383" i="88"/>
  <c r="B264" i="90" l="1"/>
  <c r="A264" i="90"/>
  <c r="C265" i="90"/>
  <c r="A384" i="88"/>
  <c r="C385" i="88"/>
  <c r="B384" i="88"/>
  <c r="B265" i="90" l="1"/>
  <c r="A265" i="90"/>
  <c r="C266" i="90"/>
  <c r="C386" i="88"/>
  <c r="B385" i="88"/>
  <c r="A385" i="88"/>
  <c r="C267" i="90" l="1"/>
  <c r="A266" i="90"/>
  <c r="B266" i="90"/>
  <c r="B386" i="88"/>
  <c r="A386" i="88"/>
  <c r="C387" i="88"/>
  <c r="C268" i="90" l="1"/>
  <c r="B267" i="90"/>
  <c r="A267" i="90"/>
  <c r="A387" i="88"/>
  <c r="B387" i="88"/>
  <c r="C388" i="88"/>
  <c r="B268" i="90" l="1"/>
  <c r="A268" i="90"/>
  <c r="C269" i="90"/>
  <c r="C389" i="88"/>
  <c r="B388" i="88"/>
  <c r="A388" i="88"/>
  <c r="B269" i="90" l="1"/>
  <c r="C270" i="90"/>
  <c r="A269" i="90"/>
  <c r="A389" i="88"/>
  <c r="C390" i="88"/>
  <c r="B389" i="88"/>
  <c r="B270" i="90" l="1"/>
  <c r="A270" i="90"/>
  <c r="C271" i="90"/>
  <c r="C391" i="88"/>
  <c r="A390" i="88"/>
  <c r="B390" i="88"/>
  <c r="C272" i="90" l="1"/>
  <c r="A271" i="90"/>
  <c r="B271" i="90"/>
  <c r="C392" i="88"/>
  <c r="A391" i="88"/>
  <c r="B391" i="88"/>
  <c r="C273" i="90" l="1"/>
  <c r="B272" i="90"/>
  <c r="A272" i="90"/>
  <c r="A392" i="88"/>
  <c r="C393" i="88"/>
  <c r="B392" i="88"/>
  <c r="B273" i="90" l="1"/>
  <c r="C274" i="90"/>
  <c r="A273" i="90"/>
  <c r="C394" i="88"/>
  <c r="B393" i="88"/>
  <c r="A393" i="88"/>
  <c r="C275" i="90" l="1"/>
  <c r="B274" i="90"/>
  <c r="A274" i="90"/>
  <c r="B394" i="88"/>
  <c r="C395" i="88"/>
  <c r="A394" i="88"/>
  <c r="C276" i="90" l="1"/>
  <c r="B275" i="90"/>
  <c r="A275" i="90"/>
  <c r="A395" i="88"/>
  <c r="B395" i="88"/>
  <c r="C396" i="88"/>
  <c r="B276" i="90" l="1"/>
  <c r="A276" i="90"/>
  <c r="C277" i="90"/>
  <c r="C397" i="88"/>
  <c r="A396" i="88"/>
  <c r="B396" i="88"/>
  <c r="B277" i="90" l="1"/>
  <c r="A277" i="90"/>
  <c r="C278" i="90"/>
  <c r="A397" i="88"/>
  <c r="B397" i="88"/>
  <c r="C398" i="88"/>
  <c r="B278" i="90" l="1"/>
  <c r="A278" i="90"/>
  <c r="C279" i="90"/>
  <c r="C399" i="88"/>
  <c r="A398" i="88"/>
  <c r="B398" i="88"/>
  <c r="B279" i="90" l="1"/>
  <c r="C280" i="90"/>
  <c r="A279" i="90"/>
  <c r="C400" i="88"/>
  <c r="A399" i="88"/>
  <c r="B399" i="88"/>
  <c r="B280" i="90" l="1"/>
  <c r="C281" i="90"/>
  <c r="A280" i="90"/>
  <c r="A400" i="88"/>
  <c r="C401" i="88"/>
  <c r="B400" i="88"/>
  <c r="C282" i="90" l="1"/>
  <c r="A281" i="90"/>
  <c r="B281" i="90"/>
  <c r="C402" i="88"/>
  <c r="B401" i="88"/>
  <c r="A401" i="88"/>
  <c r="C283" i="90" l="1"/>
  <c r="B282" i="90"/>
  <c r="A282" i="90"/>
  <c r="B402" i="88"/>
  <c r="A402" i="88"/>
  <c r="C403" i="88"/>
  <c r="B283" i="90" l="1"/>
  <c r="A283" i="90"/>
  <c r="C284" i="90"/>
  <c r="A403" i="88"/>
  <c r="B403" i="88"/>
  <c r="C404" i="88"/>
  <c r="C285" i="90" l="1"/>
  <c r="B284" i="90"/>
  <c r="A284" i="90"/>
  <c r="A404" i="88"/>
  <c r="B404" i="88"/>
  <c r="C405" i="88"/>
  <c r="B285" i="90" l="1"/>
  <c r="A285" i="90"/>
  <c r="C286" i="90"/>
  <c r="B405" i="88"/>
  <c r="C406" i="88"/>
  <c r="A405" i="88"/>
  <c r="C287" i="90" l="1"/>
  <c r="B286" i="90"/>
  <c r="A286" i="90"/>
  <c r="A406" i="88"/>
  <c r="B406" i="88"/>
  <c r="C407" i="88"/>
  <c r="C288" i="90" l="1"/>
  <c r="A287" i="90"/>
  <c r="B287" i="90"/>
  <c r="C408" i="88"/>
  <c r="A407" i="88"/>
  <c r="B407" i="88"/>
  <c r="B288" i="90" l="1"/>
  <c r="A288" i="90"/>
  <c r="C289" i="90"/>
  <c r="A408" i="88"/>
  <c r="B408" i="88"/>
  <c r="C409" i="88"/>
  <c r="C290" i="90" l="1"/>
  <c r="B289" i="90"/>
  <c r="A289" i="90"/>
  <c r="C410" i="88"/>
  <c r="A409" i="88"/>
  <c r="B409" i="88"/>
  <c r="C291" i="90" l="1"/>
  <c r="A290" i="90"/>
  <c r="B290" i="90"/>
  <c r="B410" i="88"/>
  <c r="C411" i="88"/>
  <c r="A410" i="88"/>
  <c r="A291" i="90" l="1"/>
  <c r="B291" i="90"/>
  <c r="C292" i="90"/>
  <c r="A411" i="88"/>
  <c r="B411" i="88"/>
  <c r="C412" i="88"/>
  <c r="C293" i="90" l="1"/>
  <c r="B292" i="90"/>
  <c r="A292" i="90"/>
  <c r="C413" i="88"/>
  <c r="A412" i="88"/>
  <c r="B412" i="88"/>
  <c r="A293" i="90" l="1"/>
  <c r="B293" i="90"/>
  <c r="C294" i="90"/>
  <c r="A413" i="88"/>
  <c r="B413" i="88"/>
  <c r="C414" i="88"/>
  <c r="C295" i="90" l="1"/>
  <c r="B294" i="90"/>
  <c r="A294" i="90"/>
  <c r="C415" i="88"/>
  <c r="A414" i="88"/>
  <c r="B414" i="88"/>
  <c r="B295" i="90" l="1"/>
  <c r="A295" i="90"/>
  <c r="C296" i="90"/>
  <c r="C416" i="88"/>
  <c r="B415" i="88"/>
  <c r="A415" i="88"/>
  <c r="C297" i="90" l="1"/>
  <c r="B296" i="90"/>
  <c r="A296" i="90"/>
  <c r="A416" i="88"/>
  <c r="C417" i="88"/>
  <c r="B416" i="88"/>
  <c r="B297" i="90" l="1"/>
  <c r="A297" i="90"/>
  <c r="C298" i="90"/>
  <c r="C418" i="88"/>
  <c r="B417" i="88"/>
  <c r="A417" i="88"/>
  <c r="C299" i="90" l="1"/>
  <c r="A298" i="90"/>
  <c r="B298" i="90"/>
  <c r="B418" i="88"/>
  <c r="A418" i="88"/>
  <c r="C419" i="88"/>
  <c r="B299" i="90" l="1"/>
  <c r="C300" i="90"/>
  <c r="A299" i="90"/>
  <c r="A419" i="88"/>
  <c r="C420" i="88"/>
  <c r="B419" i="88"/>
  <c r="C301" i="90" l="1"/>
  <c r="B300" i="90"/>
  <c r="A300" i="90"/>
  <c r="C421" i="88"/>
  <c r="A420" i="88"/>
  <c r="B420" i="88"/>
  <c r="B301" i="90" l="1"/>
  <c r="C302" i="90"/>
  <c r="A301" i="90"/>
  <c r="A421" i="88"/>
  <c r="B421" i="88"/>
  <c r="C422" i="88"/>
  <c r="A302" i="90" l="1"/>
  <c r="B302" i="90"/>
  <c r="C303" i="90"/>
  <c r="C423" i="88"/>
  <c r="A422" i="88"/>
  <c r="B422" i="88"/>
  <c r="C304" i="90" l="1"/>
  <c r="B303" i="90"/>
  <c r="A303" i="90"/>
  <c r="C424" i="88"/>
  <c r="A423" i="88"/>
  <c r="B423" i="88"/>
  <c r="A304" i="90" l="1"/>
  <c r="B304" i="90"/>
  <c r="C305" i="90"/>
  <c r="A424" i="88"/>
  <c r="B424" i="88"/>
  <c r="C425" i="88"/>
  <c r="C306" i="90" l="1"/>
  <c r="A305" i="90"/>
  <c r="B305" i="90"/>
  <c r="C426" i="88"/>
  <c r="A425" i="88"/>
  <c r="B425" i="88"/>
  <c r="A306" i="90" l="1"/>
  <c r="C307" i="90"/>
  <c r="B306" i="90"/>
  <c r="B426" i="88"/>
  <c r="A426" i="88"/>
  <c r="C427" i="88"/>
  <c r="B307" i="90" l="1"/>
  <c r="C308" i="90"/>
  <c r="A307" i="90"/>
  <c r="A427" i="88"/>
  <c r="C428" i="88"/>
  <c r="B427" i="88"/>
  <c r="B308" i="90" l="1"/>
  <c r="A308" i="90"/>
  <c r="C309" i="90"/>
  <c r="C429" i="88"/>
  <c r="A428" i="88"/>
  <c r="B428" i="88"/>
  <c r="A309" i="90" l="1"/>
  <c r="C310" i="90"/>
  <c r="B309" i="90"/>
  <c r="A429" i="88"/>
  <c r="C430" i="88"/>
  <c r="B429" i="88"/>
  <c r="B310" i="90" l="1"/>
  <c r="A310" i="90"/>
  <c r="C311" i="90"/>
  <c r="C431" i="88"/>
  <c r="B430" i="88"/>
  <c r="A430" i="88"/>
  <c r="C312" i="90" l="1"/>
  <c r="A311" i="90"/>
  <c r="B311" i="90"/>
  <c r="C432" i="88"/>
  <c r="A431" i="88"/>
  <c r="B431" i="88"/>
  <c r="A312" i="90" l="1"/>
  <c r="C313" i="90"/>
  <c r="B312" i="90"/>
  <c r="A432" i="88"/>
  <c r="B432" i="88"/>
  <c r="C433" i="88"/>
  <c r="B313" i="90" l="1"/>
  <c r="A313" i="90"/>
  <c r="C314" i="90"/>
  <c r="C434" i="88"/>
  <c r="B433" i="88"/>
  <c r="A433" i="88"/>
  <c r="B314" i="90" l="1"/>
  <c r="A314" i="90"/>
  <c r="C315" i="90"/>
  <c r="B434" i="88"/>
  <c r="C435" i="88"/>
  <c r="A434" i="88"/>
  <c r="C316" i="90" l="1"/>
  <c r="B315" i="90"/>
  <c r="A315" i="90"/>
  <c r="A435" i="88"/>
  <c r="B435" i="88"/>
  <c r="C436" i="88"/>
  <c r="C317" i="90" l="1"/>
  <c r="B316" i="90"/>
  <c r="A316" i="90"/>
  <c r="C437" i="88"/>
  <c r="B436" i="88"/>
  <c r="A436" i="88"/>
  <c r="B317" i="90" l="1"/>
  <c r="A317" i="90"/>
  <c r="C318" i="90"/>
  <c r="A437" i="88"/>
  <c r="B437" i="88"/>
  <c r="C438" i="88"/>
  <c r="B318" i="90" l="1"/>
  <c r="C319" i="90"/>
  <c r="A318" i="90"/>
  <c r="C439" i="88"/>
  <c r="B438" i="88"/>
  <c r="A438" i="88"/>
  <c r="B319" i="90" l="1"/>
  <c r="A319" i="90"/>
  <c r="C320" i="90"/>
  <c r="C440" i="88"/>
  <c r="A439" i="88"/>
  <c r="B439" i="88"/>
  <c r="B320" i="90" l="1"/>
  <c r="A320" i="90"/>
  <c r="C321" i="90"/>
  <c r="A440" i="88"/>
  <c r="B440" i="88"/>
  <c r="C441" i="88"/>
  <c r="B321" i="90" l="1"/>
  <c r="C322" i="90"/>
  <c r="A321" i="90"/>
  <c r="C442" i="88"/>
  <c r="A441" i="88"/>
  <c r="B441" i="88"/>
  <c r="C323" i="90" l="1"/>
  <c r="A322" i="90"/>
  <c r="B322" i="90"/>
  <c r="B442" i="88"/>
  <c r="C443" i="88"/>
  <c r="A442" i="88"/>
  <c r="A323" i="90" l="1"/>
  <c r="B323" i="90"/>
  <c r="C324" i="90"/>
  <c r="A443" i="88"/>
  <c r="B443" i="88"/>
  <c r="C444" i="88"/>
  <c r="B324" i="90" l="1"/>
  <c r="C325" i="90"/>
  <c r="A324" i="90"/>
  <c r="C445" i="88"/>
  <c r="B444" i="88"/>
  <c r="A444" i="88"/>
  <c r="A325" i="90" l="1"/>
  <c r="B325" i="90"/>
  <c r="C326" i="90"/>
  <c r="A445" i="88"/>
  <c r="B445" i="88"/>
  <c r="C446" i="88"/>
  <c r="C327" i="90" l="1"/>
  <c r="B326" i="90"/>
  <c r="A326" i="90"/>
  <c r="C447" i="88"/>
  <c r="A446" i="88"/>
  <c r="B446" i="88"/>
  <c r="C328" i="90" l="1"/>
  <c r="A327" i="90"/>
  <c r="B327" i="90"/>
  <c r="C448" i="88"/>
  <c r="A447" i="88"/>
  <c r="B447" i="88"/>
  <c r="A328" i="90" l="1"/>
  <c r="B328" i="90"/>
  <c r="C329" i="90"/>
  <c r="A448" i="88"/>
  <c r="C449" i="88"/>
  <c r="B448" i="88"/>
  <c r="C330" i="90" l="1"/>
  <c r="A329" i="90"/>
  <c r="B329" i="90"/>
  <c r="C450" i="88"/>
  <c r="B449" i="88"/>
  <c r="A449" i="88"/>
  <c r="B330" i="90" l="1"/>
  <c r="A330" i="90"/>
  <c r="C331" i="90"/>
  <c r="B450" i="88"/>
  <c r="C451" i="88"/>
  <c r="A450" i="88"/>
  <c r="C332" i="90" l="1"/>
  <c r="A331" i="90"/>
  <c r="B331" i="90"/>
  <c r="A451" i="88"/>
  <c r="C452" i="88"/>
  <c r="B451" i="88"/>
  <c r="B332" i="90" l="1"/>
  <c r="C333" i="90"/>
  <c r="A332" i="90"/>
  <c r="C453" i="88"/>
  <c r="A452" i="88"/>
  <c r="B452" i="88"/>
  <c r="A333" i="90" l="1"/>
  <c r="B333" i="90"/>
  <c r="C334" i="90"/>
  <c r="A453" i="88"/>
  <c r="B453" i="88"/>
  <c r="C454" i="88"/>
  <c r="B334" i="90" l="1"/>
  <c r="A334" i="90"/>
  <c r="C335" i="90"/>
  <c r="C455" i="88"/>
  <c r="A454" i="88"/>
  <c r="B454" i="88"/>
  <c r="A335" i="90" l="1"/>
  <c r="B335" i="90"/>
  <c r="C336" i="90"/>
  <c r="C456" i="88"/>
  <c r="A455" i="88"/>
  <c r="B455" i="88"/>
  <c r="C337" i="90" l="1"/>
  <c r="B336" i="90"/>
  <c r="A336" i="90"/>
  <c r="A456" i="88"/>
  <c r="B456" i="88"/>
  <c r="C457" i="88"/>
  <c r="C338" i="90" l="1"/>
  <c r="B337" i="90"/>
  <c r="A337" i="90"/>
  <c r="C458" i="88"/>
  <c r="A457" i="88"/>
  <c r="B457" i="88"/>
  <c r="A338" i="90" l="1"/>
  <c r="C339" i="90"/>
  <c r="B338" i="90"/>
  <c r="B458" i="88"/>
  <c r="C459" i="88"/>
  <c r="A458" i="88"/>
  <c r="A339" i="90" l="1"/>
  <c r="C340" i="90"/>
  <c r="B339" i="90"/>
  <c r="A459" i="88"/>
  <c r="B459" i="88"/>
  <c r="C460" i="88"/>
  <c r="A340" i="90" l="1"/>
  <c r="C341" i="90"/>
  <c r="B340" i="90"/>
  <c r="C461" i="88"/>
  <c r="B460" i="88"/>
  <c r="A460" i="88"/>
  <c r="C342" i="90" l="1"/>
  <c r="B341" i="90"/>
  <c r="A341" i="90"/>
  <c r="A461" i="88"/>
  <c r="B461" i="88"/>
  <c r="C462" i="88"/>
  <c r="B342" i="90" l="1"/>
  <c r="C343" i="90"/>
  <c r="A342" i="90"/>
  <c r="C463" i="88"/>
  <c r="A462" i="88"/>
  <c r="B462" i="88"/>
  <c r="C344" i="90" l="1"/>
  <c r="B343" i="90"/>
  <c r="A343" i="90"/>
  <c r="C464" i="88"/>
  <c r="A463" i="88"/>
  <c r="B463" i="88"/>
  <c r="C345" i="90" l="1"/>
  <c r="B344" i="90"/>
  <c r="A344" i="90"/>
  <c r="A464" i="88"/>
  <c r="C465" i="88"/>
  <c r="B464" i="88"/>
  <c r="B345" i="90" l="1"/>
  <c r="A345" i="90"/>
  <c r="C346" i="90"/>
  <c r="C466" i="88"/>
  <c r="A465" i="88"/>
  <c r="B465" i="88"/>
  <c r="A346" i="90" l="1"/>
  <c r="B346" i="90"/>
  <c r="C347" i="90"/>
  <c r="B466" i="88"/>
  <c r="A466" i="88"/>
  <c r="C467" i="88"/>
  <c r="C348" i="90" l="1"/>
  <c r="B347" i="90"/>
  <c r="A347" i="90"/>
  <c r="A467" i="88"/>
  <c r="C468" i="88"/>
  <c r="B467" i="88"/>
  <c r="C349" i="90" l="1"/>
  <c r="B348" i="90"/>
  <c r="A348" i="90"/>
  <c r="C469" i="88"/>
  <c r="A468" i="88"/>
  <c r="B468" i="88"/>
  <c r="B349" i="90" l="1"/>
  <c r="C350" i="90"/>
  <c r="A349" i="90"/>
  <c r="A469" i="88"/>
  <c r="C470" i="88"/>
  <c r="B469" i="88"/>
  <c r="C351" i="90" l="1"/>
  <c r="B350" i="90"/>
  <c r="A350" i="90"/>
  <c r="C471" i="88"/>
  <c r="A470" i="88"/>
  <c r="B470" i="88"/>
  <c r="B351" i="90" l="1"/>
  <c r="C352" i="90"/>
  <c r="A351" i="90"/>
  <c r="C472" i="88"/>
  <c r="A471" i="88"/>
  <c r="B471" i="88"/>
  <c r="B352" i="90" l="1"/>
  <c r="A352" i="90"/>
  <c r="C353" i="90"/>
  <c r="A472" i="88"/>
  <c r="C473" i="88"/>
  <c r="B472" i="88"/>
  <c r="A353" i="90" l="1"/>
  <c r="C354" i="90"/>
  <c r="B353" i="90"/>
  <c r="C474" i="88"/>
  <c r="A473" i="88"/>
  <c r="B473" i="88"/>
  <c r="C355" i="90" l="1"/>
  <c r="A354" i="90"/>
  <c r="B354" i="90"/>
  <c r="B474" i="88"/>
  <c r="A474" i="88"/>
  <c r="C475" i="88"/>
  <c r="A355" i="90" l="1"/>
  <c r="B355" i="90"/>
  <c r="C356" i="90"/>
  <c r="A475" i="88"/>
  <c r="C476" i="88"/>
  <c r="B475" i="88"/>
  <c r="A356" i="90" l="1"/>
  <c r="B356" i="90"/>
  <c r="C357" i="90"/>
  <c r="C477" i="88"/>
  <c r="B476" i="88"/>
  <c r="A476" i="88"/>
  <c r="B357" i="90" l="1"/>
  <c r="C358" i="90"/>
  <c r="A357" i="90"/>
  <c r="A477" i="88"/>
  <c r="B477" i="88"/>
  <c r="C478" i="88"/>
  <c r="B358" i="90" l="1"/>
  <c r="C359" i="90"/>
  <c r="A358" i="90"/>
  <c r="C479" i="88"/>
  <c r="B478" i="88"/>
  <c r="A478" i="88"/>
  <c r="B359" i="90" l="1"/>
  <c r="A359" i="90"/>
  <c r="C360" i="90"/>
  <c r="B479" i="88"/>
  <c r="C480" i="88"/>
  <c r="A479" i="88"/>
  <c r="C361" i="90" l="1"/>
  <c r="B360" i="90"/>
  <c r="A360" i="90"/>
  <c r="A480" i="88"/>
  <c r="B480" i="88"/>
  <c r="C481" i="88"/>
  <c r="C362" i="90" l="1"/>
  <c r="A361" i="90"/>
  <c r="B361" i="90"/>
  <c r="B481" i="88"/>
  <c r="C482" i="88"/>
  <c r="A481" i="88"/>
  <c r="B362" i="90" l="1"/>
  <c r="A362" i="90"/>
  <c r="C363" i="90"/>
  <c r="B482" i="88"/>
  <c r="C483" i="88"/>
  <c r="A482" i="88"/>
  <c r="B363" i="90" l="1"/>
  <c r="C364" i="90"/>
  <c r="A363" i="90"/>
  <c r="B483" i="88"/>
  <c r="A483" i="88"/>
  <c r="C484" i="88"/>
  <c r="C365" i="90" l="1"/>
  <c r="B364" i="90"/>
  <c r="A364" i="90"/>
  <c r="C485" i="88"/>
  <c r="B484" i="88"/>
  <c r="A484" i="88"/>
  <c r="A365" i="90" l="1"/>
  <c r="C366" i="90"/>
  <c r="B365" i="90"/>
  <c r="A485" i="88"/>
  <c r="B485" i="88"/>
  <c r="C486" i="88"/>
  <c r="C367" i="90" l="1"/>
  <c r="A366" i="90"/>
  <c r="B366" i="90"/>
  <c r="C487" i="88"/>
  <c r="A486" i="88"/>
  <c r="B486" i="88"/>
  <c r="C368" i="90" l="1"/>
  <c r="B367" i="90"/>
  <c r="A367" i="90"/>
  <c r="C488" i="88"/>
  <c r="A487" i="88"/>
  <c r="B487" i="88"/>
  <c r="A368" i="90" l="1"/>
  <c r="B368" i="90"/>
  <c r="C369" i="90"/>
  <c r="A488" i="88"/>
  <c r="B488" i="88"/>
  <c r="C489" i="88"/>
  <c r="B369" i="90" l="1"/>
  <c r="C370" i="90"/>
  <c r="A369" i="90"/>
  <c r="C490" i="88"/>
  <c r="A489" i="88"/>
  <c r="B489" i="88"/>
  <c r="B370" i="90" l="1"/>
  <c r="A370" i="90"/>
  <c r="C371" i="90"/>
  <c r="B490" i="88"/>
  <c r="C491" i="88"/>
  <c r="A490" i="88"/>
  <c r="A371" i="90" l="1"/>
  <c r="B371" i="90"/>
  <c r="C372" i="90"/>
  <c r="A491" i="88"/>
  <c r="B491" i="88"/>
  <c r="C492" i="88"/>
  <c r="B372" i="90" l="1"/>
  <c r="A372" i="90"/>
  <c r="C373" i="90"/>
  <c r="A492" i="88"/>
  <c r="B492" i="88"/>
  <c r="C493" i="88"/>
  <c r="B373" i="90" l="1"/>
  <c r="A373" i="90"/>
  <c r="C374" i="90"/>
  <c r="A493" i="88"/>
  <c r="B493" i="88"/>
  <c r="C494" i="88"/>
  <c r="A374" i="90" l="1"/>
  <c r="B374" i="90"/>
  <c r="C375" i="90"/>
  <c r="C495" i="88"/>
  <c r="A494" i="88"/>
  <c r="B494" i="88"/>
  <c r="B375" i="90" l="1"/>
  <c r="C376" i="90"/>
  <c r="A375" i="90"/>
  <c r="C496" i="88"/>
  <c r="A495" i="88"/>
  <c r="B495" i="88"/>
  <c r="B376" i="90" l="1"/>
  <c r="A376" i="90"/>
  <c r="C377" i="90"/>
  <c r="A496" i="88"/>
  <c r="B496" i="88"/>
  <c r="C497" i="88"/>
  <c r="B377" i="90" l="1"/>
  <c r="C378" i="90"/>
  <c r="A377" i="90"/>
  <c r="C498" i="88"/>
  <c r="A497" i="88"/>
  <c r="B497" i="88"/>
  <c r="B378" i="90" l="1"/>
  <c r="C379" i="90"/>
  <c r="A378" i="90"/>
  <c r="B498" i="88"/>
  <c r="C499" i="88"/>
  <c r="A498" i="88"/>
  <c r="B379" i="90" l="1"/>
  <c r="C380" i="90"/>
  <c r="A379" i="90"/>
  <c r="A499" i="88"/>
  <c r="B499" i="88"/>
  <c r="C500" i="88"/>
  <c r="B380" i="90" l="1"/>
  <c r="C381" i="90"/>
  <c r="A380" i="90"/>
  <c r="C501" i="88"/>
  <c r="A500" i="88"/>
  <c r="B500" i="88"/>
  <c r="B381" i="90" l="1"/>
  <c r="A381" i="90"/>
  <c r="C382" i="90"/>
  <c r="A501" i="88"/>
  <c r="B501" i="88"/>
  <c r="C502" i="88"/>
  <c r="B382" i="90" l="1"/>
  <c r="A382" i="90"/>
  <c r="C383" i="90"/>
  <c r="C503" i="88"/>
  <c r="B502" i="88"/>
  <c r="A502" i="88"/>
  <c r="C384" i="90" l="1"/>
  <c r="A383" i="90"/>
  <c r="B383" i="90"/>
  <c r="C504" i="88"/>
  <c r="A503" i="88"/>
  <c r="B503" i="88"/>
  <c r="C385" i="90" l="1"/>
  <c r="B384" i="90"/>
  <c r="A384" i="90"/>
  <c r="A504" i="88"/>
  <c r="C505" i="88"/>
  <c r="B504" i="88"/>
  <c r="B385" i="90" l="1"/>
  <c r="A385" i="90"/>
  <c r="C386" i="90"/>
  <c r="C506" i="88"/>
  <c r="A505" i="88"/>
  <c r="B505" i="88"/>
  <c r="C387" i="90" l="1"/>
  <c r="A386" i="90"/>
  <c r="B386" i="90"/>
  <c r="B506" i="88"/>
  <c r="C507" i="88"/>
  <c r="A506" i="88"/>
  <c r="A387" i="90" l="1"/>
  <c r="C388" i="90"/>
  <c r="B387" i="90"/>
  <c r="A507" i="88"/>
  <c r="B507" i="88"/>
  <c r="C508" i="88"/>
  <c r="B388" i="90" l="1"/>
  <c r="A388" i="90"/>
  <c r="C389" i="90"/>
  <c r="C509" i="88"/>
  <c r="A508" i="88"/>
  <c r="B508" i="88"/>
  <c r="B389" i="90" l="1"/>
  <c r="C390" i="90"/>
  <c r="A389" i="90"/>
  <c r="A509" i="88"/>
  <c r="B509" i="88"/>
  <c r="C510" i="88"/>
  <c r="A390" i="90" l="1"/>
  <c r="C391" i="90"/>
  <c r="B390" i="90"/>
  <c r="C511" i="88"/>
  <c r="A510" i="88"/>
  <c r="B510" i="88"/>
  <c r="C392" i="90" l="1"/>
  <c r="A391" i="90"/>
  <c r="B391" i="90"/>
  <c r="C512" i="88"/>
  <c r="A511" i="88"/>
  <c r="B511" i="88"/>
  <c r="B392" i="90" l="1"/>
  <c r="C393" i="90"/>
  <c r="A392" i="90"/>
  <c r="A512" i="88"/>
  <c r="B512" i="88"/>
  <c r="C513" i="88"/>
  <c r="A393" i="90" l="1"/>
  <c r="B393" i="90"/>
  <c r="C394" i="90"/>
  <c r="C514" i="88"/>
  <c r="A513" i="88"/>
  <c r="B513" i="88"/>
  <c r="C395" i="90" l="1"/>
  <c r="B394" i="90"/>
  <c r="A394" i="90"/>
  <c r="B514" i="88"/>
  <c r="C515" i="88"/>
  <c r="A514" i="88"/>
  <c r="C396" i="90" l="1"/>
  <c r="A395" i="90"/>
  <c r="B395" i="90"/>
  <c r="A515" i="88"/>
  <c r="B515" i="88"/>
  <c r="A396" i="90" l="1"/>
  <c r="B396" i="90"/>
  <c r="C397" i="90"/>
  <c r="B397" i="90" l="1"/>
  <c r="A397" i="90"/>
  <c r="C398" i="90"/>
  <c r="B398" i="90" l="1"/>
  <c r="A398" i="90"/>
  <c r="C399" i="90"/>
  <c r="A399" i="90" l="1"/>
  <c r="B399" i="90"/>
  <c r="C400" i="90"/>
  <c r="B400" i="90" l="1"/>
  <c r="C401" i="90"/>
  <c r="A400" i="90"/>
  <c r="A401" i="90" l="1"/>
  <c r="B401" i="90"/>
  <c r="C402" i="90"/>
  <c r="A402" i="90" l="1"/>
  <c r="C403" i="90"/>
  <c r="B402" i="90"/>
  <c r="A403" i="90" l="1"/>
  <c r="B403" i="90"/>
  <c r="C404" i="90"/>
  <c r="A404" i="90" l="1"/>
  <c r="B404" i="90"/>
  <c r="C405" i="90"/>
  <c r="C406" i="90" l="1"/>
  <c r="A405" i="90"/>
  <c r="B405" i="90"/>
  <c r="B406" i="90" l="1"/>
  <c r="C407" i="90"/>
  <c r="A406" i="90"/>
  <c r="C408" i="90" l="1"/>
  <c r="A407" i="90"/>
  <c r="B407" i="90"/>
  <c r="B408" i="90" l="1"/>
  <c r="A408" i="90"/>
  <c r="C409" i="90"/>
  <c r="A409" i="90" l="1"/>
  <c r="C410" i="90"/>
  <c r="B409" i="90"/>
  <c r="A410" i="90" l="1"/>
  <c r="B410" i="90"/>
  <c r="C411" i="90"/>
  <c r="C412" i="90" l="1"/>
  <c r="B411" i="90"/>
  <c r="A411" i="90"/>
  <c r="C413" i="90" l="1"/>
  <c r="B412" i="90"/>
  <c r="A412" i="90"/>
  <c r="B413" i="90" l="1"/>
  <c r="A413" i="90"/>
  <c r="C414" i="90"/>
  <c r="B414" i="90" l="1"/>
  <c r="A414" i="90"/>
  <c r="C415" i="90"/>
  <c r="C416" i="90" l="1"/>
  <c r="B415" i="90"/>
  <c r="A415" i="90"/>
  <c r="B416" i="90" l="1"/>
  <c r="A416" i="90"/>
  <c r="C417" i="90"/>
  <c r="A417" i="90" l="1"/>
  <c r="B417" i="90"/>
  <c r="C418" i="90"/>
  <c r="A418" i="90" l="1"/>
  <c r="B418" i="90"/>
  <c r="C419" i="90"/>
  <c r="B419" i="90" l="1"/>
  <c r="A419" i="90"/>
  <c r="C420" i="90"/>
  <c r="B420" i="90" l="1"/>
  <c r="C421" i="90"/>
  <c r="A420" i="90"/>
  <c r="A421" i="90" l="1"/>
  <c r="C422" i="90"/>
  <c r="B421" i="90"/>
  <c r="A422" i="90" l="1"/>
  <c r="B422" i="90"/>
  <c r="C423" i="90"/>
  <c r="B423" i="90" l="1"/>
  <c r="A423" i="90"/>
  <c r="C424" i="90"/>
  <c r="A424" i="90" l="1"/>
  <c r="B424" i="90"/>
  <c r="C425" i="90"/>
  <c r="B425" i="90" l="1"/>
  <c r="A425" i="90"/>
  <c r="C426" i="90"/>
  <c r="B426" i="90" l="1"/>
  <c r="C427" i="90"/>
  <c r="A426" i="90"/>
  <c r="B427" i="90" l="1"/>
  <c r="A427" i="90"/>
  <c r="C428" i="90"/>
  <c r="B428" i="90" l="1"/>
  <c r="A428" i="90"/>
  <c r="C429" i="90"/>
  <c r="C430" i="90" l="1"/>
  <c r="B429" i="90"/>
  <c r="A429" i="90"/>
  <c r="C431" i="90" l="1"/>
  <c r="B430" i="90"/>
  <c r="A430" i="90"/>
  <c r="B431" i="90" l="1"/>
  <c r="A431" i="90"/>
  <c r="C432" i="90"/>
  <c r="C433" i="90" l="1"/>
  <c r="B432" i="90"/>
  <c r="A432" i="90"/>
  <c r="C434" i="90" l="1"/>
  <c r="A433" i="90"/>
  <c r="B433" i="90"/>
  <c r="B434" i="90" l="1"/>
  <c r="C435" i="90"/>
  <c r="A434" i="90"/>
  <c r="B435" i="90" l="1"/>
  <c r="A435" i="90"/>
  <c r="C436" i="90"/>
  <c r="B436" i="90" l="1"/>
  <c r="C437" i="90"/>
  <c r="A436" i="90"/>
  <c r="C438" i="90" l="1"/>
  <c r="A437" i="90"/>
  <c r="B437" i="90"/>
  <c r="B438" i="90" l="1"/>
  <c r="A438" i="90"/>
  <c r="C439" i="90"/>
  <c r="B439" i="90" l="1"/>
  <c r="A439" i="90"/>
  <c r="C440" i="90"/>
  <c r="A440" i="90" l="1"/>
  <c r="B440" i="90"/>
  <c r="C441" i="90"/>
  <c r="B441" i="90" l="1"/>
  <c r="A441" i="90"/>
  <c r="C442" i="90"/>
  <c r="B442" i="90" l="1"/>
  <c r="A442" i="90"/>
  <c r="C443" i="90"/>
  <c r="C444" i="90" l="1"/>
  <c r="A443" i="90"/>
  <c r="B443" i="90"/>
  <c r="B444" i="90" l="1"/>
  <c r="A444" i="90"/>
  <c r="C445" i="90"/>
  <c r="A445" i="90" l="1"/>
  <c r="B445" i="90"/>
  <c r="C446" i="90"/>
  <c r="B446" i="90" l="1"/>
  <c r="A446" i="90"/>
  <c r="C447" i="90"/>
  <c r="C448" i="90" l="1"/>
  <c r="B447" i="90"/>
  <c r="A447" i="90"/>
  <c r="A448" i="90" l="1"/>
  <c r="B448" i="90"/>
  <c r="C449" i="90"/>
  <c r="C450" i="90" l="1"/>
  <c r="A449" i="90"/>
  <c r="B449" i="90"/>
  <c r="B450" i="90" l="1"/>
  <c r="A450" i="90"/>
  <c r="C451" i="90"/>
  <c r="B451" i="90" l="1"/>
  <c r="A451" i="90"/>
  <c r="C452" i="90"/>
  <c r="A452" i="90" l="1"/>
  <c r="B452" i="90"/>
  <c r="C453" i="90"/>
  <c r="A453" i="90" l="1"/>
  <c r="C454" i="90"/>
  <c r="B453" i="90"/>
  <c r="B454" i="90" l="1"/>
  <c r="C455" i="90"/>
  <c r="A454" i="90"/>
  <c r="C456" i="90" l="1"/>
  <c r="A455" i="90"/>
  <c r="B455" i="90"/>
  <c r="B456" i="90" l="1"/>
  <c r="A456" i="90"/>
  <c r="C457" i="90"/>
  <c r="A457" i="90" l="1"/>
  <c r="B457" i="90"/>
  <c r="C458" i="90"/>
  <c r="C459" i="90" l="1"/>
  <c r="B458" i="90"/>
  <c r="A458" i="90"/>
  <c r="A459" i="90" l="1"/>
  <c r="C460" i="90"/>
  <c r="B459" i="90"/>
  <c r="B460" i="90" l="1"/>
  <c r="A460" i="90"/>
  <c r="C461" i="90"/>
  <c r="B461" i="90" l="1"/>
  <c r="A461" i="90"/>
  <c r="C462" i="90"/>
  <c r="B462" i="90" l="1"/>
  <c r="A462" i="90"/>
  <c r="C463" i="90"/>
  <c r="A463" i="90" l="1"/>
  <c r="C464" i="90"/>
  <c r="B463" i="90"/>
  <c r="B464" i="90" l="1"/>
  <c r="C465" i="90"/>
  <c r="A464" i="90"/>
  <c r="B465" i="90" l="1"/>
  <c r="A465" i="90"/>
  <c r="C466" i="90"/>
  <c r="B466" i="90" l="1"/>
  <c r="A466" i="90"/>
  <c r="C467" i="90"/>
  <c r="A467" i="90" l="1"/>
  <c r="C468" i="90"/>
  <c r="B467" i="90"/>
  <c r="C469" i="90" l="1"/>
  <c r="B468" i="90"/>
  <c r="A468" i="90"/>
  <c r="C470" i="90" l="1"/>
  <c r="B469" i="90"/>
  <c r="A469" i="90"/>
  <c r="B470" i="90" l="1"/>
  <c r="A470" i="90"/>
  <c r="C471" i="90"/>
  <c r="C472" i="90" l="1"/>
  <c r="B471" i="90"/>
  <c r="A471" i="90"/>
  <c r="A472" i="90" l="1"/>
  <c r="B472" i="90"/>
  <c r="C473" i="90"/>
  <c r="C474" i="90" l="1"/>
  <c r="A473" i="90"/>
  <c r="B473" i="90"/>
  <c r="B474" i="90" l="1"/>
  <c r="A474" i="90"/>
  <c r="C475" i="90"/>
  <c r="A475" i="90" l="1"/>
  <c r="B475" i="90"/>
  <c r="C476" i="90"/>
  <c r="C477" i="90" l="1"/>
  <c r="A476" i="90"/>
  <c r="B476" i="90"/>
  <c r="B477" i="90" l="1"/>
  <c r="A477" i="90"/>
  <c r="C478" i="90"/>
  <c r="B478" i="90" l="1"/>
  <c r="A478" i="90"/>
  <c r="C479" i="90"/>
  <c r="C480" i="90" l="1"/>
  <c r="B479" i="90"/>
  <c r="A479" i="90"/>
  <c r="C481" i="90" l="1"/>
  <c r="B480" i="90"/>
  <c r="A480" i="90"/>
  <c r="A481" i="90" l="1"/>
  <c r="C482" i="90"/>
  <c r="B481" i="90"/>
  <c r="C483" i="90" l="1"/>
  <c r="B482" i="90"/>
  <c r="A482" i="90"/>
  <c r="A483" i="90" l="1"/>
  <c r="C484" i="90"/>
  <c r="B483" i="90"/>
  <c r="B484" i="90" l="1"/>
  <c r="A484" i="90"/>
  <c r="C485" i="90"/>
  <c r="A485" i="90" l="1"/>
  <c r="B485" i="90"/>
  <c r="C486" i="90"/>
  <c r="B486" i="90" l="1"/>
  <c r="A486" i="90"/>
  <c r="C487" i="90"/>
  <c r="B487" i="90" l="1"/>
  <c r="C488" i="90"/>
  <c r="A487" i="90"/>
  <c r="A488" i="90" l="1"/>
  <c r="C489" i="90"/>
  <c r="B488" i="90"/>
  <c r="B489" i="90" l="1"/>
  <c r="C490" i="90"/>
  <c r="A489" i="90"/>
  <c r="C491" i="90" l="1"/>
  <c r="A490" i="90"/>
  <c r="B490" i="90"/>
  <c r="A491" i="90" l="1"/>
  <c r="B491" i="90"/>
  <c r="C492" i="90"/>
  <c r="C493" i="90" l="1"/>
  <c r="B492" i="90"/>
  <c r="A492" i="90"/>
  <c r="A493" i="90" l="1"/>
  <c r="C494" i="90"/>
  <c r="B493" i="90"/>
  <c r="B494" i="90" l="1"/>
  <c r="A494" i="90"/>
  <c r="C495" i="90"/>
  <c r="C496" i="90" l="1"/>
  <c r="A495" i="90"/>
  <c r="B495" i="90"/>
  <c r="B496" i="90" l="1"/>
  <c r="A496" i="90"/>
  <c r="C497" i="90"/>
  <c r="A497" i="90" l="1"/>
  <c r="C498" i="90"/>
  <c r="B497" i="90"/>
  <c r="B498" i="90" l="1"/>
  <c r="A498" i="90"/>
  <c r="C499" i="90"/>
  <c r="B499" i="90" l="1"/>
  <c r="A499" i="90"/>
  <c r="C500" i="90"/>
  <c r="C501" i="90" l="1"/>
  <c r="A500" i="90"/>
  <c r="B500" i="90"/>
  <c r="B501" i="90" l="1"/>
  <c r="C502" i="90"/>
  <c r="A501" i="90"/>
  <c r="B502" i="90" l="1"/>
  <c r="A502" i="90"/>
  <c r="C503" i="90"/>
  <c r="C504" i="90" l="1"/>
  <c r="A503" i="90"/>
  <c r="B503" i="90"/>
  <c r="A504" i="90" l="1"/>
  <c r="C505" i="90"/>
  <c r="B504" i="90"/>
  <c r="A505" i="90" l="1"/>
  <c r="B505" i="90"/>
  <c r="C506" i="90"/>
  <c r="C507" i="90" l="1"/>
  <c r="B506" i="90"/>
  <c r="A506" i="90"/>
  <c r="A507" i="90" l="1"/>
  <c r="C508" i="90"/>
  <c r="B507" i="90"/>
  <c r="B508" i="90" l="1"/>
  <c r="A508" i="90"/>
  <c r="C509" i="90"/>
  <c r="B509" i="90" l="1"/>
  <c r="C510" i="90"/>
  <c r="A509" i="90"/>
  <c r="A510" i="90" l="1"/>
  <c r="B510" i="90"/>
  <c r="C511" i="90"/>
  <c r="A511" i="90" l="1"/>
  <c r="C512" i="90"/>
  <c r="B511" i="90"/>
  <c r="A512" i="90" l="1"/>
  <c r="C513" i="90"/>
  <c r="B512" i="90"/>
  <c r="A513" i="90" l="1"/>
  <c r="C514" i="90"/>
  <c r="B513" i="90"/>
  <c r="B514" i="90" l="1"/>
  <c r="A514" i="90"/>
  <c r="C515" i="90"/>
  <c r="A515" i="90" l="1"/>
  <c r="B515" i="90"/>
  <c r="M22" i="99" l="1"/>
  <c r="AA22" i="99"/>
  <c r="AY22" i="99"/>
  <c r="AF22" i="99"/>
  <c r="AO22" i="99"/>
  <c r="AJ22" i="99"/>
  <c r="AP22" i="99"/>
  <c r="AH22" i="99"/>
  <c r="J22" i="99"/>
  <c r="AI22" i="99"/>
  <c r="AG22" i="99"/>
  <c r="AB22" i="99"/>
  <c r="AL22" i="99"/>
  <c r="U22" i="99"/>
  <c r="AC22" i="99"/>
  <c r="AU22" i="99"/>
  <c r="AE22" i="99"/>
  <c r="Q22" i="99"/>
  <c r="V22" i="99"/>
  <c r="AM22" i="99"/>
  <c r="AD22" i="99"/>
  <c r="AQ22" i="99"/>
  <c r="AX22" i="99"/>
  <c r="I22" i="99"/>
  <c r="T22" i="99"/>
  <c r="Y22" i="99"/>
  <c r="S22" i="99"/>
  <c r="O22" i="99"/>
  <c r="AT22" i="99"/>
  <c r="AV22" i="99"/>
  <c r="AK22" i="99"/>
  <c r="K22" i="99"/>
  <c r="Z22" i="99"/>
  <c r="X22" i="99"/>
  <c r="AN22" i="99"/>
  <c r="L22" i="99"/>
  <c r="W22" i="99"/>
  <c r="AW22" i="99"/>
  <c r="P22" i="99"/>
  <c r="R22" i="99"/>
  <c r="R19" i="99"/>
  <c r="AR22" i="99"/>
  <c r="AS22" i="99"/>
  <c r="AS19" i="99"/>
  <c r="AT19" i="99"/>
  <c r="Y19" i="99"/>
  <c r="AY19" i="99"/>
  <c r="S19" i="99"/>
  <c r="N22" i="99"/>
  <c r="N19" i="99"/>
  <c r="K19" i="99"/>
  <c r="AC19" i="99"/>
  <c r="AQ19" i="99"/>
  <c r="AA19" i="99"/>
  <c r="U19" i="99"/>
  <c r="AD19" i="99"/>
  <c r="AL19" i="99"/>
  <c r="AK19" i="99"/>
  <c r="AH19" i="99"/>
  <c r="AI19" i="99"/>
  <c r="AP19" i="99"/>
  <c r="M19" i="99"/>
  <c r="AU19" i="99"/>
  <c r="AM19" i="99"/>
  <c r="V19" i="99"/>
  <c r="J19" i="99"/>
  <c r="AX19" i="99"/>
  <c r="Q19" i="99"/>
  <c r="AW19" i="99"/>
  <c r="AB19" i="99"/>
  <c r="AE19" i="99"/>
  <c r="L19" i="99"/>
  <c r="AV19" i="99"/>
  <c r="O19" i="99"/>
  <c r="AR19" i="99"/>
  <c r="AO19" i="99"/>
  <c r="AF19" i="99"/>
  <c r="AG19" i="99"/>
  <c r="AJ19" i="99"/>
  <c r="W19" i="99"/>
  <c r="X19" i="99"/>
  <c r="T19" i="99"/>
  <c r="P19" i="99"/>
  <c r="AN19" i="99"/>
  <c r="AL16" i="99"/>
  <c r="Y16" i="99"/>
  <c r="I16" i="99"/>
  <c r="S16" i="99"/>
  <c r="AK16" i="99"/>
  <c r="H16" i="99"/>
  <c r="R16" i="99"/>
  <c r="AO16" i="99"/>
  <c r="AW16" i="99"/>
  <c r="AX16" i="99"/>
  <c r="AF16" i="99"/>
  <c r="AG16" i="99"/>
  <c r="X16" i="99"/>
  <c r="V16" i="99"/>
  <c r="AS16" i="99"/>
  <c r="M16" i="99"/>
  <c r="L16" i="99"/>
  <c r="AB16" i="99"/>
  <c r="AR16" i="99"/>
  <c r="AA16" i="99"/>
  <c r="N16" i="99"/>
  <c r="AN16" i="99"/>
  <c r="K16" i="99"/>
  <c r="U16" i="99"/>
  <c r="W16" i="99"/>
  <c r="AH16" i="99"/>
  <c r="AT16" i="99"/>
  <c r="AI16" i="99"/>
  <c r="P16" i="99"/>
  <c r="E16" i="99"/>
  <c r="AM16" i="99"/>
  <c r="AD16" i="99"/>
  <c r="AP16" i="99"/>
  <c r="AC16" i="99"/>
  <c r="F16" i="99"/>
  <c r="AU16" i="99"/>
  <c r="O16" i="99"/>
  <c r="J16" i="99"/>
  <c r="Z16" i="99"/>
  <c r="AQ16" i="99"/>
  <c r="Q16" i="99"/>
  <c r="T16" i="99"/>
  <c r="AY16" i="99"/>
  <c r="AE16" i="99"/>
  <c r="AV16" i="99"/>
  <c r="AJ16" i="99"/>
  <c r="G16" i="99"/>
  <c r="AL15" i="99"/>
  <c r="AX15" i="99"/>
  <c r="I15" i="99"/>
  <c r="S15" i="99"/>
  <c r="AG15" i="99"/>
  <c r="AF15" i="99"/>
  <c r="X15" i="99"/>
  <c r="AK15" i="99"/>
  <c r="Y15" i="99"/>
  <c r="H15" i="99"/>
  <c r="AB15" i="99"/>
  <c r="R15" i="99"/>
  <c r="AW15" i="99"/>
  <c r="V15" i="99"/>
  <c r="AA15" i="99"/>
  <c r="N15" i="99"/>
  <c r="AS15" i="99"/>
  <c r="L15" i="99"/>
  <c r="AN15" i="99"/>
  <c r="K15" i="99"/>
  <c r="U15" i="99"/>
  <c r="M15" i="99"/>
  <c r="AR15" i="99"/>
  <c r="AE15" i="99"/>
  <c r="F15" i="99"/>
  <c r="AU15" i="99"/>
  <c r="E15" i="99"/>
  <c r="W15" i="99"/>
  <c r="AP15" i="99"/>
  <c r="AT15" i="99"/>
  <c r="O15" i="99"/>
  <c r="AJ15" i="99"/>
  <c r="AI15" i="99"/>
  <c r="P15" i="99"/>
  <c r="AC15" i="99"/>
  <c r="AV15" i="99"/>
  <c r="AD15" i="99"/>
  <c r="AH15" i="99"/>
  <c r="AY15" i="99"/>
  <c r="Z15" i="99"/>
  <c r="AQ15" i="99"/>
  <c r="J15" i="99"/>
  <c r="Q15" i="99"/>
  <c r="AO15" i="99"/>
  <c r="AM15" i="99"/>
  <c r="T15" i="99"/>
  <c r="G15" i="99"/>
  <c r="H19" i="99"/>
  <c r="F19" i="99"/>
  <c r="E19" i="99"/>
  <c r="S14" i="99"/>
  <c r="AL14" i="99"/>
  <c r="AG14" i="99"/>
  <c r="I14" i="99"/>
  <c r="AX14" i="99"/>
  <c r="AF14" i="99"/>
  <c r="AO14" i="99"/>
  <c r="X14" i="99"/>
  <c r="AS14" i="99"/>
  <c r="Y14" i="99"/>
  <c r="L14" i="99"/>
  <c r="AK14" i="99"/>
  <c r="H14" i="99"/>
  <c r="R14" i="99"/>
  <c r="AB14" i="99"/>
  <c r="AW14" i="99"/>
  <c r="N14" i="99"/>
  <c r="AN14" i="99"/>
  <c r="K14" i="99"/>
  <c r="U14" i="99"/>
  <c r="M14" i="99"/>
  <c r="AR14" i="99"/>
  <c r="AA14" i="99"/>
  <c r="V14" i="99"/>
  <c r="O14" i="99"/>
  <c r="AC14" i="99"/>
  <c r="F14" i="99"/>
  <c r="AU14" i="99"/>
  <c r="W14" i="99"/>
  <c r="E14" i="99"/>
  <c r="AT14" i="99"/>
  <c r="T14" i="99"/>
  <c r="AP14" i="99"/>
  <c r="AI14" i="99"/>
  <c r="P14" i="99"/>
  <c r="AD14" i="99"/>
  <c r="AH14" i="99"/>
  <c r="AE14" i="99"/>
  <c r="AV14" i="99"/>
  <c r="AJ14" i="99"/>
  <c r="J14" i="99"/>
  <c r="AM14" i="99"/>
  <c r="Z14" i="99"/>
  <c r="AQ14" i="99"/>
  <c r="Q14" i="99"/>
  <c r="AY14" i="99"/>
  <c r="G14" i="99"/>
  <c r="R12" i="99"/>
  <c r="AL12" i="99"/>
  <c r="AG12" i="99"/>
  <c r="H12" i="99"/>
  <c r="I12" i="99"/>
  <c r="S12" i="99"/>
  <c r="Y12" i="99"/>
  <c r="L12" i="99"/>
  <c r="AW12" i="99"/>
  <c r="AX12" i="99"/>
  <c r="AS12" i="99"/>
  <c r="AN12" i="99"/>
  <c r="K12" i="99"/>
  <c r="U12" i="99"/>
  <c r="AO12" i="99"/>
  <c r="M12" i="99"/>
  <c r="AR12" i="99"/>
  <c r="AB12" i="99"/>
  <c r="AA12" i="99"/>
  <c r="V12" i="99"/>
  <c r="AK12" i="99"/>
  <c r="N12" i="99"/>
  <c r="AI12" i="99"/>
  <c r="P12" i="99"/>
  <c r="E12" i="99"/>
  <c r="AT12" i="99"/>
  <c r="AD12" i="99"/>
  <c r="AP12" i="99"/>
  <c r="AH12" i="99"/>
  <c r="F12" i="99"/>
  <c r="AU12" i="99"/>
  <c r="W12" i="99"/>
  <c r="O12" i="99"/>
  <c r="AC12" i="99"/>
  <c r="Q12" i="99"/>
  <c r="X12" i="99"/>
  <c r="J12" i="99"/>
  <c r="AM12" i="99"/>
  <c r="AQ12" i="99"/>
  <c r="Z12" i="99"/>
  <c r="AF12" i="99"/>
  <c r="AE12" i="99"/>
  <c r="AV12" i="99"/>
  <c r="AJ12" i="99"/>
  <c r="AY12" i="99"/>
  <c r="G12" i="99"/>
  <c r="T12" i="99"/>
  <c r="AL17" i="99"/>
  <c r="S17" i="99"/>
  <c r="AG17" i="99"/>
  <c r="H17" i="99"/>
  <c r="R17" i="99"/>
  <c r="AW17" i="99"/>
  <c r="AF17" i="99"/>
  <c r="N17" i="99"/>
  <c r="AX17" i="99"/>
  <c r="X17" i="99"/>
  <c r="AK17" i="99"/>
  <c r="I17" i="99"/>
  <c r="Y17" i="99"/>
  <c r="AB17" i="99"/>
  <c r="M17" i="99"/>
  <c r="AR17" i="99"/>
  <c r="L17" i="99"/>
  <c r="AA17" i="99"/>
  <c r="V17" i="99"/>
  <c r="AN17" i="99"/>
  <c r="AO17" i="99"/>
  <c r="AS17" i="99"/>
  <c r="K17" i="99"/>
  <c r="U17" i="99"/>
  <c r="F17" i="99"/>
  <c r="AU17" i="99"/>
  <c r="AC17" i="99"/>
  <c r="W17" i="99"/>
  <c r="AH17" i="99"/>
  <c r="O17" i="99"/>
  <c r="AI17" i="99"/>
  <c r="P17" i="99"/>
  <c r="AT17" i="99"/>
  <c r="AD17" i="99"/>
  <c r="AP17" i="99"/>
  <c r="E17" i="99"/>
  <c r="J17" i="99"/>
  <c r="AE17" i="99"/>
  <c r="AV17" i="99"/>
  <c r="AJ17" i="99"/>
  <c r="T17" i="99"/>
  <c r="AY17" i="99"/>
  <c r="Q17" i="99"/>
  <c r="Z17" i="99"/>
  <c r="AM17" i="99"/>
  <c r="G17" i="99"/>
  <c r="AQ17" i="99"/>
  <c r="H10" i="99"/>
  <c r="R10" i="99"/>
  <c r="AW10" i="99"/>
  <c r="AF10" i="99"/>
  <c r="X10" i="99"/>
  <c r="AK10" i="99"/>
  <c r="K10" i="99"/>
  <c r="AO10" i="99"/>
  <c r="U10" i="99"/>
  <c r="L10" i="99"/>
  <c r="M10" i="99"/>
  <c r="V10" i="99"/>
  <c r="AR10" i="99"/>
  <c r="N10" i="99"/>
  <c r="AA10" i="99"/>
  <c r="AS10" i="99"/>
  <c r="AB10" i="99"/>
  <c r="AN10" i="99"/>
  <c r="AG10" i="99"/>
  <c r="I10" i="99"/>
  <c r="S10" i="99"/>
  <c r="AX10" i="99"/>
  <c r="Y10" i="99"/>
  <c r="AL10" i="99"/>
  <c r="AH10" i="99"/>
  <c r="O10" i="99"/>
  <c r="Z10" i="99"/>
  <c r="AU10" i="99"/>
  <c r="W10" i="99"/>
  <c r="AC10" i="99"/>
  <c r="AM10" i="99"/>
  <c r="F10" i="99"/>
  <c r="E10" i="99"/>
  <c r="AT10" i="99"/>
  <c r="AQ10" i="99"/>
  <c r="P10" i="99"/>
  <c r="AD10" i="99"/>
  <c r="J10" i="99"/>
  <c r="AI10" i="99"/>
  <c r="AP10" i="99"/>
  <c r="AE10" i="99"/>
  <c r="AV10" i="99"/>
  <c r="AJ10" i="99"/>
  <c r="AY10" i="99"/>
  <c r="T10" i="99"/>
  <c r="Q10" i="99"/>
  <c r="G10" i="99"/>
  <c r="U13" i="99"/>
  <c r="I13" i="99"/>
  <c r="S13" i="99"/>
  <c r="AX13" i="99"/>
  <c r="M13" i="99"/>
  <c r="AL13" i="99"/>
  <c r="AR13" i="99"/>
  <c r="R13" i="99"/>
  <c r="AW13" i="99"/>
  <c r="AF13" i="99"/>
  <c r="K13" i="99"/>
  <c r="AG13" i="99"/>
  <c r="X13" i="99"/>
  <c r="AN13" i="99"/>
  <c r="Y13" i="99"/>
  <c r="AK13" i="99"/>
  <c r="H13" i="99"/>
  <c r="AA13" i="99"/>
  <c r="AS13" i="99"/>
  <c r="AO13" i="99"/>
  <c r="L13" i="99"/>
  <c r="AB13" i="99"/>
  <c r="V13" i="99"/>
  <c r="N13" i="99"/>
  <c r="E13" i="99"/>
  <c r="AT13" i="99"/>
  <c r="AI13" i="99"/>
  <c r="P13" i="99"/>
  <c r="AD13" i="99"/>
  <c r="AP13" i="99"/>
  <c r="AH13" i="99"/>
  <c r="AC13" i="99"/>
  <c r="F13" i="99"/>
  <c r="AU13" i="99"/>
  <c r="W13" i="99"/>
  <c r="O13" i="99"/>
  <c r="AE13" i="99"/>
  <c r="Q13" i="99"/>
  <c r="T13" i="99"/>
  <c r="AY13" i="99"/>
  <c r="AV13" i="99"/>
  <c r="AJ13" i="99"/>
  <c r="AM13" i="99"/>
  <c r="J13" i="99"/>
  <c r="Z13" i="99"/>
  <c r="AQ13" i="99"/>
  <c r="G13" i="99"/>
  <c r="AL18" i="99"/>
  <c r="AX18" i="99"/>
  <c r="AX50" i="99" s="1"/>
  <c r="I18" i="99"/>
  <c r="I50" i="99" s="1"/>
  <c r="S18" i="99"/>
  <c r="X18" i="99"/>
  <c r="X50" i="99" s="1"/>
  <c r="AK18" i="99"/>
  <c r="AK50" i="99" s="1"/>
  <c r="AO18" i="99"/>
  <c r="AO50" i="99" s="1"/>
  <c r="N18" i="99"/>
  <c r="N50" i="99" s="1"/>
  <c r="Y18" i="99"/>
  <c r="Y50" i="99" s="1"/>
  <c r="H18" i="99"/>
  <c r="H50" i="99" s="1"/>
  <c r="K18" i="99"/>
  <c r="R18" i="99"/>
  <c r="AS18" i="99"/>
  <c r="AS50" i="99" s="1"/>
  <c r="AW18" i="99"/>
  <c r="AW50" i="99" s="1"/>
  <c r="AG18" i="99"/>
  <c r="AG50" i="99" s="1"/>
  <c r="AF18" i="99"/>
  <c r="AF50" i="99" s="1"/>
  <c r="AN18" i="99"/>
  <c r="AN50" i="99" s="1"/>
  <c r="V18" i="99"/>
  <c r="V50" i="99" s="1"/>
  <c r="U18" i="99"/>
  <c r="U50" i="99" s="1"/>
  <c r="M18" i="99"/>
  <c r="M50" i="99" s="1"/>
  <c r="AR18" i="99"/>
  <c r="AR50" i="99" s="1"/>
  <c r="AA18" i="99"/>
  <c r="AA50" i="99" s="1"/>
  <c r="L18" i="99"/>
  <c r="L50" i="99" s="1"/>
  <c r="AB18" i="99"/>
  <c r="AB50" i="99" s="1"/>
  <c r="F18" i="99"/>
  <c r="F50" i="99" s="1"/>
  <c r="AU18" i="99"/>
  <c r="W18" i="99"/>
  <c r="W50" i="99" s="1"/>
  <c r="AH18" i="99"/>
  <c r="O18" i="99"/>
  <c r="O50" i="99" s="1"/>
  <c r="AC18" i="99"/>
  <c r="AI18" i="99"/>
  <c r="AI50" i="99" s="1"/>
  <c r="P18" i="99"/>
  <c r="P50" i="99" s="1"/>
  <c r="AD18" i="99"/>
  <c r="AT18" i="99"/>
  <c r="AP18" i="99"/>
  <c r="E18" i="99"/>
  <c r="E50" i="99" s="1"/>
  <c r="Z19" i="99"/>
  <c r="J18" i="99"/>
  <c r="J50" i="99" s="1"/>
  <c r="Z18" i="99"/>
  <c r="Z50" i="99" s="1"/>
  <c r="AM18" i="99"/>
  <c r="AQ18" i="99"/>
  <c r="G19" i="99"/>
  <c r="I19" i="99"/>
  <c r="Q18" i="99"/>
  <c r="AY18" i="99"/>
  <c r="T18" i="99"/>
  <c r="T50" i="99" s="1"/>
  <c r="AE18" i="99"/>
  <c r="AE50" i="99" s="1"/>
  <c r="AV18" i="99"/>
  <c r="AV50" i="99" s="1"/>
  <c r="AJ18" i="99"/>
  <c r="AJ50" i="99" s="1"/>
  <c r="G18" i="99"/>
  <c r="G50" i="99" s="1"/>
  <c r="I11" i="99"/>
  <c r="AX11" i="99"/>
  <c r="Y11" i="99"/>
  <c r="AL11" i="99"/>
  <c r="AW11" i="99"/>
  <c r="AF11" i="99"/>
  <c r="X11" i="99"/>
  <c r="AG11" i="99"/>
  <c r="AK11" i="99"/>
  <c r="H11" i="99"/>
  <c r="S11" i="99"/>
  <c r="R11" i="99"/>
  <c r="V11" i="99"/>
  <c r="N11" i="99"/>
  <c r="AN11" i="99"/>
  <c r="K11" i="99"/>
  <c r="U11" i="99"/>
  <c r="AO11" i="99"/>
  <c r="AS11" i="99"/>
  <c r="M11" i="99"/>
  <c r="L11" i="99"/>
  <c r="AB11" i="99"/>
  <c r="AR11" i="99"/>
  <c r="AA11" i="99"/>
  <c r="AI11" i="99"/>
  <c r="P11" i="99"/>
  <c r="AD11" i="99"/>
  <c r="AY11" i="99"/>
  <c r="AC11" i="99"/>
  <c r="O11" i="99"/>
  <c r="AH11" i="99"/>
  <c r="F11" i="99"/>
  <c r="AU11" i="99"/>
  <c r="W11" i="99"/>
  <c r="AP11" i="99"/>
  <c r="E11" i="99"/>
  <c r="AT11" i="99"/>
  <c r="T11" i="99"/>
  <c r="AE11" i="99"/>
  <c r="AV11" i="99"/>
  <c r="AJ11" i="99"/>
  <c r="AM11" i="99"/>
  <c r="J11" i="99"/>
  <c r="Z11" i="99"/>
  <c r="AQ11" i="99"/>
  <c r="G11" i="99"/>
  <c r="Q11" i="99"/>
  <c r="H22" i="99"/>
  <c r="H43" i="99" s="1"/>
  <c r="E22" i="99"/>
  <c r="E43" i="99" s="1"/>
  <c r="G22" i="99"/>
  <c r="F22" i="99"/>
  <c r="F43" i="99" s="1"/>
  <c r="AB9" i="99"/>
  <c r="AO9" i="99"/>
  <c r="L9" i="99"/>
  <c r="AA9" i="99"/>
  <c r="V9" i="99"/>
  <c r="N9" i="99"/>
  <c r="AS9" i="99"/>
  <c r="AR9" i="99"/>
  <c r="AN9" i="99"/>
  <c r="K9" i="99"/>
  <c r="U9" i="99"/>
  <c r="AF9" i="99"/>
  <c r="M9" i="99"/>
  <c r="X9" i="99"/>
  <c r="F9" i="99"/>
  <c r="AU9" i="99"/>
  <c r="W9" i="99"/>
  <c r="AP9" i="99"/>
  <c r="AH9" i="99"/>
  <c r="O9" i="99"/>
  <c r="AC9" i="99"/>
  <c r="AJ9" i="99"/>
  <c r="AV9" i="99"/>
  <c r="AI9" i="99"/>
  <c r="P9" i="99"/>
  <c r="AD9" i="99"/>
  <c r="AE9" i="99"/>
  <c r="E9" i="99"/>
  <c r="AT9" i="99"/>
  <c r="AX9" i="99"/>
  <c r="J9" i="99"/>
  <c r="Z9" i="99"/>
  <c r="AM9" i="99"/>
  <c r="AQ9" i="99"/>
  <c r="S9" i="99"/>
  <c r="AG9" i="99"/>
  <c r="Y9" i="99"/>
  <c r="Q9" i="99"/>
  <c r="AW9" i="99"/>
  <c r="AK9" i="99"/>
  <c r="AY9" i="99"/>
  <c r="T9" i="99"/>
  <c r="I9" i="99"/>
  <c r="H9" i="99"/>
  <c r="R9" i="99"/>
  <c r="AL9" i="99"/>
  <c r="G9" i="99"/>
  <c r="AP47" i="99" l="1"/>
  <c r="AP50" i="99"/>
  <c r="R47" i="99"/>
  <c r="R50" i="99"/>
  <c r="S47" i="99"/>
  <c r="S50" i="99"/>
  <c r="AQ47" i="99"/>
  <c r="AQ50" i="99"/>
  <c r="AT59" i="99"/>
  <c r="AT50" i="99"/>
  <c r="K47" i="99"/>
  <c r="K50" i="99"/>
  <c r="AM46" i="99"/>
  <c r="AM50" i="99"/>
  <c r="AD47" i="99"/>
  <c r="AD50" i="99"/>
  <c r="AU43" i="99"/>
  <c r="AU50" i="99"/>
  <c r="AL47" i="99"/>
  <c r="AL50" i="99"/>
  <c r="AH47" i="99"/>
  <c r="AH50" i="99"/>
  <c r="AY43" i="99"/>
  <c r="AY50" i="99"/>
  <c r="AC47" i="99"/>
  <c r="AC50" i="99"/>
  <c r="Q47" i="99"/>
  <c r="Q50" i="99"/>
  <c r="Y65" i="99"/>
  <c r="G43" i="99"/>
  <c r="N47" i="99"/>
  <c r="I47" i="99"/>
  <c r="AS47" i="99"/>
  <c r="AA47" i="99"/>
  <c r="G47" i="99"/>
  <c r="AN47" i="99"/>
  <c r="O47" i="99"/>
  <c r="AB47" i="99"/>
  <c r="U43" i="99"/>
  <c r="AJ47" i="99"/>
  <c r="AG47" i="99"/>
  <c r="Q43" i="99"/>
  <c r="V43" i="99"/>
  <c r="AM48" i="99"/>
  <c r="X65" i="99"/>
  <c r="Z47" i="99"/>
  <c r="W59" i="99"/>
  <c r="AK47" i="99"/>
  <c r="E47" i="99"/>
  <c r="AE47" i="99"/>
  <c r="AX47" i="99"/>
  <c r="AT67" i="99"/>
  <c r="AT69" i="99"/>
  <c r="AT68" i="99"/>
  <c r="M46" i="99"/>
  <c r="M59" i="99"/>
  <c r="M45" i="99"/>
  <c r="M44" i="99"/>
  <c r="M43" i="99"/>
  <c r="M48" i="99"/>
  <c r="M47" i="99"/>
  <c r="K59" i="99"/>
  <c r="K48" i="99"/>
  <c r="K45" i="99"/>
  <c r="K46" i="99"/>
  <c r="K44" i="99"/>
  <c r="T48" i="99"/>
  <c r="T46" i="99"/>
  <c r="T45" i="99"/>
  <c r="T44" i="99"/>
  <c r="T59" i="99"/>
  <c r="AF45" i="99"/>
  <c r="AF46" i="99"/>
  <c r="AF43" i="99"/>
  <c r="AF59" i="99"/>
  <c r="AF44" i="99"/>
  <c r="AF48" i="99"/>
  <c r="AF47" i="99"/>
  <c r="AO44" i="99"/>
  <c r="AO43" i="99"/>
  <c r="AO46" i="99"/>
  <c r="AO48" i="99"/>
  <c r="AO59" i="99"/>
  <c r="AO45" i="99"/>
  <c r="AR48" i="99"/>
  <c r="AR45" i="99"/>
  <c r="AR44" i="99"/>
  <c r="AR46" i="99"/>
  <c r="AR59" i="99"/>
  <c r="AV45" i="99"/>
  <c r="AV59" i="99"/>
  <c r="AV48" i="99"/>
  <c r="AV46" i="99"/>
  <c r="AV43" i="99"/>
  <c r="AV44" i="99"/>
  <c r="W65" i="99"/>
  <c r="W68" i="99" s="1"/>
  <c r="AW48" i="99"/>
  <c r="AW44" i="99"/>
  <c r="AW59" i="99"/>
  <c r="AW45" i="99"/>
  <c r="AW46" i="99"/>
  <c r="J43" i="99"/>
  <c r="J46" i="99"/>
  <c r="J44" i="99"/>
  <c r="J45" i="99"/>
  <c r="J48" i="99"/>
  <c r="AH46" i="99"/>
  <c r="AH43" i="99"/>
  <c r="AH44" i="99"/>
  <c r="AH48" i="99"/>
  <c r="AH45" i="99"/>
  <c r="AH59" i="99"/>
  <c r="AL48" i="99"/>
  <c r="AL46" i="99"/>
  <c r="AL44" i="99"/>
  <c r="AL45" i="99"/>
  <c r="AL59" i="99"/>
  <c r="AL43" i="99"/>
  <c r="AM59" i="99"/>
  <c r="N43" i="99"/>
  <c r="Z45" i="99"/>
  <c r="Z48" i="99"/>
  <c r="Z46" i="99"/>
  <c r="Z44" i="99"/>
  <c r="Z43" i="99"/>
  <c r="L45" i="99"/>
  <c r="L44" i="99"/>
  <c r="L46" i="99"/>
  <c r="L59" i="99"/>
  <c r="L48" i="99"/>
  <c r="AW47" i="99"/>
  <c r="AU44" i="99"/>
  <c r="AU48" i="99"/>
  <c r="AU45" i="99"/>
  <c r="AU46" i="99"/>
  <c r="AU59" i="99"/>
  <c r="AO47" i="99"/>
  <c r="E46" i="99"/>
  <c r="E48" i="99"/>
  <c r="E59" i="99"/>
  <c r="E45" i="99"/>
  <c r="E44" i="99"/>
  <c r="P44" i="99"/>
  <c r="P48" i="99"/>
  <c r="P46" i="99"/>
  <c r="P45" i="99"/>
  <c r="P59" i="99"/>
  <c r="X47" i="99"/>
  <c r="X63" i="99" s="1"/>
  <c r="X45" i="99"/>
  <c r="X48" i="99"/>
  <c r="X59" i="99"/>
  <c r="X46" i="99"/>
  <c r="X44" i="99"/>
  <c r="AJ43" i="99"/>
  <c r="AJ46" i="99"/>
  <c r="AJ45" i="99"/>
  <c r="AJ44" i="99"/>
  <c r="AJ59" i="99"/>
  <c r="AJ48" i="99"/>
  <c r="AU47" i="99"/>
  <c r="AP46" i="99"/>
  <c r="AP44" i="99"/>
  <c r="AP48" i="99"/>
  <c r="AP43" i="99"/>
  <c r="AP45" i="99"/>
  <c r="AP59" i="99"/>
  <c r="J59" i="99"/>
  <c r="AD44" i="99"/>
  <c r="AD48" i="99"/>
  <c r="AD59" i="99"/>
  <c r="AD45" i="99"/>
  <c r="AD46" i="99"/>
  <c r="AC45" i="99"/>
  <c r="AC48" i="99"/>
  <c r="AC44" i="99"/>
  <c r="AC46" i="99"/>
  <c r="AC59" i="99"/>
  <c r="AC43" i="99"/>
  <c r="W43" i="99"/>
  <c r="F46" i="99"/>
  <c r="F45" i="99"/>
  <c r="F48" i="99"/>
  <c r="F44" i="99"/>
  <c r="F59" i="99"/>
  <c r="AM47" i="99"/>
  <c r="AY47" i="99"/>
  <c r="AX48" i="99"/>
  <c r="AX45" i="99"/>
  <c r="AX44" i="99"/>
  <c r="AX46" i="99"/>
  <c r="AX59" i="99"/>
  <c r="T47" i="99"/>
  <c r="L47" i="99"/>
  <c r="U48" i="99"/>
  <c r="U45" i="99"/>
  <c r="U44" i="99"/>
  <c r="U59" i="99"/>
  <c r="U46" i="99"/>
  <c r="U47" i="99"/>
  <c r="AQ45" i="99"/>
  <c r="AQ44" i="99"/>
  <c r="AQ48" i="99"/>
  <c r="AQ46" i="99"/>
  <c r="AQ59" i="99"/>
  <c r="H59" i="99"/>
  <c r="H45" i="99"/>
  <c r="H46" i="99"/>
  <c r="H48" i="99"/>
  <c r="H44" i="99"/>
  <c r="H47" i="99"/>
  <c r="AG48" i="99"/>
  <c r="AG44" i="99"/>
  <c r="AG46" i="99"/>
  <c r="AG59" i="99"/>
  <c r="AG43" i="99"/>
  <c r="AG45" i="99"/>
  <c r="AB48" i="99"/>
  <c r="AB46" i="99"/>
  <c r="AB45" i="99"/>
  <c r="AB59" i="99"/>
  <c r="AB44" i="99"/>
  <c r="AB43" i="99"/>
  <c r="AV47" i="99"/>
  <c r="V45" i="99"/>
  <c r="V48" i="99"/>
  <c r="V59" i="99"/>
  <c r="V46" i="99"/>
  <c r="V47" i="99"/>
  <c r="V44" i="99"/>
  <c r="AI46" i="99"/>
  <c r="AI45" i="99"/>
  <c r="AI59" i="99"/>
  <c r="AI43" i="99"/>
  <c r="AI44" i="99"/>
  <c r="AI48" i="99"/>
  <c r="AK45" i="99"/>
  <c r="AK48" i="99"/>
  <c r="AK46" i="99"/>
  <c r="AK44" i="99"/>
  <c r="AK59" i="99"/>
  <c r="AI47" i="99"/>
  <c r="AS59" i="99"/>
  <c r="AS48" i="99"/>
  <c r="AS45" i="99"/>
  <c r="AS44" i="99"/>
  <c r="AS46" i="99"/>
  <c r="I45" i="99"/>
  <c r="I48" i="99"/>
  <c r="I46" i="99"/>
  <c r="I44" i="99"/>
  <c r="I59" i="99"/>
  <c r="AE43" i="99"/>
  <c r="AE44" i="99"/>
  <c r="AE59" i="99"/>
  <c r="AE45" i="99"/>
  <c r="AE46" i="99"/>
  <c r="AE48" i="99"/>
  <c r="AT47" i="99"/>
  <c r="AR47" i="99"/>
  <c r="J47" i="99"/>
  <c r="AM43" i="99"/>
  <c r="AM44" i="99"/>
  <c r="AM45" i="99"/>
  <c r="F47" i="99"/>
  <c r="Z59" i="99"/>
  <c r="G59" i="99"/>
  <c r="G46" i="99"/>
  <c r="G45" i="99"/>
  <c r="G44" i="99"/>
  <c r="G48" i="99"/>
  <c r="AN45" i="99"/>
  <c r="AN44" i="99"/>
  <c r="AN46" i="99"/>
  <c r="AN48" i="99"/>
  <c r="AN59" i="99"/>
  <c r="W46" i="99"/>
  <c r="W47" i="99"/>
  <c r="W63" i="99" s="1"/>
  <c r="W45" i="99"/>
  <c r="W44" i="99"/>
  <c r="W48" i="99"/>
  <c r="O44" i="99"/>
  <c r="O59" i="99"/>
  <c r="O45" i="99"/>
  <c r="O48" i="99"/>
  <c r="O43" i="99"/>
  <c r="O46" i="99"/>
  <c r="Q48" i="99"/>
  <c r="Q45" i="99"/>
  <c r="Q46" i="99"/>
  <c r="Q44" i="99"/>
  <c r="Q59" i="99"/>
  <c r="T43" i="99"/>
  <c r="P47" i="99"/>
  <c r="AA45" i="99"/>
  <c r="AA48" i="99"/>
  <c r="AA43" i="99"/>
  <c r="AA46" i="99"/>
  <c r="AA44" i="99"/>
  <c r="AA59" i="99"/>
  <c r="S48" i="99"/>
  <c r="S59" i="99"/>
  <c r="S44" i="99"/>
  <c r="S46" i="99"/>
  <c r="S45" i="99"/>
  <c r="S43" i="99"/>
  <c r="Y47" i="99"/>
  <c r="Y63" i="99" s="1"/>
  <c r="Y45" i="99"/>
  <c r="Y59" i="99"/>
  <c r="Y46" i="99"/>
  <c r="Y48" i="99"/>
  <c r="Y44" i="99"/>
  <c r="N46" i="99"/>
  <c r="N45" i="99"/>
  <c r="N59" i="99"/>
  <c r="N48" i="99"/>
  <c r="N44" i="99"/>
  <c r="AY46" i="99"/>
  <c r="AY48" i="99"/>
  <c r="AT46" i="99"/>
  <c r="AT48" i="99"/>
  <c r="AT45" i="99"/>
  <c r="AT44" i="99"/>
  <c r="AY44" i="99"/>
  <c r="R44" i="99"/>
  <c r="R59" i="99"/>
  <c r="R46" i="99"/>
  <c r="R48" i="99"/>
  <c r="R45" i="99"/>
  <c r="AY45" i="99"/>
  <c r="X43" i="99"/>
  <c r="AW43" i="99"/>
  <c r="AN43" i="99"/>
  <c r="AR43" i="99"/>
  <c r="P43" i="99"/>
  <c r="L43" i="99"/>
  <c r="R43" i="99"/>
  <c r="AY59" i="99"/>
  <c r="AS43" i="99"/>
  <c r="K43" i="99"/>
  <c r="AT43" i="99"/>
  <c r="AK43" i="99"/>
  <c r="AQ43" i="99"/>
  <c r="Y43" i="99"/>
  <c r="I43" i="99"/>
  <c r="AX43" i="99"/>
  <c r="AD43" i="99"/>
  <c r="AF55" i="99" l="1"/>
  <c r="E51" i="99"/>
  <c r="AL53" i="99"/>
  <c r="AJ55" i="99"/>
  <c r="H51" i="99"/>
  <c r="AD55" i="99"/>
  <c r="AM55" i="99"/>
  <c r="AN55" i="99"/>
  <c r="I54" i="99"/>
  <c r="Z55" i="99"/>
  <c r="AA53" i="99"/>
  <c r="U55" i="99"/>
  <c r="K53" i="99"/>
  <c r="O55" i="99"/>
  <c r="AS55" i="99"/>
  <c r="AB55" i="99"/>
  <c r="AP53" i="99"/>
  <c r="R53" i="99"/>
  <c r="E54" i="99"/>
  <c r="AY68" i="99"/>
  <c r="AY69" i="99"/>
  <c r="AY67" i="99"/>
  <c r="AY53" i="99"/>
  <c r="I51" i="99"/>
  <c r="L51" i="99"/>
  <c r="R67" i="99"/>
  <c r="R69" i="99"/>
  <c r="R68" i="99"/>
  <c r="AT54" i="99"/>
  <c r="N54" i="99"/>
  <c r="AA54" i="99"/>
  <c r="Q53" i="99"/>
  <c r="W54" i="99"/>
  <c r="W62" i="99"/>
  <c r="G55" i="99"/>
  <c r="AR51" i="99"/>
  <c r="K51" i="99"/>
  <c r="AN51" i="99"/>
  <c r="R56" i="99"/>
  <c r="R52" i="99"/>
  <c r="AY55" i="99"/>
  <c r="S51" i="99"/>
  <c r="AA51" i="99"/>
  <c r="Q55" i="99"/>
  <c r="G56" i="99"/>
  <c r="G52" i="99"/>
  <c r="G51" i="99"/>
  <c r="Y51" i="99"/>
  <c r="P51" i="99"/>
  <c r="AY54" i="99"/>
  <c r="S53" i="99"/>
  <c r="AA55" i="99"/>
  <c r="O54" i="99"/>
  <c r="G53" i="99"/>
  <c r="AQ51" i="99"/>
  <c r="AD51" i="99"/>
  <c r="AK51" i="99"/>
  <c r="AW51" i="99"/>
  <c r="Y31" i="99"/>
  <c r="Y56" i="99"/>
  <c r="Y52" i="99"/>
  <c r="Y60" i="99"/>
  <c r="S54" i="99"/>
  <c r="T51" i="99"/>
  <c r="O51" i="99"/>
  <c r="AN69" i="99"/>
  <c r="AN67" i="99"/>
  <c r="AN68" i="99"/>
  <c r="G54" i="99"/>
  <c r="N52" i="99"/>
  <c r="N56" i="99"/>
  <c r="Y64" i="99"/>
  <c r="Y55" i="99"/>
  <c r="S56" i="99"/>
  <c r="S52" i="99"/>
  <c r="W64" i="99"/>
  <c r="W55" i="99"/>
  <c r="G69" i="99"/>
  <c r="G67" i="99"/>
  <c r="G68" i="99"/>
  <c r="Z69" i="99"/>
  <c r="Z68" i="99"/>
  <c r="Z67" i="99"/>
  <c r="AE69" i="99"/>
  <c r="AE68" i="99"/>
  <c r="AE67" i="99"/>
  <c r="I68" i="99"/>
  <c r="I69" i="99"/>
  <c r="I67" i="99"/>
  <c r="X51" i="99"/>
  <c r="AT56" i="99"/>
  <c r="AT52" i="99"/>
  <c r="N55" i="99"/>
  <c r="Y62" i="99"/>
  <c r="Y54" i="99"/>
  <c r="S68" i="99"/>
  <c r="S69" i="99"/>
  <c r="S67" i="99"/>
  <c r="Q68" i="99"/>
  <c r="Q67" i="99"/>
  <c r="Q69" i="99"/>
  <c r="O53" i="99"/>
  <c r="W60" i="99"/>
  <c r="W31" i="99"/>
  <c r="W52" i="99"/>
  <c r="W56" i="99"/>
  <c r="AN54" i="99"/>
  <c r="R55" i="99"/>
  <c r="AT53" i="99"/>
  <c r="Y68" i="99"/>
  <c r="AA69" i="99"/>
  <c r="AA68" i="99"/>
  <c r="AA67" i="99"/>
  <c r="Q52" i="99"/>
  <c r="Q56" i="99"/>
  <c r="Q51" i="99"/>
  <c r="O68" i="99"/>
  <c r="O67" i="99"/>
  <c r="O69" i="99"/>
  <c r="W61" i="99"/>
  <c r="W53" i="99"/>
  <c r="AN56" i="99"/>
  <c r="AN52" i="99"/>
  <c r="AE51" i="99"/>
  <c r="AY52" i="99"/>
  <c r="AY56" i="99"/>
  <c r="AY51" i="99"/>
  <c r="AX51" i="99"/>
  <c r="N69" i="99"/>
  <c r="N68" i="99"/>
  <c r="N67" i="99"/>
  <c r="S55" i="99"/>
  <c r="AT51" i="99"/>
  <c r="AS51" i="99"/>
  <c r="R51" i="99"/>
  <c r="R54" i="99"/>
  <c r="AT55" i="99"/>
  <c r="N53" i="99"/>
  <c r="Y61" i="99"/>
  <c r="Y53" i="99"/>
  <c r="AA52" i="99"/>
  <c r="AA56" i="99"/>
  <c r="AA31" i="99"/>
  <c r="Q54" i="99"/>
  <c r="O52" i="99"/>
  <c r="O56" i="99"/>
  <c r="AM51" i="99"/>
  <c r="AE55" i="99"/>
  <c r="AS54" i="99"/>
  <c r="AI53" i="99"/>
  <c r="AB68" i="99"/>
  <c r="AB67" i="99"/>
  <c r="AB69" i="99"/>
  <c r="AG51" i="99"/>
  <c r="H54" i="99"/>
  <c r="AQ52" i="99"/>
  <c r="AQ56" i="99"/>
  <c r="U67" i="99"/>
  <c r="U68" i="99"/>
  <c r="U69" i="99"/>
  <c r="AX56" i="99"/>
  <c r="AX52" i="99"/>
  <c r="W51" i="99"/>
  <c r="AD68" i="99"/>
  <c r="AD67" i="99"/>
  <c r="AD69" i="99"/>
  <c r="AP54" i="99"/>
  <c r="AJ51" i="99"/>
  <c r="X68" i="99"/>
  <c r="P53" i="99"/>
  <c r="AU52" i="99"/>
  <c r="AU56" i="99"/>
  <c r="L56" i="99"/>
  <c r="L52" i="99"/>
  <c r="Z51" i="99"/>
  <c r="AH69" i="99"/>
  <c r="AH68" i="99"/>
  <c r="AH67" i="99"/>
  <c r="J51" i="99"/>
  <c r="AW54" i="99"/>
  <c r="AV69" i="99"/>
  <c r="AV67" i="99"/>
  <c r="AV68" i="99"/>
  <c r="AR54" i="99"/>
  <c r="AO51" i="99"/>
  <c r="AF53" i="99"/>
  <c r="T54" i="99"/>
  <c r="AM54" i="99"/>
  <c r="AE54" i="99"/>
  <c r="AS56" i="99"/>
  <c r="AS52" i="99"/>
  <c r="AI54" i="99"/>
  <c r="AB53" i="99"/>
  <c r="AG69" i="99"/>
  <c r="AG67" i="99"/>
  <c r="AG68" i="99"/>
  <c r="H53" i="99"/>
  <c r="AQ53" i="99"/>
  <c r="U52" i="99"/>
  <c r="U56" i="99"/>
  <c r="AX53" i="99"/>
  <c r="F68" i="99"/>
  <c r="F67" i="99"/>
  <c r="F69" i="99"/>
  <c r="X64" i="99"/>
  <c r="X55" i="99"/>
  <c r="P54" i="99"/>
  <c r="E56" i="99"/>
  <c r="E52" i="99"/>
  <c r="L53" i="99"/>
  <c r="Z52" i="99"/>
  <c r="Z56" i="99"/>
  <c r="Z31" i="99"/>
  <c r="AL51" i="99"/>
  <c r="AH53" i="99"/>
  <c r="AW53" i="99"/>
  <c r="AV53" i="99"/>
  <c r="AR56" i="99"/>
  <c r="AR52" i="99"/>
  <c r="AO52" i="99"/>
  <c r="AO56" i="99"/>
  <c r="T55" i="99"/>
  <c r="AE53" i="99"/>
  <c r="AS53" i="99"/>
  <c r="AK67" i="99"/>
  <c r="AK69" i="99"/>
  <c r="AK68" i="99"/>
  <c r="V52" i="99"/>
  <c r="V56" i="99"/>
  <c r="AB54" i="99"/>
  <c r="AG54" i="99"/>
  <c r="H68" i="99"/>
  <c r="H67" i="99"/>
  <c r="H69" i="99"/>
  <c r="U53" i="99"/>
  <c r="AX55" i="99"/>
  <c r="F56" i="99"/>
  <c r="F52" i="99"/>
  <c r="AC51" i="99"/>
  <c r="AD52" i="99"/>
  <c r="AD56" i="99"/>
  <c r="AD31" i="99"/>
  <c r="X61" i="99"/>
  <c r="X53" i="99"/>
  <c r="P55" i="99"/>
  <c r="E53" i="99"/>
  <c r="Z54" i="99"/>
  <c r="AL67" i="99"/>
  <c r="AL69" i="99"/>
  <c r="AL68" i="99"/>
  <c r="AH55" i="99"/>
  <c r="AW67" i="99"/>
  <c r="AW69" i="99"/>
  <c r="AW68" i="99"/>
  <c r="AR53" i="99"/>
  <c r="K56" i="99"/>
  <c r="K52" i="99"/>
  <c r="M55" i="99"/>
  <c r="AU51" i="99"/>
  <c r="AK56" i="99"/>
  <c r="AK52" i="99"/>
  <c r="AG56" i="99"/>
  <c r="AG52" i="99"/>
  <c r="F55" i="99"/>
  <c r="AC67" i="99"/>
  <c r="AC68" i="99"/>
  <c r="AC69" i="99"/>
  <c r="J68" i="99"/>
  <c r="J67" i="99"/>
  <c r="J69" i="99"/>
  <c r="AP69" i="99"/>
  <c r="AP68" i="99"/>
  <c r="AP67" i="99"/>
  <c r="P56" i="99"/>
  <c r="P52" i="99"/>
  <c r="E68" i="99"/>
  <c r="E67" i="99"/>
  <c r="E69" i="99"/>
  <c r="AH56" i="99"/>
  <c r="AH52" i="99"/>
  <c r="AW56" i="99"/>
  <c r="AW52" i="99"/>
  <c r="AR55" i="99"/>
  <c r="K54" i="99"/>
  <c r="M51" i="99"/>
  <c r="AE56" i="99"/>
  <c r="AE31" i="99"/>
  <c r="AE52" i="99"/>
  <c r="I56" i="99"/>
  <c r="I52" i="99"/>
  <c r="AS68" i="99"/>
  <c r="AS69" i="99"/>
  <c r="AS67" i="99"/>
  <c r="AK54" i="99"/>
  <c r="AI55" i="99"/>
  <c r="V54" i="99"/>
  <c r="AG55" i="99"/>
  <c r="F53" i="99"/>
  <c r="AC54" i="99"/>
  <c r="AJ68" i="99"/>
  <c r="AJ69" i="99"/>
  <c r="AJ67" i="99"/>
  <c r="E55" i="99"/>
  <c r="AU67" i="99"/>
  <c r="AU68" i="99"/>
  <c r="AU69" i="99"/>
  <c r="Z53" i="99"/>
  <c r="AL56" i="99"/>
  <c r="AL52" i="99"/>
  <c r="AH51" i="99"/>
  <c r="J55" i="99"/>
  <c r="AW55" i="99"/>
  <c r="AV56" i="99"/>
  <c r="AV52" i="99"/>
  <c r="AO53" i="99"/>
  <c r="AF56" i="99"/>
  <c r="AF52" i="99"/>
  <c r="M56" i="99"/>
  <c r="M52" i="99"/>
  <c r="AK55" i="99"/>
  <c r="AI56" i="99"/>
  <c r="AI52" i="99"/>
  <c r="V67" i="99"/>
  <c r="V68" i="99"/>
  <c r="V69" i="99"/>
  <c r="AQ67" i="99"/>
  <c r="AQ68" i="99"/>
  <c r="AQ69" i="99"/>
  <c r="F54" i="99"/>
  <c r="AC56" i="99"/>
  <c r="AC31" i="99"/>
  <c r="AC52" i="99"/>
  <c r="AP51" i="99"/>
  <c r="AJ52" i="99"/>
  <c r="AJ56" i="99"/>
  <c r="AU54" i="99"/>
  <c r="L55" i="99"/>
  <c r="AL54" i="99"/>
  <c r="AH54" i="99"/>
  <c r="J53" i="99"/>
  <c r="AV51" i="99"/>
  <c r="AO69" i="99"/>
  <c r="AO68" i="99"/>
  <c r="AO67" i="99"/>
  <c r="AF67" i="99"/>
  <c r="AF68" i="99"/>
  <c r="AF69" i="99"/>
  <c r="T68" i="99"/>
  <c r="T67" i="99"/>
  <c r="T69" i="99"/>
  <c r="K55" i="99"/>
  <c r="M53" i="99"/>
  <c r="AN53" i="99"/>
  <c r="AM53" i="99"/>
  <c r="I55" i="99"/>
  <c r="AK53" i="99"/>
  <c r="AI51" i="99"/>
  <c r="V55" i="99"/>
  <c r="AB51" i="99"/>
  <c r="H56" i="99"/>
  <c r="H52" i="99"/>
  <c r="AQ54" i="99"/>
  <c r="AX67" i="99"/>
  <c r="AX68" i="99"/>
  <c r="AX69" i="99"/>
  <c r="AC55" i="99"/>
  <c r="AD54" i="99"/>
  <c r="AP55" i="99"/>
  <c r="AJ53" i="99"/>
  <c r="X60" i="99"/>
  <c r="X31" i="99"/>
  <c r="X52" i="99"/>
  <c r="X56" i="99"/>
  <c r="AU53" i="99"/>
  <c r="L68" i="99"/>
  <c r="L67" i="99"/>
  <c r="L69" i="99"/>
  <c r="AM68" i="99"/>
  <c r="AM67" i="99"/>
  <c r="AM69" i="99"/>
  <c r="AL55" i="99"/>
  <c r="J56" i="99"/>
  <c r="J52" i="99"/>
  <c r="AV54" i="99"/>
  <c r="AO55" i="99"/>
  <c r="AF51" i="99"/>
  <c r="T52" i="99"/>
  <c r="T56" i="99"/>
  <c r="K67" i="99"/>
  <c r="K68" i="99"/>
  <c r="K69" i="99"/>
  <c r="M67" i="99"/>
  <c r="M68" i="99"/>
  <c r="M69" i="99"/>
  <c r="V51" i="99"/>
  <c r="AM52" i="99"/>
  <c r="AM56" i="99"/>
  <c r="I53" i="99"/>
  <c r="AI67" i="99"/>
  <c r="AI69" i="99"/>
  <c r="AI68" i="99"/>
  <c r="V53" i="99"/>
  <c r="AB31" i="99"/>
  <c r="AB52" i="99"/>
  <c r="AB56" i="99"/>
  <c r="AG53" i="99"/>
  <c r="H55" i="99"/>
  <c r="AQ55" i="99"/>
  <c r="U54" i="99"/>
  <c r="AX54" i="99"/>
  <c r="AC53" i="99"/>
  <c r="AD53" i="99"/>
  <c r="AP52" i="99"/>
  <c r="AP56" i="99"/>
  <c r="AJ54" i="99"/>
  <c r="X62" i="99"/>
  <c r="X54" i="99"/>
  <c r="P68" i="99"/>
  <c r="P67" i="99"/>
  <c r="P69" i="99"/>
  <c r="AU55" i="99"/>
  <c r="L54" i="99"/>
  <c r="N51" i="99"/>
  <c r="J54" i="99"/>
  <c r="AV55" i="99"/>
  <c r="AR68" i="99"/>
  <c r="AR69" i="99"/>
  <c r="AR67" i="99"/>
  <c r="AO54" i="99"/>
  <c r="AF54" i="99"/>
  <c r="T53" i="99"/>
  <c r="M54" i="99"/>
  <c r="U51" i="99"/>
  <c r="F51" i="99"/>
  <c r="Y70" i="99" l="1"/>
  <c r="W70" i="99"/>
  <c r="X71" i="99"/>
  <c r="W72" i="99"/>
  <c r="W69" i="99"/>
  <c r="Y73" i="99"/>
  <c r="X70" i="99"/>
  <c r="W73" i="99"/>
  <c r="X69" i="99"/>
  <c r="X72" i="99"/>
  <c r="Y71" i="99"/>
  <c r="W71" i="99"/>
  <c r="Y72" i="99"/>
  <c r="X73" i="99"/>
  <c r="X67" i="99"/>
  <c r="Y67" i="99"/>
  <c r="Y69" i="99"/>
</calcChain>
</file>

<file path=xl/sharedStrings.xml><?xml version="1.0" encoding="utf-8"?>
<sst xmlns="http://schemas.openxmlformats.org/spreadsheetml/2006/main" count="1964" uniqueCount="273">
  <si>
    <t>Conc.</t>
  </si>
  <si>
    <t>C</t>
  </si>
  <si>
    <t>Temp</t>
  </si>
  <si>
    <t>g</t>
  </si>
  <si>
    <t>Cat. Mass</t>
  </si>
  <si>
    <t>Injection #</t>
  </si>
  <si>
    <t>.</t>
  </si>
  <si>
    <t>ret. time (min)</t>
  </si>
  <si>
    <t>mols/L</t>
  </si>
  <si>
    <t>methanol</t>
  </si>
  <si>
    <t>ethanol</t>
  </si>
  <si>
    <t>Reagent</t>
  </si>
  <si>
    <t>Ignore=0</t>
  </si>
  <si>
    <t>Filtered Group</t>
  </si>
  <si>
    <t>feed</t>
  </si>
  <si>
    <t>C-balance</t>
  </si>
  <si>
    <t>Area</t>
  </si>
  <si>
    <t>Height</t>
  </si>
  <si>
    <t>Conversion (Feed)</t>
  </si>
  <si>
    <t>Conversion (Prod)</t>
  </si>
  <si>
    <t>b</t>
  </si>
  <si>
    <t>based on RI</t>
  </si>
  <si>
    <t>Reaction</t>
  </si>
  <si>
    <t>Date Started</t>
  </si>
  <si>
    <t>Rxn Name</t>
  </si>
  <si>
    <t>Reaction #</t>
  </si>
  <si>
    <t>pre-soln</t>
  </si>
  <si>
    <t>E2</t>
  </si>
  <si>
    <t>FID</t>
  </si>
  <si>
    <t>TCD</t>
  </si>
  <si>
    <t>Ethanol</t>
  </si>
  <si>
    <t>#</t>
  </si>
  <si>
    <t>Time</t>
  </si>
  <si>
    <t>Width</t>
  </si>
  <si>
    <t>Area%</t>
  </si>
  <si>
    <t>Symmetry</t>
  </si>
  <si>
    <t>methane</t>
  </si>
  <si>
    <t>ethane</t>
  </si>
  <si>
    <t>diethylether</t>
  </si>
  <si>
    <t>FID Peak Areas</t>
  </si>
  <si>
    <t>ethanol_FID</t>
  </si>
  <si>
    <t>TCD Peak Areas</t>
  </si>
  <si>
    <t>hydrogen</t>
  </si>
  <si>
    <t>TOS (hrs)</t>
  </si>
  <si>
    <t>m1</t>
  </si>
  <si>
    <t>m2</t>
  </si>
  <si>
    <t>Condition</t>
  </si>
  <si>
    <t>H2 Flow</t>
  </si>
  <si>
    <t>Ethanol Flow</t>
  </si>
  <si>
    <t>psig</t>
  </si>
  <si>
    <t>mols/min</t>
  </si>
  <si>
    <t>System Pres</t>
  </si>
  <si>
    <t>ethanol/H2</t>
  </si>
  <si>
    <t>ethanol_TCD</t>
  </si>
  <si>
    <t>eth_FID</t>
  </si>
  <si>
    <t>eth_TCD</t>
  </si>
  <si>
    <t>Measured Flow</t>
  </si>
  <si>
    <t>E2-0-3</t>
  </si>
  <si>
    <t>E2-0-4</t>
  </si>
  <si>
    <t>E2-0-5</t>
  </si>
  <si>
    <t>E2-1-6</t>
  </si>
  <si>
    <t>E2-1-7</t>
  </si>
  <si>
    <t>E2-2-8</t>
  </si>
  <si>
    <t>E2-2-9</t>
  </si>
  <si>
    <t>E2-2-10</t>
  </si>
  <si>
    <t>E2-2-11</t>
  </si>
  <si>
    <t>E2-2-12</t>
  </si>
  <si>
    <t>E2-2-13</t>
  </si>
  <si>
    <t>E2-3-14</t>
  </si>
  <si>
    <t>E2-3-15</t>
  </si>
  <si>
    <t>E2-3-16</t>
  </si>
  <si>
    <t>E2-3-17</t>
  </si>
  <si>
    <t>E2-4-18</t>
  </si>
  <si>
    <t>E2-4-19</t>
  </si>
  <si>
    <t>E2-4-20</t>
  </si>
  <si>
    <t>E2-4-21</t>
  </si>
  <si>
    <t>Put Identifier here.</t>
  </si>
  <si>
    <t>Paste into these columns</t>
  </si>
  <si>
    <t>You don't need spaces between tables, but they won't hurt either.</t>
  </si>
  <si>
    <t>You don't need headers, but they won't hurt either.</t>
  </si>
  <si>
    <t>Drag these down as you add data.</t>
  </si>
  <si>
    <t xml:space="preserve"> </t>
  </si>
  <si>
    <t>Rxn-Cond.</t>
  </si>
  <si>
    <t>Drag</t>
  </si>
  <si>
    <t>sccm</t>
  </si>
  <si>
    <t>no dim.</t>
  </si>
  <si>
    <t>wt %</t>
  </si>
  <si>
    <t>Meas. Flow</t>
  </si>
  <si>
    <t>EtOH Conc.</t>
  </si>
  <si>
    <t>g-cat</t>
  </si>
  <si>
    <t>cat. mass</t>
  </si>
  <si>
    <t>pressure</t>
  </si>
  <si>
    <t>temperature</t>
  </si>
  <si>
    <t>Injection time</t>
  </si>
  <si>
    <t xml:space="preserve">I </t>
  </si>
  <si>
    <t>MFC 1</t>
  </si>
  <si>
    <t>H2</t>
  </si>
  <si>
    <t>m</t>
  </si>
  <si>
    <t>inputs</t>
  </si>
  <si>
    <t>sum res.</t>
  </si>
  <si>
    <t>New Condition</t>
  </si>
  <si>
    <t>BPR</t>
  </si>
  <si>
    <t>psi</t>
  </si>
  <si>
    <t>ISCO - EtOH</t>
  </si>
  <si>
    <t>mL/min</t>
  </si>
  <si>
    <t>MFC SP - H2</t>
  </si>
  <si>
    <t>% open</t>
  </si>
  <si>
    <t>Total FR</t>
  </si>
  <si>
    <t>flow rates</t>
  </si>
  <si>
    <t>EtOH</t>
  </si>
  <si>
    <t>desired</t>
  </si>
  <si>
    <t>res.</t>
  </si>
  <si>
    <t>Total</t>
  </si>
  <si>
    <t>mol. frac.</t>
  </si>
  <si>
    <t>P</t>
  </si>
  <si>
    <t>EtOH Frac</t>
  </si>
  <si>
    <t>MFC1</t>
  </si>
  <si>
    <t>%open</t>
  </si>
  <si>
    <t>E2-5-1</t>
  </si>
  <si>
    <t>E2-5-2</t>
  </si>
  <si>
    <t>E2-5-3</t>
  </si>
  <si>
    <t>E2-5-4</t>
  </si>
  <si>
    <t>E2-5-5</t>
  </si>
  <si>
    <t>E2-5-6</t>
  </si>
  <si>
    <t>E2-5-7</t>
  </si>
  <si>
    <t>E2-6-8</t>
  </si>
  <si>
    <t>E2-6-9</t>
  </si>
  <si>
    <t>E2-6-10</t>
  </si>
  <si>
    <t>E2-6-11</t>
  </si>
  <si>
    <t>E2-6-12</t>
  </si>
  <si>
    <t>E2-6-13</t>
  </si>
  <si>
    <t>E2-6-14</t>
  </si>
  <si>
    <t>E2-6-15</t>
  </si>
  <si>
    <t>E2-6-16</t>
  </si>
  <si>
    <t>E2-6-17</t>
  </si>
  <si>
    <t>E2-6-18</t>
  </si>
  <si>
    <t>E2-6-19</t>
  </si>
  <si>
    <t>E2-6-20</t>
  </si>
  <si>
    <t>E2-6-21</t>
  </si>
  <si>
    <t>E2-6-22</t>
  </si>
  <si>
    <t>E2-6-23</t>
  </si>
  <si>
    <t>E2-6-24</t>
  </si>
  <si>
    <t>E2-6-25</t>
  </si>
  <si>
    <t>E2-6-26</t>
  </si>
  <si>
    <t>E2-6-27</t>
  </si>
  <si>
    <t>E2-6-28</t>
  </si>
  <si>
    <t>E2-6-29</t>
  </si>
  <si>
    <t>E2-6-30</t>
  </si>
  <si>
    <t>E2-6-31</t>
  </si>
  <si>
    <t>E2-7-1</t>
  </si>
  <si>
    <t>E2-7-2</t>
  </si>
  <si>
    <t>E2-7-3</t>
  </si>
  <si>
    <t>E2-7-4</t>
  </si>
  <si>
    <t>E2-1-8</t>
  </si>
  <si>
    <t>Vlookup Ref</t>
  </si>
  <si>
    <t>F5</t>
  </si>
  <si>
    <t>Inj#</t>
  </si>
  <si>
    <t>SCCM</t>
  </si>
  <si>
    <t>Mol Me/H2</t>
  </si>
  <si>
    <t>Total Flow</t>
  </si>
  <si>
    <t>Sys Pres</t>
  </si>
  <si>
    <t>Bar</t>
  </si>
  <si>
    <t>FID Peak</t>
  </si>
  <si>
    <t>TCD H2 Peak (1)</t>
  </si>
  <si>
    <t>TCD Ethanol Peak (2)</t>
  </si>
  <si>
    <t>Count?</t>
  </si>
  <si>
    <t>AvgIf</t>
  </si>
  <si>
    <t>H2 SP</t>
  </si>
  <si>
    <t>Ethanol SP</t>
  </si>
  <si>
    <t>Actual Flow</t>
  </si>
  <si>
    <t>(%)</t>
  </si>
  <si>
    <t>RT</t>
  </si>
  <si>
    <t>IF</t>
  </si>
  <si>
    <t>Colum #</t>
  </si>
  <si>
    <t>Cond Change 4:25 pm 2/19/19</t>
  </si>
  <si>
    <t>Averages</t>
  </si>
  <si>
    <t>TOS</t>
  </si>
  <si>
    <t>hr:min</t>
  </si>
  <si>
    <t>Eth FID/H2 TCD</t>
  </si>
  <si>
    <t>Eth TCD/H2 TCD</t>
  </si>
  <si>
    <t>Eth FID/TCD</t>
  </si>
  <si>
    <t>Errors</t>
  </si>
  <si>
    <t>slope1</t>
  </si>
  <si>
    <t>MFC 1 (H2)</t>
  </si>
  <si>
    <t>ISCO</t>
  </si>
  <si>
    <t>mL/min-&gt;SCCM</t>
  </si>
  <si>
    <t>slope2</t>
  </si>
  <si>
    <t>c</t>
  </si>
  <si>
    <t>SRR</t>
  </si>
  <si>
    <t>Mol Ethanol/H2</t>
  </si>
  <si>
    <t>Ethanol Mol Frac</t>
  </si>
  <si>
    <t>(Methane)</t>
  </si>
  <si>
    <t>(H2)</t>
  </si>
  <si>
    <t>Inj #</t>
  </si>
  <si>
    <t>H2 SP (%open)</t>
  </si>
  <si>
    <t>H2 SCCM</t>
  </si>
  <si>
    <t>Meth SP (%open)</t>
  </si>
  <si>
    <t>Meth SCCM</t>
  </si>
  <si>
    <t>Total SCCM (Theo)</t>
  </si>
  <si>
    <t>Total SCCM (Act.)</t>
  </si>
  <si>
    <t>Vol (mL)</t>
  </si>
  <si>
    <t>time (s)</t>
  </si>
  <si>
    <t>BPR Pres. (Bar)</t>
  </si>
  <si>
    <t>System Temp ( C)</t>
  </si>
  <si>
    <t>Relief Valve</t>
  </si>
  <si>
    <t>H2:CH4</t>
  </si>
  <si>
    <t>mol. frac. CH4</t>
  </si>
  <si>
    <t>mol frac. H2</t>
  </si>
  <si>
    <t>FID RT</t>
  </si>
  <si>
    <t>Peak1 RT</t>
  </si>
  <si>
    <t>TCD Peak1</t>
  </si>
  <si>
    <t>Peak2 RT</t>
  </si>
  <si>
    <t>TCD Peak2</t>
  </si>
  <si>
    <t>count?</t>
  </si>
  <si>
    <t>avg_if</t>
  </si>
  <si>
    <t>CH4 TCD:FID</t>
  </si>
  <si>
    <t>No</t>
  </si>
  <si>
    <t>2 1</t>
  </si>
  <si>
    <t>2 2</t>
  </si>
  <si>
    <t>2 3</t>
  </si>
  <si>
    <t>2 4</t>
  </si>
  <si>
    <t>2 5</t>
  </si>
  <si>
    <t>2 6</t>
  </si>
  <si>
    <t>M</t>
  </si>
  <si>
    <t>Meth SP</t>
  </si>
  <si>
    <t>Tot Flow SCCM</t>
  </si>
  <si>
    <t>Compound</t>
  </si>
  <si>
    <t>Methane</t>
  </si>
  <si>
    <t>Ethane</t>
  </si>
  <si>
    <t>Rel. Sensativity</t>
  </si>
  <si>
    <t>Source</t>
  </si>
  <si>
    <t>Dietz</t>
  </si>
  <si>
    <t>Methanol</t>
  </si>
  <si>
    <t>Formic Acid</t>
  </si>
  <si>
    <t>Acetic Acid</t>
  </si>
  <si>
    <t>Ethylene</t>
  </si>
  <si>
    <t>Acetylene</t>
  </si>
  <si>
    <t>MW</t>
  </si>
  <si>
    <t>Thermal Response</t>
  </si>
  <si>
    <t>Weight Factor</t>
  </si>
  <si>
    <t>BP</t>
  </si>
  <si>
    <t>Argon</t>
  </si>
  <si>
    <t>Nitrogen</t>
  </si>
  <si>
    <t>Oxygen</t>
  </si>
  <si>
    <t>Carbon Dioxide</t>
  </si>
  <si>
    <t>Carbon Monoxide</t>
  </si>
  <si>
    <t>Water</t>
  </si>
  <si>
    <t>Acetone</t>
  </si>
  <si>
    <t>Diethyl Ether</t>
  </si>
  <si>
    <t>Formaldehyde</t>
  </si>
  <si>
    <t>Predicted Ethanol FID</t>
  </si>
  <si>
    <t>Predicted Ethanol TCD</t>
  </si>
  <si>
    <t>a</t>
  </si>
  <si>
    <t>carbon dioxide?</t>
  </si>
  <si>
    <t>Norm. to Methane</t>
  </si>
  <si>
    <t>Norm to Ethanol</t>
  </si>
  <si>
    <t>OnlineForum</t>
  </si>
  <si>
    <t>F2-8-8</t>
  </si>
  <si>
    <t>F2-8-9</t>
  </si>
  <si>
    <t>F2-8-10</t>
  </si>
  <si>
    <t>F2-8-11</t>
  </si>
  <si>
    <t>F2-8-12</t>
  </si>
  <si>
    <t>F2-8-13</t>
  </si>
  <si>
    <t>F2-8-14</t>
  </si>
  <si>
    <t>slope3</t>
  </si>
  <si>
    <t>slope0</t>
  </si>
  <si>
    <t>Pred. Eth Area</t>
  </si>
  <si>
    <t>**</t>
  </si>
  <si>
    <t>methane_FID</t>
  </si>
  <si>
    <t>ethane_FID</t>
  </si>
  <si>
    <t>methanol_FID</t>
  </si>
  <si>
    <t>diethylether_FID</t>
  </si>
  <si>
    <t>COx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</si>
</sst>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.000"/>
    <numFmt numFmtId="166" formatCode="0.0000"/>
    <numFmt numFmtId="167" formatCode="[$-F400]h:mm:ss\ AM/PM"/>
    <numFmt numFmtId="168" formatCode="0.000E+00"/>
    <numFmt numFmtId="169" formatCode="0.00000"/>
    <numFmt numFmtId="170" formatCode="0.0"/>
  </numFmts>
  <fonts count="2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name val="Verdana"/>
      <family val="2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i/>
      <sz val="11"/>
      <color rgb="FF7F7F7F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Verdana"/>
      <family val="2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4">
    <xf numFmtId="0" fontId="0" fillId="0" borderId="0"/>
    <xf numFmtId="9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/>
    <xf numFmtId="0" fontId="9" fillId="0" borderId="0"/>
    <xf numFmtId="9" fontId="9" fillId="0" borderId="0" applyFont="0" applyFill="0" applyBorder="0" applyAlignment="0" applyProtection="0"/>
    <xf numFmtId="0" fontId="21" fillId="0" borderId="0"/>
    <xf numFmtId="0" fontId="5" fillId="0" borderId="0"/>
    <xf numFmtId="0" fontId="22" fillId="2" borderId="0" applyNumberFormat="0" applyBorder="0" applyAlignment="0" applyProtection="0"/>
    <xf numFmtId="0" fontId="23" fillId="3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135">
    <xf numFmtId="0" fontId="0" fillId="0" borderId="0" xfId="0"/>
    <xf numFmtId="0" fontId="12" fillId="0" borderId="0" xfId="0" applyFont="1"/>
    <xf numFmtId="14" fontId="0" fillId="0" borderId="0" xfId="0" applyNumberForma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right"/>
    </xf>
    <xf numFmtId="0" fontId="13" fillId="0" borderId="0" xfId="0" applyFont="1"/>
    <xf numFmtId="2" fontId="13" fillId="0" borderId="0" xfId="0" applyNumberFormat="1" applyFont="1" applyAlignment="1">
      <alignment horizontal="right"/>
    </xf>
    <xf numFmtId="2" fontId="13" fillId="0" borderId="0" xfId="0" applyNumberFormat="1" applyFont="1"/>
    <xf numFmtId="2" fontId="13" fillId="0" borderId="0" xfId="0" applyNumberFormat="1" applyFont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0" xfId="0" applyNumberFormat="1" applyFont="1"/>
    <xf numFmtId="1" fontId="13" fillId="0" borderId="0" xfId="0" applyNumberFormat="1" applyFont="1" applyAlignment="1">
      <alignment horizontal="right"/>
    </xf>
    <xf numFmtId="164" fontId="13" fillId="0" borderId="0" xfId="1" applyNumberFormat="1" applyFont="1"/>
    <xf numFmtId="0" fontId="15" fillId="0" borderId="0" xfId="0" applyFont="1"/>
    <xf numFmtId="9" fontId="0" fillId="0" borderId="0" xfId="0" applyNumberFormat="1"/>
    <xf numFmtId="166" fontId="13" fillId="0" borderId="0" xfId="0" applyNumberFormat="1" applyFont="1" applyAlignment="1">
      <alignment horizontal="right"/>
    </xf>
    <xf numFmtId="0" fontId="14" fillId="0" borderId="0" xfId="0" applyFont="1" applyAlignment="1">
      <alignment horizontal="center" vertical="center"/>
    </xf>
    <xf numFmtId="0" fontId="16" fillId="0" borderId="0" xfId="0" applyFont="1"/>
    <xf numFmtId="0" fontId="12" fillId="0" borderId="0" xfId="0" applyFont="1" applyAlignment="1">
      <alignment horizontal="center" vertical="center" wrapText="1"/>
    </xf>
    <xf numFmtId="0" fontId="19" fillId="0" borderId="0" xfId="0" applyFont="1"/>
    <xf numFmtId="0" fontId="18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2" fontId="18" fillId="0" borderId="0" xfId="0" applyNumberFormat="1" applyFont="1" applyAlignment="1">
      <alignment horizontal="left" vertical="center"/>
    </xf>
    <xf numFmtId="2" fontId="20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164" fontId="15" fillId="0" borderId="0" xfId="1" applyNumberFormat="1" applyFont="1"/>
    <xf numFmtId="0" fontId="17" fillId="0" borderId="0" xfId="0" applyFont="1" applyAlignment="1">
      <alignment horizontal="left" vertical="center"/>
    </xf>
    <xf numFmtId="1" fontId="15" fillId="0" borderId="0" xfId="0" applyNumberFormat="1" applyFont="1" applyAlignment="1">
      <alignment horizontal="right"/>
    </xf>
    <xf numFmtId="0" fontId="6" fillId="0" borderId="0" xfId="0" applyFont="1" applyAlignment="1">
      <alignment horizontal="left" vertical="center"/>
    </xf>
    <xf numFmtId="11" fontId="0" fillId="0" borderId="0" xfId="0" applyNumberFormat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1" fontId="5" fillId="0" borderId="0" xfId="20" applyNumberFormat="1"/>
    <xf numFmtId="0" fontId="4" fillId="0" borderId="0" xfId="0" applyFont="1" applyAlignment="1">
      <alignment horizontal="left" vertical="center"/>
    </xf>
    <xf numFmtId="167" fontId="14" fillId="0" borderId="0" xfId="0" applyNumberFormat="1" applyFont="1" applyAlignment="1">
      <alignment horizontal="center" vertical="center"/>
    </xf>
    <xf numFmtId="0" fontId="24" fillId="0" borderId="0" xfId="23"/>
    <xf numFmtId="0" fontId="24" fillId="0" borderId="0" xfId="23" applyAlignment="1">
      <alignment horizontal="center"/>
    </xf>
    <xf numFmtId="0" fontId="25" fillId="4" borderId="2" xfId="23" applyFont="1" applyFill="1" applyBorder="1"/>
    <xf numFmtId="0" fontId="26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0" fillId="0" borderId="1" xfId="0" applyBorder="1" applyAlignment="1">
      <alignment horizontal="center"/>
    </xf>
    <xf numFmtId="168" fontId="16" fillId="0" borderId="0" xfId="0" applyNumberFormat="1" applyFont="1" applyAlignment="1">
      <alignment horizontal="center"/>
    </xf>
    <xf numFmtId="168" fontId="12" fillId="0" borderId="0" xfId="0" applyNumberFormat="1" applyFont="1"/>
    <xf numFmtId="168" fontId="12" fillId="0" borderId="0" xfId="0" applyNumberFormat="1" applyFont="1" applyAlignment="1">
      <alignment horizontal="center" vertical="center" wrapText="1"/>
    </xf>
    <xf numFmtId="168" fontId="0" fillId="0" borderId="1" xfId="0" applyNumberFormat="1" applyBorder="1" applyAlignment="1">
      <alignment horizontal="center"/>
    </xf>
    <xf numFmtId="168" fontId="0" fillId="0" borderId="0" xfId="0" applyNumberFormat="1"/>
    <xf numFmtId="2" fontId="21" fillId="0" borderId="0" xfId="19" applyNumberFormat="1"/>
    <xf numFmtId="11" fontId="21" fillId="0" borderId="0" xfId="19" applyNumberFormat="1"/>
    <xf numFmtId="2" fontId="0" fillId="0" borderId="0" xfId="0" applyNumberFormat="1"/>
    <xf numFmtId="11" fontId="27" fillId="0" borderId="0" xfId="19" applyNumberFormat="1" applyFont="1"/>
    <xf numFmtId="169" fontId="21" fillId="0" borderId="0" xfId="19" applyNumberFormat="1"/>
    <xf numFmtId="2" fontId="27" fillId="0" borderId="0" xfId="19" applyNumberFormat="1" applyFont="1"/>
    <xf numFmtId="169" fontId="0" fillId="0" borderId="0" xfId="0" applyNumberFormat="1"/>
    <xf numFmtId="170" fontId="0" fillId="0" borderId="0" xfId="0" applyNumberFormat="1"/>
    <xf numFmtId="166" fontId="0" fillId="0" borderId="0" xfId="0" applyNumberFormat="1"/>
    <xf numFmtId="0" fontId="23" fillId="0" borderId="0" xfId="22" applyFill="1" applyAlignment="1">
      <alignment horizontal="center"/>
    </xf>
    <xf numFmtId="0" fontId="22" fillId="0" borderId="0" xfId="21" applyFill="1"/>
    <xf numFmtId="20" fontId="0" fillId="0" borderId="0" xfId="0" applyNumberFormat="1"/>
    <xf numFmtId="0" fontId="0" fillId="0" borderId="0" xfId="0" applyFont="1"/>
    <xf numFmtId="1" fontId="0" fillId="0" borderId="0" xfId="0" applyNumberFormat="1"/>
    <xf numFmtId="0" fontId="21" fillId="0" borderId="0" xfId="19"/>
    <xf numFmtId="170" fontId="21" fillId="0" borderId="0" xfId="19" applyNumberFormat="1"/>
    <xf numFmtId="166" fontId="21" fillId="0" borderId="0" xfId="19" applyNumberFormat="1"/>
    <xf numFmtId="20" fontId="21" fillId="0" borderId="0" xfId="19" applyNumberFormat="1"/>
    <xf numFmtId="0" fontId="5" fillId="0" borderId="0" xfId="20"/>
    <xf numFmtId="1" fontId="21" fillId="0" borderId="0" xfId="19" applyNumberFormat="1"/>
    <xf numFmtId="2" fontId="5" fillId="0" borderId="0" xfId="20" applyNumberFormat="1"/>
    <xf numFmtId="165" fontId="0" fillId="0" borderId="0" xfId="0" applyNumberFormat="1"/>
    <xf numFmtId="165" fontId="21" fillId="0" borderId="0" xfId="19" applyNumberFormat="1"/>
    <xf numFmtId="169" fontId="5" fillId="0" borderId="0" xfId="20" applyNumberFormat="1"/>
    <xf numFmtId="164" fontId="21" fillId="0" borderId="0" xfId="1" applyNumberFormat="1" applyFont="1"/>
    <xf numFmtId="9" fontId="21" fillId="0" borderId="0" xfId="1" applyFont="1"/>
    <xf numFmtId="1" fontId="27" fillId="0" borderId="0" xfId="20" applyNumberFormat="1" applyFont="1"/>
    <xf numFmtId="1" fontId="27" fillId="0" borderId="0" xfId="0" applyNumberFormat="1" applyFont="1"/>
    <xf numFmtId="0" fontId="0" fillId="0" borderId="0" xfId="0" applyAlignment="1">
      <alignment horizontal="center"/>
    </xf>
    <xf numFmtId="0" fontId="21" fillId="0" borderId="0" xfId="0" applyFont="1"/>
    <xf numFmtId="0" fontId="0" fillId="0" borderId="0" xfId="0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" fillId="0" borderId="0" xfId="20" applyFont="1" applyAlignment="1">
      <alignment horizontal="center" vertical="center" wrapText="1"/>
    </xf>
    <xf numFmtId="2" fontId="2" fillId="0" borderId="0" xfId="20" applyNumberFormat="1" applyFont="1" applyAlignment="1">
      <alignment horizontal="center" vertical="center" wrapText="1"/>
    </xf>
    <xf numFmtId="165" fontId="2" fillId="0" borderId="0" xfId="20" applyNumberFormat="1" applyFont="1" applyAlignment="1">
      <alignment horizontal="center" vertical="center" wrapText="1"/>
    </xf>
    <xf numFmtId="170" fontId="5" fillId="0" borderId="0" xfId="20" applyNumberFormat="1"/>
    <xf numFmtId="170" fontId="2" fillId="0" borderId="0" xfId="20" applyNumberFormat="1" applyFont="1"/>
    <xf numFmtId="2" fontId="2" fillId="0" borderId="0" xfId="20" applyNumberFormat="1" applyFont="1"/>
    <xf numFmtId="165" fontId="2" fillId="0" borderId="0" xfId="20" applyNumberFormat="1" applyFont="1"/>
    <xf numFmtId="1" fontId="5" fillId="0" borderId="0" xfId="20" applyNumberFormat="1" applyFill="1"/>
    <xf numFmtId="2" fontId="5" fillId="0" borderId="0" xfId="20" applyNumberFormat="1" applyFill="1"/>
    <xf numFmtId="1" fontId="2" fillId="0" borderId="0" xfId="20" applyNumberFormat="1" applyFont="1" applyFill="1"/>
    <xf numFmtId="16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0" fillId="0" borderId="0" xfId="0" applyAlignment="1">
      <alignment horizontal="right"/>
    </xf>
    <xf numFmtId="170" fontId="5" fillId="5" borderId="0" xfId="20" applyNumberFormat="1" applyFill="1"/>
    <xf numFmtId="1" fontId="21" fillId="0" borderId="0" xfId="0" applyNumberFormat="1" applyFont="1"/>
    <xf numFmtId="0" fontId="2" fillId="0" borderId="0" xfId="20" applyFont="1"/>
    <xf numFmtId="165" fontId="5" fillId="0" borderId="0" xfId="20" applyNumberFormat="1"/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4" xfId="0" applyBorder="1"/>
    <xf numFmtId="14" fontId="0" fillId="0" borderId="4" xfId="0" applyNumberFormat="1" applyBorder="1"/>
    <xf numFmtId="9" fontId="0" fillId="0" borderId="4" xfId="0" applyNumberFormat="1" applyBorder="1"/>
    <xf numFmtId="166" fontId="0" fillId="0" borderId="4" xfId="0" applyNumberFormat="1" applyBorder="1"/>
    <xf numFmtId="1" fontId="5" fillId="0" borderId="4" xfId="20" applyNumberFormat="1" applyBorder="1"/>
    <xf numFmtId="168" fontId="0" fillId="0" borderId="4" xfId="0" applyNumberFormat="1" applyBorder="1"/>
    <xf numFmtId="169" fontId="0" fillId="0" borderId="4" xfId="0" applyNumberFormat="1" applyFill="1" applyBorder="1"/>
    <xf numFmtId="2" fontId="0" fillId="0" borderId="4" xfId="0" applyNumberFormat="1" applyFill="1" applyBorder="1"/>
    <xf numFmtId="170" fontId="0" fillId="0" borderId="4" xfId="0" applyNumberFormat="1" applyFill="1" applyBorder="1"/>
    <xf numFmtId="0" fontId="0" fillId="0" borderId="4" xfId="0" applyFill="1" applyBorder="1"/>
    <xf numFmtId="169" fontId="0" fillId="0" borderId="0" xfId="0" applyNumberFormat="1" applyFill="1"/>
    <xf numFmtId="2" fontId="0" fillId="0" borderId="0" xfId="0" applyNumberFormat="1" applyFill="1"/>
    <xf numFmtId="170" fontId="0" fillId="0" borderId="0" xfId="0" applyNumberFormat="1" applyFill="1"/>
    <xf numFmtId="166" fontId="0" fillId="0" borderId="0" xfId="0" applyNumberFormat="1" applyFill="1"/>
    <xf numFmtId="0" fontId="0" fillId="0" borderId="0" xfId="0" applyFill="1"/>
    <xf numFmtId="14" fontId="0" fillId="0" borderId="0" xfId="0" applyNumberFormat="1" applyFill="1"/>
    <xf numFmtId="1" fontId="28" fillId="0" borderId="4" xfId="0" applyNumberFormat="1" applyFont="1" applyBorder="1"/>
    <xf numFmtId="1" fontId="28" fillId="0" borderId="0" xfId="0" applyNumberFormat="1" applyFont="1"/>
    <xf numFmtId="1" fontId="14" fillId="0" borderId="0" xfId="0" applyNumberFormat="1" applyFont="1" applyAlignment="1">
      <alignment horizontal="center" vertical="center"/>
    </xf>
    <xf numFmtId="165" fontId="13" fillId="0" borderId="0" xfId="0" applyNumberFormat="1" applyFont="1"/>
    <xf numFmtId="0" fontId="24" fillId="0" borderId="0" xfId="23" applyAlignment="1">
      <alignment horizontal="center"/>
    </xf>
    <xf numFmtId="0" fontId="24" fillId="0" borderId="3" xfId="23" applyBorder="1" applyAlignment="1">
      <alignment horizontal="center"/>
    </xf>
    <xf numFmtId="0" fontId="25" fillId="4" borderId="2" xfId="23" applyFont="1" applyFill="1" applyBorder="1" applyAlignment="1">
      <alignment horizontal="center"/>
    </xf>
    <xf numFmtId="9" fontId="13" fillId="0" borderId="0" xfId="1" applyFont="1"/>
    <xf numFmtId="0" fontId="13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167" fontId="14" fillId="5" borderId="0" xfId="0" applyNumberFormat="1" applyFont="1" applyFill="1" applyAlignment="1">
      <alignment horizontal="center" vertical="center"/>
    </xf>
    <xf numFmtId="0" fontId="13" fillId="5" borderId="0" xfId="0" applyFont="1" applyFill="1"/>
    <xf numFmtId="164" fontId="13" fillId="5" borderId="0" xfId="1" applyNumberFormat="1" applyFont="1" applyFill="1"/>
    <xf numFmtId="2" fontId="13" fillId="5" borderId="0" xfId="0" applyNumberFormat="1" applyFont="1" applyFill="1"/>
    <xf numFmtId="166" fontId="13" fillId="5" borderId="0" xfId="0" applyNumberFormat="1" applyFont="1" applyFill="1" applyAlignment="1">
      <alignment horizontal="right"/>
    </xf>
    <xf numFmtId="164" fontId="15" fillId="5" borderId="0" xfId="1" applyNumberFormat="1" applyFont="1" applyFill="1"/>
    <xf numFmtId="9" fontId="13" fillId="5" borderId="5" xfId="1" applyFont="1" applyFill="1" applyBorder="1"/>
    <xf numFmtId="164" fontId="15" fillId="5" borderId="6" xfId="1" applyNumberFormat="1" applyFont="1" applyFill="1" applyBorder="1"/>
    <xf numFmtId="164" fontId="13" fillId="5" borderId="6" xfId="1" applyNumberFormat="1" applyFont="1" applyFill="1" applyBorder="1"/>
    <xf numFmtId="164" fontId="13" fillId="5" borderId="7" xfId="1" applyNumberFormat="1" applyFont="1" applyFill="1" applyBorder="1"/>
    <xf numFmtId="0" fontId="1" fillId="0" borderId="0" xfId="0" applyFont="1" applyAlignment="1">
      <alignment horizontal="left" vertical="center"/>
    </xf>
  </cellXfs>
  <cellStyles count="24">
    <cellStyle name="Bad" xfId="21" builtinId="27"/>
    <cellStyle name="Explanatory Text" xfId="23" builtinId="5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eutral" xfId="22" builtinId="28"/>
    <cellStyle name="Normal" xfId="0" builtinId="0"/>
    <cellStyle name="Normal 2" xfId="17" xr:uid="{00000000-0005-0000-0000-00000F000000}"/>
    <cellStyle name="Normal 3" xfId="16" xr:uid="{00000000-0005-0000-0000-000010000000}"/>
    <cellStyle name="Normal 4" xfId="19" xr:uid="{7BACDDFC-321A-45B0-B0B1-05CAE9178EFF}"/>
    <cellStyle name="Normal 6" xfId="20" xr:uid="{57A66793-4CB8-4D62-AB05-BE09D92AFF91}"/>
    <cellStyle name="Percent" xfId="1" builtinId="5"/>
    <cellStyle name="Percent 2" xfId="18" xr:uid="{00000000-0005-0000-0000-000012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TCD Other Prods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Data!$E$21:$AP$21</c:f>
              <c:numCache>
                <c:formatCode>[$-F400]h:mm:ss\ AM/PM</c:formatCode>
                <c:ptCount val="38"/>
              </c:numCache>
            </c:numRef>
          </c:xVal>
          <c:yVal>
            <c:numRef>
              <c:f>Data!$E$33:$AP$33</c:f>
              <c:numCache>
                <c:formatCode>General</c:formatCode>
                <c:ptCount val="38"/>
                <c:pt idx="0">
                  <c:v>2740.6</c:v>
                </c:pt>
                <c:pt idx="1">
                  <c:v>2728.6</c:v>
                </c:pt>
                <c:pt idx="2">
                  <c:v>2738</c:v>
                </c:pt>
                <c:pt idx="3">
                  <c:v>2727.9</c:v>
                </c:pt>
                <c:pt idx="4">
                  <c:v>2708.8</c:v>
                </c:pt>
                <c:pt idx="5">
                  <c:v>2736.3</c:v>
                </c:pt>
                <c:pt idx="6">
                  <c:v>2754.7</c:v>
                </c:pt>
                <c:pt idx="7">
                  <c:v>2738.4</c:v>
                </c:pt>
                <c:pt idx="8">
                  <c:v>2749.2</c:v>
                </c:pt>
                <c:pt idx="9">
                  <c:v>2754.4</c:v>
                </c:pt>
                <c:pt idx="10">
                  <c:v>2731.6</c:v>
                </c:pt>
                <c:pt idx="11">
                  <c:v>2780.6</c:v>
                </c:pt>
                <c:pt idx="12">
                  <c:v>2762</c:v>
                </c:pt>
                <c:pt idx="13">
                  <c:v>2766.6</c:v>
                </c:pt>
                <c:pt idx="14">
                  <c:v>2777.1</c:v>
                </c:pt>
                <c:pt idx="15">
                  <c:v>2761.2</c:v>
                </c:pt>
                <c:pt idx="16">
                  <c:v>2745.5</c:v>
                </c:pt>
                <c:pt idx="17">
                  <c:v>2735.8</c:v>
                </c:pt>
                <c:pt idx="18">
                  <c:v>2750.5</c:v>
                </c:pt>
                <c:pt idx="19">
                  <c:v>2626.6</c:v>
                </c:pt>
                <c:pt idx="27">
                  <c:v>2825.3</c:v>
                </c:pt>
                <c:pt idx="28">
                  <c:v>2893</c:v>
                </c:pt>
                <c:pt idx="29">
                  <c:v>2884.9</c:v>
                </c:pt>
                <c:pt idx="30">
                  <c:v>2888.4</c:v>
                </c:pt>
                <c:pt idx="31">
                  <c:v>2878.8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4-4D6C-A1F4-DC53F15F613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Data!$E$21:$AP$21</c:f>
              <c:numCache>
                <c:formatCode>[$-F400]h:mm:ss\ AM/PM</c:formatCode>
                <c:ptCount val="38"/>
              </c:numCache>
            </c:numRef>
          </c:xVal>
          <c:yVal>
            <c:numRef>
              <c:f>Data!$E$34:$AP$34</c:f>
              <c:numCache>
                <c:formatCode>General</c:formatCode>
                <c:ptCount val="38"/>
                <c:pt idx="3">
                  <c:v>18.399999999999999</c:v>
                </c:pt>
                <c:pt idx="4">
                  <c:v>14</c:v>
                </c:pt>
                <c:pt idx="5">
                  <c:v>19.899999999999999</c:v>
                </c:pt>
                <c:pt idx="6">
                  <c:v>10.5</c:v>
                </c:pt>
                <c:pt idx="7">
                  <c:v>9.8000000000000007</c:v>
                </c:pt>
                <c:pt idx="8">
                  <c:v>23.2</c:v>
                </c:pt>
                <c:pt idx="9">
                  <c:v>25.9</c:v>
                </c:pt>
                <c:pt idx="10">
                  <c:v>13</c:v>
                </c:pt>
                <c:pt idx="11">
                  <c:v>29.3</c:v>
                </c:pt>
                <c:pt idx="12">
                  <c:v>27.7</c:v>
                </c:pt>
                <c:pt idx="13">
                  <c:v>36.200000000000003</c:v>
                </c:pt>
                <c:pt idx="14">
                  <c:v>32.5</c:v>
                </c:pt>
                <c:pt idx="15">
                  <c:v>40.299999999999997</c:v>
                </c:pt>
                <c:pt idx="16">
                  <c:v>37.799999999999997</c:v>
                </c:pt>
                <c:pt idx="17">
                  <c:v>49.8</c:v>
                </c:pt>
                <c:pt idx="18">
                  <c:v>46.6</c:v>
                </c:pt>
                <c:pt idx="19">
                  <c:v>2175.4</c:v>
                </c:pt>
                <c:pt idx="27">
                  <c:v>236.9</c:v>
                </c:pt>
                <c:pt idx="28">
                  <c:v>121.2</c:v>
                </c:pt>
                <c:pt idx="29">
                  <c:v>97.6</c:v>
                </c:pt>
                <c:pt idx="30">
                  <c:v>84.1</c:v>
                </c:pt>
                <c:pt idx="31">
                  <c:v>76.2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4-4D6C-A1F4-DC53F15F6136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Data!$E$21:$AP$21</c:f>
              <c:numCache>
                <c:formatCode>[$-F400]h:mm:ss\ AM/PM</c:formatCode>
                <c:ptCount val="38"/>
              </c:numCache>
            </c:numRef>
          </c:xVal>
          <c:yVal>
            <c:numRef>
              <c:f>Data!$E$36:$AP$36</c:f>
              <c:numCache>
                <c:formatCode>General</c:formatCode>
                <c:ptCount val="38"/>
                <c:pt idx="3">
                  <c:v>33.700000000000003</c:v>
                </c:pt>
                <c:pt idx="4">
                  <c:v>36.5</c:v>
                </c:pt>
                <c:pt idx="5">
                  <c:v>42.6</c:v>
                </c:pt>
                <c:pt idx="6">
                  <c:v>33.9</c:v>
                </c:pt>
                <c:pt idx="7">
                  <c:v>40.9</c:v>
                </c:pt>
                <c:pt idx="8">
                  <c:v>39.799999999999997</c:v>
                </c:pt>
                <c:pt idx="9">
                  <c:v>40</c:v>
                </c:pt>
                <c:pt idx="10">
                  <c:v>39.1</c:v>
                </c:pt>
                <c:pt idx="11">
                  <c:v>29.3</c:v>
                </c:pt>
                <c:pt idx="12">
                  <c:v>29.1</c:v>
                </c:pt>
                <c:pt idx="13">
                  <c:v>30.1</c:v>
                </c:pt>
                <c:pt idx="14">
                  <c:v>29.8</c:v>
                </c:pt>
                <c:pt idx="15">
                  <c:v>56.8</c:v>
                </c:pt>
                <c:pt idx="16">
                  <c:v>46.7</c:v>
                </c:pt>
                <c:pt idx="17">
                  <c:v>48.2</c:v>
                </c:pt>
                <c:pt idx="18">
                  <c:v>45.7</c:v>
                </c:pt>
                <c:pt idx="19">
                  <c:v>112.6</c:v>
                </c:pt>
                <c:pt idx="29">
                  <c:v>62.5</c:v>
                </c:pt>
                <c:pt idx="30">
                  <c:v>63.3</c:v>
                </c:pt>
                <c:pt idx="31">
                  <c:v>64.5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A4-4D6C-A1F4-DC53F15F6136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Data!$E$21:$AP$21</c:f>
              <c:numCache>
                <c:formatCode>[$-F400]h:mm:ss\ AM/PM</c:formatCode>
                <c:ptCount val="38"/>
              </c:numCache>
            </c:numRef>
          </c:xVal>
          <c:yVal>
            <c:numRef>
              <c:f>Data!$E$37:$AP$37</c:f>
              <c:numCache>
                <c:formatCode>General</c:formatCode>
                <c:ptCount val="38"/>
                <c:pt idx="3">
                  <c:v>108.6</c:v>
                </c:pt>
                <c:pt idx="4">
                  <c:v>142.5</c:v>
                </c:pt>
                <c:pt idx="5">
                  <c:v>123.7</c:v>
                </c:pt>
                <c:pt idx="6">
                  <c:v>120.1</c:v>
                </c:pt>
                <c:pt idx="7">
                  <c:v>119.5</c:v>
                </c:pt>
                <c:pt idx="11">
                  <c:v>76.099999999999994</c:v>
                </c:pt>
                <c:pt idx="12">
                  <c:v>78</c:v>
                </c:pt>
                <c:pt idx="13">
                  <c:v>433.8</c:v>
                </c:pt>
                <c:pt idx="14">
                  <c:v>61</c:v>
                </c:pt>
                <c:pt idx="15">
                  <c:v>248.6</c:v>
                </c:pt>
                <c:pt idx="16">
                  <c:v>233.4</c:v>
                </c:pt>
                <c:pt idx="17">
                  <c:v>67.8</c:v>
                </c:pt>
                <c:pt idx="18">
                  <c:v>120.1</c:v>
                </c:pt>
                <c:pt idx="19">
                  <c:v>7.8</c:v>
                </c:pt>
                <c:pt idx="29">
                  <c:v>180.6</c:v>
                </c:pt>
                <c:pt idx="30">
                  <c:v>186.3</c:v>
                </c:pt>
                <c:pt idx="31">
                  <c:v>110.6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A4-4D6C-A1F4-DC53F15F6136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Data!$E$21:$AP$21</c:f>
              <c:numCache>
                <c:formatCode>[$-F400]h:mm:ss\ AM/PM</c:formatCode>
                <c:ptCount val="38"/>
              </c:numCache>
            </c:numRef>
          </c:xVal>
          <c:yVal>
            <c:numRef>
              <c:f>Data!$E$38:$AP$38</c:f>
              <c:numCache>
                <c:formatCode>General</c:formatCode>
                <c:ptCount val="38"/>
                <c:pt idx="3">
                  <c:v>429.9</c:v>
                </c:pt>
                <c:pt idx="4">
                  <c:v>412.5</c:v>
                </c:pt>
                <c:pt idx="5">
                  <c:v>428</c:v>
                </c:pt>
                <c:pt idx="6">
                  <c:v>499.7</c:v>
                </c:pt>
                <c:pt idx="7">
                  <c:v>405.5</c:v>
                </c:pt>
                <c:pt idx="8">
                  <c:v>491.1</c:v>
                </c:pt>
                <c:pt idx="9">
                  <c:v>481.7</c:v>
                </c:pt>
                <c:pt idx="10">
                  <c:v>597.9</c:v>
                </c:pt>
                <c:pt idx="11">
                  <c:v>259.39999999999998</c:v>
                </c:pt>
                <c:pt idx="12">
                  <c:v>268.8</c:v>
                </c:pt>
                <c:pt idx="13">
                  <c:v>265.3</c:v>
                </c:pt>
                <c:pt idx="14">
                  <c:v>255.1</c:v>
                </c:pt>
                <c:pt idx="15">
                  <c:v>452.2</c:v>
                </c:pt>
                <c:pt idx="16">
                  <c:v>433.8</c:v>
                </c:pt>
                <c:pt idx="17">
                  <c:v>264.89999999999998</c:v>
                </c:pt>
                <c:pt idx="18">
                  <c:v>336</c:v>
                </c:pt>
                <c:pt idx="19">
                  <c:v>505</c:v>
                </c:pt>
                <c:pt idx="27">
                  <c:v>122.8</c:v>
                </c:pt>
                <c:pt idx="28">
                  <c:v>106.9</c:v>
                </c:pt>
                <c:pt idx="29">
                  <c:v>198.2</c:v>
                </c:pt>
                <c:pt idx="30">
                  <c:v>218</c:v>
                </c:pt>
                <c:pt idx="31">
                  <c:v>224.6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A4-4D6C-A1F4-DC53F15F613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Data!$E$21:$AP$21</c:f>
              <c:numCache>
                <c:formatCode>[$-F400]h:mm:ss\ AM/PM</c:formatCode>
                <c:ptCount val="38"/>
              </c:numCache>
            </c:numRef>
          </c:xVal>
          <c:yVal>
            <c:numRef>
              <c:f>Data!$E$39:$AP$39</c:f>
              <c:numCache>
                <c:formatCode>General</c:formatCode>
                <c:ptCount val="38"/>
                <c:pt idx="0">
                  <c:v>7449.8</c:v>
                </c:pt>
                <c:pt idx="1">
                  <c:v>7094.4</c:v>
                </c:pt>
                <c:pt idx="2">
                  <c:v>7097</c:v>
                </c:pt>
                <c:pt idx="3">
                  <c:v>7199.2</c:v>
                </c:pt>
                <c:pt idx="4">
                  <c:v>8233.2999999999993</c:v>
                </c:pt>
                <c:pt idx="5">
                  <c:v>7166.2</c:v>
                </c:pt>
                <c:pt idx="6">
                  <c:v>6605.7</c:v>
                </c:pt>
                <c:pt idx="7">
                  <c:v>7401.5</c:v>
                </c:pt>
                <c:pt idx="8">
                  <c:v>6801</c:v>
                </c:pt>
                <c:pt idx="9">
                  <c:v>6684.6</c:v>
                </c:pt>
                <c:pt idx="10">
                  <c:v>7930.7</c:v>
                </c:pt>
                <c:pt idx="11">
                  <c:v>6845.9</c:v>
                </c:pt>
                <c:pt idx="12">
                  <c:v>7392.5</c:v>
                </c:pt>
                <c:pt idx="13">
                  <c:v>7471.2</c:v>
                </c:pt>
                <c:pt idx="14">
                  <c:v>7372.5</c:v>
                </c:pt>
                <c:pt idx="15">
                  <c:v>5458.6</c:v>
                </c:pt>
                <c:pt idx="16">
                  <c:v>6453.4</c:v>
                </c:pt>
                <c:pt idx="17">
                  <c:v>7294.5</c:v>
                </c:pt>
                <c:pt idx="18">
                  <c:v>6255.7</c:v>
                </c:pt>
                <c:pt idx="19">
                  <c:v>6780.8</c:v>
                </c:pt>
                <c:pt idx="27">
                  <c:v>10402.799999999999</c:v>
                </c:pt>
                <c:pt idx="28">
                  <c:v>8623.1</c:v>
                </c:pt>
                <c:pt idx="29">
                  <c:v>8333.1</c:v>
                </c:pt>
                <c:pt idx="30">
                  <c:v>8319.2999999999993</c:v>
                </c:pt>
                <c:pt idx="31">
                  <c:v>8829.7000000000007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A4-4D6C-A1F4-DC53F15F6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078831"/>
        <c:axId val="1719462015"/>
      </c:scatterChart>
      <c:valAx>
        <c:axId val="149707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TOS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62015"/>
        <c:crosses val="autoZero"/>
        <c:crossBetween val="midCat"/>
      </c:valAx>
      <c:valAx>
        <c:axId val="171946201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7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Data!$AF$26:$JE$26</c:f>
              <c:numCache>
                <c:formatCode>General</c:formatCode>
                <c:ptCount val="234"/>
                <c:pt idx="2">
                  <c:v>31.7</c:v>
                </c:pt>
                <c:pt idx="3">
                  <c:v>31.9</c:v>
                </c:pt>
                <c:pt idx="4">
                  <c:v>35.299999999999997</c:v>
                </c:pt>
                <c:pt idx="5">
                  <c:v>36.9</c:v>
                </c:pt>
                <c:pt idx="6">
                  <c:v>36.200000000000003</c:v>
                </c:pt>
                <c:pt idx="7">
                  <c:v>35.4</c:v>
                </c:pt>
                <c:pt idx="8">
                  <c:v>35.9</c:v>
                </c:pt>
                <c:pt idx="9">
                  <c:v>35.700000000000003</c:v>
                </c:pt>
                <c:pt idx="10">
                  <c:v>35.200000000000003</c:v>
                </c:pt>
                <c:pt idx="11">
                  <c:v>35.4</c:v>
                </c:pt>
                <c:pt idx="12">
                  <c:v>35.6</c:v>
                </c:pt>
                <c:pt idx="13">
                  <c:v>37.6</c:v>
                </c:pt>
                <c:pt idx="14">
                  <c:v>39.4</c:v>
                </c:pt>
                <c:pt idx="15">
                  <c:v>43.5</c:v>
                </c:pt>
                <c:pt idx="16">
                  <c:v>42.4</c:v>
                </c:pt>
                <c:pt idx="17">
                  <c:v>41.6</c:v>
                </c:pt>
                <c:pt idx="18">
                  <c:v>40.799999999999997</c:v>
                </c:pt>
                <c:pt idx="19">
                  <c:v>40.4</c:v>
                </c:pt>
                <c:pt idx="20">
                  <c:v>40.200000000000003</c:v>
                </c:pt>
                <c:pt idx="21">
                  <c:v>41.7</c:v>
                </c:pt>
                <c:pt idx="22">
                  <c:v>42.1</c:v>
                </c:pt>
                <c:pt idx="23">
                  <c:v>32.5</c:v>
                </c:pt>
                <c:pt idx="24">
                  <c:v>28.7</c:v>
                </c:pt>
                <c:pt idx="25">
                  <c:v>29.6</c:v>
                </c:pt>
                <c:pt idx="26">
                  <c:v>29.6</c:v>
                </c:pt>
                <c:pt idx="27">
                  <c:v>29.8</c:v>
                </c:pt>
                <c:pt idx="28">
                  <c:v>29.2</c:v>
                </c:pt>
                <c:pt idx="29">
                  <c:v>28.3</c:v>
                </c:pt>
                <c:pt idx="30">
                  <c:v>28.6</c:v>
                </c:pt>
                <c:pt idx="31">
                  <c:v>28.7</c:v>
                </c:pt>
                <c:pt idx="32">
                  <c:v>22.5</c:v>
                </c:pt>
                <c:pt idx="33">
                  <c:v>20.9</c:v>
                </c:pt>
                <c:pt idx="34">
                  <c:v>21.5</c:v>
                </c:pt>
                <c:pt idx="35">
                  <c:v>21.4</c:v>
                </c:pt>
                <c:pt idx="36">
                  <c:v>21.8</c:v>
                </c:pt>
                <c:pt idx="37">
                  <c:v>21.1</c:v>
                </c:pt>
                <c:pt idx="38">
                  <c:v>21.1</c:v>
                </c:pt>
                <c:pt idx="39">
                  <c:v>21.7</c:v>
                </c:pt>
                <c:pt idx="40">
                  <c:v>28.6</c:v>
                </c:pt>
                <c:pt idx="41">
                  <c:v>35.5</c:v>
                </c:pt>
                <c:pt idx="42">
                  <c:v>42.5</c:v>
                </c:pt>
                <c:pt idx="43">
                  <c:v>45.7</c:v>
                </c:pt>
                <c:pt idx="44">
                  <c:v>44.3</c:v>
                </c:pt>
                <c:pt idx="45">
                  <c:v>44.1</c:v>
                </c:pt>
                <c:pt idx="46">
                  <c:v>44.4</c:v>
                </c:pt>
                <c:pt idx="47">
                  <c:v>44.8</c:v>
                </c:pt>
                <c:pt idx="48">
                  <c:v>43.3</c:v>
                </c:pt>
                <c:pt idx="49">
                  <c:v>44.1</c:v>
                </c:pt>
                <c:pt idx="50">
                  <c:v>41.5</c:v>
                </c:pt>
                <c:pt idx="51">
                  <c:v>38.9</c:v>
                </c:pt>
                <c:pt idx="52">
                  <c:v>37.299999999999997</c:v>
                </c:pt>
                <c:pt idx="53">
                  <c:v>37.5</c:v>
                </c:pt>
                <c:pt idx="54">
                  <c:v>38</c:v>
                </c:pt>
                <c:pt idx="55">
                  <c:v>38.200000000000003</c:v>
                </c:pt>
                <c:pt idx="56">
                  <c:v>37.200000000000003</c:v>
                </c:pt>
                <c:pt idx="57">
                  <c:v>37.299999999999997</c:v>
                </c:pt>
                <c:pt idx="58">
                  <c:v>37.5</c:v>
                </c:pt>
                <c:pt idx="59">
                  <c:v>39.700000000000003</c:v>
                </c:pt>
                <c:pt idx="60">
                  <c:v>40.1</c:v>
                </c:pt>
                <c:pt idx="61">
                  <c:v>42.3</c:v>
                </c:pt>
                <c:pt idx="62">
                  <c:v>40.5</c:v>
                </c:pt>
                <c:pt idx="63">
                  <c:v>40.6</c:v>
                </c:pt>
                <c:pt idx="64">
                  <c:v>40.6</c:v>
                </c:pt>
                <c:pt idx="65">
                  <c:v>40.799999999999997</c:v>
                </c:pt>
                <c:pt idx="66">
                  <c:v>41.6</c:v>
                </c:pt>
                <c:pt idx="67">
                  <c:v>40.5</c:v>
                </c:pt>
                <c:pt idx="68">
                  <c:v>37.700000000000003</c:v>
                </c:pt>
                <c:pt idx="69">
                  <c:v>19.2</c:v>
                </c:pt>
                <c:pt idx="70">
                  <c:v>23.5</c:v>
                </c:pt>
                <c:pt idx="71">
                  <c:v>23.1</c:v>
                </c:pt>
                <c:pt idx="72">
                  <c:v>23.4</c:v>
                </c:pt>
                <c:pt idx="73">
                  <c:v>23.7</c:v>
                </c:pt>
                <c:pt idx="74">
                  <c:v>23.9</c:v>
                </c:pt>
                <c:pt idx="75">
                  <c:v>23.8</c:v>
                </c:pt>
                <c:pt idx="76">
                  <c:v>39.9</c:v>
                </c:pt>
                <c:pt idx="77">
                  <c:v>36.200000000000003</c:v>
                </c:pt>
                <c:pt idx="78">
                  <c:v>35.4</c:v>
                </c:pt>
                <c:pt idx="79">
                  <c:v>35.5</c:v>
                </c:pt>
                <c:pt idx="80">
                  <c:v>34.9</c:v>
                </c:pt>
                <c:pt idx="81">
                  <c:v>36.200000000000003</c:v>
                </c:pt>
                <c:pt idx="82">
                  <c:v>35.4</c:v>
                </c:pt>
                <c:pt idx="83">
                  <c:v>35.6</c:v>
                </c:pt>
                <c:pt idx="84">
                  <c:v>35.799999999999997</c:v>
                </c:pt>
                <c:pt idx="85">
                  <c:v>36.200000000000003</c:v>
                </c:pt>
                <c:pt idx="86">
                  <c:v>36.4</c:v>
                </c:pt>
                <c:pt idx="87">
                  <c:v>36.4</c:v>
                </c:pt>
                <c:pt idx="88">
                  <c:v>37</c:v>
                </c:pt>
                <c:pt idx="89">
                  <c:v>37.299999999999997</c:v>
                </c:pt>
                <c:pt idx="90">
                  <c:v>19.2</c:v>
                </c:pt>
                <c:pt idx="91">
                  <c:v>23.5</c:v>
                </c:pt>
                <c:pt idx="92">
                  <c:v>23.1</c:v>
                </c:pt>
                <c:pt idx="93">
                  <c:v>23.4</c:v>
                </c:pt>
                <c:pt idx="94">
                  <c:v>23.7</c:v>
                </c:pt>
                <c:pt idx="95">
                  <c:v>23.9</c:v>
                </c:pt>
                <c:pt idx="96">
                  <c:v>23.8</c:v>
                </c:pt>
                <c:pt idx="97">
                  <c:v>23</c:v>
                </c:pt>
                <c:pt idx="98">
                  <c:v>87.2</c:v>
                </c:pt>
                <c:pt idx="99">
                  <c:v>104.1</c:v>
                </c:pt>
                <c:pt idx="100">
                  <c:v>102.6</c:v>
                </c:pt>
                <c:pt idx="101">
                  <c:v>102.1</c:v>
                </c:pt>
                <c:pt idx="102">
                  <c:v>101.4</c:v>
                </c:pt>
                <c:pt idx="103">
                  <c:v>101.8</c:v>
                </c:pt>
                <c:pt idx="104">
                  <c:v>102.1</c:v>
                </c:pt>
                <c:pt idx="105">
                  <c:v>101.1</c:v>
                </c:pt>
                <c:pt idx="106">
                  <c:v>100.8</c:v>
                </c:pt>
                <c:pt idx="107">
                  <c:v>101.2</c:v>
                </c:pt>
                <c:pt idx="108">
                  <c:v>101.3</c:v>
                </c:pt>
                <c:pt idx="109">
                  <c:v>100.3</c:v>
                </c:pt>
                <c:pt idx="110">
                  <c:v>99</c:v>
                </c:pt>
                <c:pt idx="111">
                  <c:v>99.1</c:v>
                </c:pt>
                <c:pt idx="112">
                  <c:v>100.3</c:v>
                </c:pt>
                <c:pt idx="113">
                  <c:v>99.7</c:v>
                </c:pt>
                <c:pt idx="114">
                  <c:v>100.2</c:v>
                </c:pt>
                <c:pt idx="115">
                  <c:v>99.8</c:v>
                </c:pt>
                <c:pt idx="116">
                  <c:v>98.3</c:v>
                </c:pt>
                <c:pt idx="117">
                  <c:v>99.4</c:v>
                </c:pt>
                <c:pt idx="118">
                  <c:v>98.3</c:v>
                </c:pt>
                <c:pt idx="119">
                  <c:v>99.2</c:v>
                </c:pt>
                <c:pt idx="120">
                  <c:v>98.7</c:v>
                </c:pt>
                <c:pt idx="121">
                  <c:v>100.7</c:v>
                </c:pt>
                <c:pt idx="122">
                  <c:v>98.7</c:v>
                </c:pt>
                <c:pt idx="123">
                  <c:v>28.6</c:v>
                </c:pt>
                <c:pt idx="124">
                  <c:v>29</c:v>
                </c:pt>
                <c:pt idx="125">
                  <c:v>28.7</c:v>
                </c:pt>
                <c:pt idx="126">
                  <c:v>28.8</c:v>
                </c:pt>
                <c:pt idx="127">
                  <c:v>28.3</c:v>
                </c:pt>
                <c:pt idx="128">
                  <c:v>28.7</c:v>
                </c:pt>
                <c:pt idx="129">
                  <c:v>28.6</c:v>
                </c:pt>
                <c:pt idx="130">
                  <c:v>25.9</c:v>
                </c:pt>
                <c:pt idx="131">
                  <c:v>26.3</c:v>
                </c:pt>
                <c:pt idx="132">
                  <c:v>26.3</c:v>
                </c:pt>
                <c:pt idx="133">
                  <c:v>26.4</c:v>
                </c:pt>
                <c:pt idx="134">
                  <c:v>26.7</c:v>
                </c:pt>
                <c:pt idx="135">
                  <c:v>26.5</c:v>
                </c:pt>
                <c:pt idx="136">
                  <c:v>26.5</c:v>
                </c:pt>
                <c:pt idx="137">
                  <c:v>26.6</c:v>
                </c:pt>
                <c:pt idx="138">
                  <c:v>26.6</c:v>
                </c:pt>
                <c:pt idx="139">
                  <c:v>26.7</c:v>
                </c:pt>
                <c:pt idx="140">
                  <c:v>26.6</c:v>
                </c:pt>
                <c:pt idx="141">
                  <c:v>26.6</c:v>
                </c:pt>
                <c:pt idx="142">
                  <c:v>26.6</c:v>
                </c:pt>
                <c:pt idx="143">
                  <c:v>26.6</c:v>
                </c:pt>
                <c:pt idx="144">
                  <c:v>26.4</c:v>
                </c:pt>
                <c:pt idx="145">
                  <c:v>26.5</c:v>
                </c:pt>
                <c:pt idx="146">
                  <c:v>26.4</c:v>
                </c:pt>
                <c:pt idx="147">
                  <c:v>26.4</c:v>
                </c:pt>
                <c:pt idx="148">
                  <c:v>26.3</c:v>
                </c:pt>
                <c:pt idx="149">
                  <c:v>26.3</c:v>
                </c:pt>
                <c:pt idx="150">
                  <c:v>26.2</c:v>
                </c:pt>
                <c:pt idx="151">
                  <c:v>26.1</c:v>
                </c:pt>
                <c:pt idx="152">
                  <c:v>33.6</c:v>
                </c:pt>
                <c:pt idx="153">
                  <c:v>39.799999999999997</c:v>
                </c:pt>
                <c:pt idx="154">
                  <c:v>31.8</c:v>
                </c:pt>
                <c:pt idx="155">
                  <c:v>31</c:v>
                </c:pt>
                <c:pt idx="156">
                  <c:v>32.1</c:v>
                </c:pt>
                <c:pt idx="157">
                  <c:v>31.9</c:v>
                </c:pt>
                <c:pt idx="158">
                  <c:v>31.5</c:v>
                </c:pt>
                <c:pt idx="159">
                  <c:v>31</c:v>
                </c:pt>
                <c:pt idx="160">
                  <c:v>31.3</c:v>
                </c:pt>
                <c:pt idx="161">
                  <c:v>30.8</c:v>
                </c:pt>
                <c:pt idx="162">
                  <c:v>40.6</c:v>
                </c:pt>
                <c:pt idx="163">
                  <c:v>40</c:v>
                </c:pt>
                <c:pt idx="164">
                  <c:v>40.799999999999997</c:v>
                </c:pt>
                <c:pt idx="165">
                  <c:v>41.3</c:v>
                </c:pt>
                <c:pt idx="166">
                  <c:v>41.2</c:v>
                </c:pt>
                <c:pt idx="167">
                  <c:v>43</c:v>
                </c:pt>
                <c:pt idx="168">
                  <c:v>40.299999999999997</c:v>
                </c:pt>
                <c:pt idx="169">
                  <c:v>40.4</c:v>
                </c:pt>
                <c:pt idx="170">
                  <c:v>38.299999999999997</c:v>
                </c:pt>
                <c:pt idx="171">
                  <c:v>38.799999999999997</c:v>
                </c:pt>
                <c:pt idx="172">
                  <c:v>37.9</c:v>
                </c:pt>
                <c:pt idx="173">
                  <c:v>40.200000000000003</c:v>
                </c:pt>
                <c:pt idx="174">
                  <c:v>38.200000000000003</c:v>
                </c:pt>
                <c:pt idx="175">
                  <c:v>40.6</c:v>
                </c:pt>
                <c:pt idx="176">
                  <c:v>39.9</c:v>
                </c:pt>
                <c:pt idx="177">
                  <c:v>34.700000000000003</c:v>
                </c:pt>
                <c:pt idx="178">
                  <c:v>37.4</c:v>
                </c:pt>
                <c:pt idx="179">
                  <c:v>37.700000000000003</c:v>
                </c:pt>
                <c:pt idx="180">
                  <c:v>34</c:v>
                </c:pt>
                <c:pt idx="181">
                  <c:v>40.9</c:v>
                </c:pt>
                <c:pt idx="182">
                  <c:v>34</c:v>
                </c:pt>
                <c:pt idx="183">
                  <c:v>39.200000000000003</c:v>
                </c:pt>
                <c:pt idx="184">
                  <c:v>39.700000000000003</c:v>
                </c:pt>
                <c:pt idx="185">
                  <c:v>39.700000000000003</c:v>
                </c:pt>
                <c:pt idx="186">
                  <c:v>39.9</c:v>
                </c:pt>
                <c:pt idx="187">
                  <c:v>31.1</c:v>
                </c:pt>
                <c:pt idx="188">
                  <c:v>30.7</c:v>
                </c:pt>
                <c:pt idx="189">
                  <c:v>16.3</c:v>
                </c:pt>
                <c:pt idx="190">
                  <c:v>16.899999999999999</c:v>
                </c:pt>
                <c:pt idx="191">
                  <c:v>19.2</c:v>
                </c:pt>
                <c:pt idx="192">
                  <c:v>24.9</c:v>
                </c:pt>
                <c:pt idx="193">
                  <c:v>24.8</c:v>
                </c:pt>
                <c:pt idx="194">
                  <c:v>24.8</c:v>
                </c:pt>
                <c:pt idx="195">
                  <c:v>24.5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25</c:v>
                </c:pt>
                <c:pt idx="200">
                  <c:v>24.9</c:v>
                </c:pt>
                <c:pt idx="201">
                  <c:v>24.9</c:v>
                </c:pt>
                <c:pt idx="202">
                  <c:v>24.9</c:v>
                </c:pt>
                <c:pt idx="203">
                  <c:v>25.1</c:v>
                </c:pt>
                <c:pt idx="204">
                  <c:v>25</c:v>
                </c:pt>
                <c:pt idx="205">
                  <c:v>25</c:v>
                </c:pt>
                <c:pt idx="206">
                  <c:v>25.2</c:v>
                </c:pt>
                <c:pt idx="207">
                  <c:v>24.7</c:v>
                </c:pt>
                <c:pt idx="208">
                  <c:v>24.6</c:v>
                </c:pt>
                <c:pt idx="209">
                  <c:v>25.1</c:v>
                </c:pt>
                <c:pt idx="210">
                  <c:v>25.2</c:v>
                </c:pt>
                <c:pt idx="211">
                  <c:v>25.2</c:v>
                </c:pt>
                <c:pt idx="212">
                  <c:v>25.1</c:v>
                </c:pt>
                <c:pt idx="213">
                  <c:v>25.2</c:v>
                </c:pt>
                <c:pt idx="214">
                  <c:v>25.4</c:v>
                </c:pt>
                <c:pt idx="215">
                  <c:v>25.5</c:v>
                </c:pt>
                <c:pt idx="216">
                  <c:v>25.2</c:v>
                </c:pt>
                <c:pt idx="217">
                  <c:v>107.1</c:v>
                </c:pt>
                <c:pt idx="218">
                  <c:v>110.9</c:v>
                </c:pt>
                <c:pt idx="219">
                  <c:v>110.8</c:v>
                </c:pt>
                <c:pt idx="220">
                  <c:v>112.9</c:v>
                </c:pt>
                <c:pt idx="221">
                  <c:v>111.3</c:v>
                </c:pt>
                <c:pt idx="222">
                  <c:v>111.2</c:v>
                </c:pt>
                <c:pt idx="223">
                  <c:v>111.3</c:v>
                </c:pt>
                <c:pt idx="224">
                  <c:v>110.4</c:v>
                </c:pt>
                <c:pt idx="225">
                  <c:v>110.7</c:v>
                </c:pt>
                <c:pt idx="226">
                  <c:v>110.3</c:v>
                </c:pt>
                <c:pt idx="227">
                  <c:v>109.7</c:v>
                </c:pt>
                <c:pt idx="228">
                  <c:v>110.2</c:v>
                </c:pt>
                <c:pt idx="229">
                  <c:v>110.3</c:v>
                </c:pt>
                <c:pt idx="230">
                  <c:v>109.6</c:v>
                </c:pt>
                <c:pt idx="231">
                  <c:v>109.9</c:v>
                </c:pt>
                <c:pt idx="232">
                  <c:v>109.9</c:v>
                </c:pt>
                <c:pt idx="233">
                  <c:v>109.5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A2-4120-BCD6-F3C00E90224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Data!$AF$27:$JE$27</c:f>
              <c:numCache>
                <c:formatCode>General</c:formatCode>
                <c:ptCount val="234"/>
                <c:pt idx="2">
                  <c:v>52.2</c:v>
                </c:pt>
                <c:pt idx="3">
                  <c:v>58.3</c:v>
                </c:pt>
                <c:pt idx="4">
                  <c:v>69.7</c:v>
                </c:pt>
                <c:pt idx="5">
                  <c:v>72.599999999999994</c:v>
                </c:pt>
                <c:pt idx="6">
                  <c:v>71.400000000000006</c:v>
                </c:pt>
                <c:pt idx="7">
                  <c:v>70.3</c:v>
                </c:pt>
                <c:pt idx="8">
                  <c:v>72.3</c:v>
                </c:pt>
                <c:pt idx="9">
                  <c:v>71.8</c:v>
                </c:pt>
                <c:pt idx="10">
                  <c:v>71.599999999999994</c:v>
                </c:pt>
                <c:pt idx="11">
                  <c:v>72.099999999999994</c:v>
                </c:pt>
                <c:pt idx="12">
                  <c:v>73</c:v>
                </c:pt>
                <c:pt idx="13">
                  <c:v>74</c:v>
                </c:pt>
                <c:pt idx="14">
                  <c:v>79.5</c:v>
                </c:pt>
                <c:pt idx="15">
                  <c:v>82.4</c:v>
                </c:pt>
                <c:pt idx="16">
                  <c:v>83.7</c:v>
                </c:pt>
                <c:pt idx="17">
                  <c:v>82.7</c:v>
                </c:pt>
                <c:pt idx="18">
                  <c:v>81.900000000000006</c:v>
                </c:pt>
                <c:pt idx="19">
                  <c:v>83.3</c:v>
                </c:pt>
                <c:pt idx="20">
                  <c:v>81.2</c:v>
                </c:pt>
                <c:pt idx="21">
                  <c:v>81.7</c:v>
                </c:pt>
                <c:pt idx="22">
                  <c:v>78.3</c:v>
                </c:pt>
                <c:pt idx="23">
                  <c:v>66</c:v>
                </c:pt>
                <c:pt idx="24">
                  <c:v>58.1</c:v>
                </c:pt>
                <c:pt idx="25">
                  <c:v>57.8</c:v>
                </c:pt>
                <c:pt idx="26">
                  <c:v>56.1</c:v>
                </c:pt>
                <c:pt idx="27">
                  <c:v>60.3</c:v>
                </c:pt>
                <c:pt idx="28">
                  <c:v>59.7</c:v>
                </c:pt>
                <c:pt idx="29">
                  <c:v>59</c:v>
                </c:pt>
                <c:pt idx="30">
                  <c:v>59.8</c:v>
                </c:pt>
                <c:pt idx="31">
                  <c:v>58.6</c:v>
                </c:pt>
                <c:pt idx="32">
                  <c:v>50.2</c:v>
                </c:pt>
                <c:pt idx="33">
                  <c:v>43.6</c:v>
                </c:pt>
                <c:pt idx="34">
                  <c:v>42.8</c:v>
                </c:pt>
                <c:pt idx="35">
                  <c:v>42.2</c:v>
                </c:pt>
                <c:pt idx="36">
                  <c:v>43.4</c:v>
                </c:pt>
                <c:pt idx="37">
                  <c:v>43.4</c:v>
                </c:pt>
                <c:pt idx="38">
                  <c:v>44.4</c:v>
                </c:pt>
                <c:pt idx="39">
                  <c:v>43.6</c:v>
                </c:pt>
                <c:pt idx="40">
                  <c:v>55.5</c:v>
                </c:pt>
                <c:pt idx="41">
                  <c:v>74.5</c:v>
                </c:pt>
                <c:pt idx="42">
                  <c:v>84.5</c:v>
                </c:pt>
                <c:pt idx="43">
                  <c:v>90.7</c:v>
                </c:pt>
                <c:pt idx="44">
                  <c:v>87.5</c:v>
                </c:pt>
                <c:pt idx="45">
                  <c:v>90.2</c:v>
                </c:pt>
                <c:pt idx="46">
                  <c:v>88.5</c:v>
                </c:pt>
                <c:pt idx="47">
                  <c:v>89.9</c:v>
                </c:pt>
                <c:pt idx="48">
                  <c:v>90.6</c:v>
                </c:pt>
                <c:pt idx="49">
                  <c:v>85.6</c:v>
                </c:pt>
                <c:pt idx="50">
                  <c:v>79.599999999999994</c:v>
                </c:pt>
                <c:pt idx="51">
                  <c:v>76.900000000000006</c:v>
                </c:pt>
                <c:pt idx="52">
                  <c:v>75.7</c:v>
                </c:pt>
                <c:pt idx="53">
                  <c:v>76.5</c:v>
                </c:pt>
                <c:pt idx="54">
                  <c:v>75.099999999999994</c:v>
                </c:pt>
                <c:pt idx="55">
                  <c:v>75.3</c:v>
                </c:pt>
                <c:pt idx="56">
                  <c:v>75.5</c:v>
                </c:pt>
                <c:pt idx="57">
                  <c:v>78.3</c:v>
                </c:pt>
                <c:pt idx="58">
                  <c:v>79.599999999999994</c:v>
                </c:pt>
                <c:pt idx="59">
                  <c:v>80.099999999999994</c:v>
                </c:pt>
                <c:pt idx="60">
                  <c:v>80.2</c:v>
                </c:pt>
                <c:pt idx="61">
                  <c:v>82.9</c:v>
                </c:pt>
                <c:pt idx="62">
                  <c:v>80.599999999999994</c:v>
                </c:pt>
                <c:pt idx="63">
                  <c:v>81.599999999999994</c:v>
                </c:pt>
                <c:pt idx="64">
                  <c:v>81.3</c:v>
                </c:pt>
                <c:pt idx="65">
                  <c:v>82.4</c:v>
                </c:pt>
                <c:pt idx="66">
                  <c:v>83.6</c:v>
                </c:pt>
                <c:pt idx="67">
                  <c:v>81.8</c:v>
                </c:pt>
                <c:pt idx="68">
                  <c:v>77.2</c:v>
                </c:pt>
                <c:pt idx="69">
                  <c:v>51.4</c:v>
                </c:pt>
                <c:pt idx="70">
                  <c:v>49.3</c:v>
                </c:pt>
                <c:pt idx="71">
                  <c:v>47.7</c:v>
                </c:pt>
                <c:pt idx="72">
                  <c:v>48</c:v>
                </c:pt>
                <c:pt idx="73">
                  <c:v>48.8</c:v>
                </c:pt>
                <c:pt idx="74">
                  <c:v>49.4</c:v>
                </c:pt>
                <c:pt idx="75">
                  <c:v>49.5</c:v>
                </c:pt>
                <c:pt idx="76">
                  <c:v>75.599999999999994</c:v>
                </c:pt>
                <c:pt idx="77">
                  <c:v>71.400000000000006</c:v>
                </c:pt>
                <c:pt idx="78">
                  <c:v>70.3</c:v>
                </c:pt>
                <c:pt idx="79">
                  <c:v>84.7</c:v>
                </c:pt>
                <c:pt idx="80">
                  <c:v>79.8</c:v>
                </c:pt>
                <c:pt idx="81">
                  <c:v>71.599999999999994</c:v>
                </c:pt>
                <c:pt idx="82">
                  <c:v>72.099999999999994</c:v>
                </c:pt>
                <c:pt idx="83">
                  <c:v>73</c:v>
                </c:pt>
                <c:pt idx="84">
                  <c:v>73.7</c:v>
                </c:pt>
                <c:pt idx="85">
                  <c:v>75</c:v>
                </c:pt>
                <c:pt idx="86">
                  <c:v>75.900000000000006</c:v>
                </c:pt>
                <c:pt idx="87">
                  <c:v>75.400000000000006</c:v>
                </c:pt>
                <c:pt idx="88">
                  <c:v>75.5</c:v>
                </c:pt>
                <c:pt idx="89">
                  <c:v>77.2</c:v>
                </c:pt>
                <c:pt idx="90">
                  <c:v>51.4</c:v>
                </c:pt>
                <c:pt idx="91">
                  <c:v>49.3</c:v>
                </c:pt>
                <c:pt idx="92">
                  <c:v>47.7</c:v>
                </c:pt>
                <c:pt idx="93">
                  <c:v>48</c:v>
                </c:pt>
                <c:pt idx="94">
                  <c:v>48.8</c:v>
                </c:pt>
                <c:pt idx="95">
                  <c:v>49.4</c:v>
                </c:pt>
                <c:pt idx="96">
                  <c:v>49.5</c:v>
                </c:pt>
                <c:pt idx="97">
                  <c:v>48.9</c:v>
                </c:pt>
                <c:pt idx="98">
                  <c:v>167</c:v>
                </c:pt>
                <c:pt idx="99">
                  <c:v>169.1</c:v>
                </c:pt>
                <c:pt idx="100">
                  <c:v>164.5</c:v>
                </c:pt>
                <c:pt idx="101">
                  <c:v>171.2</c:v>
                </c:pt>
                <c:pt idx="102">
                  <c:v>169</c:v>
                </c:pt>
                <c:pt idx="103">
                  <c:v>169</c:v>
                </c:pt>
                <c:pt idx="104">
                  <c:v>169.3</c:v>
                </c:pt>
                <c:pt idx="105">
                  <c:v>170.6</c:v>
                </c:pt>
                <c:pt idx="106">
                  <c:v>169.8</c:v>
                </c:pt>
                <c:pt idx="107">
                  <c:v>170.7</c:v>
                </c:pt>
                <c:pt idx="108">
                  <c:v>174.8</c:v>
                </c:pt>
                <c:pt idx="109">
                  <c:v>172.5</c:v>
                </c:pt>
                <c:pt idx="110">
                  <c:v>170.7</c:v>
                </c:pt>
                <c:pt idx="111">
                  <c:v>169.5</c:v>
                </c:pt>
                <c:pt idx="112">
                  <c:v>173.2</c:v>
                </c:pt>
                <c:pt idx="113">
                  <c:v>170.7</c:v>
                </c:pt>
                <c:pt idx="114">
                  <c:v>172.5</c:v>
                </c:pt>
                <c:pt idx="115">
                  <c:v>172.1</c:v>
                </c:pt>
                <c:pt idx="116">
                  <c:v>169.7</c:v>
                </c:pt>
                <c:pt idx="117">
                  <c:v>172</c:v>
                </c:pt>
                <c:pt idx="118">
                  <c:v>169.3</c:v>
                </c:pt>
                <c:pt idx="119">
                  <c:v>172.5</c:v>
                </c:pt>
                <c:pt idx="120">
                  <c:v>171</c:v>
                </c:pt>
                <c:pt idx="121">
                  <c:v>173</c:v>
                </c:pt>
                <c:pt idx="122">
                  <c:v>169.5</c:v>
                </c:pt>
                <c:pt idx="123">
                  <c:v>61.4</c:v>
                </c:pt>
                <c:pt idx="124">
                  <c:v>57.4</c:v>
                </c:pt>
                <c:pt idx="125">
                  <c:v>57</c:v>
                </c:pt>
                <c:pt idx="126">
                  <c:v>56.6</c:v>
                </c:pt>
                <c:pt idx="127">
                  <c:v>56.6</c:v>
                </c:pt>
                <c:pt idx="128">
                  <c:v>57.4</c:v>
                </c:pt>
                <c:pt idx="129">
                  <c:v>57.3</c:v>
                </c:pt>
                <c:pt idx="130">
                  <c:v>50.8</c:v>
                </c:pt>
                <c:pt idx="131">
                  <c:v>52.3</c:v>
                </c:pt>
                <c:pt idx="132">
                  <c:v>52.9</c:v>
                </c:pt>
                <c:pt idx="133">
                  <c:v>53</c:v>
                </c:pt>
                <c:pt idx="134">
                  <c:v>53.3</c:v>
                </c:pt>
                <c:pt idx="135">
                  <c:v>53.4</c:v>
                </c:pt>
                <c:pt idx="136">
                  <c:v>53.4</c:v>
                </c:pt>
                <c:pt idx="137">
                  <c:v>53.4</c:v>
                </c:pt>
                <c:pt idx="138">
                  <c:v>53.1</c:v>
                </c:pt>
                <c:pt idx="139">
                  <c:v>53.3</c:v>
                </c:pt>
                <c:pt idx="140">
                  <c:v>53.2</c:v>
                </c:pt>
                <c:pt idx="141">
                  <c:v>53.1</c:v>
                </c:pt>
                <c:pt idx="142">
                  <c:v>52.8</c:v>
                </c:pt>
                <c:pt idx="143">
                  <c:v>52.9</c:v>
                </c:pt>
                <c:pt idx="144">
                  <c:v>52.5</c:v>
                </c:pt>
                <c:pt idx="145">
                  <c:v>52.1</c:v>
                </c:pt>
                <c:pt idx="146">
                  <c:v>51.9</c:v>
                </c:pt>
                <c:pt idx="147">
                  <c:v>51.9</c:v>
                </c:pt>
                <c:pt idx="148">
                  <c:v>51.7</c:v>
                </c:pt>
                <c:pt idx="149">
                  <c:v>51</c:v>
                </c:pt>
                <c:pt idx="150">
                  <c:v>51</c:v>
                </c:pt>
                <c:pt idx="151">
                  <c:v>50.6</c:v>
                </c:pt>
                <c:pt idx="152">
                  <c:v>65.3</c:v>
                </c:pt>
                <c:pt idx="153">
                  <c:v>70.8</c:v>
                </c:pt>
                <c:pt idx="154">
                  <c:v>64.900000000000006</c:v>
                </c:pt>
                <c:pt idx="155">
                  <c:v>62.3</c:v>
                </c:pt>
                <c:pt idx="156">
                  <c:v>64.7</c:v>
                </c:pt>
                <c:pt idx="157">
                  <c:v>63.8</c:v>
                </c:pt>
                <c:pt idx="158">
                  <c:v>63.6</c:v>
                </c:pt>
                <c:pt idx="159">
                  <c:v>62.2</c:v>
                </c:pt>
                <c:pt idx="160">
                  <c:v>62.3</c:v>
                </c:pt>
                <c:pt idx="161">
                  <c:v>61.3</c:v>
                </c:pt>
                <c:pt idx="162">
                  <c:v>74.400000000000006</c:v>
                </c:pt>
                <c:pt idx="163">
                  <c:v>73</c:v>
                </c:pt>
                <c:pt idx="164">
                  <c:v>73.400000000000006</c:v>
                </c:pt>
                <c:pt idx="165">
                  <c:v>68.8</c:v>
                </c:pt>
                <c:pt idx="166">
                  <c:v>68.099999999999994</c:v>
                </c:pt>
                <c:pt idx="167">
                  <c:v>70.5</c:v>
                </c:pt>
                <c:pt idx="168">
                  <c:v>69.599999999999994</c:v>
                </c:pt>
                <c:pt idx="169">
                  <c:v>67.099999999999994</c:v>
                </c:pt>
                <c:pt idx="170">
                  <c:v>68.5</c:v>
                </c:pt>
                <c:pt idx="171">
                  <c:v>68</c:v>
                </c:pt>
                <c:pt idx="172">
                  <c:v>66.5</c:v>
                </c:pt>
                <c:pt idx="173">
                  <c:v>71.3</c:v>
                </c:pt>
                <c:pt idx="174">
                  <c:v>63.7</c:v>
                </c:pt>
                <c:pt idx="175">
                  <c:v>63.7</c:v>
                </c:pt>
                <c:pt idx="176">
                  <c:v>69.3</c:v>
                </c:pt>
                <c:pt idx="177">
                  <c:v>53.6</c:v>
                </c:pt>
                <c:pt idx="178">
                  <c:v>61.3</c:v>
                </c:pt>
                <c:pt idx="179">
                  <c:v>65.599999999999994</c:v>
                </c:pt>
                <c:pt idx="180">
                  <c:v>52.7</c:v>
                </c:pt>
                <c:pt idx="181">
                  <c:v>63.8</c:v>
                </c:pt>
                <c:pt idx="182">
                  <c:v>52.8</c:v>
                </c:pt>
                <c:pt idx="183">
                  <c:v>61</c:v>
                </c:pt>
                <c:pt idx="184">
                  <c:v>62.9</c:v>
                </c:pt>
                <c:pt idx="185">
                  <c:v>61.9</c:v>
                </c:pt>
                <c:pt idx="186">
                  <c:v>61.7</c:v>
                </c:pt>
                <c:pt idx="187">
                  <c:v>48.1</c:v>
                </c:pt>
                <c:pt idx="188">
                  <c:v>47.8</c:v>
                </c:pt>
                <c:pt idx="189">
                  <c:v>38.4</c:v>
                </c:pt>
                <c:pt idx="190">
                  <c:v>28</c:v>
                </c:pt>
                <c:pt idx="191">
                  <c:v>36.200000000000003</c:v>
                </c:pt>
                <c:pt idx="192">
                  <c:v>49.5</c:v>
                </c:pt>
                <c:pt idx="193">
                  <c:v>50.8</c:v>
                </c:pt>
                <c:pt idx="194">
                  <c:v>51</c:v>
                </c:pt>
                <c:pt idx="195">
                  <c:v>50.7</c:v>
                </c:pt>
                <c:pt idx="196">
                  <c:v>51</c:v>
                </c:pt>
                <c:pt idx="197">
                  <c:v>51.1</c:v>
                </c:pt>
                <c:pt idx="198">
                  <c:v>51</c:v>
                </c:pt>
                <c:pt idx="199">
                  <c:v>51.4</c:v>
                </c:pt>
                <c:pt idx="200">
                  <c:v>51.4</c:v>
                </c:pt>
                <c:pt idx="201">
                  <c:v>51.6</c:v>
                </c:pt>
                <c:pt idx="202">
                  <c:v>51.4</c:v>
                </c:pt>
                <c:pt idx="203">
                  <c:v>51.8</c:v>
                </c:pt>
                <c:pt idx="204">
                  <c:v>51.5</c:v>
                </c:pt>
                <c:pt idx="205">
                  <c:v>51.8</c:v>
                </c:pt>
                <c:pt idx="206">
                  <c:v>51.7</c:v>
                </c:pt>
                <c:pt idx="207">
                  <c:v>50.9</c:v>
                </c:pt>
                <c:pt idx="208">
                  <c:v>50.9</c:v>
                </c:pt>
                <c:pt idx="209">
                  <c:v>51.8</c:v>
                </c:pt>
                <c:pt idx="210">
                  <c:v>51.9</c:v>
                </c:pt>
                <c:pt idx="211">
                  <c:v>52.1</c:v>
                </c:pt>
                <c:pt idx="212">
                  <c:v>51.8</c:v>
                </c:pt>
                <c:pt idx="213">
                  <c:v>51.7</c:v>
                </c:pt>
                <c:pt idx="214">
                  <c:v>52.1</c:v>
                </c:pt>
                <c:pt idx="215">
                  <c:v>52.4</c:v>
                </c:pt>
                <c:pt idx="216">
                  <c:v>51.8</c:v>
                </c:pt>
                <c:pt idx="217">
                  <c:v>188.1</c:v>
                </c:pt>
                <c:pt idx="218">
                  <c:v>183.3</c:v>
                </c:pt>
                <c:pt idx="219">
                  <c:v>181.9</c:v>
                </c:pt>
                <c:pt idx="220">
                  <c:v>180.4</c:v>
                </c:pt>
                <c:pt idx="221">
                  <c:v>182.8</c:v>
                </c:pt>
                <c:pt idx="222">
                  <c:v>184.4</c:v>
                </c:pt>
                <c:pt idx="223">
                  <c:v>183.6</c:v>
                </c:pt>
                <c:pt idx="224">
                  <c:v>182.7</c:v>
                </c:pt>
                <c:pt idx="225">
                  <c:v>191.4</c:v>
                </c:pt>
                <c:pt idx="226">
                  <c:v>191.1</c:v>
                </c:pt>
                <c:pt idx="227">
                  <c:v>195.1</c:v>
                </c:pt>
                <c:pt idx="228">
                  <c:v>197.3</c:v>
                </c:pt>
                <c:pt idx="229">
                  <c:v>196.1</c:v>
                </c:pt>
                <c:pt idx="230">
                  <c:v>195</c:v>
                </c:pt>
                <c:pt idx="231">
                  <c:v>195.8</c:v>
                </c:pt>
                <c:pt idx="232">
                  <c:v>196.1</c:v>
                </c:pt>
                <c:pt idx="233">
                  <c:v>193.8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A2-4120-BCD6-F3C00E90224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Data!$AF$28:$JE$28</c:f>
              <c:numCache>
                <c:formatCode>General</c:formatCode>
                <c:ptCount val="234"/>
                <c:pt idx="2">
                  <c:v>4.4000000000000004</c:v>
                </c:pt>
                <c:pt idx="3">
                  <c:v>4.5999999999999996</c:v>
                </c:pt>
                <c:pt idx="4">
                  <c:v>5.2</c:v>
                </c:pt>
                <c:pt idx="5">
                  <c:v>5.4</c:v>
                </c:pt>
                <c:pt idx="6">
                  <c:v>6.3</c:v>
                </c:pt>
                <c:pt idx="7">
                  <c:v>6.1</c:v>
                </c:pt>
                <c:pt idx="8">
                  <c:v>5.9</c:v>
                </c:pt>
                <c:pt idx="9">
                  <c:v>6.3</c:v>
                </c:pt>
                <c:pt idx="10">
                  <c:v>5.3</c:v>
                </c:pt>
                <c:pt idx="11">
                  <c:v>5.3</c:v>
                </c:pt>
                <c:pt idx="12">
                  <c:v>5.3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7.3</c:v>
                </c:pt>
                <c:pt idx="17">
                  <c:v>7</c:v>
                </c:pt>
                <c:pt idx="18">
                  <c:v>6.7</c:v>
                </c:pt>
                <c:pt idx="19">
                  <c:v>7.1</c:v>
                </c:pt>
                <c:pt idx="20">
                  <c:v>5.9</c:v>
                </c:pt>
                <c:pt idx="21">
                  <c:v>6</c:v>
                </c:pt>
                <c:pt idx="22">
                  <c:v>5.5</c:v>
                </c:pt>
                <c:pt idx="23">
                  <c:v>5.2</c:v>
                </c:pt>
                <c:pt idx="24">
                  <c:v>5</c:v>
                </c:pt>
                <c:pt idx="25">
                  <c:v>5</c:v>
                </c:pt>
                <c:pt idx="26">
                  <c:v>4.9000000000000004</c:v>
                </c:pt>
                <c:pt idx="27">
                  <c:v>4.8</c:v>
                </c:pt>
                <c:pt idx="28">
                  <c:v>5</c:v>
                </c:pt>
                <c:pt idx="29">
                  <c:v>4.3</c:v>
                </c:pt>
                <c:pt idx="30">
                  <c:v>4.2</c:v>
                </c:pt>
                <c:pt idx="31">
                  <c:v>4.3</c:v>
                </c:pt>
                <c:pt idx="32">
                  <c:v>4.5</c:v>
                </c:pt>
                <c:pt idx="33">
                  <c:v>3.9</c:v>
                </c:pt>
                <c:pt idx="34">
                  <c:v>3.7</c:v>
                </c:pt>
                <c:pt idx="35">
                  <c:v>3.7</c:v>
                </c:pt>
                <c:pt idx="36">
                  <c:v>3.5</c:v>
                </c:pt>
                <c:pt idx="37">
                  <c:v>3.7</c:v>
                </c:pt>
                <c:pt idx="38">
                  <c:v>3.1</c:v>
                </c:pt>
                <c:pt idx="39">
                  <c:v>3.2</c:v>
                </c:pt>
                <c:pt idx="40">
                  <c:v>5.5</c:v>
                </c:pt>
                <c:pt idx="41">
                  <c:v>6.6</c:v>
                </c:pt>
                <c:pt idx="42">
                  <c:v>8.1</c:v>
                </c:pt>
                <c:pt idx="43">
                  <c:v>7.9</c:v>
                </c:pt>
                <c:pt idx="44">
                  <c:v>7.7</c:v>
                </c:pt>
                <c:pt idx="45">
                  <c:v>7.1</c:v>
                </c:pt>
                <c:pt idx="46">
                  <c:v>7.8</c:v>
                </c:pt>
                <c:pt idx="47">
                  <c:v>6.6</c:v>
                </c:pt>
                <c:pt idx="48">
                  <c:v>6.4</c:v>
                </c:pt>
                <c:pt idx="49">
                  <c:v>6.6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6.4</c:v>
                </c:pt>
                <c:pt idx="54">
                  <c:v>6.7</c:v>
                </c:pt>
                <c:pt idx="55">
                  <c:v>5.6</c:v>
                </c:pt>
                <c:pt idx="56">
                  <c:v>5.5</c:v>
                </c:pt>
                <c:pt idx="57">
                  <c:v>5.5</c:v>
                </c:pt>
                <c:pt idx="58">
                  <c:v>6.7</c:v>
                </c:pt>
                <c:pt idx="59">
                  <c:v>7.1</c:v>
                </c:pt>
                <c:pt idx="60">
                  <c:v>7</c:v>
                </c:pt>
                <c:pt idx="61">
                  <c:v>7.2</c:v>
                </c:pt>
                <c:pt idx="62">
                  <c:v>7.1</c:v>
                </c:pt>
                <c:pt idx="63">
                  <c:v>6.5</c:v>
                </c:pt>
                <c:pt idx="64">
                  <c:v>7</c:v>
                </c:pt>
                <c:pt idx="65">
                  <c:v>6</c:v>
                </c:pt>
                <c:pt idx="66">
                  <c:v>5.8</c:v>
                </c:pt>
                <c:pt idx="67">
                  <c:v>5.8</c:v>
                </c:pt>
                <c:pt idx="68">
                  <c:v>5.5</c:v>
                </c:pt>
                <c:pt idx="69">
                  <c:v>2.9</c:v>
                </c:pt>
                <c:pt idx="70">
                  <c:v>6.2</c:v>
                </c:pt>
                <c:pt idx="71">
                  <c:v>5.6</c:v>
                </c:pt>
                <c:pt idx="72">
                  <c:v>5.6</c:v>
                </c:pt>
                <c:pt idx="73">
                  <c:v>5.8</c:v>
                </c:pt>
                <c:pt idx="74">
                  <c:v>5.8</c:v>
                </c:pt>
                <c:pt idx="75">
                  <c:v>5.7</c:v>
                </c:pt>
                <c:pt idx="76">
                  <c:v>5.4</c:v>
                </c:pt>
                <c:pt idx="77">
                  <c:v>6.8</c:v>
                </c:pt>
                <c:pt idx="78">
                  <c:v>6.1</c:v>
                </c:pt>
                <c:pt idx="79">
                  <c:v>6</c:v>
                </c:pt>
                <c:pt idx="80">
                  <c:v>6.1</c:v>
                </c:pt>
                <c:pt idx="81">
                  <c:v>5.3</c:v>
                </c:pt>
                <c:pt idx="82">
                  <c:v>5.3</c:v>
                </c:pt>
                <c:pt idx="83">
                  <c:v>5.3</c:v>
                </c:pt>
                <c:pt idx="84">
                  <c:v>5.4</c:v>
                </c:pt>
                <c:pt idx="85">
                  <c:v>5.4</c:v>
                </c:pt>
                <c:pt idx="86">
                  <c:v>5.3</c:v>
                </c:pt>
                <c:pt idx="87">
                  <c:v>5.4</c:v>
                </c:pt>
                <c:pt idx="88">
                  <c:v>5.7</c:v>
                </c:pt>
                <c:pt idx="89">
                  <c:v>5.5</c:v>
                </c:pt>
                <c:pt idx="90">
                  <c:v>2.9</c:v>
                </c:pt>
                <c:pt idx="91">
                  <c:v>6.2</c:v>
                </c:pt>
                <c:pt idx="92">
                  <c:v>5.6</c:v>
                </c:pt>
                <c:pt idx="93">
                  <c:v>5.6</c:v>
                </c:pt>
                <c:pt idx="94">
                  <c:v>5.8</c:v>
                </c:pt>
                <c:pt idx="95">
                  <c:v>5.8</c:v>
                </c:pt>
                <c:pt idx="96">
                  <c:v>5.7</c:v>
                </c:pt>
                <c:pt idx="97">
                  <c:v>5.5</c:v>
                </c:pt>
                <c:pt idx="98">
                  <c:v>10.199999999999999</c:v>
                </c:pt>
                <c:pt idx="99">
                  <c:v>13.2</c:v>
                </c:pt>
                <c:pt idx="100">
                  <c:v>12.9</c:v>
                </c:pt>
                <c:pt idx="101">
                  <c:v>11.6</c:v>
                </c:pt>
                <c:pt idx="102">
                  <c:v>11.7</c:v>
                </c:pt>
                <c:pt idx="103">
                  <c:v>11.8</c:v>
                </c:pt>
                <c:pt idx="104">
                  <c:v>11.8</c:v>
                </c:pt>
                <c:pt idx="105">
                  <c:v>11.4</c:v>
                </c:pt>
                <c:pt idx="106">
                  <c:v>11.4</c:v>
                </c:pt>
                <c:pt idx="107">
                  <c:v>11.4</c:v>
                </c:pt>
                <c:pt idx="108">
                  <c:v>11</c:v>
                </c:pt>
                <c:pt idx="109">
                  <c:v>10.9</c:v>
                </c:pt>
                <c:pt idx="110">
                  <c:v>10.9</c:v>
                </c:pt>
                <c:pt idx="111">
                  <c:v>11</c:v>
                </c:pt>
                <c:pt idx="112">
                  <c:v>10.9</c:v>
                </c:pt>
                <c:pt idx="113">
                  <c:v>11.2</c:v>
                </c:pt>
                <c:pt idx="114">
                  <c:v>10.7</c:v>
                </c:pt>
                <c:pt idx="115">
                  <c:v>11</c:v>
                </c:pt>
                <c:pt idx="116">
                  <c:v>10.7</c:v>
                </c:pt>
                <c:pt idx="117">
                  <c:v>10.8</c:v>
                </c:pt>
                <c:pt idx="118">
                  <c:v>10.8</c:v>
                </c:pt>
                <c:pt idx="119">
                  <c:v>10.6</c:v>
                </c:pt>
                <c:pt idx="120">
                  <c:v>10.4</c:v>
                </c:pt>
                <c:pt idx="121">
                  <c:v>11</c:v>
                </c:pt>
                <c:pt idx="122">
                  <c:v>10.6</c:v>
                </c:pt>
                <c:pt idx="123">
                  <c:v>4.5999999999999996</c:v>
                </c:pt>
                <c:pt idx="124">
                  <c:v>5.7</c:v>
                </c:pt>
                <c:pt idx="125">
                  <c:v>5.6</c:v>
                </c:pt>
                <c:pt idx="126">
                  <c:v>6</c:v>
                </c:pt>
                <c:pt idx="127">
                  <c:v>5.7</c:v>
                </c:pt>
                <c:pt idx="128">
                  <c:v>5.7</c:v>
                </c:pt>
                <c:pt idx="129">
                  <c:v>5.8</c:v>
                </c:pt>
                <c:pt idx="130">
                  <c:v>6.1</c:v>
                </c:pt>
                <c:pt idx="131">
                  <c:v>5.8</c:v>
                </c:pt>
                <c:pt idx="132">
                  <c:v>5.7</c:v>
                </c:pt>
                <c:pt idx="133">
                  <c:v>5.7</c:v>
                </c:pt>
                <c:pt idx="134">
                  <c:v>5.8</c:v>
                </c:pt>
                <c:pt idx="135">
                  <c:v>5.8</c:v>
                </c:pt>
                <c:pt idx="136">
                  <c:v>5.5</c:v>
                </c:pt>
                <c:pt idx="137">
                  <c:v>5.7</c:v>
                </c:pt>
                <c:pt idx="138">
                  <c:v>5.9</c:v>
                </c:pt>
                <c:pt idx="139">
                  <c:v>5.8</c:v>
                </c:pt>
                <c:pt idx="140">
                  <c:v>5.7</c:v>
                </c:pt>
                <c:pt idx="141">
                  <c:v>5.8</c:v>
                </c:pt>
                <c:pt idx="142">
                  <c:v>5.8</c:v>
                </c:pt>
                <c:pt idx="143">
                  <c:v>5.6</c:v>
                </c:pt>
                <c:pt idx="144">
                  <c:v>5.6</c:v>
                </c:pt>
                <c:pt idx="145">
                  <c:v>5.8</c:v>
                </c:pt>
                <c:pt idx="146">
                  <c:v>5.8</c:v>
                </c:pt>
                <c:pt idx="147">
                  <c:v>5.6</c:v>
                </c:pt>
                <c:pt idx="148">
                  <c:v>5.8</c:v>
                </c:pt>
                <c:pt idx="149">
                  <c:v>5.9</c:v>
                </c:pt>
                <c:pt idx="150">
                  <c:v>5.8</c:v>
                </c:pt>
                <c:pt idx="151">
                  <c:v>5.8</c:v>
                </c:pt>
                <c:pt idx="152">
                  <c:v>6</c:v>
                </c:pt>
                <c:pt idx="153">
                  <c:v>7.4</c:v>
                </c:pt>
                <c:pt idx="154">
                  <c:v>5</c:v>
                </c:pt>
                <c:pt idx="155">
                  <c:v>5</c:v>
                </c:pt>
                <c:pt idx="156">
                  <c:v>5.2</c:v>
                </c:pt>
                <c:pt idx="157">
                  <c:v>5.0999999999999996</c:v>
                </c:pt>
                <c:pt idx="158">
                  <c:v>5</c:v>
                </c:pt>
                <c:pt idx="159">
                  <c:v>5</c:v>
                </c:pt>
                <c:pt idx="160">
                  <c:v>5.0999999999999996</c:v>
                </c:pt>
                <c:pt idx="161">
                  <c:v>5</c:v>
                </c:pt>
                <c:pt idx="162">
                  <c:v>6</c:v>
                </c:pt>
                <c:pt idx="163">
                  <c:v>6.4</c:v>
                </c:pt>
                <c:pt idx="164">
                  <c:v>6.5</c:v>
                </c:pt>
                <c:pt idx="165">
                  <c:v>7.4</c:v>
                </c:pt>
                <c:pt idx="166">
                  <c:v>7.4</c:v>
                </c:pt>
                <c:pt idx="167">
                  <c:v>7.6</c:v>
                </c:pt>
                <c:pt idx="168">
                  <c:v>6.8</c:v>
                </c:pt>
                <c:pt idx="169">
                  <c:v>7</c:v>
                </c:pt>
                <c:pt idx="170">
                  <c:v>6</c:v>
                </c:pt>
                <c:pt idx="171">
                  <c:v>6.4</c:v>
                </c:pt>
                <c:pt idx="172">
                  <c:v>6</c:v>
                </c:pt>
                <c:pt idx="173">
                  <c:v>6.2</c:v>
                </c:pt>
                <c:pt idx="174">
                  <c:v>6.5</c:v>
                </c:pt>
                <c:pt idx="175">
                  <c:v>7.4</c:v>
                </c:pt>
                <c:pt idx="176">
                  <c:v>5.9</c:v>
                </c:pt>
                <c:pt idx="177">
                  <c:v>6.7</c:v>
                </c:pt>
                <c:pt idx="178">
                  <c:v>6.3</c:v>
                </c:pt>
                <c:pt idx="179">
                  <c:v>6</c:v>
                </c:pt>
                <c:pt idx="180">
                  <c:v>6.4</c:v>
                </c:pt>
                <c:pt idx="181">
                  <c:v>6.9</c:v>
                </c:pt>
                <c:pt idx="182">
                  <c:v>6.2</c:v>
                </c:pt>
                <c:pt idx="183">
                  <c:v>6.6</c:v>
                </c:pt>
                <c:pt idx="184">
                  <c:v>6.5</c:v>
                </c:pt>
                <c:pt idx="185">
                  <c:v>6.8</c:v>
                </c:pt>
                <c:pt idx="186">
                  <c:v>6.6</c:v>
                </c:pt>
                <c:pt idx="187">
                  <c:v>5.8</c:v>
                </c:pt>
                <c:pt idx="188">
                  <c:v>5.6</c:v>
                </c:pt>
                <c:pt idx="189">
                  <c:v>2.6</c:v>
                </c:pt>
                <c:pt idx="190">
                  <c:v>4.5999999999999996</c:v>
                </c:pt>
                <c:pt idx="191">
                  <c:v>5.0999999999999996</c:v>
                </c:pt>
                <c:pt idx="192">
                  <c:v>6.3</c:v>
                </c:pt>
                <c:pt idx="193">
                  <c:v>6</c:v>
                </c:pt>
                <c:pt idx="194">
                  <c:v>5.9</c:v>
                </c:pt>
                <c:pt idx="195">
                  <c:v>5.8</c:v>
                </c:pt>
                <c:pt idx="196">
                  <c:v>5.7</c:v>
                </c:pt>
                <c:pt idx="197">
                  <c:v>5.8</c:v>
                </c:pt>
                <c:pt idx="198">
                  <c:v>5.8</c:v>
                </c:pt>
                <c:pt idx="199">
                  <c:v>5.9</c:v>
                </c:pt>
                <c:pt idx="200">
                  <c:v>5.8</c:v>
                </c:pt>
                <c:pt idx="201">
                  <c:v>5.8</c:v>
                </c:pt>
                <c:pt idx="202">
                  <c:v>5.8</c:v>
                </c:pt>
                <c:pt idx="203">
                  <c:v>6</c:v>
                </c:pt>
                <c:pt idx="204">
                  <c:v>5.8</c:v>
                </c:pt>
                <c:pt idx="205">
                  <c:v>5.9</c:v>
                </c:pt>
                <c:pt idx="206">
                  <c:v>5.8</c:v>
                </c:pt>
                <c:pt idx="207">
                  <c:v>5.8</c:v>
                </c:pt>
                <c:pt idx="208">
                  <c:v>5.6</c:v>
                </c:pt>
                <c:pt idx="209">
                  <c:v>5.8</c:v>
                </c:pt>
                <c:pt idx="210">
                  <c:v>5.9</c:v>
                </c:pt>
                <c:pt idx="211">
                  <c:v>5.9</c:v>
                </c:pt>
                <c:pt idx="212">
                  <c:v>5.9</c:v>
                </c:pt>
                <c:pt idx="213">
                  <c:v>5.9</c:v>
                </c:pt>
                <c:pt idx="214">
                  <c:v>6.1</c:v>
                </c:pt>
                <c:pt idx="215">
                  <c:v>5.9</c:v>
                </c:pt>
                <c:pt idx="216">
                  <c:v>6.1</c:v>
                </c:pt>
                <c:pt idx="217">
                  <c:v>12.1</c:v>
                </c:pt>
                <c:pt idx="218">
                  <c:v>12.9</c:v>
                </c:pt>
                <c:pt idx="219">
                  <c:v>13</c:v>
                </c:pt>
                <c:pt idx="220">
                  <c:v>13.7</c:v>
                </c:pt>
                <c:pt idx="221">
                  <c:v>13</c:v>
                </c:pt>
                <c:pt idx="222">
                  <c:v>12.8</c:v>
                </c:pt>
                <c:pt idx="223">
                  <c:v>12.5</c:v>
                </c:pt>
                <c:pt idx="224">
                  <c:v>12.6</c:v>
                </c:pt>
                <c:pt idx="225">
                  <c:v>11.9</c:v>
                </c:pt>
                <c:pt idx="226">
                  <c:v>11.8</c:v>
                </c:pt>
                <c:pt idx="227">
                  <c:v>11.6</c:v>
                </c:pt>
                <c:pt idx="228">
                  <c:v>11.6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11.2</c:v>
                </c:pt>
                <c:pt idx="233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A2-4120-BCD6-F3C00E902245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Data!$AF$29:$JE$29</c:f>
              <c:numCache>
                <c:formatCode>General</c:formatCode>
                <c:ptCount val="234"/>
                <c:pt idx="0">
                  <c:v>4211.6000000000004</c:v>
                </c:pt>
                <c:pt idx="1">
                  <c:v>3528</c:v>
                </c:pt>
                <c:pt idx="2">
                  <c:v>3407.4</c:v>
                </c:pt>
                <c:pt idx="3">
                  <c:v>3407.3</c:v>
                </c:pt>
                <c:pt idx="4">
                  <c:v>3668.6</c:v>
                </c:pt>
                <c:pt idx="5">
                  <c:v>3662.3</c:v>
                </c:pt>
                <c:pt idx="6">
                  <c:v>3646.3</c:v>
                </c:pt>
                <c:pt idx="7">
                  <c:v>3627.2</c:v>
                </c:pt>
                <c:pt idx="8">
                  <c:v>3652</c:v>
                </c:pt>
                <c:pt idx="9">
                  <c:v>3633</c:v>
                </c:pt>
                <c:pt idx="10">
                  <c:v>3630</c:v>
                </c:pt>
                <c:pt idx="11">
                  <c:v>3642.9</c:v>
                </c:pt>
                <c:pt idx="12">
                  <c:v>3629.3</c:v>
                </c:pt>
                <c:pt idx="13">
                  <c:v>3649.2</c:v>
                </c:pt>
                <c:pt idx="14">
                  <c:v>3752.3</c:v>
                </c:pt>
                <c:pt idx="15">
                  <c:v>3954.2</c:v>
                </c:pt>
                <c:pt idx="16">
                  <c:v>4197</c:v>
                </c:pt>
                <c:pt idx="17">
                  <c:v>4188.5</c:v>
                </c:pt>
                <c:pt idx="18">
                  <c:v>4240.8</c:v>
                </c:pt>
                <c:pt idx="19">
                  <c:v>4250.7</c:v>
                </c:pt>
                <c:pt idx="20">
                  <c:v>4302.2</c:v>
                </c:pt>
                <c:pt idx="21">
                  <c:v>4135.6000000000004</c:v>
                </c:pt>
                <c:pt idx="22">
                  <c:v>4123.5</c:v>
                </c:pt>
                <c:pt idx="23">
                  <c:v>3694.1</c:v>
                </c:pt>
                <c:pt idx="24">
                  <c:v>3001.1</c:v>
                </c:pt>
                <c:pt idx="25">
                  <c:v>2970.4</c:v>
                </c:pt>
                <c:pt idx="26">
                  <c:v>2938.7</c:v>
                </c:pt>
                <c:pt idx="27">
                  <c:v>2943.8</c:v>
                </c:pt>
                <c:pt idx="28">
                  <c:v>2948.1</c:v>
                </c:pt>
                <c:pt idx="29">
                  <c:v>2921</c:v>
                </c:pt>
                <c:pt idx="30">
                  <c:v>3039.9</c:v>
                </c:pt>
                <c:pt idx="31">
                  <c:v>3002.1</c:v>
                </c:pt>
                <c:pt idx="32">
                  <c:v>2765</c:v>
                </c:pt>
                <c:pt idx="33">
                  <c:v>2251.3000000000002</c:v>
                </c:pt>
                <c:pt idx="34">
                  <c:v>2184.1</c:v>
                </c:pt>
                <c:pt idx="35">
                  <c:v>2237.6999999999998</c:v>
                </c:pt>
                <c:pt idx="36">
                  <c:v>2238.6999999999998</c:v>
                </c:pt>
                <c:pt idx="37">
                  <c:v>2250</c:v>
                </c:pt>
                <c:pt idx="38">
                  <c:v>2217.9</c:v>
                </c:pt>
                <c:pt idx="39">
                  <c:v>2231.9</c:v>
                </c:pt>
                <c:pt idx="40">
                  <c:v>3351</c:v>
                </c:pt>
                <c:pt idx="41">
                  <c:v>4611.2</c:v>
                </c:pt>
                <c:pt idx="42">
                  <c:v>4410.2</c:v>
                </c:pt>
                <c:pt idx="43">
                  <c:v>4588.5</c:v>
                </c:pt>
                <c:pt idx="44">
                  <c:v>4424.7</c:v>
                </c:pt>
                <c:pt idx="45">
                  <c:v>4605.3999999999996</c:v>
                </c:pt>
                <c:pt idx="46">
                  <c:v>4608.5</c:v>
                </c:pt>
                <c:pt idx="47">
                  <c:v>4631.1000000000004</c:v>
                </c:pt>
                <c:pt idx="48">
                  <c:v>4527.7</c:v>
                </c:pt>
                <c:pt idx="49">
                  <c:v>4235.8999999999996</c:v>
                </c:pt>
                <c:pt idx="50">
                  <c:v>3995.1</c:v>
                </c:pt>
                <c:pt idx="51">
                  <c:v>3870.4</c:v>
                </c:pt>
                <c:pt idx="52">
                  <c:v>3896</c:v>
                </c:pt>
                <c:pt idx="53">
                  <c:v>3817.1</c:v>
                </c:pt>
                <c:pt idx="54">
                  <c:v>3901.9</c:v>
                </c:pt>
                <c:pt idx="55">
                  <c:v>3844.7</c:v>
                </c:pt>
                <c:pt idx="56">
                  <c:v>3893.1</c:v>
                </c:pt>
                <c:pt idx="57">
                  <c:v>3876.8</c:v>
                </c:pt>
                <c:pt idx="58">
                  <c:v>3941.7</c:v>
                </c:pt>
                <c:pt idx="59">
                  <c:v>4119.3</c:v>
                </c:pt>
                <c:pt idx="60">
                  <c:v>4401.1000000000004</c:v>
                </c:pt>
                <c:pt idx="61">
                  <c:v>4256.8</c:v>
                </c:pt>
                <c:pt idx="62">
                  <c:v>4196.6000000000004</c:v>
                </c:pt>
                <c:pt idx="63">
                  <c:v>4297.7</c:v>
                </c:pt>
                <c:pt idx="64">
                  <c:v>4170.6000000000004</c:v>
                </c:pt>
                <c:pt idx="65">
                  <c:v>4138.7</c:v>
                </c:pt>
                <c:pt idx="66">
                  <c:v>4256.2</c:v>
                </c:pt>
                <c:pt idx="67">
                  <c:v>4167.5</c:v>
                </c:pt>
                <c:pt idx="68">
                  <c:v>3662.2</c:v>
                </c:pt>
                <c:pt idx="69">
                  <c:v>1998.1</c:v>
                </c:pt>
                <c:pt idx="70">
                  <c:v>4978.5</c:v>
                </c:pt>
                <c:pt idx="71">
                  <c:v>4741.3</c:v>
                </c:pt>
                <c:pt idx="72">
                  <c:v>4792.3</c:v>
                </c:pt>
                <c:pt idx="73">
                  <c:v>4841.6000000000004</c:v>
                </c:pt>
                <c:pt idx="74">
                  <c:v>4941.2</c:v>
                </c:pt>
                <c:pt idx="75">
                  <c:v>4844.3</c:v>
                </c:pt>
                <c:pt idx="76">
                  <c:v>3872.3</c:v>
                </c:pt>
                <c:pt idx="77">
                  <c:v>2753.9</c:v>
                </c:pt>
                <c:pt idx="78">
                  <c:v>4007.2</c:v>
                </c:pt>
                <c:pt idx="79">
                  <c:v>4100.1000000000004</c:v>
                </c:pt>
                <c:pt idx="80">
                  <c:v>4269</c:v>
                </c:pt>
                <c:pt idx="81">
                  <c:v>3630</c:v>
                </c:pt>
                <c:pt idx="82">
                  <c:v>3642.9</c:v>
                </c:pt>
                <c:pt idx="83">
                  <c:v>3629.3</c:v>
                </c:pt>
                <c:pt idx="84">
                  <c:v>3617.8</c:v>
                </c:pt>
                <c:pt idx="85">
                  <c:v>3550.7</c:v>
                </c:pt>
                <c:pt idx="86">
                  <c:v>3471.3</c:v>
                </c:pt>
                <c:pt idx="87">
                  <c:v>3575</c:v>
                </c:pt>
                <c:pt idx="88">
                  <c:v>3864.7</c:v>
                </c:pt>
                <c:pt idx="89">
                  <c:v>3662.2</c:v>
                </c:pt>
                <c:pt idx="90">
                  <c:v>1998.1</c:v>
                </c:pt>
                <c:pt idx="91">
                  <c:v>4978.5</c:v>
                </c:pt>
                <c:pt idx="92">
                  <c:v>4741.3</c:v>
                </c:pt>
                <c:pt idx="93">
                  <c:v>4792.3</c:v>
                </c:pt>
                <c:pt idx="94">
                  <c:v>4841.6000000000004</c:v>
                </c:pt>
                <c:pt idx="95">
                  <c:v>4941.2</c:v>
                </c:pt>
                <c:pt idx="96">
                  <c:v>4884.3</c:v>
                </c:pt>
                <c:pt idx="97">
                  <c:v>4659.3</c:v>
                </c:pt>
                <c:pt idx="98">
                  <c:v>3923.7</c:v>
                </c:pt>
                <c:pt idx="99">
                  <c:v>6167</c:v>
                </c:pt>
                <c:pt idx="100">
                  <c:v>6172.7</c:v>
                </c:pt>
                <c:pt idx="101">
                  <c:v>4804.8999999999996</c:v>
                </c:pt>
                <c:pt idx="102">
                  <c:v>4852.3</c:v>
                </c:pt>
                <c:pt idx="103">
                  <c:v>4894.3999999999996</c:v>
                </c:pt>
                <c:pt idx="104">
                  <c:v>4848.1000000000004</c:v>
                </c:pt>
                <c:pt idx="105">
                  <c:v>4446.8999999999996</c:v>
                </c:pt>
                <c:pt idx="106">
                  <c:v>4398.8999999999996</c:v>
                </c:pt>
                <c:pt idx="107">
                  <c:v>4371.5</c:v>
                </c:pt>
                <c:pt idx="108">
                  <c:v>4017.3</c:v>
                </c:pt>
                <c:pt idx="109">
                  <c:v>3974.1</c:v>
                </c:pt>
                <c:pt idx="110">
                  <c:v>3873.4</c:v>
                </c:pt>
                <c:pt idx="111">
                  <c:v>4005.4</c:v>
                </c:pt>
                <c:pt idx="112">
                  <c:v>3939.3</c:v>
                </c:pt>
                <c:pt idx="113">
                  <c:v>3990.6</c:v>
                </c:pt>
                <c:pt idx="114">
                  <c:v>3918.6</c:v>
                </c:pt>
                <c:pt idx="115">
                  <c:v>3902</c:v>
                </c:pt>
                <c:pt idx="116">
                  <c:v>3802</c:v>
                </c:pt>
                <c:pt idx="117">
                  <c:v>3776.4</c:v>
                </c:pt>
                <c:pt idx="118">
                  <c:v>3790.9</c:v>
                </c:pt>
                <c:pt idx="119">
                  <c:v>3676.7</c:v>
                </c:pt>
                <c:pt idx="120">
                  <c:v>3683.6</c:v>
                </c:pt>
                <c:pt idx="121">
                  <c:v>3874.8</c:v>
                </c:pt>
                <c:pt idx="122">
                  <c:v>3827.6</c:v>
                </c:pt>
                <c:pt idx="123">
                  <c:v>2976.5</c:v>
                </c:pt>
                <c:pt idx="124">
                  <c:v>4294.3999999999996</c:v>
                </c:pt>
                <c:pt idx="125">
                  <c:v>4355.7</c:v>
                </c:pt>
                <c:pt idx="126">
                  <c:v>4657.8999999999996</c:v>
                </c:pt>
                <c:pt idx="127">
                  <c:v>4516.5</c:v>
                </c:pt>
                <c:pt idx="128">
                  <c:v>4453.7</c:v>
                </c:pt>
                <c:pt idx="129">
                  <c:v>4479.8</c:v>
                </c:pt>
                <c:pt idx="130">
                  <c:v>5154.5</c:v>
                </c:pt>
                <c:pt idx="131">
                  <c:v>4738.8999999999996</c:v>
                </c:pt>
                <c:pt idx="132">
                  <c:v>4624.2</c:v>
                </c:pt>
                <c:pt idx="133">
                  <c:v>4519.5</c:v>
                </c:pt>
                <c:pt idx="134">
                  <c:v>4710</c:v>
                </c:pt>
                <c:pt idx="135">
                  <c:v>4573.5</c:v>
                </c:pt>
                <c:pt idx="136">
                  <c:v>4525</c:v>
                </c:pt>
                <c:pt idx="137">
                  <c:v>4577.8</c:v>
                </c:pt>
                <c:pt idx="138">
                  <c:v>4635.8</c:v>
                </c:pt>
                <c:pt idx="139">
                  <c:v>4640.8999999999996</c:v>
                </c:pt>
                <c:pt idx="140">
                  <c:v>4573.8999999999996</c:v>
                </c:pt>
                <c:pt idx="141">
                  <c:v>4591.2</c:v>
                </c:pt>
                <c:pt idx="142">
                  <c:v>4604.6000000000004</c:v>
                </c:pt>
                <c:pt idx="143">
                  <c:v>4545.2</c:v>
                </c:pt>
                <c:pt idx="144">
                  <c:v>4528.7</c:v>
                </c:pt>
                <c:pt idx="145">
                  <c:v>4673.5</c:v>
                </c:pt>
                <c:pt idx="146">
                  <c:v>4630.8999999999996</c:v>
                </c:pt>
                <c:pt idx="147">
                  <c:v>4594.2</c:v>
                </c:pt>
                <c:pt idx="148">
                  <c:v>4593.8</c:v>
                </c:pt>
                <c:pt idx="149">
                  <c:v>4658.1000000000004</c:v>
                </c:pt>
                <c:pt idx="150">
                  <c:v>4526.1000000000004</c:v>
                </c:pt>
                <c:pt idx="151">
                  <c:v>4565</c:v>
                </c:pt>
                <c:pt idx="152">
                  <c:v>4053.3</c:v>
                </c:pt>
                <c:pt idx="153">
                  <c:v>5429.8</c:v>
                </c:pt>
                <c:pt idx="154">
                  <c:v>3262.8</c:v>
                </c:pt>
                <c:pt idx="155">
                  <c:v>3304.6</c:v>
                </c:pt>
                <c:pt idx="156">
                  <c:v>3315.8</c:v>
                </c:pt>
                <c:pt idx="157">
                  <c:v>3335.8</c:v>
                </c:pt>
                <c:pt idx="158">
                  <c:v>3185.5</c:v>
                </c:pt>
                <c:pt idx="159">
                  <c:v>3212.5</c:v>
                </c:pt>
                <c:pt idx="160">
                  <c:v>3270</c:v>
                </c:pt>
                <c:pt idx="161">
                  <c:v>3267.5</c:v>
                </c:pt>
                <c:pt idx="162">
                  <c:v>3610.5</c:v>
                </c:pt>
                <c:pt idx="163">
                  <c:v>3860.5</c:v>
                </c:pt>
                <c:pt idx="164">
                  <c:v>4062.9</c:v>
                </c:pt>
                <c:pt idx="165">
                  <c:v>5108.8999999999996</c:v>
                </c:pt>
                <c:pt idx="166">
                  <c:v>5131.8</c:v>
                </c:pt>
                <c:pt idx="167">
                  <c:v>5143.6000000000004</c:v>
                </c:pt>
                <c:pt idx="168">
                  <c:v>4311.5</c:v>
                </c:pt>
                <c:pt idx="169">
                  <c:v>4822</c:v>
                </c:pt>
                <c:pt idx="170">
                  <c:v>3614.5</c:v>
                </c:pt>
                <c:pt idx="171">
                  <c:v>3876.4</c:v>
                </c:pt>
                <c:pt idx="172">
                  <c:v>3659.2</c:v>
                </c:pt>
                <c:pt idx="173">
                  <c:v>3462.9</c:v>
                </c:pt>
                <c:pt idx="174">
                  <c:v>4175.2</c:v>
                </c:pt>
                <c:pt idx="175">
                  <c:v>5056.8</c:v>
                </c:pt>
                <c:pt idx="176">
                  <c:v>3573.6</c:v>
                </c:pt>
                <c:pt idx="177">
                  <c:v>4883</c:v>
                </c:pt>
                <c:pt idx="178">
                  <c:v>4019.6</c:v>
                </c:pt>
                <c:pt idx="179">
                  <c:v>3526.2</c:v>
                </c:pt>
                <c:pt idx="180">
                  <c:v>4389.3</c:v>
                </c:pt>
                <c:pt idx="181">
                  <c:v>4407.7</c:v>
                </c:pt>
                <c:pt idx="182">
                  <c:v>4199.6000000000004</c:v>
                </c:pt>
                <c:pt idx="183">
                  <c:v>4326.1000000000004</c:v>
                </c:pt>
                <c:pt idx="184">
                  <c:v>3899.2</c:v>
                </c:pt>
                <c:pt idx="185">
                  <c:v>4070.8</c:v>
                </c:pt>
                <c:pt idx="186">
                  <c:v>4089.8</c:v>
                </c:pt>
                <c:pt idx="187">
                  <c:v>3954.4</c:v>
                </c:pt>
                <c:pt idx="188">
                  <c:v>3706.9</c:v>
                </c:pt>
                <c:pt idx="189">
                  <c:v>1501.3</c:v>
                </c:pt>
                <c:pt idx="190">
                  <c:v>3976.3</c:v>
                </c:pt>
                <c:pt idx="191">
                  <c:v>4430.3</c:v>
                </c:pt>
                <c:pt idx="192">
                  <c:v>5160.3</c:v>
                </c:pt>
                <c:pt idx="193">
                  <c:v>4799.6000000000004</c:v>
                </c:pt>
                <c:pt idx="194">
                  <c:v>4761.2</c:v>
                </c:pt>
                <c:pt idx="195">
                  <c:v>4759.8999999999996</c:v>
                </c:pt>
                <c:pt idx="196">
                  <c:v>4790.8</c:v>
                </c:pt>
                <c:pt idx="197">
                  <c:v>4747.1000000000004</c:v>
                </c:pt>
                <c:pt idx="198">
                  <c:v>4750.3999999999996</c:v>
                </c:pt>
                <c:pt idx="199">
                  <c:v>4838.7</c:v>
                </c:pt>
                <c:pt idx="200">
                  <c:v>4787.5</c:v>
                </c:pt>
                <c:pt idx="201">
                  <c:v>4779.5</c:v>
                </c:pt>
                <c:pt idx="202">
                  <c:v>4828.8</c:v>
                </c:pt>
                <c:pt idx="203">
                  <c:v>4839.3</c:v>
                </c:pt>
                <c:pt idx="204">
                  <c:v>4834.3999999999996</c:v>
                </c:pt>
                <c:pt idx="205">
                  <c:v>4794.8</c:v>
                </c:pt>
                <c:pt idx="206">
                  <c:v>4823.6000000000004</c:v>
                </c:pt>
                <c:pt idx="207">
                  <c:v>4720.3999999999996</c:v>
                </c:pt>
                <c:pt idx="208">
                  <c:v>4693.3999999999996</c:v>
                </c:pt>
                <c:pt idx="209">
                  <c:v>4768.5</c:v>
                </c:pt>
                <c:pt idx="210">
                  <c:v>4780.6000000000004</c:v>
                </c:pt>
                <c:pt idx="211">
                  <c:v>4770</c:v>
                </c:pt>
                <c:pt idx="212">
                  <c:v>4783.3999999999996</c:v>
                </c:pt>
                <c:pt idx="213">
                  <c:v>4797.7</c:v>
                </c:pt>
                <c:pt idx="214">
                  <c:v>4858.8999999999996</c:v>
                </c:pt>
                <c:pt idx="215">
                  <c:v>4822</c:v>
                </c:pt>
                <c:pt idx="216">
                  <c:v>4795.2</c:v>
                </c:pt>
                <c:pt idx="217">
                  <c:v>4429</c:v>
                </c:pt>
                <c:pt idx="218">
                  <c:v>5154</c:v>
                </c:pt>
                <c:pt idx="219">
                  <c:v>5218.7</c:v>
                </c:pt>
                <c:pt idx="220">
                  <c:v>5679</c:v>
                </c:pt>
                <c:pt idx="221">
                  <c:v>5079.8999999999996</c:v>
                </c:pt>
                <c:pt idx="222">
                  <c:v>4741.2</c:v>
                </c:pt>
                <c:pt idx="223">
                  <c:v>4756.6000000000004</c:v>
                </c:pt>
                <c:pt idx="224">
                  <c:v>4693.1000000000004</c:v>
                </c:pt>
                <c:pt idx="225">
                  <c:v>3974.3</c:v>
                </c:pt>
                <c:pt idx="226">
                  <c:v>3928.1</c:v>
                </c:pt>
                <c:pt idx="227">
                  <c:v>3511.2</c:v>
                </c:pt>
                <c:pt idx="228">
                  <c:v>3425.4</c:v>
                </c:pt>
                <c:pt idx="229">
                  <c:v>3471</c:v>
                </c:pt>
                <c:pt idx="230">
                  <c:v>3431</c:v>
                </c:pt>
                <c:pt idx="231">
                  <c:v>3398.6</c:v>
                </c:pt>
                <c:pt idx="232">
                  <c:v>3354.2</c:v>
                </c:pt>
                <c:pt idx="233">
                  <c:v>3447.6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A2-4120-BCD6-F3C00E902245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Data!$AF$30:$JE$30</c:f>
              <c:numCache>
                <c:formatCode>General</c:formatCode>
                <c:ptCount val="234"/>
                <c:pt idx="2">
                  <c:v>8.8000000000000007</c:v>
                </c:pt>
                <c:pt idx="3">
                  <c:v>6.1</c:v>
                </c:pt>
                <c:pt idx="4">
                  <c:v>5.3</c:v>
                </c:pt>
                <c:pt idx="5">
                  <c:v>5</c:v>
                </c:pt>
                <c:pt idx="6">
                  <c:v>5.0999999999999996</c:v>
                </c:pt>
                <c:pt idx="7">
                  <c:v>5.4</c:v>
                </c:pt>
                <c:pt idx="8">
                  <c:v>5.3</c:v>
                </c:pt>
                <c:pt idx="9">
                  <c:v>5.2</c:v>
                </c:pt>
                <c:pt idx="10">
                  <c:v>4.9000000000000004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4.7</c:v>
                </c:pt>
                <c:pt idx="15">
                  <c:v>5.2</c:v>
                </c:pt>
                <c:pt idx="16">
                  <c:v>5.8</c:v>
                </c:pt>
                <c:pt idx="17">
                  <c:v>6</c:v>
                </c:pt>
                <c:pt idx="18">
                  <c:v>6.2</c:v>
                </c:pt>
                <c:pt idx="19">
                  <c:v>6</c:v>
                </c:pt>
                <c:pt idx="20">
                  <c:v>5.6</c:v>
                </c:pt>
                <c:pt idx="21">
                  <c:v>5.4</c:v>
                </c:pt>
                <c:pt idx="22">
                  <c:v>5.5</c:v>
                </c:pt>
                <c:pt idx="23">
                  <c:v>5</c:v>
                </c:pt>
                <c:pt idx="24">
                  <c:v>4.4000000000000004</c:v>
                </c:pt>
                <c:pt idx="25">
                  <c:v>4.0999999999999996</c:v>
                </c:pt>
                <c:pt idx="26">
                  <c:v>4.5</c:v>
                </c:pt>
                <c:pt idx="27">
                  <c:v>4.3</c:v>
                </c:pt>
                <c:pt idx="28">
                  <c:v>4.2</c:v>
                </c:pt>
                <c:pt idx="29">
                  <c:v>3.9</c:v>
                </c:pt>
                <c:pt idx="30">
                  <c:v>3.8</c:v>
                </c:pt>
                <c:pt idx="31">
                  <c:v>3.8</c:v>
                </c:pt>
                <c:pt idx="32">
                  <c:v>3.7</c:v>
                </c:pt>
                <c:pt idx="33">
                  <c:v>3.1</c:v>
                </c:pt>
                <c:pt idx="34">
                  <c:v>3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2.9</c:v>
                </c:pt>
                <c:pt idx="40">
                  <c:v>5.0999999999999996</c:v>
                </c:pt>
                <c:pt idx="41">
                  <c:v>5.9</c:v>
                </c:pt>
                <c:pt idx="42">
                  <c:v>6.2</c:v>
                </c:pt>
                <c:pt idx="43">
                  <c:v>6.4</c:v>
                </c:pt>
                <c:pt idx="44">
                  <c:v>6.7</c:v>
                </c:pt>
                <c:pt idx="45">
                  <c:v>6.5</c:v>
                </c:pt>
                <c:pt idx="46">
                  <c:v>6.5</c:v>
                </c:pt>
                <c:pt idx="47">
                  <c:v>6.2</c:v>
                </c:pt>
                <c:pt idx="48">
                  <c:v>5.9</c:v>
                </c:pt>
                <c:pt idx="49">
                  <c:v>5.5</c:v>
                </c:pt>
                <c:pt idx="50">
                  <c:v>5.0999999999999996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5.6</c:v>
                </c:pt>
                <c:pt idx="55">
                  <c:v>5.3</c:v>
                </c:pt>
                <c:pt idx="56">
                  <c:v>5</c:v>
                </c:pt>
                <c:pt idx="57">
                  <c:v>5</c:v>
                </c:pt>
                <c:pt idx="58">
                  <c:v>5.2</c:v>
                </c:pt>
                <c:pt idx="59">
                  <c:v>5.7</c:v>
                </c:pt>
                <c:pt idx="60">
                  <c:v>5.6</c:v>
                </c:pt>
                <c:pt idx="61">
                  <c:v>5.8</c:v>
                </c:pt>
                <c:pt idx="62">
                  <c:v>6</c:v>
                </c:pt>
                <c:pt idx="63">
                  <c:v>5.8</c:v>
                </c:pt>
                <c:pt idx="64">
                  <c:v>5.9</c:v>
                </c:pt>
                <c:pt idx="65">
                  <c:v>5.6</c:v>
                </c:pt>
                <c:pt idx="66">
                  <c:v>5.5</c:v>
                </c:pt>
                <c:pt idx="67">
                  <c:v>5.5</c:v>
                </c:pt>
                <c:pt idx="68">
                  <c:v>4.5999999999999996</c:v>
                </c:pt>
                <c:pt idx="69">
                  <c:v>0</c:v>
                </c:pt>
                <c:pt idx="70">
                  <c:v>3.7</c:v>
                </c:pt>
                <c:pt idx="71">
                  <c:v>3.1</c:v>
                </c:pt>
                <c:pt idx="72">
                  <c:v>3.1</c:v>
                </c:pt>
                <c:pt idx="73">
                  <c:v>3.2</c:v>
                </c:pt>
                <c:pt idx="74">
                  <c:v>3.4</c:v>
                </c:pt>
                <c:pt idx="75">
                  <c:v>3.3</c:v>
                </c:pt>
                <c:pt idx="76">
                  <c:v>5</c:v>
                </c:pt>
                <c:pt idx="77">
                  <c:v>4.9000000000000004</c:v>
                </c:pt>
                <c:pt idx="78">
                  <c:v>5.4</c:v>
                </c:pt>
                <c:pt idx="79">
                  <c:v>5.3</c:v>
                </c:pt>
                <c:pt idx="80">
                  <c:v>4.9000000000000004</c:v>
                </c:pt>
                <c:pt idx="81">
                  <c:v>4.0999999999999996</c:v>
                </c:pt>
                <c:pt idx="82">
                  <c:v>4.2</c:v>
                </c:pt>
                <c:pt idx="83">
                  <c:v>4.2</c:v>
                </c:pt>
                <c:pt idx="84">
                  <c:v>4.2</c:v>
                </c:pt>
                <c:pt idx="85">
                  <c:v>4.0999999999999996</c:v>
                </c:pt>
                <c:pt idx="86">
                  <c:v>4</c:v>
                </c:pt>
                <c:pt idx="87">
                  <c:v>4.4000000000000004</c:v>
                </c:pt>
                <c:pt idx="88">
                  <c:v>5.2</c:v>
                </c:pt>
                <c:pt idx="89">
                  <c:v>4.5999999999999996</c:v>
                </c:pt>
                <c:pt idx="91">
                  <c:v>3.7</c:v>
                </c:pt>
                <c:pt idx="92">
                  <c:v>3.1</c:v>
                </c:pt>
                <c:pt idx="93">
                  <c:v>3.1</c:v>
                </c:pt>
                <c:pt idx="94">
                  <c:v>3.2</c:v>
                </c:pt>
                <c:pt idx="95">
                  <c:v>3.4</c:v>
                </c:pt>
                <c:pt idx="96">
                  <c:v>3.3</c:v>
                </c:pt>
                <c:pt idx="97">
                  <c:v>3</c:v>
                </c:pt>
                <c:pt idx="98">
                  <c:v>16</c:v>
                </c:pt>
                <c:pt idx="99">
                  <c:v>40.799999999999997</c:v>
                </c:pt>
                <c:pt idx="100">
                  <c:v>37.4</c:v>
                </c:pt>
                <c:pt idx="101">
                  <c:v>22.1</c:v>
                </c:pt>
                <c:pt idx="102">
                  <c:v>22</c:v>
                </c:pt>
                <c:pt idx="103">
                  <c:v>21.7</c:v>
                </c:pt>
                <c:pt idx="104">
                  <c:v>20.6</c:v>
                </c:pt>
                <c:pt idx="105">
                  <c:v>16.899999999999999</c:v>
                </c:pt>
                <c:pt idx="106">
                  <c:v>16.2</c:v>
                </c:pt>
                <c:pt idx="107">
                  <c:v>15.3</c:v>
                </c:pt>
                <c:pt idx="108">
                  <c:v>12.3</c:v>
                </c:pt>
                <c:pt idx="109">
                  <c:v>12.3</c:v>
                </c:pt>
                <c:pt idx="110">
                  <c:v>11.7</c:v>
                </c:pt>
                <c:pt idx="111">
                  <c:v>12.4</c:v>
                </c:pt>
                <c:pt idx="112">
                  <c:v>11.5</c:v>
                </c:pt>
                <c:pt idx="113">
                  <c:v>11.9</c:v>
                </c:pt>
                <c:pt idx="114">
                  <c:v>11.1</c:v>
                </c:pt>
                <c:pt idx="115">
                  <c:v>11</c:v>
                </c:pt>
                <c:pt idx="116">
                  <c:v>10.5</c:v>
                </c:pt>
                <c:pt idx="117">
                  <c:v>10.1</c:v>
                </c:pt>
                <c:pt idx="118">
                  <c:v>10.1</c:v>
                </c:pt>
                <c:pt idx="119">
                  <c:v>9.3000000000000007</c:v>
                </c:pt>
                <c:pt idx="120">
                  <c:v>9.6</c:v>
                </c:pt>
                <c:pt idx="121">
                  <c:v>10.3</c:v>
                </c:pt>
                <c:pt idx="122">
                  <c:v>10.199999999999999</c:v>
                </c:pt>
                <c:pt idx="124">
                  <c:v>2.7</c:v>
                </c:pt>
                <c:pt idx="125">
                  <c:v>3</c:v>
                </c:pt>
                <c:pt idx="126">
                  <c:v>3.5</c:v>
                </c:pt>
                <c:pt idx="127">
                  <c:v>3.4</c:v>
                </c:pt>
                <c:pt idx="128">
                  <c:v>3.4</c:v>
                </c:pt>
                <c:pt idx="129">
                  <c:v>3.5</c:v>
                </c:pt>
                <c:pt idx="130">
                  <c:v>3.7</c:v>
                </c:pt>
                <c:pt idx="131">
                  <c:v>3.2</c:v>
                </c:pt>
                <c:pt idx="132">
                  <c:v>3.1</c:v>
                </c:pt>
                <c:pt idx="133">
                  <c:v>3.1</c:v>
                </c:pt>
                <c:pt idx="134">
                  <c:v>3.3</c:v>
                </c:pt>
                <c:pt idx="135">
                  <c:v>3.1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39">
                  <c:v>3.2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2.9</c:v>
                </c:pt>
                <c:pt idx="144">
                  <c:v>2.9</c:v>
                </c:pt>
                <c:pt idx="145">
                  <c:v>3.2</c:v>
                </c:pt>
                <c:pt idx="146">
                  <c:v>3.1</c:v>
                </c:pt>
                <c:pt idx="147">
                  <c:v>2.9</c:v>
                </c:pt>
                <c:pt idx="148">
                  <c:v>2.9</c:v>
                </c:pt>
                <c:pt idx="149">
                  <c:v>2.9</c:v>
                </c:pt>
                <c:pt idx="150">
                  <c:v>2.8</c:v>
                </c:pt>
                <c:pt idx="151">
                  <c:v>2.7</c:v>
                </c:pt>
                <c:pt idx="152">
                  <c:v>3.9</c:v>
                </c:pt>
                <c:pt idx="153">
                  <c:v>6.6</c:v>
                </c:pt>
                <c:pt idx="162">
                  <c:v>3.1</c:v>
                </c:pt>
                <c:pt idx="163">
                  <c:v>4.2</c:v>
                </c:pt>
                <c:pt idx="164">
                  <c:v>3.9</c:v>
                </c:pt>
                <c:pt idx="165">
                  <c:v>6</c:v>
                </c:pt>
                <c:pt idx="166">
                  <c:v>5.9</c:v>
                </c:pt>
                <c:pt idx="167">
                  <c:v>6.2</c:v>
                </c:pt>
                <c:pt idx="168">
                  <c:v>4</c:v>
                </c:pt>
                <c:pt idx="169">
                  <c:v>4.8</c:v>
                </c:pt>
                <c:pt idx="170">
                  <c:v>2.9</c:v>
                </c:pt>
                <c:pt idx="171">
                  <c:v>3.1</c:v>
                </c:pt>
                <c:pt idx="172">
                  <c:v>3</c:v>
                </c:pt>
                <c:pt idx="173">
                  <c:v>2.8</c:v>
                </c:pt>
                <c:pt idx="174">
                  <c:v>3.4</c:v>
                </c:pt>
                <c:pt idx="175">
                  <c:v>4.8</c:v>
                </c:pt>
                <c:pt idx="176">
                  <c:v>2.5</c:v>
                </c:pt>
                <c:pt idx="177">
                  <c:v>3.3</c:v>
                </c:pt>
                <c:pt idx="178">
                  <c:v>2.9</c:v>
                </c:pt>
                <c:pt idx="179">
                  <c:v>2.5</c:v>
                </c:pt>
                <c:pt idx="180">
                  <c:v>3.2</c:v>
                </c:pt>
                <c:pt idx="181">
                  <c:v>3</c:v>
                </c:pt>
                <c:pt idx="182">
                  <c:v>2.6</c:v>
                </c:pt>
                <c:pt idx="183">
                  <c:v>2.7</c:v>
                </c:pt>
                <c:pt idx="184">
                  <c:v>2.6</c:v>
                </c:pt>
                <c:pt idx="185">
                  <c:v>2.5</c:v>
                </c:pt>
                <c:pt idx="186">
                  <c:v>2.9</c:v>
                </c:pt>
                <c:pt idx="199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6">
                  <c:v>2.4</c:v>
                </c:pt>
                <c:pt idx="214">
                  <c:v>2.4</c:v>
                </c:pt>
                <c:pt idx="217">
                  <c:v>16.899999999999999</c:v>
                </c:pt>
                <c:pt idx="218">
                  <c:v>21.9</c:v>
                </c:pt>
                <c:pt idx="219">
                  <c:v>21.6</c:v>
                </c:pt>
                <c:pt idx="220">
                  <c:v>25.5</c:v>
                </c:pt>
                <c:pt idx="221">
                  <c:v>19.100000000000001</c:v>
                </c:pt>
                <c:pt idx="222">
                  <c:v>16.399999999999999</c:v>
                </c:pt>
                <c:pt idx="223">
                  <c:v>16</c:v>
                </c:pt>
                <c:pt idx="224">
                  <c:v>15.3</c:v>
                </c:pt>
                <c:pt idx="225">
                  <c:v>10.7</c:v>
                </c:pt>
                <c:pt idx="226">
                  <c:v>10.6</c:v>
                </c:pt>
                <c:pt idx="227">
                  <c:v>8.5</c:v>
                </c:pt>
                <c:pt idx="228">
                  <c:v>7.9</c:v>
                </c:pt>
                <c:pt idx="229">
                  <c:v>8</c:v>
                </c:pt>
                <c:pt idx="230">
                  <c:v>7.9</c:v>
                </c:pt>
                <c:pt idx="231">
                  <c:v>7.6</c:v>
                </c:pt>
                <c:pt idx="232">
                  <c:v>7.4</c:v>
                </c:pt>
                <c:pt idx="233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A2-4120-BCD6-F3C00E902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in val="1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Data!$AF$26:$JE$26</c:f>
              <c:numCache>
                <c:formatCode>General</c:formatCode>
                <c:ptCount val="234"/>
                <c:pt idx="2">
                  <c:v>31.7</c:v>
                </c:pt>
                <c:pt idx="3">
                  <c:v>31.9</c:v>
                </c:pt>
                <c:pt idx="4">
                  <c:v>35.299999999999997</c:v>
                </c:pt>
                <c:pt idx="5">
                  <c:v>36.9</c:v>
                </c:pt>
                <c:pt idx="6">
                  <c:v>36.200000000000003</c:v>
                </c:pt>
                <c:pt idx="7">
                  <c:v>35.4</c:v>
                </c:pt>
                <c:pt idx="8">
                  <c:v>35.9</c:v>
                </c:pt>
                <c:pt idx="9">
                  <c:v>35.700000000000003</c:v>
                </c:pt>
                <c:pt idx="10">
                  <c:v>35.200000000000003</c:v>
                </c:pt>
                <c:pt idx="11">
                  <c:v>35.4</c:v>
                </c:pt>
                <c:pt idx="12">
                  <c:v>35.6</c:v>
                </c:pt>
                <c:pt idx="13">
                  <c:v>37.6</c:v>
                </c:pt>
                <c:pt idx="14">
                  <c:v>39.4</c:v>
                </c:pt>
                <c:pt idx="15">
                  <c:v>43.5</c:v>
                </c:pt>
                <c:pt idx="16">
                  <c:v>42.4</c:v>
                </c:pt>
                <c:pt idx="17">
                  <c:v>41.6</c:v>
                </c:pt>
                <c:pt idx="18">
                  <c:v>40.799999999999997</c:v>
                </c:pt>
                <c:pt idx="19">
                  <c:v>40.4</c:v>
                </c:pt>
                <c:pt idx="20">
                  <c:v>40.200000000000003</c:v>
                </c:pt>
                <c:pt idx="21">
                  <c:v>41.7</c:v>
                </c:pt>
                <c:pt idx="22">
                  <c:v>42.1</c:v>
                </c:pt>
                <c:pt idx="23">
                  <c:v>32.5</c:v>
                </c:pt>
                <c:pt idx="24">
                  <c:v>28.7</c:v>
                </c:pt>
                <c:pt idx="25">
                  <c:v>29.6</c:v>
                </c:pt>
                <c:pt idx="26">
                  <c:v>29.6</c:v>
                </c:pt>
                <c:pt idx="27">
                  <c:v>29.8</c:v>
                </c:pt>
                <c:pt idx="28">
                  <c:v>29.2</c:v>
                </c:pt>
                <c:pt idx="29">
                  <c:v>28.3</c:v>
                </c:pt>
                <c:pt idx="30">
                  <c:v>28.6</c:v>
                </c:pt>
                <c:pt idx="31">
                  <c:v>28.7</c:v>
                </c:pt>
                <c:pt idx="32">
                  <c:v>22.5</c:v>
                </c:pt>
                <c:pt idx="33">
                  <c:v>20.9</c:v>
                </c:pt>
                <c:pt idx="34">
                  <c:v>21.5</c:v>
                </c:pt>
                <c:pt idx="35">
                  <c:v>21.4</c:v>
                </c:pt>
                <c:pt idx="36">
                  <c:v>21.8</c:v>
                </c:pt>
                <c:pt idx="37">
                  <c:v>21.1</c:v>
                </c:pt>
                <c:pt idx="38">
                  <c:v>21.1</c:v>
                </c:pt>
                <c:pt idx="39">
                  <c:v>21.7</c:v>
                </c:pt>
                <c:pt idx="40">
                  <c:v>28.6</c:v>
                </c:pt>
                <c:pt idx="41">
                  <c:v>35.5</c:v>
                </c:pt>
                <c:pt idx="42">
                  <c:v>42.5</c:v>
                </c:pt>
                <c:pt idx="43">
                  <c:v>45.7</c:v>
                </c:pt>
                <c:pt idx="44">
                  <c:v>44.3</c:v>
                </c:pt>
                <c:pt idx="45">
                  <c:v>44.1</c:v>
                </c:pt>
                <c:pt idx="46">
                  <c:v>44.4</c:v>
                </c:pt>
                <c:pt idx="47">
                  <c:v>44.8</c:v>
                </c:pt>
                <c:pt idx="48">
                  <c:v>43.3</c:v>
                </c:pt>
                <c:pt idx="49">
                  <c:v>44.1</c:v>
                </c:pt>
                <c:pt idx="50">
                  <c:v>41.5</c:v>
                </c:pt>
                <c:pt idx="51">
                  <c:v>38.9</c:v>
                </c:pt>
                <c:pt idx="52">
                  <c:v>37.299999999999997</c:v>
                </c:pt>
                <c:pt idx="53">
                  <c:v>37.5</c:v>
                </c:pt>
                <c:pt idx="54">
                  <c:v>38</c:v>
                </c:pt>
                <c:pt idx="55">
                  <c:v>38.200000000000003</c:v>
                </c:pt>
                <c:pt idx="56">
                  <c:v>37.200000000000003</c:v>
                </c:pt>
                <c:pt idx="57">
                  <c:v>37.299999999999997</c:v>
                </c:pt>
                <c:pt idx="58">
                  <c:v>37.5</c:v>
                </c:pt>
                <c:pt idx="59">
                  <c:v>39.700000000000003</c:v>
                </c:pt>
                <c:pt idx="60">
                  <c:v>40.1</c:v>
                </c:pt>
                <c:pt idx="61">
                  <c:v>42.3</c:v>
                </c:pt>
                <c:pt idx="62">
                  <c:v>40.5</c:v>
                </c:pt>
                <c:pt idx="63">
                  <c:v>40.6</c:v>
                </c:pt>
                <c:pt idx="64">
                  <c:v>40.6</c:v>
                </c:pt>
                <c:pt idx="65">
                  <c:v>40.799999999999997</c:v>
                </c:pt>
                <c:pt idx="66">
                  <c:v>41.6</c:v>
                </c:pt>
                <c:pt idx="67">
                  <c:v>40.5</c:v>
                </c:pt>
                <c:pt idx="68">
                  <c:v>37.700000000000003</c:v>
                </c:pt>
                <c:pt idx="69">
                  <c:v>19.2</c:v>
                </c:pt>
                <c:pt idx="70">
                  <c:v>23.5</c:v>
                </c:pt>
                <c:pt idx="71">
                  <c:v>23.1</c:v>
                </c:pt>
                <c:pt idx="72">
                  <c:v>23.4</c:v>
                </c:pt>
                <c:pt idx="73">
                  <c:v>23.7</c:v>
                </c:pt>
                <c:pt idx="74">
                  <c:v>23.9</c:v>
                </c:pt>
                <c:pt idx="75">
                  <c:v>23.8</c:v>
                </c:pt>
                <c:pt idx="76">
                  <c:v>39.9</c:v>
                </c:pt>
                <c:pt idx="77">
                  <c:v>36.200000000000003</c:v>
                </c:pt>
                <c:pt idx="78">
                  <c:v>35.4</c:v>
                </c:pt>
                <c:pt idx="79">
                  <c:v>35.5</c:v>
                </c:pt>
                <c:pt idx="80">
                  <c:v>34.9</c:v>
                </c:pt>
                <c:pt idx="81">
                  <c:v>36.200000000000003</c:v>
                </c:pt>
                <c:pt idx="82">
                  <c:v>35.4</c:v>
                </c:pt>
                <c:pt idx="83">
                  <c:v>35.6</c:v>
                </c:pt>
                <c:pt idx="84">
                  <c:v>35.799999999999997</c:v>
                </c:pt>
                <c:pt idx="85">
                  <c:v>36.200000000000003</c:v>
                </c:pt>
                <c:pt idx="86">
                  <c:v>36.4</c:v>
                </c:pt>
                <c:pt idx="87">
                  <c:v>36.4</c:v>
                </c:pt>
                <c:pt idx="88">
                  <c:v>37</c:v>
                </c:pt>
                <c:pt idx="89">
                  <c:v>37.299999999999997</c:v>
                </c:pt>
                <c:pt idx="90">
                  <c:v>19.2</c:v>
                </c:pt>
                <c:pt idx="91">
                  <c:v>23.5</c:v>
                </c:pt>
                <c:pt idx="92">
                  <c:v>23.1</c:v>
                </c:pt>
                <c:pt idx="93">
                  <c:v>23.4</c:v>
                </c:pt>
                <c:pt idx="94">
                  <c:v>23.7</c:v>
                </c:pt>
                <c:pt idx="95">
                  <c:v>23.9</c:v>
                </c:pt>
                <c:pt idx="96">
                  <c:v>23.8</c:v>
                </c:pt>
                <c:pt idx="97">
                  <c:v>23</c:v>
                </c:pt>
                <c:pt idx="98">
                  <c:v>87.2</c:v>
                </c:pt>
                <c:pt idx="99">
                  <c:v>104.1</c:v>
                </c:pt>
                <c:pt idx="100">
                  <c:v>102.6</c:v>
                </c:pt>
                <c:pt idx="101">
                  <c:v>102.1</c:v>
                </c:pt>
                <c:pt idx="102">
                  <c:v>101.4</c:v>
                </c:pt>
                <c:pt idx="103">
                  <c:v>101.8</c:v>
                </c:pt>
                <c:pt idx="104">
                  <c:v>102.1</c:v>
                </c:pt>
                <c:pt idx="105">
                  <c:v>101.1</c:v>
                </c:pt>
                <c:pt idx="106">
                  <c:v>100.8</c:v>
                </c:pt>
                <c:pt idx="107">
                  <c:v>101.2</c:v>
                </c:pt>
                <c:pt idx="108">
                  <c:v>101.3</c:v>
                </c:pt>
                <c:pt idx="109">
                  <c:v>100.3</c:v>
                </c:pt>
                <c:pt idx="110">
                  <c:v>99</c:v>
                </c:pt>
                <c:pt idx="111">
                  <c:v>99.1</c:v>
                </c:pt>
                <c:pt idx="112">
                  <c:v>100.3</c:v>
                </c:pt>
                <c:pt idx="113">
                  <c:v>99.7</c:v>
                </c:pt>
                <c:pt idx="114">
                  <c:v>100.2</c:v>
                </c:pt>
                <c:pt idx="115">
                  <c:v>99.8</c:v>
                </c:pt>
                <c:pt idx="116">
                  <c:v>98.3</c:v>
                </c:pt>
                <c:pt idx="117">
                  <c:v>99.4</c:v>
                </c:pt>
                <c:pt idx="118">
                  <c:v>98.3</c:v>
                </c:pt>
                <c:pt idx="119">
                  <c:v>99.2</c:v>
                </c:pt>
                <c:pt idx="120">
                  <c:v>98.7</c:v>
                </c:pt>
                <c:pt idx="121">
                  <c:v>100.7</c:v>
                </c:pt>
                <c:pt idx="122">
                  <c:v>98.7</c:v>
                </c:pt>
                <c:pt idx="123">
                  <c:v>28.6</c:v>
                </c:pt>
                <c:pt idx="124">
                  <c:v>29</c:v>
                </c:pt>
                <c:pt idx="125">
                  <c:v>28.7</c:v>
                </c:pt>
                <c:pt idx="126">
                  <c:v>28.8</c:v>
                </c:pt>
                <c:pt idx="127">
                  <c:v>28.3</c:v>
                </c:pt>
                <c:pt idx="128">
                  <c:v>28.7</c:v>
                </c:pt>
                <c:pt idx="129">
                  <c:v>28.6</c:v>
                </c:pt>
                <c:pt idx="130">
                  <c:v>25.9</c:v>
                </c:pt>
                <c:pt idx="131">
                  <c:v>26.3</c:v>
                </c:pt>
                <c:pt idx="132">
                  <c:v>26.3</c:v>
                </c:pt>
                <c:pt idx="133">
                  <c:v>26.4</c:v>
                </c:pt>
                <c:pt idx="134">
                  <c:v>26.7</c:v>
                </c:pt>
                <c:pt idx="135">
                  <c:v>26.5</c:v>
                </c:pt>
                <c:pt idx="136">
                  <c:v>26.5</c:v>
                </c:pt>
                <c:pt idx="137">
                  <c:v>26.6</c:v>
                </c:pt>
                <c:pt idx="138">
                  <c:v>26.6</c:v>
                </c:pt>
                <c:pt idx="139">
                  <c:v>26.7</c:v>
                </c:pt>
                <c:pt idx="140">
                  <c:v>26.6</c:v>
                </c:pt>
                <c:pt idx="141">
                  <c:v>26.6</c:v>
                </c:pt>
                <c:pt idx="142">
                  <c:v>26.6</c:v>
                </c:pt>
                <c:pt idx="143">
                  <c:v>26.6</c:v>
                </c:pt>
                <c:pt idx="144">
                  <c:v>26.4</c:v>
                </c:pt>
                <c:pt idx="145">
                  <c:v>26.5</c:v>
                </c:pt>
                <c:pt idx="146">
                  <c:v>26.4</c:v>
                </c:pt>
                <c:pt idx="147">
                  <c:v>26.4</c:v>
                </c:pt>
                <c:pt idx="148">
                  <c:v>26.3</c:v>
                </c:pt>
                <c:pt idx="149">
                  <c:v>26.3</c:v>
                </c:pt>
                <c:pt idx="150">
                  <c:v>26.2</c:v>
                </c:pt>
                <c:pt idx="151">
                  <c:v>26.1</c:v>
                </c:pt>
                <c:pt idx="152">
                  <c:v>33.6</c:v>
                </c:pt>
                <c:pt idx="153">
                  <c:v>39.799999999999997</c:v>
                </c:pt>
                <c:pt idx="154">
                  <c:v>31.8</c:v>
                </c:pt>
                <c:pt idx="155">
                  <c:v>31</c:v>
                </c:pt>
                <c:pt idx="156">
                  <c:v>32.1</c:v>
                </c:pt>
                <c:pt idx="157">
                  <c:v>31.9</c:v>
                </c:pt>
                <c:pt idx="158">
                  <c:v>31.5</c:v>
                </c:pt>
                <c:pt idx="159">
                  <c:v>31</c:v>
                </c:pt>
                <c:pt idx="160">
                  <c:v>31.3</c:v>
                </c:pt>
                <c:pt idx="161">
                  <c:v>30.8</c:v>
                </c:pt>
                <c:pt idx="162">
                  <c:v>40.6</c:v>
                </c:pt>
                <c:pt idx="163">
                  <c:v>40</c:v>
                </c:pt>
                <c:pt idx="164">
                  <c:v>40.799999999999997</c:v>
                </c:pt>
                <c:pt idx="165">
                  <c:v>41.3</c:v>
                </c:pt>
                <c:pt idx="166">
                  <c:v>41.2</c:v>
                </c:pt>
                <c:pt idx="167">
                  <c:v>43</c:v>
                </c:pt>
                <c:pt idx="168">
                  <c:v>40.299999999999997</c:v>
                </c:pt>
                <c:pt idx="169">
                  <c:v>40.4</c:v>
                </c:pt>
                <c:pt idx="170">
                  <c:v>38.299999999999997</c:v>
                </c:pt>
                <c:pt idx="171">
                  <c:v>38.799999999999997</c:v>
                </c:pt>
                <c:pt idx="172">
                  <c:v>37.9</c:v>
                </c:pt>
                <c:pt idx="173">
                  <c:v>40.200000000000003</c:v>
                </c:pt>
                <c:pt idx="174">
                  <c:v>38.200000000000003</c:v>
                </c:pt>
                <c:pt idx="175">
                  <c:v>40.6</c:v>
                </c:pt>
                <c:pt idx="176">
                  <c:v>39.9</c:v>
                </c:pt>
                <c:pt idx="177">
                  <c:v>34.700000000000003</c:v>
                </c:pt>
                <c:pt idx="178">
                  <c:v>37.4</c:v>
                </c:pt>
                <c:pt idx="179">
                  <c:v>37.700000000000003</c:v>
                </c:pt>
                <c:pt idx="180">
                  <c:v>34</c:v>
                </c:pt>
                <c:pt idx="181">
                  <c:v>40.9</c:v>
                </c:pt>
                <c:pt idx="182">
                  <c:v>34</c:v>
                </c:pt>
                <c:pt idx="183">
                  <c:v>39.200000000000003</c:v>
                </c:pt>
                <c:pt idx="184">
                  <c:v>39.700000000000003</c:v>
                </c:pt>
                <c:pt idx="185">
                  <c:v>39.700000000000003</c:v>
                </c:pt>
                <c:pt idx="186">
                  <c:v>39.9</c:v>
                </c:pt>
                <c:pt idx="187">
                  <c:v>31.1</c:v>
                </c:pt>
                <c:pt idx="188">
                  <c:v>30.7</c:v>
                </c:pt>
                <c:pt idx="189">
                  <c:v>16.3</c:v>
                </c:pt>
                <c:pt idx="190">
                  <c:v>16.899999999999999</c:v>
                </c:pt>
                <c:pt idx="191">
                  <c:v>19.2</c:v>
                </c:pt>
                <c:pt idx="192">
                  <c:v>24.9</c:v>
                </c:pt>
                <c:pt idx="193">
                  <c:v>24.8</c:v>
                </c:pt>
                <c:pt idx="194">
                  <c:v>24.8</c:v>
                </c:pt>
                <c:pt idx="195">
                  <c:v>24.5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25</c:v>
                </c:pt>
                <c:pt idx="200">
                  <c:v>24.9</c:v>
                </c:pt>
                <c:pt idx="201">
                  <c:v>24.9</c:v>
                </c:pt>
                <c:pt idx="202">
                  <c:v>24.9</c:v>
                </c:pt>
                <c:pt idx="203">
                  <c:v>25.1</c:v>
                </c:pt>
                <c:pt idx="204">
                  <c:v>25</c:v>
                </c:pt>
                <c:pt idx="205">
                  <c:v>25</c:v>
                </c:pt>
                <c:pt idx="206">
                  <c:v>25.2</c:v>
                </c:pt>
                <c:pt idx="207">
                  <c:v>24.7</c:v>
                </c:pt>
                <c:pt idx="208">
                  <c:v>24.6</c:v>
                </c:pt>
                <c:pt idx="209">
                  <c:v>25.1</c:v>
                </c:pt>
                <c:pt idx="210">
                  <c:v>25.2</c:v>
                </c:pt>
                <c:pt idx="211">
                  <c:v>25.2</c:v>
                </c:pt>
                <c:pt idx="212">
                  <c:v>25.1</c:v>
                </c:pt>
                <c:pt idx="213">
                  <c:v>25.2</c:v>
                </c:pt>
                <c:pt idx="214">
                  <c:v>25.4</c:v>
                </c:pt>
                <c:pt idx="215">
                  <c:v>25.5</c:v>
                </c:pt>
                <c:pt idx="216">
                  <c:v>25.2</c:v>
                </c:pt>
                <c:pt idx="217">
                  <c:v>107.1</c:v>
                </c:pt>
                <c:pt idx="218">
                  <c:v>110.9</c:v>
                </c:pt>
                <c:pt idx="219">
                  <c:v>110.8</c:v>
                </c:pt>
                <c:pt idx="220">
                  <c:v>112.9</c:v>
                </c:pt>
                <c:pt idx="221">
                  <c:v>111.3</c:v>
                </c:pt>
                <c:pt idx="222">
                  <c:v>111.2</c:v>
                </c:pt>
                <c:pt idx="223">
                  <c:v>111.3</c:v>
                </c:pt>
                <c:pt idx="224">
                  <c:v>110.4</c:v>
                </c:pt>
                <c:pt idx="225">
                  <c:v>110.7</c:v>
                </c:pt>
                <c:pt idx="226">
                  <c:v>110.3</c:v>
                </c:pt>
                <c:pt idx="227">
                  <c:v>109.7</c:v>
                </c:pt>
                <c:pt idx="228">
                  <c:v>110.2</c:v>
                </c:pt>
                <c:pt idx="229">
                  <c:v>110.3</c:v>
                </c:pt>
                <c:pt idx="230">
                  <c:v>109.6</c:v>
                </c:pt>
                <c:pt idx="231">
                  <c:v>109.9</c:v>
                </c:pt>
                <c:pt idx="232">
                  <c:v>109.9</c:v>
                </c:pt>
                <c:pt idx="233">
                  <c:v>109.5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6-4CCD-968A-58777B80356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Data!$AF$27:$JE$27</c:f>
              <c:numCache>
                <c:formatCode>General</c:formatCode>
                <c:ptCount val="234"/>
                <c:pt idx="2">
                  <c:v>52.2</c:v>
                </c:pt>
                <c:pt idx="3">
                  <c:v>58.3</c:v>
                </c:pt>
                <c:pt idx="4">
                  <c:v>69.7</c:v>
                </c:pt>
                <c:pt idx="5">
                  <c:v>72.599999999999994</c:v>
                </c:pt>
                <c:pt idx="6">
                  <c:v>71.400000000000006</c:v>
                </c:pt>
                <c:pt idx="7">
                  <c:v>70.3</c:v>
                </c:pt>
                <c:pt idx="8">
                  <c:v>72.3</c:v>
                </c:pt>
                <c:pt idx="9">
                  <c:v>71.8</c:v>
                </c:pt>
                <c:pt idx="10">
                  <c:v>71.599999999999994</c:v>
                </c:pt>
                <c:pt idx="11">
                  <c:v>72.099999999999994</c:v>
                </c:pt>
                <c:pt idx="12">
                  <c:v>73</c:v>
                </c:pt>
                <c:pt idx="13">
                  <c:v>74</c:v>
                </c:pt>
                <c:pt idx="14">
                  <c:v>79.5</c:v>
                </c:pt>
                <c:pt idx="15">
                  <c:v>82.4</c:v>
                </c:pt>
                <c:pt idx="16">
                  <c:v>83.7</c:v>
                </c:pt>
                <c:pt idx="17">
                  <c:v>82.7</c:v>
                </c:pt>
                <c:pt idx="18">
                  <c:v>81.900000000000006</c:v>
                </c:pt>
                <c:pt idx="19">
                  <c:v>83.3</c:v>
                </c:pt>
                <c:pt idx="20">
                  <c:v>81.2</c:v>
                </c:pt>
                <c:pt idx="21">
                  <c:v>81.7</c:v>
                </c:pt>
                <c:pt idx="22">
                  <c:v>78.3</c:v>
                </c:pt>
                <c:pt idx="23">
                  <c:v>66</c:v>
                </c:pt>
                <c:pt idx="24">
                  <c:v>58.1</c:v>
                </c:pt>
                <c:pt idx="25">
                  <c:v>57.8</c:v>
                </c:pt>
                <c:pt idx="26">
                  <c:v>56.1</c:v>
                </c:pt>
                <c:pt idx="27">
                  <c:v>60.3</c:v>
                </c:pt>
                <c:pt idx="28">
                  <c:v>59.7</c:v>
                </c:pt>
                <c:pt idx="29">
                  <c:v>59</c:v>
                </c:pt>
                <c:pt idx="30">
                  <c:v>59.8</c:v>
                </c:pt>
                <c:pt idx="31">
                  <c:v>58.6</c:v>
                </c:pt>
                <c:pt idx="32">
                  <c:v>50.2</c:v>
                </c:pt>
                <c:pt idx="33">
                  <c:v>43.6</c:v>
                </c:pt>
                <c:pt idx="34">
                  <c:v>42.8</c:v>
                </c:pt>
                <c:pt idx="35">
                  <c:v>42.2</c:v>
                </c:pt>
                <c:pt idx="36">
                  <c:v>43.4</c:v>
                </c:pt>
                <c:pt idx="37">
                  <c:v>43.4</c:v>
                </c:pt>
                <c:pt idx="38">
                  <c:v>44.4</c:v>
                </c:pt>
                <c:pt idx="39">
                  <c:v>43.6</c:v>
                </c:pt>
                <c:pt idx="40">
                  <c:v>55.5</c:v>
                </c:pt>
                <c:pt idx="41">
                  <c:v>74.5</c:v>
                </c:pt>
                <c:pt idx="42">
                  <c:v>84.5</c:v>
                </c:pt>
                <c:pt idx="43">
                  <c:v>90.7</c:v>
                </c:pt>
                <c:pt idx="44">
                  <c:v>87.5</c:v>
                </c:pt>
                <c:pt idx="45">
                  <c:v>90.2</c:v>
                </c:pt>
                <c:pt idx="46">
                  <c:v>88.5</c:v>
                </c:pt>
                <c:pt idx="47">
                  <c:v>89.9</c:v>
                </c:pt>
                <c:pt idx="48">
                  <c:v>90.6</c:v>
                </c:pt>
                <c:pt idx="49">
                  <c:v>85.6</c:v>
                </c:pt>
                <c:pt idx="50">
                  <c:v>79.599999999999994</c:v>
                </c:pt>
                <c:pt idx="51">
                  <c:v>76.900000000000006</c:v>
                </c:pt>
                <c:pt idx="52">
                  <c:v>75.7</c:v>
                </c:pt>
                <c:pt idx="53">
                  <c:v>76.5</c:v>
                </c:pt>
                <c:pt idx="54">
                  <c:v>75.099999999999994</c:v>
                </c:pt>
                <c:pt idx="55">
                  <c:v>75.3</c:v>
                </c:pt>
                <c:pt idx="56">
                  <c:v>75.5</c:v>
                </c:pt>
                <c:pt idx="57">
                  <c:v>78.3</c:v>
                </c:pt>
                <c:pt idx="58">
                  <c:v>79.599999999999994</c:v>
                </c:pt>
                <c:pt idx="59">
                  <c:v>80.099999999999994</c:v>
                </c:pt>
                <c:pt idx="60">
                  <c:v>80.2</c:v>
                </c:pt>
                <c:pt idx="61">
                  <c:v>82.9</c:v>
                </c:pt>
                <c:pt idx="62">
                  <c:v>80.599999999999994</c:v>
                </c:pt>
                <c:pt idx="63">
                  <c:v>81.599999999999994</c:v>
                </c:pt>
                <c:pt idx="64">
                  <c:v>81.3</c:v>
                </c:pt>
                <c:pt idx="65">
                  <c:v>82.4</c:v>
                </c:pt>
                <c:pt idx="66">
                  <c:v>83.6</c:v>
                </c:pt>
                <c:pt idx="67">
                  <c:v>81.8</c:v>
                </c:pt>
                <c:pt idx="68">
                  <c:v>77.2</c:v>
                </c:pt>
                <c:pt idx="69">
                  <c:v>51.4</c:v>
                </c:pt>
                <c:pt idx="70">
                  <c:v>49.3</c:v>
                </c:pt>
                <c:pt idx="71">
                  <c:v>47.7</c:v>
                </c:pt>
                <c:pt idx="72">
                  <c:v>48</c:v>
                </c:pt>
                <c:pt idx="73">
                  <c:v>48.8</c:v>
                </c:pt>
                <c:pt idx="74">
                  <c:v>49.4</c:v>
                </c:pt>
                <c:pt idx="75">
                  <c:v>49.5</c:v>
                </c:pt>
                <c:pt idx="76">
                  <c:v>75.599999999999994</c:v>
                </c:pt>
                <c:pt idx="77">
                  <c:v>71.400000000000006</c:v>
                </c:pt>
                <c:pt idx="78">
                  <c:v>70.3</c:v>
                </c:pt>
                <c:pt idx="79">
                  <c:v>84.7</c:v>
                </c:pt>
                <c:pt idx="80">
                  <c:v>79.8</c:v>
                </c:pt>
                <c:pt idx="81">
                  <c:v>71.599999999999994</c:v>
                </c:pt>
                <c:pt idx="82">
                  <c:v>72.099999999999994</c:v>
                </c:pt>
                <c:pt idx="83">
                  <c:v>73</c:v>
                </c:pt>
                <c:pt idx="84">
                  <c:v>73.7</c:v>
                </c:pt>
                <c:pt idx="85">
                  <c:v>75</c:v>
                </c:pt>
                <c:pt idx="86">
                  <c:v>75.900000000000006</c:v>
                </c:pt>
                <c:pt idx="87">
                  <c:v>75.400000000000006</c:v>
                </c:pt>
                <c:pt idx="88">
                  <c:v>75.5</c:v>
                </c:pt>
                <c:pt idx="89">
                  <c:v>77.2</c:v>
                </c:pt>
                <c:pt idx="90">
                  <c:v>51.4</c:v>
                </c:pt>
                <c:pt idx="91">
                  <c:v>49.3</c:v>
                </c:pt>
                <c:pt idx="92">
                  <c:v>47.7</c:v>
                </c:pt>
                <c:pt idx="93">
                  <c:v>48</c:v>
                </c:pt>
                <c:pt idx="94">
                  <c:v>48.8</c:v>
                </c:pt>
                <c:pt idx="95">
                  <c:v>49.4</c:v>
                </c:pt>
                <c:pt idx="96">
                  <c:v>49.5</c:v>
                </c:pt>
                <c:pt idx="97">
                  <c:v>48.9</c:v>
                </c:pt>
                <c:pt idx="98">
                  <c:v>167</c:v>
                </c:pt>
                <c:pt idx="99">
                  <c:v>169.1</c:v>
                </c:pt>
                <c:pt idx="100">
                  <c:v>164.5</c:v>
                </c:pt>
                <c:pt idx="101">
                  <c:v>171.2</c:v>
                </c:pt>
                <c:pt idx="102">
                  <c:v>169</c:v>
                </c:pt>
                <c:pt idx="103">
                  <c:v>169</c:v>
                </c:pt>
                <c:pt idx="104">
                  <c:v>169.3</c:v>
                </c:pt>
                <c:pt idx="105">
                  <c:v>170.6</c:v>
                </c:pt>
                <c:pt idx="106">
                  <c:v>169.8</c:v>
                </c:pt>
                <c:pt idx="107">
                  <c:v>170.7</c:v>
                </c:pt>
                <c:pt idx="108">
                  <c:v>174.8</c:v>
                </c:pt>
                <c:pt idx="109">
                  <c:v>172.5</c:v>
                </c:pt>
                <c:pt idx="110">
                  <c:v>170.7</c:v>
                </c:pt>
                <c:pt idx="111">
                  <c:v>169.5</c:v>
                </c:pt>
                <c:pt idx="112">
                  <c:v>173.2</c:v>
                </c:pt>
                <c:pt idx="113">
                  <c:v>170.7</c:v>
                </c:pt>
                <c:pt idx="114">
                  <c:v>172.5</c:v>
                </c:pt>
                <c:pt idx="115">
                  <c:v>172.1</c:v>
                </c:pt>
                <c:pt idx="116">
                  <c:v>169.7</c:v>
                </c:pt>
                <c:pt idx="117">
                  <c:v>172</c:v>
                </c:pt>
                <c:pt idx="118">
                  <c:v>169.3</c:v>
                </c:pt>
                <c:pt idx="119">
                  <c:v>172.5</c:v>
                </c:pt>
                <c:pt idx="120">
                  <c:v>171</c:v>
                </c:pt>
                <c:pt idx="121">
                  <c:v>173</c:v>
                </c:pt>
                <c:pt idx="122">
                  <c:v>169.5</c:v>
                </c:pt>
                <c:pt idx="123">
                  <c:v>61.4</c:v>
                </c:pt>
                <c:pt idx="124">
                  <c:v>57.4</c:v>
                </c:pt>
                <c:pt idx="125">
                  <c:v>57</c:v>
                </c:pt>
                <c:pt idx="126">
                  <c:v>56.6</c:v>
                </c:pt>
                <c:pt idx="127">
                  <c:v>56.6</c:v>
                </c:pt>
                <c:pt idx="128">
                  <c:v>57.4</c:v>
                </c:pt>
                <c:pt idx="129">
                  <c:v>57.3</c:v>
                </c:pt>
                <c:pt idx="130">
                  <c:v>50.8</c:v>
                </c:pt>
                <c:pt idx="131">
                  <c:v>52.3</c:v>
                </c:pt>
                <c:pt idx="132">
                  <c:v>52.9</c:v>
                </c:pt>
                <c:pt idx="133">
                  <c:v>53</c:v>
                </c:pt>
                <c:pt idx="134">
                  <c:v>53.3</c:v>
                </c:pt>
                <c:pt idx="135">
                  <c:v>53.4</c:v>
                </c:pt>
                <c:pt idx="136">
                  <c:v>53.4</c:v>
                </c:pt>
                <c:pt idx="137">
                  <c:v>53.4</c:v>
                </c:pt>
                <c:pt idx="138">
                  <c:v>53.1</c:v>
                </c:pt>
                <c:pt idx="139">
                  <c:v>53.3</c:v>
                </c:pt>
                <c:pt idx="140">
                  <c:v>53.2</c:v>
                </c:pt>
                <c:pt idx="141">
                  <c:v>53.1</c:v>
                </c:pt>
                <c:pt idx="142">
                  <c:v>52.8</c:v>
                </c:pt>
                <c:pt idx="143">
                  <c:v>52.9</c:v>
                </c:pt>
                <c:pt idx="144">
                  <c:v>52.5</c:v>
                </c:pt>
                <c:pt idx="145">
                  <c:v>52.1</c:v>
                </c:pt>
                <c:pt idx="146">
                  <c:v>51.9</c:v>
                </c:pt>
                <c:pt idx="147">
                  <c:v>51.9</c:v>
                </c:pt>
                <c:pt idx="148">
                  <c:v>51.7</c:v>
                </c:pt>
                <c:pt idx="149">
                  <c:v>51</c:v>
                </c:pt>
                <c:pt idx="150">
                  <c:v>51</c:v>
                </c:pt>
                <c:pt idx="151">
                  <c:v>50.6</c:v>
                </c:pt>
                <c:pt idx="152">
                  <c:v>65.3</c:v>
                </c:pt>
                <c:pt idx="153">
                  <c:v>70.8</c:v>
                </c:pt>
                <c:pt idx="154">
                  <c:v>64.900000000000006</c:v>
                </c:pt>
                <c:pt idx="155">
                  <c:v>62.3</c:v>
                </c:pt>
                <c:pt idx="156">
                  <c:v>64.7</c:v>
                </c:pt>
                <c:pt idx="157">
                  <c:v>63.8</c:v>
                </c:pt>
                <c:pt idx="158">
                  <c:v>63.6</c:v>
                </c:pt>
                <c:pt idx="159">
                  <c:v>62.2</c:v>
                </c:pt>
                <c:pt idx="160">
                  <c:v>62.3</c:v>
                </c:pt>
                <c:pt idx="161">
                  <c:v>61.3</c:v>
                </c:pt>
                <c:pt idx="162">
                  <c:v>74.400000000000006</c:v>
                </c:pt>
                <c:pt idx="163">
                  <c:v>73</c:v>
                </c:pt>
                <c:pt idx="164">
                  <c:v>73.400000000000006</c:v>
                </c:pt>
                <c:pt idx="165">
                  <c:v>68.8</c:v>
                </c:pt>
                <c:pt idx="166">
                  <c:v>68.099999999999994</c:v>
                </c:pt>
                <c:pt idx="167">
                  <c:v>70.5</c:v>
                </c:pt>
                <c:pt idx="168">
                  <c:v>69.599999999999994</c:v>
                </c:pt>
                <c:pt idx="169">
                  <c:v>67.099999999999994</c:v>
                </c:pt>
                <c:pt idx="170">
                  <c:v>68.5</c:v>
                </c:pt>
                <c:pt idx="171">
                  <c:v>68</c:v>
                </c:pt>
                <c:pt idx="172">
                  <c:v>66.5</c:v>
                </c:pt>
                <c:pt idx="173">
                  <c:v>71.3</c:v>
                </c:pt>
                <c:pt idx="174">
                  <c:v>63.7</c:v>
                </c:pt>
                <c:pt idx="175">
                  <c:v>63.7</c:v>
                </c:pt>
                <c:pt idx="176">
                  <c:v>69.3</c:v>
                </c:pt>
                <c:pt idx="177">
                  <c:v>53.6</c:v>
                </c:pt>
                <c:pt idx="178">
                  <c:v>61.3</c:v>
                </c:pt>
                <c:pt idx="179">
                  <c:v>65.599999999999994</c:v>
                </c:pt>
                <c:pt idx="180">
                  <c:v>52.7</c:v>
                </c:pt>
                <c:pt idx="181">
                  <c:v>63.8</c:v>
                </c:pt>
                <c:pt idx="182">
                  <c:v>52.8</c:v>
                </c:pt>
                <c:pt idx="183">
                  <c:v>61</c:v>
                </c:pt>
                <c:pt idx="184">
                  <c:v>62.9</c:v>
                </c:pt>
                <c:pt idx="185">
                  <c:v>61.9</c:v>
                </c:pt>
                <c:pt idx="186">
                  <c:v>61.7</c:v>
                </c:pt>
                <c:pt idx="187">
                  <c:v>48.1</c:v>
                </c:pt>
                <c:pt idx="188">
                  <c:v>47.8</c:v>
                </c:pt>
                <c:pt idx="189">
                  <c:v>38.4</c:v>
                </c:pt>
                <c:pt idx="190">
                  <c:v>28</c:v>
                </c:pt>
                <c:pt idx="191">
                  <c:v>36.200000000000003</c:v>
                </c:pt>
                <c:pt idx="192">
                  <c:v>49.5</c:v>
                </c:pt>
                <c:pt idx="193">
                  <c:v>50.8</c:v>
                </c:pt>
                <c:pt idx="194">
                  <c:v>51</c:v>
                </c:pt>
                <c:pt idx="195">
                  <c:v>50.7</c:v>
                </c:pt>
                <c:pt idx="196">
                  <c:v>51</c:v>
                </c:pt>
                <c:pt idx="197">
                  <c:v>51.1</c:v>
                </c:pt>
                <c:pt idx="198">
                  <c:v>51</c:v>
                </c:pt>
                <c:pt idx="199">
                  <c:v>51.4</c:v>
                </c:pt>
                <c:pt idx="200">
                  <c:v>51.4</c:v>
                </c:pt>
                <c:pt idx="201">
                  <c:v>51.6</c:v>
                </c:pt>
                <c:pt idx="202">
                  <c:v>51.4</c:v>
                </c:pt>
                <c:pt idx="203">
                  <c:v>51.8</c:v>
                </c:pt>
                <c:pt idx="204">
                  <c:v>51.5</c:v>
                </c:pt>
                <c:pt idx="205">
                  <c:v>51.8</c:v>
                </c:pt>
                <c:pt idx="206">
                  <c:v>51.7</c:v>
                </c:pt>
                <c:pt idx="207">
                  <c:v>50.9</c:v>
                </c:pt>
                <c:pt idx="208">
                  <c:v>50.9</c:v>
                </c:pt>
                <c:pt idx="209">
                  <c:v>51.8</c:v>
                </c:pt>
                <c:pt idx="210">
                  <c:v>51.9</c:v>
                </c:pt>
                <c:pt idx="211">
                  <c:v>52.1</c:v>
                </c:pt>
                <c:pt idx="212">
                  <c:v>51.8</c:v>
                </c:pt>
                <c:pt idx="213">
                  <c:v>51.7</c:v>
                </c:pt>
                <c:pt idx="214">
                  <c:v>52.1</c:v>
                </c:pt>
                <c:pt idx="215">
                  <c:v>52.4</c:v>
                </c:pt>
                <c:pt idx="216">
                  <c:v>51.8</c:v>
                </c:pt>
                <c:pt idx="217">
                  <c:v>188.1</c:v>
                </c:pt>
                <c:pt idx="218">
                  <c:v>183.3</c:v>
                </c:pt>
                <c:pt idx="219">
                  <c:v>181.9</c:v>
                </c:pt>
                <c:pt idx="220">
                  <c:v>180.4</c:v>
                </c:pt>
                <c:pt idx="221">
                  <c:v>182.8</c:v>
                </c:pt>
                <c:pt idx="222">
                  <c:v>184.4</c:v>
                </c:pt>
                <c:pt idx="223">
                  <c:v>183.6</c:v>
                </c:pt>
                <c:pt idx="224">
                  <c:v>182.7</c:v>
                </c:pt>
                <c:pt idx="225">
                  <c:v>191.4</c:v>
                </c:pt>
                <c:pt idx="226">
                  <c:v>191.1</c:v>
                </c:pt>
                <c:pt idx="227">
                  <c:v>195.1</c:v>
                </c:pt>
                <c:pt idx="228">
                  <c:v>197.3</c:v>
                </c:pt>
                <c:pt idx="229">
                  <c:v>196.1</c:v>
                </c:pt>
                <c:pt idx="230">
                  <c:v>195</c:v>
                </c:pt>
                <c:pt idx="231">
                  <c:v>195.8</c:v>
                </c:pt>
                <c:pt idx="232">
                  <c:v>196.1</c:v>
                </c:pt>
                <c:pt idx="233">
                  <c:v>193.8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26-4CCD-968A-58777B80356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Data!$AF$28:$JE$28</c:f>
              <c:numCache>
                <c:formatCode>General</c:formatCode>
                <c:ptCount val="234"/>
                <c:pt idx="2">
                  <c:v>4.4000000000000004</c:v>
                </c:pt>
                <c:pt idx="3">
                  <c:v>4.5999999999999996</c:v>
                </c:pt>
                <c:pt idx="4">
                  <c:v>5.2</c:v>
                </c:pt>
                <c:pt idx="5">
                  <c:v>5.4</c:v>
                </c:pt>
                <c:pt idx="6">
                  <c:v>6.3</c:v>
                </c:pt>
                <c:pt idx="7">
                  <c:v>6.1</c:v>
                </c:pt>
                <c:pt idx="8">
                  <c:v>5.9</c:v>
                </c:pt>
                <c:pt idx="9">
                  <c:v>6.3</c:v>
                </c:pt>
                <c:pt idx="10">
                  <c:v>5.3</c:v>
                </c:pt>
                <c:pt idx="11">
                  <c:v>5.3</c:v>
                </c:pt>
                <c:pt idx="12">
                  <c:v>5.3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7.3</c:v>
                </c:pt>
                <c:pt idx="17">
                  <c:v>7</c:v>
                </c:pt>
                <c:pt idx="18">
                  <c:v>6.7</c:v>
                </c:pt>
                <c:pt idx="19">
                  <c:v>7.1</c:v>
                </c:pt>
                <c:pt idx="20">
                  <c:v>5.9</c:v>
                </c:pt>
                <c:pt idx="21">
                  <c:v>6</c:v>
                </c:pt>
                <c:pt idx="22">
                  <c:v>5.5</c:v>
                </c:pt>
                <c:pt idx="23">
                  <c:v>5.2</c:v>
                </c:pt>
                <c:pt idx="24">
                  <c:v>5</c:v>
                </c:pt>
                <c:pt idx="25">
                  <c:v>5</c:v>
                </c:pt>
                <c:pt idx="26">
                  <c:v>4.9000000000000004</c:v>
                </c:pt>
                <c:pt idx="27">
                  <c:v>4.8</c:v>
                </c:pt>
                <c:pt idx="28">
                  <c:v>5</c:v>
                </c:pt>
                <c:pt idx="29">
                  <c:v>4.3</c:v>
                </c:pt>
                <c:pt idx="30">
                  <c:v>4.2</c:v>
                </c:pt>
                <c:pt idx="31">
                  <c:v>4.3</c:v>
                </c:pt>
                <c:pt idx="32">
                  <c:v>4.5</c:v>
                </c:pt>
                <c:pt idx="33">
                  <c:v>3.9</c:v>
                </c:pt>
                <c:pt idx="34">
                  <c:v>3.7</c:v>
                </c:pt>
                <c:pt idx="35">
                  <c:v>3.7</c:v>
                </c:pt>
                <c:pt idx="36">
                  <c:v>3.5</c:v>
                </c:pt>
                <c:pt idx="37">
                  <c:v>3.7</c:v>
                </c:pt>
                <c:pt idx="38">
                  <c:v>3.1</c:v>
                </c:pt>
                <c:pt idx="39">
                  <c:v>3.2</c:v>
                </c:pt>
                <c:pt idx="40">
                  <c:v>5.5</c:v>
                </c:pt>
                <c:pt idx="41">
                  <c:v>6.6</c:v>
                </c:pt>
                <c:pt idx="42">
                  <c:v>8.1</c:v>
                </c:pt>
                <c:pt idx="43">
                  <c:v>7.9</c:v>
                </c:pt>
                <c:pt idx="44">
                  <c:v>7.7</c:v>
                </c:pt>
                <c:pt idx="45">
                  <c:v>7.1</c:v>
                </c:pt>
                <c:pt idx="46">
                  <c:v>7.8</c:v>
                </c:pt>
                <c:pt idx="47">
                  <c:v>6.6</c:v>
                </c:pt>
                <c:pt idx="48">
                  <c:v>6.4</c:v>
                </c:pt>
                <c:pt idx="49">
                  <c:v>6.6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6.4</c:v>
                </c:pt>
                <c:pt idx="54">
                  <c:v>6.7</c:v>
                </c:pt>
                <c:pt idx="55">
                  <c:v>5.6</c:v>
                </c:pt>
                <c:pt idx="56">
                  <c:v>5.5</c:v>
                </c:pt>
                <c:pt idx="57">
                  <c:v>5.5</c:v>
                </c:pt>
                <c:pt idx="58">
                  <c:v>6.7</c:v>
                </c:pt>
                <c:pt idx="59">
                  <c:v>7.1</c:v>
                </c:pt>
                <c:pt idx="60">
                  <c:v>7</c:v>
                </c:pt>
                <c:pt idx="61">
                  <c:v>7.2</c:v>
                </c:pt>
                <c:pt idx="62">
                  <c:v>7.1</c:v>
                </c:pt>
                <c:pt idx="63">
                  <c:v>6.5</c:v>
                </c:pt>
                <c:pt idx="64">
                  <c:v>7</c:v>
                </c:pt>
                <c:pt idx="65">
                  <c:v>6</c:v>
                </c:pt>
                <c:pt idx="66">
                  <c:v>5.8</c:v>
                </c:pt>
                <c:pt idx="67">
                  <c:v>5.8</c:v>
                </c:pt>
                <c:pt idx="68">
                  <c:v>5.5</c:v>
                </c:pt>
                <c:pt idx="69">
                  <c:v>2.9</c:v>
                </c:pt>
                <c:pt idx="70">
                  <c:v>6.2</c:v>
                </c:pt>
                <c:pt idx="71">
                  <c:v>5.6</c:v>
                </c:pt>
                <c:pt idx="72">
                  <c:v>5.6</c:v>
                </c:pt>
                <c:pt idx="73">
                  <c:v>5.8</c:v>
                </c:pt>
                <c:pt idx="74">
                  <c:v>5.8</c:v>
                </c:pt>
                <c:pt idx="75">
                  <c:v>5.7</c:v>
                </c:pt>
                <c:pt idx="76">
                  <c:v>5.4</c:v>
                </c:pt>
                <c:pt idx="77">
                  <c:v>6.8</c:v>
                </c:pt>
                <c:pt idx="78">
                  <c:v>6.1</c:v>
                </c:pt>
                <c:pt idx="79">
                  <c:v>6</c:v>
                </c:pt>
                <c:pt idx="80">
                  <c:v>6.1</c:v>
                </c:pt>
                <c:pt idx="81">
                  <c:v>5.3</c:v>
                </c:pt>
                <c:pt idx="82">
                  <c:v>5.3</c:v>
                </c:pt>
                <c:pt idx="83">
                  <c:v>5.3</c:v>
                </c:pt>
                <c:pt idx="84">
                  <c:v>5.4</c:v>
                </c:pt>
                <c:pt idx="85">
                  <c:v>5.4</c:v>
                </c:pt>
                <c:pt idx="86">
                  <c:v>5.3</c:v>
                </c:pt>
                <c:pt idx="87">
                  <c:v>5.4</c:v>
                </c:pt>
                <c:pt idx="88">
                  <c:v>5.7</c:v>
                </c:pt>
                <c:pt idx="89">
                  <c:v>5.5</c:v>
                </c:pt>
                <c:pt idx="90">
                  <c:v>2.9</c:v>
                </c:pt>
                <c:pt idx="91">
                  <c:v>6.2</c:v>
                </c:pt>
                <c:pt idx="92">
                  <c:v>5.6</c:v>
                </c:pt>
                <c:pt idx="93">
                  <c:v>5.6</c:v>
                </c:pt>
                <c:pt idx="94">
                  <c:v>5.8</c:v>
                </c:pt>
                <c:pt idx="95">
                  <c:v>5.8</c:v>
                </c:pt>
                <c:pt idx="96">
                  <c:v>5.7</c:v>
                </c:pt>
                <c:pt idx="97">
                  <c:v>5.5</c:v>
                </c:pt>
                <c:pt idx="98">
                  <c:v>10.199999999999999</c:v>
                </c:pt>
                <c:pt idx="99">
                  <c:v>13.2</c:v>
                </c:pt>
                <c:pt idx="100">
                  <c:v>12.9</c:v>
                </c:pt>
                <c:pt idx="101">
                  <c:v>11.6</c:v>
                </c:pt>
                <c:pt idx="102">
                  <c:v>11.7</c:v>
                </c:pt>
                <c:pt idx="103">
                  <c:v>11.8</c:v>
                </c:pt>
                <c:pt idx="104">
                  <c:v>11.8</c:v>
                </c:pt>
                <c:pt idx="105">
                  <c:v>11.4</c:v>
                </c:pt>
                <c:pt idx="106">
                  <c:v>11.4</c:v>
                </c:pt>
                <c:pt idx="107">
                  <c:v>11.4</c:v>
                </c:pt>
                <c:pt idx="108">
                  <c:v>11</c:v>
                </c:pt>
                <c:pt idx="109">
                  <c:v>10.9</c:v>
                </c:pt>
                <c:pt idx="110">
                  <c:v>10.9</c:v>
                </c:pt>
                <c:pt idx="111">
                  <c:v>11</c:v>
                </c:pt>
                <c:pt idx="112">
                  <c:v>10.9</c:v>
                </c:pt>
                <c:pt idx="113">
                  <c:v>11.2</c:v>
                </c:pt>
                <c:pt idx="114">
                  <c:v>10.7</c:v>
                </c:pt>
                <c:pt idx="115">
                  <c:v>11</c:v>
                </c:pt>
                <c:pt idx="116">
                  <c:v>10.7</c:v>
                </c:pt>
                <c:pt idx="117">
                  <c:v>10.8</c:v>
                </c:pt>
                <c:pt idx="118">
                  <c:v>10.8</c:v>
                </c:pt>
                <c:pt idx="119">
                  <c:v>10.6</c:v>
                </c:pt>
                <c:pt idx="120">
                  <c:v>10.4</c:v>
                </c:pt>
                <c:pt idx="121">
                  <c:v>11</c:v>
                </c:pt>
                <c:pt idx="122">
                  <c:v>10.6</c:v>
                </c:pt>
                <c:pt idx="123">
                  <c:v>4.5999999999999996</c:v>
                </c:pt>
                <c:pt idx="124">
                  <c:v>5.7</c:v>
                </c:pt>
                <c:pt idx="125">
                  <c:v>5.6</c:v>
                </c:pt>
                <c:pt idx="126">
                  <c:v>6</c:v>
                </c:pt>
                <c:pt idx="127">
                  <c:v>5.7</c:v>
                </c:pt>
                <c:pt idx="128">
                  <c:v>5.7</c:v>
                </c:pt>
                <c:pt idx="129">
                  <c:v>5.8</c:v>
                </c:pt>
                <c:pt idx="130">
                  <c:v>6.1</c:v>
                </c:pt>
                <c:pt idx="131">
                  <c:v>5.8</c:v>
                </c:pt>
                <c:pt idx="132">
                  <c:v>5.7</c:v>
                </c:pt>
                <c:pt idx="133">
                  <c:v>5.7</c:v>
                </c:pt>
                <c:pt idx="134">
                  <c:v>5.8</c:v>
                </c:pt>
                <c:pt idx="135">
                  <c:v>5.8</c:v>
                </c:pt>
                <c:pt idx="136">
                  <c:v>5.5</c:v>
                </c:pt>
                <c:pt idx="137">
                  <c:v>5.7</c:v>
                </c:pt>
                <c:pt idx="138">
                  <c:v>5.9</c:v>
                </c:pt>
                <c:pt idx="139">
                  <c:v>5.8</c:v>
                </c:pt>
                <c:pt idx="140">
                  <c:v>5.7</c:v>
                </c:pt>
                <c:pt idx="141">
                  <c:v>5.8</c:v>
                </c:pt>
                <c:pt idx="142">
                  <c:v>5.8</c:v>
                </c:pt>
                <c:pt idx="143">
                  <c:v>5.6</c:v>
                </c:pt>
                <c:pt idx="144">
                  <c:v>5.6</c:v>
                </c:pt>
                <c:pt idx="145">
                  <c:v>5.8</c:v>
                </c:pt>
                <c:pt idx="146">
                  <c:v>5.8</c:v>
                </c:pt>
                <c:pt idx="147">
                  <c:v>5.6</c:v>
                </c:pt>
                <c:pt idx="148">
                  <c:v>5.8</c:v>
                </c:pt>
                <c:pt idx="149">
                  <c:v>5.9</c:v>
                </c:pt>
                <c:pt idx="150">
                  <c:v>5.8</c:v>
                </c:pt>
                <c:pt idx="151">
                  <c:v>5.8</c:v>
                </c:pt>
                <c:pt idx="152">
                  <c:v>6</c:v>
                </c:pt>
                <c:pt idx="153">
                  <c:v>7.4</c:v>
                </c:pt>
                <c:pt idx="154">
                  <c:v>5</c:v>
                </c:pt>
                <c:pt idx="155">
                  <c:v>5</c:v>
                </c:pt>
                <c:pt idx="156">
                  <c:v>5.2</c:v>
                </c:pt>
                <c:pt idx="157">
                  <c:v>5.0999999999999996</c:v>
                </c:pt>
                <c:pt idx="158">
                  <c:v>5</c:v>
                </c:pt>
                <c:pt idx="159">
                  <c:v>5</c:v>
                </c:pt>
                <c:pt idx="160">
                  <c:v>5.0999999999999996</c:v>
                </c:pt>
                <c:pt idx="161">
                  <c:v>5</c:v>
                </c:pt>
                <c:pt idx="162">
                  <c:v>6</c:v>
                </c:pt>
                <c:pt idx="163">
                  <c:v>6.4</c:v>
                </c:pt>
                <c:pt idx="164">
                  <c:v>6.5</c:v>
                </c:pt>
                <c:pt idx="165">
                  <c:v>7.4</c:v>
                </c:pt>
                <c:pt idx="166">
                  <c:v>7.4</c:v>
                </c:pt>
                <c:pt idx="167">
                  <c:v>7.6</c:v>
                </c:pt>
                <c:pt idx="168">
                  <c:v>6.8</c:v>
                </c:pt>
                <c:pt idx="169">
                  <c:v>7</c:v>
                </c:pt>
                <c:pt idx="170">
                  <c:v>6</c:v>
                </c:pt>
                <c:pt idx="171">
                  <c:v>6.4</c:v>
                </c:pt>
                <c:pt idx="172">
                  <c:v>6</c:v>
                </c:pt>
                <c:pt idx="173">
                  <c:v>6.2</c:v>
                </c:pt>
                <c:pt idx="174">
                  <c:v>6.5</c:v>
                </c:pt>
                <c:pt idx="175">
                  <c:v>7.4</c:v>
                </c:pt>
                <c:pt idx="176">
                  <c:v>5.9</c:v>
                </c:pt>
                <c:pt idx="177">
                  <c:v>6.7</c:v>
                </c:pt>
                <c:pt idx="178">
                  <c:v>6.3</c:v>
                </c:pt>
                <c:pt idx="179">
                  <c:v>6</c:v>
                </c:pt>
                <c:pt idx="180">
                  <c:v>6.4</c:v>
                </c:pt>
                <c:pt idx="181">
                  <c:v>6.9</c:v>
                </c:pt>
                <c:pt idx="182">
                  <c:v>6.2</c:v>
                </c:pt>
                <c:pt idx="183">
                  <c:v>6.6</c:v>
                </c:pt>
                <c:pt idx="184">
                  <c:v>6.5</c:v>
                </c:pt>
                <c:pt idx="185">
                  <c:v>6.8</c:v>
                </c:pt>
                <c:pt idx="186">
                  <c:v>6.6</c:v>
                </c:pt>
                <c:pt idx="187">
                  <c:v>5.8</c:v>
                </c:pt>
                <c:pt idx="188">
                  <c:v>5.6</c:v>
                </c:pt>
                <c:pt idx="189">
                  <c:v>2.6</c:v>
                </c:pt>
                <c:pt idx="190">
                  <c:v>4.5999999999999996</c:v>
                </c:pt>
                <c:pt idx="191">
                  <c:v>5.0999999999999996</c:v>
                </c:pt>
                <c:pt idx="192">
                  <c:v>6.3</c:v>
                </c:pt>
                <c:pt idx="193">
                  <c:v>6</c:v>
                </c:pt>
                <c:pt idx="194">
                  <c:v>5.9</c:v>
                </c:pt>
                <c:pt idx="195">
                  <c:v>5.8</c:v>
                </c:pt>
                <c:pt idx="196">
                  <c:v>5.7</c:v>
                </c:pt>
                <c:pt idx="197">
                  <c:v>5.8</c:v>
                </c:pt>
                <c:pt idx="198">
                  <c:v>5.8</c:v>
                </c:pt>
                <c:pt idx="199">
                  <c:v>5.9</c:v>
                </c:pt>
                <c:pt idx="200">
                  <c:v>5.8</c:v>
                </c:pt>
                <c:pt idx="201">
                  <c:v>5.8</c:v>
                </c:pt>
                <c:pt idx="202">
                  <c:v>5.8</c:v>
                </c:pt>
                <c:pt idx="203">
                  <c:v>6</c:v>
                </c:pt>
                <c:pt idx="204">
                  <c:v>5.8</c:v>
                </c:pt>
                <c:pt idx="205">
                  <c:v>5.9</c:v>
                </c:pt>
                <c:pt idx="206">
                  <c:v>5.8</c:v>
                </c:pt>
                <c:pt idx="207">
                  <c:v>5.8</c:v>
                </c:pt>
                <c:pt idx="208">
                  <c:v>5.6</c:v>
                </c:pt>
                <c:pt idx="209">
                  <c:v>5.8</c:v>
                </c:pt>
                <c:pt idx="210">
                  <c:v>5.9</c:v>
                </c:pt>
                <c:pt idx="211">
                  <c:v>5.9</c:v>
                </c:pt>
                <c:pt idx="212">
                  <c:v>5.9</c:v>
                </c:pt>
                <c:pt idx="213">
                  <c:v>5.9</c:v>
                </c:pt>
                <c:pt idx="214">
                  <c:v>6.1</c:v>
                </c:pt>
                <c:pt idx="215">
                  <c:v>5.9</c:v>
                </c:pt>
                <c:pt idx="216">
                  <c:v>6.1</c:v>
                </c:pt>
                <c:pt idx="217">
                  <c:v>12.1</c:v>
                </c:pt>
                <c:pt idx="218">
                  <c:v>12.9</c:v>
                </c:pt>
                <c:pt idx="219">
                  <c:v>13</c:v>
                </c:pt>
                <c:pt idx="220">
                  <c:v>13.7</c:v>
                </c:pt>
                <c:pt idx="221">
                  <c:v>13</c:v>
                </c:pt>
                <c:pt idx="222">
                  <c:v>12.8</c:v>
                </c:pt>
                <c:pt idx="223">
                  <c:v>12.5</c:v>
                </c:pt>
                <c:pt idx="224">
                  <c:v>12.6</c:v>
                </c:pt>
                <c:pt idx="225">
                  <c:v>11.9</c:v>
                </c:pt>
                <c:pt idx="226">
                  <c:v>11.8</c:v>
                </c:pt>
                <c:pt idx="227">
                  <c:v>11.6</c:v>
                </c:pt>
                <c:pt idx="228">
                  <c:v>11.6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11.2</c:v>
                </c:pt>
                <c:pt idx="233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26-4CCD-968A-58777B80356E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Data!$AF$29:$JE$29</c:f>
              <c:numCache>
                <c:formatCode>General</c:formatCode>
                <c:ptCount val="234"/>
                <c:pt idx="0">
                  <c:v>4211.6000000000004</c:v>
                </c:pt>
                <c:pt idx="1">
                  <c:v>3528</c:v>
                </c:pt>
                <c:pt idx="2">
                  <c:v>3407.4</c:v>
                </c:pt>
                <c:pt idx="3">
                  <c:v>3407.3</c:v>
                </c:pt>
                <c:pt idx="4">
                  <c:v>3668.6</c:v>
                </c:pt>
                <c:pt idx="5">
                  <c:v>3662.3</c:v>
                </c:pt>
                <c:pt idx="6">
                  <c:v>3646.3</c:v>
                </c:pt>
                <c:pt idx="7">
                  <c:v>3627.2</c:v>
                </c:pt>
                <c:pt idx="8">
                  <c:v>3652</c:v>
                </c:pt>
                <c:pt idx="9">
                  <c:v>3633</c:v>
                </c:pt>
                <c:pt idx="10">
                  <c:v>3630</c:v>
                </c:pt>
                <c:pt idx="11">
                  <c:v>3642.9</c:v>
                </c:pt>
                <c:pt idx="12">
                  <c:v>3629.3</c:v>
                </c:pt>
                <c:pt idx="13">
                  <c:v>3649.2</c:v>
                </c:pt>
                <c:pt idx="14">
                  <c:v>3752.3</c:v>
                </c:pt>
                <c:pt idx="15">
                  <c:v>3954.2</c:v>
                </c:pt>
                <c:pt idx="16">
                  <c:v>4197</c:v>
                </c:pt>
                <c:pt idx="17">
                  <c:v>4188.5</c:v>
                </c:pt>
                <c:pt idx="18">
                  <c:v>4240.8</c:v>
                </c:pt>
                <c:pt idx="19">
                  <c:v>4250.7</c:v>
                </c:pt>
                <c:pt idx="20">
                  <c:v>4302.2</c:v>
                </c:pt>
                <c:pt idx="21">
                  <c:v>4135.6000000000004</c:v>
                </c:pt>
                <c:pt idx="22">
                  <c:v>4123.5</c:v>
                </c:pt>
                <c:pt idx="23">
                  <c:v>3694.1</c:v>
                </c:pt>
                <c:pt idx="24">
                  <c:v>3001.1</c:v>
                </c:pt>
                <c:pt idx="25">
                  <c:v>2970.4</c:v>
                </c:pt>
                <c:pt idx="26">
                  <c:v>2938.7</c:v>
                </c:pt>
                <c:pt idx="27">
                  <c:v>2943.8</c:v>
                </c:pt>
                <c:pt idx="28">
                  <c:v>2948.1</c:v>
                </c:pt>
                <c:pt idx="29">
                  <c:v>2921</c:v>
                </c:pt>
                <c:pt idx="30">
                  <c:v>3039.9</c:v>
                </c:pt>
                <c:pt idx="31">
                  <c:v>3002.1</c:v>
                </c:pt>
                <c:pt idx="32">
                  <c:v>2765</c:v>
                </c:pt>
                <c:pt idx="33">
                  <c:v>2251.3000000000002</c:v>
                </c:pt>
                <c:pt idx="34">
                  <c:v>2184.1</c:v>
                </c:pt>
                <c:pt idx="35">
                  <c:v>2237.6999999999998</c:v>
                </c:pt>
                <c:pt idx="36">
                  <c:v>2238.6999999999998</c:v>
                </c:pt>
                <c:pt idx="37">
                  <c:v>2250</c:v>
                </c:pt>
                <c:pt idx="38">
                  <c:v>2217.9</c:v>
                </c:pt>
                <c:pt idx="39">
                  <c:v>2231.9</c:v>
                </c:pt>
                <c:pt idx="40">
                  <c:v>3351</c:v>
                </c:pt>
                <c:pt idx="41">
                  <c:v>4611.2</c:v>
                </c:pt>
                <c:pt idx="42">
                  <c:v>4410.2</c:v>
                </c:pt>
                <c:pt idx="43">
                  <c:v>4588.5</c:v>
                </c:pt>
                <c:pt idx="44">
                  <c:v>4424.7</c:v>
                </c:pt>
                <c:pt idx="45">
                  <c:v>4605.3999999999996</c:v>
                </c:pt>
                <c:pt idx="46">
                  <c:v>4608.5</c:v>
                </c:pt>
                <c:pt idx="47">
                  <c:v>4631.1000000000004</c:v>
                </c:pt>
                <c:pt idx="48">
                  <c:v>4527.7</c:v>
                </c:pt>
                <c:pt idx="49">
                  <c:v>4235.8999999999996</c:v>
                </c:pt>
                <c:pt idx="50">
                  <c:v>3995.1</c:v>
                </c:pt>
                <c:pt idx="51">
                  <c:v>3870.4</c:v>
                </c:pt>
                <c:pt idx="52">
                  <c:v>3896</c:v>
                </c:pt>
                <c:pt idx="53">
                  <c:v>3817.1</c:v>
                </c:pt>
                <c:pt idx="54">
                  <c:v>3901.9</c:v>
                </c:pt>
                <c:pt idx="55">
                  <c:v>3844.7</c:v>
                </c:pt>
                <c:pt idx="56">
                  <c:v>3893.1</c:v>
                </c:pt>
                <c:pt idx="57">
                  <c:v>3876.8</c:v>
                </c:pt>
                <c:pt idx="58">
                  <c:v>3941.7</c:v>
                </c:pt>
                <c:pt idx="59">
                  <c:v>4119.3</c:v>
                </c:pt>
                <c:pt idx="60">
                  <c:v>4401.1000000000004</c:v>
                </c:pt>
                <c:pt idx="61">
                  <c:v>4256.8</c:v>
                </c:pt>
                <c:pt idx="62">
                  <c:v>4196.6000000000004</c:v>
                </c:pt>
                <c:pt idx="63">
                  <c:v>4297.7</c:v>
                </c:pt>
                <c:pt idx="64">
                  <c:v>4170.6000000000004</c:v>
                </c:pt>
                <c:pt idx="65">
                  <c:v>4138.7</c:v>
                </c:pt>
                <c:pt idx="66">
                  <c:v>4256.2</c:v>
                </c:pt>
                <c:pt idx="67">
                  <c:v>4167.5</c:v>
                </c:pt>
                <c:pt idx="68">
                  <c:v>3662.2</c:v>
                </c:pt>
                <c:pt idx="69">
                  <c:v>1998.1</c:v>
                </c:pt>
                <c:pt idx="70">
                  <c:v>4978.5</c:v>
                </c:pt>
                <c:pt idx="71">
                  <c:v>4741.3</c:v>
                </c:pt>
                <c:pt idx="72">
                  <c:v>4792.3</c:v>
                </c:pt>
                <c:pt idx="73">
                  <c:v>4841.6000000000004</c:v>
                </c:pt>
                <c:pt idx="74">
                  <c:v>4941.2</c:v>
                </c:pt>
                <c:pt idx="75">
                  <c:v>4844.3</c:v>
                </c:pt>
                <c:pt idx="76">
                  <c:v>3872.3</c:v>
                </c:pt>
                <c:pt idx="77">
                  <c:v>2753.9</c:v>
                </c:pt>
                <c:pt idx="78">
                  <c:v>4007.2</c:v>
                </c:pt>
                <c:pt idx="79">
                  <c:v>4100.1000000000004</c:v>
                </c:pt>
                <c:pt idx="80">
                  <c:v>4269</c:v>
                </c:pt>
                <c:pt idx="81">
                  <c:v>3630</c:v>
                </c:pt>
                <c:pt idx="82">
                  <c:v>3642.9</c:v>
                </c:pt>
                <c:pt idx="83">
                  <c:v>3629.3</c:v>
                </c:pt>
                <c:pt idx="84">
                  <c:v>3617.8</c:v>
                </c:pt>
                <c:pt idx="85">
                  <c:v>3550.7</c:v>
                </c:pt>
                <c:pt idx="86">
                  <c:v>3471.3</c:v>
                </c:pt>
                <c:pt idx="87">
                  <c:v>3575</c:v>
                </c:pt>
                <c:pt idx="88">
                  <c:v>3864.7</c:v>
                </c:pt>
                <c:pt idx="89">
                  <c:v>3662.2</c:v>
                </c:pt>
                <c:pt idx="90">
                  <c:v>1998.1</c:v>
                </c:pt>
                <c:pt idx="91">
                  <c:v>4978.5</c:v>
                </c:pt>
                <c:pt idx="92">
                  <c:v>4741.3</c:v>
                </c:pt>
                <c:pt idx="93">
                  <c:v>4792.3</c:v>
                </c:pt>
                <c:pt idx="94">
                  <c:v>4841.6000000000004</c:v>
                </c:pt>
                <c:pt idx="95">
                  <c:v>4941.2</c:v>
                </c:pt>
                <c:pt idx="96">
                  <c:v>4884.3</c:v>
                </c:pt>
                <c:pt idx="97">
                  <c:v>4659.3</c:v>
                </c:pt>
                <c:pt idx="98">
                  <c:v>3923.7</c:v>
                </c:pt>
                <c:pt idx="99">
                  <c:v>6167</c:v>
                </c:pt>
                <c:pt idx="100">
                  <c:v>6172.7</c:v>
                </c:pt>
                <c:pt idx="101">
                  <c:v>4804.8999999999996</c:v>
                </c:pt>
                <c:pt idx="102">
                  <c:v>4852.3</c:v>
                </c:pt>
                <c:pt idx="103">
                  <c:v>4894.3999999999996</c:v>
                </c:pt>
                <c:pt idx="104">
                  <c:v>4848.1000000000004</c:v>
                </c:pt>
                <c:pt idx="105">
                  <c:v>4446.8999999999996</c:v>
                </c:pt>
                <c:pt idx="106">
                  <c:v>4398.8999999999996</c:v>
                </c:pt>
                <c:pt idx="107">
                  <c:v>4371.5</c:v>
                </c:pt>
                <c:pt idx="108">
                  <c:v>4017.3</c:v>
                </c:pt>
                <c:pt idx="109">
                  <c:v>3974.1</c:v>
                </c:pt>
                <c:pt idx="110">
                  <c:v>3873.4</c:v>
                </c:pt>
                <c:pt idx="111">
                  <c:v>4005.4</c:v>
                </c:pt>
                <c:pt idx="112">
                  <c:v>3939.3</c:v>
                </c:pt>
                <c:pt idx="113">
                  <c:v>3990.6</c:v>
                </c:pt>
                <c:pt idx="114">
                  <c:v>3918.6</c:v>
                </c:pt>
                <c:pt idx="115">
                  <c:v>3902</c:v>
                </c:pt>
                <c:pt idx="116">
                  <c:v>3802</c:v>
                </c:pt>
                <c:pt idx="117">
                  <c:v>3776.4</c:v>
                </c:pt>
                <c:pt idx="118">
                  <c:v>3790.9</c:v>
                </c:pt>
                <c:pt idx="119">
                  <c:v>3676.7</c:v>
                </c:pt>
                <c:pt idx="120">
                  <c:v>3683.6</c:v>
                </c:pt>
                <c:pt idx="121">
                  <c:v>3874.8</c:v>
                </c:pt>
                <c:pt idx="122">
                  <c:v>3827.6</c:v>
                </c:pt>
                <c:pt idx="123">
                  <c:v>2976.5</c:v>
                </c:pt>
                <c:pt idx="124">
                  <c:v>4294.3999999999996</c:v>
                </c:pt>
                <c:pt idx="125">
                  <c:v>4355.7</c:v>
                </c:pt>
                <c:pt idx="126">
                  <c:v>4657.8999999999996</c:v>
                </c:pt>
                <c:pt idx="127">
                  <c:v>4516.5</c:v>
                </c:pt>
                <c:pt idx="128">
                  <c:v>4453.7</c:v>
                </c:pt>
                <c:pt idx="129">
                  <c:v>4479.8</c:v>
                </c:pt>
                <c:pt idx="130">
                  <c:v>5154.5</c:v>
                </c:pt>
                <c:pt idx="131">
                  <c:v>4738.8999999999996</c:v>
                </c:pt>
                <c:pt idx="132">
                  <c:v>4624.2</c:v>
                </c:pt>
                <c:pt idx="133">
                  <c:v>4519.5</c:v>
                </c:pt>
                <c:pt idx="134">
                  <c:v>4710</c:v>
                </c:pt>
                <c:pt idx="135">
                  <c:v>4573.5</c:v>
                </c:pt>
                <c:pt idx="136">
                  <c:v>4525</c:v>
                </c:pt>
                <c:pt idx="137">
                  <c:v>4577.8</c:v>
                </c:pt>
                <c:pt idx="138">
                  <c:v>4635.8</c:v>
                </c:pt>
                <c:pt idx="139">
                  <c:v>4640.8999999999996</c:v>
                </c:pt>
                <c:pt idx="140">
                  <c:v>4573.8999999999996</c:v>
                </c:pt>
                <c:pt idx="141">
                  <c:v>4591.2</c:v>
                </c:pt>
                <c:pt idx="142">
                  <c:v>4604.6000000000004</c:v>
                </c:pt>
                <c:pt idx="143">
                  <c:v>4545.2</c:v>
                </c:pt>
                <c:pt idx="144">
                  <c:v>4528.7</c:v>
                </c:pt>
                <c:pt idx="145">
                  <c:v>4673.5</c:v>
                </c:pt>
                <c:pt idx="146">
                  <c:v>4630.8999999999996</c:v>
                </c:pt>
                <c:pt idx="147">
                  <c:v>4594.2</c:v>
                </c:pt>
                <c:pt idx="148">
                  <c:v>4593.8</c:v>
                </c:pt>
                <c:pt idx="149">
                  <c:v>4658.1000000000004</c:v>
                </c:pt>
                <c:pt idx="150">
                  <c:v>4526.1000000000004</c:v>
                </c:pt>
                <c:pt idx="151">
                  <c:v>4565</c:v>
                </c:pt>
                <c:pt idx="152">
                  <c:v>4053.3</c:v>
                </c:pt>
                <c:pt idx="153">
                  <c:v>5429.8</c:v>
                </c:pt>
                <c:pt idx="154">
                  <c:v>3262.8</c:v>
                </c:pt>
                <c:pt idx="155">
                  <c:v>3304.6</c:v>
                </c:pt>
                <c:pt idx="156">
                  <c:v>3315.8</c:v>
                </c:pt>
                <c:pt idx="157">
                  <c:v>3335.8</c:v>
                </c:pt>
                <c:pt idx="158">
                  <c:v>3185.5</c:v>
                </c:pt>
                <c:pt idx="159">
                  <c:v>3212.5</c:v>
                </c:pt>
                <c:pt idx="160">
                  <c:v>3270</c:v>
                </c:pt>
                <c:pt idx="161">
                  <c:v>3267.5</c:v>
                </c:pt>
                <c:pt idx="162">
                  <c:v>3610.5</c:v>
                </c:pt>
                <c:pt idx="163">
                  <c:v>3860.5</c:v>
                </c:pt>
                <c:pt idx="164">
                  <c:v>4062.9</c:v>
                </c:pt>
                <c:pt idx="165">
                  <c:v>5108.8999999999996</c:v>
                </c:pt>
                <c:pt idx="166">
                  <c:v>5131.8</c:v>
                </c:pt>
                <c:pt idx="167">
                  <c:v>5143.6000000000004</c:v>
                </c:pt>
                <c:pt idx="168">
                  <c:v>4311.5</c:v>
                </c:pt>
                <c:pt idx="169">
                  <c:v>4822</c:v>
                </c:pt>
                <c:pt idx="170">
                  <c:v>3614.5</c:v>
                </c:pt>
                <c:pt idx="171">
                  <c:v>3876.4</c:v>
                </c:pt>
                <c:pt idx="172">
                  <c:v>3659.2</c:v>
                </c:pt>
                <c:pt idx="173">
                  <c:v>3462.9</c:v>
                </c:pt>
                <c:pt idx="174">
                  <c:v>4175.2</c:v>
                </c:pt>
                <c:pt idx="175">
                  <c:v>5056.8</c:v>
                </c:pt>
                <c:pt idx="176">
                  <c:v>3573.6</c:v>
                </c:pt>
                <c:pt idx="177">
                  <c:v>4883</c:v>
                </c:pt>
                <c:pt idx="178">
                  <c:v>4019.6</c:v>
                </c:pt>
                <c:pt idx="179">
                  <c:v>3526.2</c:v>
                </c:pt>
                <c:pt idx="180">
                  <c:v>4389.3</c:v>
                </c:pt>
                <c:pt idx="181">
                  <c:v>4407.7</c:v>
                </c:pt>
                <c:pt idx="182">
                  <c:v>4199.6000000000004</c:v>
                </c:pt>
                <c:pt idx="183">
                  <c:v>4326.1000000000004</c:v>
                </c:pt>
                <c:pt idx="184">
                  <c:v>3899.2</c:v>
                </c:pt>
                <c:pt idx="185">
                  <c:v>4070.8</c:v>
                </c:pt>
                <c:pt idx="186">
                  <c:v>4089.8</c:v>
                </c:pt>
                <c:pt idx="187">
                  <c:v>3954.4</c:v>
                </c:pt>
                <c:pt idx="188">
                  <c:v>3706.9</c:v>
                </c:pt>
                <c:pt idx="189">
                  <c:v>1501.3</c:v>
                </c:pt>
                <c:pt idx="190">
                  <c:v>3976.3</c:v>
                </c:pt>
                <c:pt idx="191">
                  <c:v>4430.3</c:v>
                </c:pt>
                <c:pt idx="192">
                  <c:v>5160.3</c:v>
                </c:pt>
                <c:pt idx="193">
                  <c:v>4799.6000000000004</c:v>
                </c:pt>
                <c:pt idx="194">
                  <c:v>4761.2</c:v>
                </c:pt>
                <c:pt idx="195">
                  <c:v>4759.8999999999996</c:v>
                </c:pt>
                <c:pt idx="196">
                  <c:v>4790.8</c:v>
                </c:pt>
                <c:pt idx="197">
                  <c:v>4747.1000000000004</c:v>
                </c:pt>
                <c:pt idx="198">
                  <c:v>4750.3999999999996</c:v>
                </c:pt>
                <c:pt idx="199">
                  <c:v>4838.7</c:v>
                </c:pt>
                <c:pt idx="200">
                  <c:v>4787.5</c:v>
                </c:pt>
                <c:pt idx="201">
                  <c:v>4779.5</c:v>
                </c:pt>
                <c:pt idx="202">
                  <c:v>4828.8</c:v>
                </c:pt>
                <c:pt idx="203">
                  <c:v>4839.3</c:v>
                </c:pt>
                <c:pt idx="204">
                  <c:v>4834.3999999999996</c:v>
                </c:pt>
                <c:pt idx="205">
                  <c:v>4794.8</c:v>
                </c:pt>
                <c:pt idx="206">
                  <c:v>4823.6000000000004</c:v>
                </c:pt>
                <c:pt idx="207">
                  <c:v>4720.3999999999996</c:v>
                </c:pt>
                <c:pt idx="208">
                  <c:v>4693.3999999999996</c:v>
                </c:pt>
                <c:pt idx="209">
                  <c:v>4768.5</c:v>
                </c:pt>
                <c:pt idx="210">
                  <c:v>4780.6000000000004</c:v>
                </c:pt>
                <c:pt idx="211">
                  <c:v>4770</c:v>
                </c:pt>
                <c:pt idx="212">
                  <c:v>4783.3999999999996</c:v>
                </c:pt>
                <c:pt idx="213">
                  <c:v>4797.7</c:v>
                </c:pt>
                <c:pt idx="214">
                  <c:v>4858.8999999999996</c:v>
                </c:pt>
                <c:pt idx="215">
                  <c:v>4822</c:v>
                </c:pt>
                <c:pt idx="216">
                  <c:v>4795.2</c:v>
                </c:pt>
                <c:pt idx="217">
                  <c:v>4429</c:v>
                </c:pt>
                <c:pt idx="218">
                  <c:v>5154</c:v>
                </c:pt>
                <c:pt idx="219">
                  <c:v>5218.7</c:v>
                </c:pt>
                <c:pt idx="220">
                  <c:v>5679</c:v>
                </c:pt>
                <c:pt idx="221">
                  <c:v>5079.8999999999996</c:v>
                </c:pt>
                <c:pt idx="222">
                  <c:v>4741.2</c:v>
                </c:pt>
                <c:pt idx="223">
                  <c:v>4756.6000000000004</c:v>
                </c:pt>
                <c:pt idx="224">
                  <c:v>4693.1000000000004</c:v>
                </c:pt>
                <c:pt idx="225">
                  <c:v>3974.3</c:v>
                </c:pt>
                <c:pt idx="226">
                  <c:v>3928.1</c:v>
                </c:pt>
                <c:pt idx="227">
                  <c:v>3511.2</c:v>
                </c:pt>
                <c:pt idx="228">
                  <c:v>3425.4</c:v>
                </c:pt>
                <c:pt idx="229">
                  <c:v>3471</c:v>
                </c:pt>
                <c:pt idx="230">
                  <c:v>3431</c:v>
                </c:pt>
                <c:pt idx="231">
                  <c:v>3398.6</c:v>
                </c:pt>
                <c:pt idx="232">
                  <c:v>3354.2</c:v>
                </c:pt>
                <c:pt idx="233">
                  <c:v>3447.6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26-4CCD-968A-58777B80356E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Data!$AF$30:$JE$30</c:f>
              <c:numCache>
                <c:formatCode>General</c:formatCode>
                <c:ptCount val="234"/>
                <c:pt idx="2">
                  <c:v>8.8000000000000007</c:v>
                </c:pt>
                <c:pt idx="3">
                  <c:v>6.1</c:v>
                </c:pt>
                <c:pt idx="4">
                  <c:v>5.3</c:v>
                </c:pt>
                <c:pt idx="5">
                  <c:v>5</c:v>
                </c:pt>
                <c:pt idx="6">
                  <c:v>5.0999999999999996</c:v>
                </c:pt>
                <c:pt idx="7">
                  <c:v>5.4</c:v>
                </c:pt>
                <c:pt idx="8">
                  <c:v>5.3</c:v>
                </c:pt>
                <c:pt idx="9">
                  <c:v>5.2</c:v>
                </c:pt>
                <c:pt idx="10">
                  <c:v>4.9000000000000004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4.7</c:v>
                </c:pt>
                <c:pt idx="15">
                  <c:v>5.2</c:v>
                </c:pt>
                <c:pt idx="16">
                  <c:v>5.8</c:v>
                </c:pt>
                <c:pt idx="17">
                  <c:v>6</c:v>
                </c:pt>
                <c:pt idx="18">
                  <c:v>6.2</c:v>
                </c:pt>
                <c:pt idx="19">
                  <c:v>6</c:v>
                </c:pt>
                <c:pt idx="20">
                  <c:v>5.6</c:v>
                </c:pt>
                <c:pt idx="21">
                  <c:v>5.4</c:v>
                </c:pt>
                <c:pt idx="22">
                  <c:v>5.5</c:v>
                </c:pt>
                <c:pt idx="23">
                  <c:v>5</c:v>
                </c:pt>
                <c:pt idx="24">
                  <c:v>4.4000000000000004</c:v>
                </c:pt>
                <c:pt idx="25">
                  <c:v>4.0999999999999996</c:v>
                </c:pt>
                <c:pt idx="26">
                  <c:v>4.5</c:v>
                </c:pt>
                <c:pt idx="27">
                  <c:v>4.3</c:v>
                </c:pt>
                <c:pt idx="28">
                  <c:v>4.2</c:v>
                </c:pt>
                <c:pt idx="29">
                  <c:v>3.9</c:v>
                </c:pt>
                <c:pt idx="30">
                  <c:v>3.8</c:v>
                </c:pt>
                <c:pt idx="31">
                  <c:v>3.8</c:v>
                </c:pt>
                <c:pt idx="32">
                  <c:v>3.7</c:v>
                </c:pt>
                <c:pt idx="33">
                  <c:v>3.1</c:v>
                </c:pt>
                <c:pt idx="34">
                  <c:v>3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2.9</c:v>
                </c:pt>
                <c:pt idx="40">
                  <c:v>5.0999999999999996</c:v>
                </c:pt>
                <c:pt idx="41">
                  <c:v>5.9</c:v>
                </c:pt>
                <c:pt idx="42">
                  <c:v>6.2</c:v>
                </c:pt>
                <c:pt idx="43">
                  <c:v>6.4</c:v>
                </c:pt>
                <c:pt idx="44">
                  <c:v>6.7</c:v>
                </c:pt>
                <c:pt idx="45">
                  <c:v>6.5</c:v>
                </c:pt>
                <c:pt idx="46">
                  <c:v>6.5</c:v>
                </c:pt>
                <c:pt idx="47">
                  <c:v>6.2</c:v>
                </c:pt>
                <c:pt idx="48">
                  <c:v>5.9</c:v>
                </c:pt>
                <c:pt idx="49">
                  <c:v>5.5</c:v>
                </c:pt>
                <c:pt idx="50">
                  <c:v>5.0999999999999996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5.6</c:v>
                </c:pt>
                <c:pt idx="55">
                  <c:v>5.3</c:v>
                </c:pt>
                <c:pt idx="56">
                  <c:v>5</c:v>
                </c:pt>
                <c:pt idx="57">
                  <c:v>5</c:v>
                </c:pt>
                <c:pt idx="58">
                  <c:v>5.2</c:v>
                </c:pt>
                <c:pt idx="59">
                  <c:v>5.7</c:v>
                </c:pt>
                <c:pt idx="60">
                  <c:v>5.6</c:v>
                </c:pt>
                <c:pt idx="61">
                  <c:v>5.8</c:v>
                </c:pt>
                <c:pt idx="62">
                  <c:v>6</c:v>
                </c:pt>
                <c:pt idx="63">
                  <c:v>5.8</c:v>
                </c:pt>
                <c:pt idx="64">
                  <c:v>5.9</c:v>
                </c:pt>
                <c:pt idx="65">
                  <c:v>5.6</c:v>
                </c:pt>
                <c:pt idx="66">
                  <c:v>5.5</c:v>
                </c:pt>
                <c:pt idx="67">
                  <c:v>5.5</c:v>
                </c:pt>
                <c:pt idx="68">
                  <c:v>4.5999999999999996</c:v>
                </c:pt>
                <c:pt idx="69">
                  <c:v>0</c:v>
                </c:pt>
                <c:pt idx="70">
                  <c:v>3.7</c:v>
                </c:pt>
                <c:pt idx="71">
                  <c:v>3.1</c:v>
                </c:pt>
                <c:pt idx="72">
                  <c:v>3.1</c:v>
                </c:pt>
                <c:pt idx="73">
                  <c:v>3.2</c:v>
                </c:pt>
                <c:pt idx="74">
                  <c:v>3.4</c:v>
                </c:pt>
                <c:pt idx="75">
                  <c:v>3.3</c:v>
                </c:pt>
                <c:pt idx="76">
                  <c:v>5</c:v>
                </c:pt>
                <c:pt idx="77">
                  <c:v>4.9000000000000004</c:v>
                </c:pt>
                <c:pt idx="78">
                  <c:v>5.4</c:v>
                </c:pt>
                <c:pt idx="79">
                  <c:v>5.3</c:v>
                </c:pt>
                <c:pt idx="80">
                  <c:v>4.9000000000000004</c:v>
                </c:pt>
                <c:pt idx="81">
                  <c:v>4.0999999999999996</c:v>
                </c:pt>
                <c:pt idx="82">
                  <c:v>4.2</c:v>
                </c:pt>
                <c:pt idx="83">
                  <c:v>4.2</c:v>
                </c:pt>
                <c:pt idx="84">
                  <c:v>4.2</c:v>
                </c:pt>
                <c:pt idx="85">
                  <c:v>4.0999999999999996</c:v>
                </c:pt>
                <c:pt idx="86">
                  <c:v>4</c:v>
                </c:pt>
                <c:pt idx="87">
                  <c:v>4.4000000000000004</c:v>
                </c:pt>
                <c:pt idx="88">
                  <c:v>5.2</c:v>
                </c:pt>
                <c:pt idx="89">
                  <c:v>4.5999999999999996</c:v>
                </c:pt>
                <c:pt idx="91">
                  <c:v>3.7</c:v>
                </c:pt>
                <c:pt idx="92">
                  <c:v>3.1</c:v>
                </c:pt>
                <c:pt idx="93">
                  <c:v>3.1</c:v>
                </c:pt>
                <c:pt idx="94">
                  <c:v>3.2</c:v>
                </c:pt>
                <c:pt idx="95">
                  <c:v>3.4</c:v>
                </c:pt>
                <c:pt idx="96">
                  <c:v>3.3</c:v>
                </c:pt>
                <c:pt idx="97">
                  <c:v>3</c:v>
                </c:pt>
                <c:pt idx="98">
                  <c:v>16</c:v>
                </c:pt>
                <c:pt idx="99">
                  <c:v>40.799999999999997</c:v>
                </c:pt>
                <c:pt idx="100">
                  <c:v>37.4</c:v>
                </c:pt>
                <c:pt idx="101">
                  <c:v>22.1</c:v>
                </c:pt>
                <c:pt idx="102">
                  <c:v>22</c:v>
                </c:pt>
                <c:pt idx="103">
                  <c:v>21.7</c:v>
                </c:pt>
                <c:pt idx="104">
                  <c:v>20.6</c:v>
                </c:pt>
                <c:pt idx="105">
                  <c:v>16.899999999999999</c:v>
                </c:pt>
                <c:pt idx="106">
                  <c:v>16.2</c:v>
                </c:pt>
                <c:pt idx="107">
                  <c:v>15.3</c:v>
                </c:pt>
                <c:pt idx="108">
                  <c:v>12.3</c:v>
                </c:pt>
                <c:pt idx="109">
                  <c:v>12.3</c:v>
                </c:pt>
                <c:pt idx="110">
                  <c:v>11.7</c:v>
                </c:pt>
                <c:pt idx="111">
                  <c:v>12.4</c:v>
                </c:pt>
                <c:pt idx="112">
                  <c:v>11.5</c:v>
                </c:pt>
                <c:pt idx="113">
                  <c:v>11.9</c:v>
                </c:pt>
                <c:pt idx="114">
                  <c:v>11.1</c:v>
                </c:pt>
                <c:pt idx="115">
                  <c:v>11</c:v>
                </c:pt>
                <c:pt idx="116">
                  <c:v>10.5</c:v>
                </c:pt>
                <c:pt idx="117">
                  <c:v>10.1</c:v>
                </c:pt>
                <c:pt idx="118">
                  <c:v>10.1</c:v>
                </c:pt>
                <c:pt idx="119">
                  <c:v>9.3000000000000007</c:v>
                </c:pt>
                <c:pt idx="120">
                  <c:v>9.6</c:v>
                </c:pt>
                <c:pt idx="121">
                  <c:v>10.3</c:v>
                </c:pt>
                <c:pt idx="122">
                  <c:v>10.199999999999999</c:v>
                </c:pt>
                <c:pt idx="124">
                  <c:v>2.7</c:v>
                </c:pt>
                <c:pt idx="125">
                  <c:v>3</c:v>
                </c:pt>
                <c:pt idx="126">
                  <c:v>3.5</c:v>
                </c:pt>
                <c:pt idx="127">
                  <c:v>3.4</c:v>
                </c:pt>
                <c:pt idx="128">
                  <c:v>3.4</c:v>
                </c:pt>
                <c:pt idx="129">
                  <c:v>3.5</c:v>
                </c:pt>
                <c:pt idx="130">
                  <c:v>3.7</c:v>
                </c:pt>
                <c:pt idx="131">
                  <c:v>3.2</c:v>
                </c:pt>
                <c:pt idx="132">
                  <c:v>3.1</c:v>
                </c:pt>
                <c:pt idx="133">
                  <c:v>3.1</c:v>
                </c:pt>
                <c:pt idx="134">
                  <c:v>3.3</c:v>
                </c:pt>
                <c:pt idx="135">
                  <c:v>3.1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39">
                  <c:v>3.2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2.9</c:v>
                </c:pt>
                <c:pt idx="144">
                  <c:v>2.9</c:v>
                </c:pt>
                <c:pt idx="145">
                  <c:v>3.2</c:v>
                </c:pt>
                <c:pt idx="146">
                  <c:v>3.1</c:v>
                </c:pt>
                <c:pt idx="147">
                  <c:v>2.9</c:v>
                </c:pt>
                <c:pt idx="148">
                  <c:v>2.9</c:v>
                </c:pt>
                <c:pt idx="149">
                  <c:v>2.9</c:v>
                </c:pt>
                <c:pt idx="150">
                  <c:v>2.8</c:v>
                </c:pt>
                <c:pt idx="151">
                  <c:v>2.7</c:v>
                </c:pt>
                <c:pt idx="152">
                  <c:v>3.9</c:v>
                </c:pt>
                <c:pt idx="153">
                  <c:v>6.6</c:v>
                </c:pt>
                <c:pt idx="162">
                  <c:v>3.1</c:v>
                </c:pt>
                <c:pt idx="163">
                  <c:v>4.2</c:v>
                </c:pt>
                <c:pt idx="164">
                  <c:v>3.9</c:v>
                </c:pt>
                <c:pt idx="165">
                  <c:v>6</c:v>
                </c:pt>
                <c:pt idx="166">
                  <c:v>5.9</c:v>
                </c:pt>
                <c:pt idx="167">
                  <c:v>6.2</c:v>
                </c:pt>
                <c:pt idx="168">
                  <c:v>4</c:v>
                </c:pt>
                <c:pt idx="169">
                  <c:v>4.8</c:v>
                </c:pt>
                <c:pt idx="170">
                  <c:v>2.9</c:v>
                </c:pt>
                <c:pt idx="171">
                  <c:v>3.1</c:v>
                </c:pt>
                <c:pt idx="172">
                  <c:v>3</c:v>
                </c:pt>
                <c:pt idx="173">
                  <c:v>2.8</c:v>
                </c:pt>
                <c:pt idx="174">
                  <c:v>3.4</c:v>
                </c:pt>
                <c:pt idx="175">
                  <c:v>4.8</c:v>
                </c:pt>
                <c:pt idx="176">
                  <c:v>2.5</c:v>
                </c:pt>
                <c:pt idx="177">
                  <c:v>3.3</c:v>
                </c:pt>
                <c:pt idx="178">
                  <c:v>2.9</c:v>
                </c:pt>
                <c:pt idx="179">
                  <c:v>2.5</c:v>
                </c:pt>
                <c:pt idx="180">
                  <c:v>3.2</c:v>
                </c:pt>
                <c:pt idx="181">
                  <c:v>3</c:v>
                </c:pt>
                <c:pt idx="182">
                  <c:v>2.6</c:v>
                </c:pt>
                <c:pt idx="183">
                  <c:v>2.7</c:v>
                </c:pt>
                <c:pt idx="184">
                  <c:v>2.6</c:v>
                </c:pt>
                <c:pt idx="185">
                  <c:v>2.5</c:v>
                </c:pt>
                <c:pt idx="186">
                  <c:v>2.9</c:v>
                </c:pt>
                <c:pt idx="199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6">
                  <c:v>2.4</c:v>
                </c:pt>
                <c:pt idx="214">
                  <c:v>2.4</c:v>
                </c:pt>
                <c:pt idx="217">
                  <c:v>16.899999999999999</c:v>
                </c:pt>
                <c:pt idx="218">
                  <c:v>21.9</c:v>
                </c:pt>
                <c:pt idx="219">
                  <c:v>21.6</c:v>
                </c:pt>
                <c:pt idx="220">
                  <c:v>25.5</c:v>
                </c:pt>
                <c:pt idx="221">
                  <c:v>19.100000000000001</c:v>
                </c:pt>
                <c:pt idx="222">
                  <c:v>16.399999999999999</c:v>
                </c:pt>
                <c:pt idx="223">
                  <c:v>16</c:v>
                </c:pt>
                <c:pt idx="224">
                  <c:v>15.3</c:v>
                </c:pt>
                <c:pt idx="225">
                  <c:v>10.7</c:v>
                </c:pt>
                <c:pt idx="226">
                  <c:v>10.6</c:v>
                </c:pt>
                <c:pt idx="227">
                  <c:v>8.5</c:v>
                </c:pt>
                <c:pt idx="228">
                  <c:v>7.9</c:v>
                </c:pt>
                <c:pt idx="229">
                  <c:v>8</c:v>
                </c:pt>
                <c:pt idx="230">
                  <c:v>7.9</c:v>
                </c:pt>
                <c:pt idx="231">
                  <c:v>7.6</c:v>
                </c:pt>
                <c:pt idx="232">
                  <c:v>7.4</c:v>
                </c:pt>
                <c:pt idx="233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26-4CCD-968A-58777B803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Data!$AF$33:$JE$33</c:f>
              <c:numCache>
                <c:formatCode>General</c:formatCode>
                <c:ptCount val="234"/>
                <c:pt idx="0">
                  <c:v>2825.3</c:v>
                </c:pt>
                <c:pt idx="1">
                  <c:v>2893</c:v>
                </c:pt>
                <c:pt idx="2">
                  <c:v>2884.9</c:v>
                </c:pt>
                <c:pt idx="3">
                  <c:v>2888.4</c:v>
                </c:pt>
                <c:pt idx="4">
                  <c:v>2878.8</c:v>
                </c:pt>
                <c:pt idx="68">
                  <c:v>2884.5</c:v>
                </c:pt>
                <c:pt idx="69">
                  <c:v>3091.8</c:v>
                </c:pt>
                <c:pt idx="70">
                  <c:v>2984.4</c:v>
                </c:pt>
                <c:pt idx="71">
                  <c:v>2989.6</c:v>
                </c:pt>
                <c:pt idx="72">
                  <c:v>2987.7</c:v>
                </c:pt>
                <c:pt idx="73">
                  <c:v>2984.4</c:v>
                </c:pt>
                <c:pt idx="74">
                  <c:v>2979.5</c:v>
                </c:pt>
                <c:pt idx="75">
                  <c:v>2981.7</c:v>
                </c:pt>
                <c:pt idx="76">
                  <c:v>2893.7</c:v>
                </c:pt>
                <c:pt idx="77">
                  <c:v>2888.8</c:v>
                </c:pt>
                <c:pt idx="78">
                  <c:v>2881</c:v>
                </c:pt>
                <c:pt idx="79">
                  <c:v>2880.1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B-407C-85E8-5D487216AE7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Data!$AF$34:$DA$34</c:f>
              <c:numCache>
                <c:formatCode>General</c:formatCode>
                <c:ptCount val="74"/>
                <c:pt idx="0">
                  <c:v>236.9</c:v>
                </c:pt>
                <c:pt idx="1">
                  <c:v>121.2</c:v>
                </c:pt>
                <c:pt idx="2">
                  <c:v>97.6</c:v>
                </c:pt>
                <c:pt idx="3">
                  <c:v>84.1</c:v>
                </c:pt>
                <c:pt idx="4">
                  <c:v>76.2</c:v>
                </c:pt>
                <c:pt idx="68">
                  <c:v>70.599999999999994</c:v>
                </c:pt>
                <c:pt idx="69">
                  <c:v>19.600000000000001</c:v>
                </c:pt>
                <c:pt idx="70">
                  <c:v>30.7</c:v>
                </c:pt>
                <c:pt idx="71">
                  <c:v>29.4</c:v>
                </c:pt>
                <c:pt idx="72">
                  <c:v>28.8</c:v>
                </c:pt>
                <c:pt idx="73">
                  <c:v>28.7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0B-407C-85E8-5D487216AE7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Data!$AF$36:$DA$36</c:f>
              <c:numCache>
                <c:formatCode>General</c:formatCode>
                <c:ptCount val="74"/>
                <c:pt idx="2">
                  <c:v>62.5</c:v>
                </c:pt>
                <c:pt idx="3">
                  <c:v>63.3</c:v>
                </c:pt>
                <c:pt idx="4">
                  <c:v>64.5</c:v>
                </c:pt>
                <c:pt idx="68">
                  <c:v>73.599999999999994</c:v>
                </c:pt>
                <c:pt idx="69">
                  <c:v>34.5</c:v>
                </c:pt>
                <c:pt idx="70">
                  <c:v>39.6</c:v>
                </c:pt>
                <c:pt idx="71">
                  <c:v>39.299999999999997</c:v>
                </c:pt>
                <c:pt idx="72">
                  <c:v>39.700000000000003</c:v>
                </c:pt>
                <c:pt idx="73">
                  <c:v>38.4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0B-407C-85E8-5D487216AE7A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Data!$AF$37:$DA$37</c:f>
              <c:numCache>
                <c:formatCode>General</c:formatCode>
                <c:ptCount val="74"/>
                <c:pt idx="2">
                  <c:v>180.6</c:v>
                </c:pt>
                <c:pt idx="3">
                  <c:v>186.3</c:v>
                </c:pt>
                <c:pt idx="4">
                  <c:v>110.6</c:v>
                </c:pt>
                <c:pt idx="68">
                  <c:v>266.10000000000002</c:v>
                </c:pt>
                <c:pt idx="69">
                  <c:v>83.3</c:v>
                </c:pt>
                <c:pt idx="70">
                  <c:v>85.1</c:v>
                </c:pt>
                <c:pt idx="71">
                  <c:v>81.2</c:v>
                </c:pt>
                <c:pt idx="72">
                  <c:v>84.5</c:v>
                </c:pt>
                <c:pt idx="73">
                  <c:v>85.2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0B-407C-85E8-5D487216AE7A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Data!$AF$38:$DA$38</c:f>
              <c:numCache>
                <c:formatCode>General</c:formatCode>
                <c:ptCount val="74"/>
                <c:pt idx="0">
                  <c:v>122.8</c:v>
                </c:pt>
                <c:pt idx="1">
                  <c:v>106.9</c:v>
                </c:pt>
                <c:pt idx="2">
                  <c:v>198.2</c:v>
                </c:pt>
                <c:pt idx="3">
                  <c:v>218</c:v>
                </c:pt>
                <c:pt idx="4">
                  <c:v>224.6</c:v>
                </c:pt>
                <c:pt idx="68">
                  <c:v>304.2</c:v>
                </c:pt>
                <c:pt idx="69">
                  <c:v>194.7</c:v>
                </c:pt>
                <c:pt idx="70">
                  <c:v>270.5</c:v>
                </c:pt>
                <c:pt idx="71">
                  <c:v>280.39999999999998</c:v>
                </c:pt>
                <c:pt idx="72">
                  <c:v>248.1</c:v>
                </c:pt>
                <c:pt idx="73">
                  <c:v>288.2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0B-407C-85E8-5D487216AE7A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Data!$AF$39:$JE$39</c:f>
              <c:numCache>
                <c:formatCode>General</c:formatCode>
                <c:ptCount val="234"/>
                <c:pt idx="0">
                  <c:v>10402.799999999999</c:v>
                </c:pt>
                <c:pt idx="1">
                  <c:v>8623.1</c:v>
                </c:pt>
                <c:pt idx="2">
                  <c:v>8333.1</c:v>
                </c:pt>
                <c:pt idx="3">
                  <c:v>8319.2999999999993</c:v>
                </c:pt>
                <c:pt idx="4">
                  <c:v>8829.7000000000007</c:v>
                </c:pt>
                <c:pt idx="68">
                  <c:v>8857.4</c:v>
                </c:pt>
                <c:pt idx="69">
                  <c:v>4331.3999999999996</c:v>
                </c:pt>
                <c:pt idx="70">
                  <c:v>10147.299999999999</c:v>
                </c:pt>
                <c:pt idx="71">
                  <c:v>9641.9</c:v>
                </c:pt>
                <c:pt idx="72">
                  <c:v>9755.6</c:v>
                </c:pt>
                <c:pt idx="73">
                  <c:v>9819.6</c:v>
                </c:pt>
                <c:pt idx="74">
                  <c:v>10009.700000000001</c:v>
                </c:pt>
                <c:pt idx="75">
                  <c:v>9842.5</c:v>
                </c:pt>
                <c:pt idx="76">
                  <c:v>8179.8</c:v>
                </c:pt>
                <c:pt idx="77">
                  <c:v>8490.4</c:v>
                </c:pt>
                <c:pt idx="78">
                  <c:v>8979.5</c:v>
                </c:pt>
                <c:pt idx="79">
                  <c:v>8990.2000000000007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0B-407C-85E8-5D487216AE7A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Data!$AF$40:$DA$40</c:f>
              <c:numCache>
                <c:formatCode>General</c:formatCode>
                <c:ptCount val="74"/>
                <c:pt idx="2">
                  <c:v>10.1</c:v>
                </c:pt>
                <c:pt idx="3">
                  <c:v>9.9</c:v>
                </c:pt>
                <c:pt idx="4">
                  <c:v>10.9</c:v>
                </c:pt>
                <c:pt idx="68">
                  <c:v>12.8</c:v>
                </c:pt>
                <c:pt idx="69">
                  <c:v>5.4</c:v>
                </c:pt>
                <c:pt idx="70">
                  <c:v>13.5</c:v>
                </c:pt>
                <c:pt idx="71">
                  <c:v>13.4</c:v>
                </c:pt>
                <c:pt idx="72">
                  <c:v>12.6</c:v>
                </c:pt>
                <c:pt idx="73">
                  <c:v>12.9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0B-407C-85E8-5D487216A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Data!$AF$33:$DA$33</c:f>
              <c:numCache>
                <c:formatCode>General</c:formatCode>
                <c:ptCount val="74"/>
                <c:pt idx="0">
                  <c:v>2825.3</c:v>
                </c:pt>
                <c:pt idx="1">
                  <c:v>2893</c:v>
                </c:pt>
                <c:pt idx="2">
                  <c:v>2884.9</c:v>
                </c:pt>
                <c:pt idx="3">
                  <c:v>2888.4</c:v>
                </c:pt>
                <c:pt idx="4">
                  <c:v>2878.8</c:v>
                </c:pt>
                <c:pt idx="68">
                  <c:v>2884.5</c:v>
                </c:pt>
                <c:pt idx="69">
                  <c:v>3091.8</c:v>
                </c:pt>
                <c:pt idx="70">
                  <c:v>2984.4</c:v>
                </c:pt>
                <c:pt idx="71">
                  <c:v>2989.6</c:v>
                </c:pt>
                <c:pt idx="72">
                  <c:v>2987.7</c:v>
                </c:pt>
                <c:pt idx="73">
                  <c:v>2984.4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9-4F6E-8B8F-E5D8357593F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Data!$AF$34:$JE$34</c:f>
              <c:numCache>
                <c:formatCode>General</c:formatCode>
                <c:ptCount val="234"/>
                <c:pt idx="0">
                  <c:v>236.9</c:v>
                </c:pt>
                <c:pt idx="1">
                  <c:v>121.2</c:v>
                </c:pt>
                <c:pt idx="2">
                  <c:v>97.6</c:v>
                </c:pt>
                <c:pt idx="3">
                  <c:v>84.1</c:v>
                </c:pt>
                <c:pt idx="4">
                  <c:v>76.2</c:v>
                </c:pt>
                <c:pt idx="68">
                  <c:v>70.599999999999994</c:v>
                </c:pt>
                <c:pt idx="69">
                  <c:v>19.600000000000001</c:v>
                </c:pt>
                <c:pt idx="70">
                  <c:v>30.7</c:v>
                </c:pt>
                <c:pt idx="71">
                  <c:v>29.4</c:v>
                </c:pt>
                <c:pt idx="72">
                  <c:v>28.8</c:v>
                </c:pt>
                <c:pt idx="73">
                  <c:v>28.7</c:v>
                </c:pt>
                <c:pt idx="74">
                  <c:v>29.6</c:v>
                </c:pt>
                <c:pt idx="75">
                  <c:v>32.200000000000003</c:v>
                </c:pt>
                <c:pt idx="76">
                  <c:v>75.099999999999994</c:v>
                </c:pt>
                <c:pt idx="77">
                  <c:v>72.2</c:v>
                </c:pt>
                <c:pt idx="78">
                  <c:v>71.900000000000006</c:v>
                </c:pt>
                <c:pt idx="79">
                  <c:v>70.2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C9-4F6E-8B8F-E5D8357593F3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Data!$AF$36:$JE$36</c:f>
              <c:numCache>
                <c:formatCode>General</c:formatCode>
                <c:ptCount val="234"/>
                <c:pt idx="2">
                  <c:v>62.5</c:v>
                </c:pt>
                <c:pt idx="3">
                  <c:v>63.3</c:v>
                </c:pt>
                <c:pt idx="4">
                  <c:v>64.5</c:v>
                </c:pt>
                <c:pt idx="68">
                  <c:v>73.599999999999994</c:v>
                </c:pt>
                <c:pt idx="69">
                  <c:v>34.5</c:v>
                </c:pt>
                <c:pt idx="70">
                  <c:v>39.6</c:v>
                </c:pt>
                <c:pt idx="71">
                  <c:v>39.299999999999997</c:v>
                </c:pt>
                <c:pt idx="72">
                  <c:v>39.700000000000003</c:v>
                </c:pt>
                <c:pt idx="73">
                  <c:v>38.4</c:v>
                </c:pt>
                <c:pt idx="74">
                  <c:v>38.9</c:v>
                </c:pt>
                <c:pt idx="75">
                  <c:v>64.099999999999994</c:v>
                </c:pt>
                <c:pt idx="76">
                  <c:v>65</c:v>
                </c:pt>
                <c:pt idx="77">
                  <c:v>59.8</c:v>
                </c:pt>
                <c:pt idx="78">
                  <c:v>87.2</c:v>
                </c:pt>
                <c:pt idx="79">
                  <c:v>68.099999999999994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C9-4F6E-8B8F-E5D8357593F3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Data!$AF$37:$JE$37</c:f>
              <c:numCache>
                <c:formatCode>General</c:formatCode>
                <c:ptCount val="234"/>
                <c:pt idx="2">
                  <c:v>180.6</c:v>
                </c:pt>
                <c:pt idx="3">
                  <c:v>186.3</c:v>
                </c:pt>
                <c:pt idx="4">
                  <c:v>110.6</c:v>
                </c:pt>
                <c:pt idx="68">
                  <c:v>266.10000000000002</c:v>
                </c:pt>
                <c:pt idx="69">
                  <c:v>83.3</c:v>
                </c:pt>
                <c:pt idx="70">
                  <c:v>85.1</c:v>
                </c:pt>
                <c:pt idx="71">
                  <c:v>81.2</c:v>
                </c:pt>
                <c:pt idx="72">
                  <c:v>84.5</c:v>
                </c:pt>
                <c:pt idx="73">
                  <c:v>85.2</c:v>
                </c:pt>
                <c:pt idx="74">
                  <c:v>84.5</c:v>
                </c:pt>
                <c:pt idx="75">
                  <c:v>79.7</c:v>
                </c:pt>
                <c:pt idx="76">
                  <c:v>118.9</c:v>
                </c:pt>
                <c:pt idx="77">
                  <c:v>119.4</c:v>
                </c:pt>
                <c:pt idx="78">
                  <c:v>119.1</c:v>
                </c:pt>
                <c:pt idx="79">
                  <c:v>113.2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C9-4F6E-8B8F-E5D8357593F3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Data!$AF$38:$DA$38</c:f>
              <c:numCache>
                <c:formatCode>General</c:formatCode>
                <c:ptCount val="74"/>
                <c:pt idx="0">
                  <c:v>122.8</c:v>
                </c:pt>
                <c:pt idx="1">
                  <c:v>106.9</c:v>
                </c:pt>
                <c:pt idx="2">
                  <c:v>198.2</c:v>
                </c:pt>
                <c:pt idx="3">
                  <c:v>218</c:v>
                </c:pt>
                <c:pt idx="4">
                  <c:v>224.6</c:v>
                </c:pt>
                <c:pt idx="68">
                  <c:v>304.2</c:v>
                </c:pt>
                <c:pt idx="69">
                  <c:v>194.7</c:v>
                </c:pt>
                <c:pt idx="70">
                  <c:v>270.5</c:v>
                </c:pt>
                <c:pt idx="71">
                  <c:v>280.39999999999998</c:v>
                </c:pt>
                <c:pt idx="72">
                  <c:v>248.1</c:v>
                </c:pt>
                <c:pt idx="73">
                  <c:v>288.2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C9-4F6E-8B8F-E5D8357593F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Data!$AF$25:$DA$25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Data!$AF$39:$DA$39</c:f>
              <c:numCache>
                <c:formatCode>General</c:formatCode>
                <c:ptCount val="74"/>
                <c:pt idx="0">
                  <c:v>10402.799999999999</c:v>
                </c:pt>
                <c:pt idx="1">
                  <c:v>8623.1</c:v>
                </c:pt>
                <c:pt idx="2">
                  <c:v>8333.1</c:v>
                </c:pt>
                <c:pt idx="3">
                  <c:v>8319.2999999999993</c:v>
                </c:pt>
                <c:pt idx="4">
                  <c:v>8829.7000000000007</c:v>
                </c:pt>
                <c:pt idx="68">
                  <c:v>8857.4</c:v>
                </c:pt>
                <c:pt idx="69">
                  <c:v>4331.3999999999996</c:v>
                </c:pt>
                <c:pt idx="70">
                  <c:v>10147.299999999999</c:v>
                </c:pt>
                <c:pt idx="71">
                  <c:v>9641.9</c:v>
                </c:pt>
                <c:pt idx="72">
                  <c:v>9755.6</c:v>
                </c:pt>
                <c:pt idx="73">
                  <c:v>9819.6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C9-4F6E-8B8F-E5D8357593F3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Data!$AF$25:$JE$25</c:f>
              <c:numCache>
                <c:formatCode>General</c:formatCode>
                <c:ptCount val="2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</c:numCache>
            </c:numRef>
          </c:xVal>
          <c:yVal>
            <c:numRef>
              <c:f>Data!$AF$40:$JE$40</c:f>
              <c:numCache>
                <c:formatCode>General</c:formatCode>
                <c:ptCount val="234"/>
                <c:pt idx="2">
                  <c:v>10.1</c:v>
                </c:pt>
                <c:pt idx="3">
                  <c:v>9.9</c:v>
                </c:pt>
                <c:pt idx="4">
                  <c:v>10.9</c:v>
                </c:pt>
                <c:pt idx="68">
                  <c:v>12.8</c:v>
                </c:pt>
                <c:pt idx="69">
                  <c:v>5.4</c:v>
                </c:pt>
                <c:pt idx="70">
                  <c:v>13.5</c:v>
                </c:pt>
                <c:pt idx="71">
                  <c:v>13.4</c:v>
                </c:pt>
                <c:pt idx="72">
                  <c:v>12.6</c:v>
                </c:pt>
                <c:pt idx="73">
                  <c:v>12.9</c:v>
                </c:pt>
                <c:pt idx="74">
                  <c:v>13.5</c:v>
                </c:pt>
                <c:pt idx="75">
                  <c:v>12.8</c:v>
                </c:pt>
                <c:pt idx="76">
                  <c:v>10</c:v>
                </c:pt>
                <c:pt idx="77">
                  <c:v>10.7</c:v>
                </c:pt>
                <c:pt idx="78">
                  <c:v>11.1</c:v>
                </c:pt>
                <c:pt idx="79">
                  <c:v>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C9-4F6E-8B8F-E5D835759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Data!$AF$44:$JD$44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5.2082305971923705E-4</c:v>
                </c:pt>
                <c:pt idx="3">
                  <c:v>5.2380582610265332E-4</c:v>
                </c:pt>
                <c:pt idx="4">
                  <c:v>5.7451285462072966E-4</c:v>
                </c:pt>
                <c:pt idx="5">
                  <c:v>5.9837498568805975E-4</c:v>
                </c:pt>
                <c:pt idx="6">
                  <c:v>5.8793530334610294E-4</c:v>
                </c:pt>
                <c:pt idx="7">
                  <c:v>5.7600423781243779E-4</c:v>
                </c:pt>
                <c:pt idx="8">
                  <c:v>5.8346115377097844E-4</c:v>
                </c:pt>
                <c:pt idx="9">
                  <c:v>5.8047838738756229E-4</c:v>
                </c:pt>
                <c:pt idx="10">
                  <c:v>5.7302147142902164E-4</c:v>
                </c:pt>
                <c:pt idx="11">
                  <c:v>5.7600423781243779E-4</c:v>
                </c:pt>
                <c:pt idx="12">
                  <c:v>5.7898700419585416E-4</c:v>
                </c:pt>
                <c:pt idx="13">
                  <c:v>6.9845362310590967E-4</c:v>
                </c:pt>
                <c:pt idx="14">
                  <c:v>7.2958974712943817E-4</c:v>
                </c:pt>
                <c:pt idx="15">
                  <c:v>8.0051091851636414E-4</c:v>
                </c:pt>
                <c:pt idx="16">
                  <c:v>7.8148328716865227E-4</c:v>
                </c:pt>
                <c:pt idx="17">
                  <c:v>7.676450098248618E-4</c:v>
                </c:pt>
                <c:pt idx="18">
                  <c:v>7.5380673248107133E-4</c:v>
                </c:pt>
                <c:pt idx="19">
                  <c:v>7.4688759380917621E-4</c:v>
                </c:pt>
                <c:pt idx="20">
                  <c:v>7.4342802447322864E-4</c:v>
                </c:pt>
                <c:pt idx="21">
                  <c:v>7.6937479449283564E-4</c:v>
                </c:pt>
                <c:pt idx="22">
                  <c:v>5.7247834683041049E-4</c:v>
                </c:pt>
                <c:pt idx="23">
                  <c:v>4.5289478185954479E-4</c:v>
                </c:pt>
                <c:pt idx="24">
                  <c:v>4.0555962072524372E-4</c:v>
                </c:pt>
                <c:pt idx="25">
                  <c:v>4.1677057994126245E-4</c:v>
                </c:pt>
                <c:pt idx="26">
                  <c:v>4.1677057994126245E-4</c:v>
                </c:pt>
                <c:pt idx="27">
                  <c:v>4.1926190421148876E-4</c:v>
                </c:pt>
                <c:pt idx="28">
                  <c:v>4.1178793140080966E-4</c:v>
                </c:pt>
                <c:pt idx="29">
                  <c:v>4.0057697218479104E-4</c:v>
                </c:pt>
                <c:pt idx="30">
                  <c:v>4.0431395859013056E-4</c:v>
                </c:pt>
                <c:pt idx="31">
                  <c:v>4.0555962072524372E-4</c:v>
                </c:pt>
                <c:pt idx="32">
                  <c:v>2.7399578709029075E-4</c:v>
                </c:pt>
                <c:pt idx="33">
                  <c:v>2.5792885737348854E-4</c:v>
                </c:pt>
                <c:pt idx="34">
                  <c:v>2.6395395601728935E-4</c:v>
                </c:pt>
                <c:pt idx="35">
                  <c:v>2.6294977290998922E-4</c:v>
                </c:pt>
                <c:pt idx="36">
                  <c:v>2.6696650533918976E-4</c:v>
                </c:pt>
                <c:pt idx="37">
                  <c:v>2.5993722358808881E-4</c:v>
                </c:pt>
                <c:pt idx="38">
                  <c:v>2.5993722358808881E-4</c:v>
                </c:pt>
                <c:pt idx="39">
                  <c:v>2.6596232223188962E-4</c:v>
                </c:pt>
                <c:pt idx="40">
                  <c:v>4.7459018077628499E-4</c:v>
                </c:pt>
                <c:pt idx="41">
                  <c:v>5.7749562100414592E-4</c:v>
                </c:pt>
                <c:pt idx="42">
                  <c:v>6.8189244442371508E-4</c:v>
                </c:pt>
                <c:pt idx="43">
                  <c:v>7.2961670655837527E-4</c:v>
                </c:pt>
                <c:pt idx="44">
                  <c:v>7.0873734187446144E-4</c:v>
                </c:pt>
                <c:pt idx="45">
                  <c:v>7.0575457549104518E-4</c:v>
                </c:pt>
                <c:pt idx="46">
                  <c:v>7.1022872506616957E-4</c:v>
                </c:pt>
                <c:pt idx="47">
                  <c:v>7.1619425783300209E-4</c:v>
                </c:pt>
                <c:pt idx="48">
                  <c:v>6.9382350995738013E-4</c:v>
                </c:pt>
                <c:pt idx="49">
                  <c:v>7.044952589891786E-4</c:v>
                </c:pt>
                <c:pt idx="50">
                  <c:v>6.6579354142211073E-4</c:v>
                </c:pt>
                <c:pt idx="51">
                  <c:v>6.2709182385504297E-4</c:v>
                </c:pt>
                <c:pt idx="52">
                  <c:v>6.0327538227530897E-4</c:v>
                </c:pt>
                <c:pt idx="53">
                  <c:v>6.0625243747277572E-4</c:v>
                </c:pt>
                <c:pt idx="54">
                  <c:v>6.136950754664426E-4</c:v>
                </c:pt>
                <c:pt idx="55">
                  <c:v>6.1667213066390935E-4</c:v>
                </c:pt>
                <c:pt idx="56">
                  <c:v>6.0178685467657559E-4</c:v>
                </c:pt>
                <c:pt idx="57">
                  <c:v>6.0327538227530897E-4</c:v>
                </c:pt>
                <c:pt idx="58">
                  <c:v>6.0721046731461166E-4</c:v>
                </c:pt>
                <c:pt idx="59">
                  <c:v>6.4001427890413368E-4</c:v>
                </c:pt>
                <c:pt idx="60">
                  <c:v>6.4597860828404679E-4</c:v>
                </c:pt>
                <c:pt idx="61">
                  <c:v>6.787824198735687E-4</c:v>
                </c:pt>
                <c:pt idx="62">
                  <c:v>6.519429376639598E-4</c:v>
                </c:pt>
                <c:pt idx="63">
                  <c:v>6.5343402000893813E-4</c:v>
                </c:pt>
                <c:pt idx="64">
                  <c:v>6.5343402000893813E-4</c:v>
                </c:pt>
                <c:pt idx="65">
                  <c:v>6.5641618469889458E-4</c:v>
                </c:pt>
                <c:pt idx="66">
                  <c:v>6.6834484345872081E-4</c:v>
                </c:pt>
                <c:pt idx="67">
                  <c:v>6.519429376639598E-4</c:v>
                </c:pt>
                <c:pt idx="68">
                  <c:v>7.3200126145699551E-4</c:v>
                </c:pt>
                <c:pt idx="69">
                  <c:v>3.9637756225485054E-4</c:v>
                </c:pt>
                <c:pt idx="70">
                  <c:v>4.7438739504237614E-4</c:v>
                </c:pt>
                <c:pt idx="71">
                  <c:v>4.6713066641097844E-4</c:v>
                </c:pt>
                <c:pt idx="72">
                  <c:v>4.7257321288452669E-4</c:v>
                </c:pt>
                <c:pt idx="73">
                  <c:v>4.7801575935807499E-4</c:v>
                </c:pt>
                <c:pt idx="74">
                  <c:v>4.8164412367377384E-4</c:v>
                </c:pt>
                <c:pt idx="75">
                  <c:v>4.7982994151592444E-4</c:v>
                </c:pt>
                <c:pt idx="76">
                  <c:v>7.6568331041032556E-4</c:v>
                </c:pt>
                <c:pt idx="77">
                  <c:v>6.991362860215664E-4</c:v>
                </c:pt>
                <c:pt idx="78">
                  <c:v>6.8474774020778047E-4</c:v>
                </c:pt>
                <c:pt idx="79">
                  <c:v>6.8654630843450375E-4</c:v>
                </c:pt>
                <c:pt idx="80">
                  <c:v>6.7575489907416438E-4</c:v>
                </c:pt>
                <c:pt idx="81">
                  <c:v>6.991362860215664E-4</c:v>
                </c:pt>
                <c:pt idx="82">
                  <c:v>6.8474774020778047E-4</c:v>
                </c:pt>
                <c:pt idx="83">
                  <c:v>6.8834487666122703E-4</c:v>
                </c:pt>
                <c:pt idx="84">
                  <c:v>6.9194201311467338E-4</c:v>
                </c:pt>
                <c:pt idx="85">
                  <c:v>6.991362860215664E-4</c:v>
                </c:pt>
                <c:pt idx="86">
                  <c:v>7.0273342247501275E-4</c:v>
                </c:pt>
                <c:pt idx="87">
                  <c:v>7.0273342247501275E-4</c:v>
                </c:pt>
                <c:pt idx="88">
                  <c:v>7.1352483183535211E-4</c:v>
                </c:pt>
                <c:pt idx="89">
                  <c:v>7.1892053651552174E-4</c:v>
                </c:pt>
                <c:pt idx="90">
                  <c:v>3.8146619099537372E-4</c:v>
                </c:pt>
                <c:pt idx="91">
                  <c:v>4.5613649792791228E-4</c:v>
                </c:pt>
                <c:pt idx="92">
                  <c:v>4.4919042286442032E-4</c:v>
                </c:pt>
                <c:pt idx="93">
                  <c:v>4.5439997916203929E-4</c:v>
                </c:pt>
                <c:pt idx="94">
                  <c:v>4.5960953545965826E-4</c:v>
                </c:pt>
                <c:pt idx="95">
                  <c:v>4.6308257299140424E-4</c:v>
                </c:pt>
                <c:pt idx="96">
                  <c:v>4.6134605422553125E-4</c:v>
                </c:pt>
                <c:pt idx="97">
                  <c:v>4.4745390409854733E-4</c:v>
                </c:pt>
                <c:pt idx="98">
                  <c:v>1.5622989517890067E-3</c:v>
                </c:pt>
                <c:pt idx="99">
                  <c:v>1.9366182142690181E-3</c:v>
                </c:pt>
                <c:pt idx="100">
                  <c:v>1.9094054819012766E-3</c:v>
                </c:pt>
                <c:pt idx="101">
                  <c:v>1.9003345711120292E-3</c:v>
                </c:pt>
                <c:pt idx="102">
                  <c:v>1.8876352960070838E-3</c:v>
                </c:pt>
                <c:pt idx="103">
                  <c:v>1.8948920246384814E-3</c:v>
                </c:pt>
                <c:pt idx="104">
                  <c:v>1.9003345711120292E-3</c:v>
                </c:pt>
                <c:pt idx="105">
                  <c:v>1.882192749533535E-3</c:v>
                </c:pt>
                <c:pt idx="106">
                  <c:v>1.8767502030599867E-3</c:v>
                </c:pt>
                <c:pt idx="107">
                  <c:v>1.8840069316913848E-3</c:v>
                </c:pt>
                <c:pt idx="108">
                  <c:v>1.8858211138492341E-3</c:v>
                </c:pt>
                <c:pt idx="109">
                  <c:v>1.8676792922707399E-3</c:v>
                </c:pt>
                <c:pt idx="110">
                  <c:v>1.8440949242186973E-3</c:v>
                </c:pt>
                <c:pt idx="111">
                  <c:v>1.8459091063765466E-3</c:v>
                </c:pt>
                <c:pt idx="112">
                  <c:v>1.8676792922707399E-3</c:v>
                </c:pt>
                <c:pt idx="113">
                  <c:v>1.8567941993236432E-3</c:v>
                </c:pt>
                <c:pt idx="114">
                  <c:v>1.8658651101128906E-3</c:v>
                </c:pt>
                <c:pt idx="115">
                  <c:v>1.8586083814814925E-3</c:v>
                </c:pt>
                <c:pt idx="116">
                  <c:v>1.831395649113751E-3</c:v>
                </c:pt>
                <c:pt idx="117">
                  <c:v>1.8513516528500949E-3</c:v>
                </c:pt>
                <c:pt idx="118">
                  <c:v>1.831395649113751E-3</c:v>
                </c:pt>
                <c:pt idx="119">
                  <c:v>1.8477232885343959E-3</c:v>
                </c:pt>
                <c:pt idx="120">
                  <c:v>1.838652377745149E-3</c:v>
                </c:pt>
                <c:pt idx="121">
                  <c:v>1.8749360209021374E-3</c:v>
                </c:pt>
                <c:pt idx="122">
                  <c:v>1.838652377745149E-3</c:v>
                </c:pt>
                <c:pt idx="123">
                  <c:v>5.6578703592215609E-4</c:v>
                </c:pt>
                <c:pt idx="124">
                  <c:v>5.7302804918053926E-4</c:v>
                </c:pt>
                <c:pt idx="125">
                  <c:v>5.6759728923675183E-4</c:v>
                </c:pt>
                <c:pt idx="126">
                  <c:v>5.6940754255134767E-4</c:v>
                </c:pt>
                <c:pt idx="127">
                  <c:v>5.6035627597836877E-4</c:v>
                </c:pt>
                <c:pt idx="128">
                  <c:v>5.6759728923675183E-4</c:v>
                </c:pt>
                <c:pt idx="129">
                  <c:v>5.6578703592215609E-4</c:v>
                </c:pt>
                <c:pt idx="130">
                  <c:v>5.1752020909868091E-4</c:v>
                </c:pt>
                <c:pt idx="131">
                  <c:v>5.2477064340217001E-4</c:v>
                </c:pt>
                <c:pt idx="132">
                  <c:v>5.2477064340217001E-4</c:v>
                </c:pt>
                <c:pt idx="133">
                  <c:v>5.2658325197804234E-4</c:v>
                </c:pt>
                <c:pt idx="134">
                  <c:v>5.3202107770565911E-4</c:v>
                </c:pt>
                <c:pt idx="135">
                  <c:v>5.2839586055391467E-4</c:v>
                </c:pt>
                <c:pt idx="136">
                  <c:v>5.2839586055391467E-4</c:v>
                </c:pt>
                <c:pt idx="137">
                  <c:v>5.30208469129787E-4</c:v>
                </c:pt>
                <c:pt idx="138">
                  <c:v>5.30208469129787E-4</c:v>
                </c:pt>
                <c:pt idx="139">
                  <c:v>5.3202107770565911E-4</c:v>
                </c:pt>
                <c:pt idx="140">
                  <c:v>5.30208469129787E-4</c:v>
                </c:pt>
                <c:pt idx="141">
                  <c:v>5.30208469129787E-4</c:v>
                </c:pt>
                <c:pt idx="142">
                  <c:v>5.30208469129787E-4</c:v>
                </c:pt>
                <c:pt idx="143">
                  <c:v>5.30208469129787E-4</c:v>
                </c:pt>
                <c:pt idx="144">
                  <c:v>5.2658325197804234E-4</c:v>
                </c:pt>
                <c:pt idx="145">
                  <c:v>5.2839586055391467E-4</c:v>
                </c:pt>
                <c:pt idx="146">
                  <c:v>5.2658325197804234E-4</c:v>
                </c:pt>
                <c:pt idx="147">
                  <c:v>5.2658325197804234E-4</c:v>
                </c:pt>
                <c:pt idx="148">
                  <c:v>5.2477064340217001E-4</c:v>
                </c:pt>
                <c:pt idx="149">
                  <c:v>5.2477064340217001E-4</c:v>
                </c:pt>
                <c:pt idx="150">
                  <c:v>5.2295803482629768E-4</c:v>
                </c:pt>
                <c:pt idx="151">
                  <c:v>5.2114542625042557E-4</c:v>
                </c:pt>
                <c:pt idx="152">
                  <c:v>6.5498531561606233E-4</c:v>
                </c:pt>
                <c:pt idx="153">
                  <c:v>7.669784856024752E-4</c:v>
                </c:pt>
                <c:pt idx="154">
                  <c:v>6.2247116949097462E-4</c:v>
                </c:pt>
                <c:pt idx="155">
                  <c:v>6.0802043787982455E-4</c:v>
                </c:pt>
                <c:pt idx="156">
                  <c:v>6.2789019384515594E-4</c:v>
                </c:pt>
                <c:pt idx="157">
                  <c:v>6.242775109423684E-4</c:v>
                </c:pt>
                <c:pt idx="158">
                  <c:v>6.1705214513679341E-4</c:v>
                </c:pt>
                <c:pt idx="159">
                  <c:v>6.0802043787982455E-4</c:v>
                </c:pt>
                <c:pt idx="160">
                  <c:v>6.1343946223400587E-4</c:v>
                </c:pt>
                <c:pt idx="161">
                  <c:v>6.0440775497703711E-4</c:v>
                </c:pt>
                <c:pt idx="162">
                  <c:v>7.782732879973881E-4</c:v>
                </c:pt>
                <c:pt idx="163">
                  <c:v>7.6748187863704873E-4</c:v>
                </c:pt>
                <c:pt idx="164">
                  <c:v>7.8187042445083444E-4</c:v>
                </c:pt>
                <c:pt idx="165">
                  <c:v>7.9086326558445064E-4</c:v>
                </c:pt>
                <c:pt idx="166">
                  <c:v>7.8906469735772746E-4</c:v>
                </c:pt>
                <c:pt idx="167">
                  <c:v>8.2143892543874546E-4</c:v>
                </c:pt>
                <c:pt idx="168">
                  <c:v>7.7287758331721836E-4</c:v>
                </c:pt>
                <c:pt idx="169">
                  <c:v>7.7467615154394164E-4</c:v>
                </c:pt>
                <c:pt idx="170">
                  <c:v>7.3690621878275391E-4</c:v>
                </c:pt>
                <c:pt idx="171">
                  <c:v>7.4589905991637E-4</c:v>
                </c:pt>
                <c:pt idx="172">
                  <c:v>7.29711945875861E-4</c:v>
                </c:pt>
                <c:pt idx="173">
                  <c:v>7.7107901509049529E-4</c:v>
                </c:pt>
                <c:pt idx="174">
                  <c:v>7.3510765055603085E-4</c:v>
                </c:pt>
                <c:pt idx="175">
                  <c:v>7.782732879973881E-4</c:v>
                </c:pt>
                <c:pt idx="176">
                  <c:v>7.6568331041032556E-4</c:v>
                </c:pt>
                <c:pt idx="177">
                  <c:v>6.7215776262071804E-4</c:v>
                </c:pt>
                <c:pt idx="178">
                  <c:v>7.2071910474224492E-4</c:v>
                </c:pt>
                <c:pt idx="179">
                  <c:v>7.2611480942241465E-4</c:v>
                </c:pt>
                <c:pt idx="180">
                  <c:v>6.5956778503365539E-4</c:v>
                </c:pt>
                <c:pt idx="181">
                  <c:v>7.8366899267755773E-4</c:v>
                </c:pt>
                <c:pt idx="182">
                  <c:v>6.5956778503365539E-4</c:v>
                </c:pt>
                <c:pt idx="183">
                  <c:v>7.5309333282326302E-4</c:v>
                </c:pt>
                <c:pt idx="184">
                  <c:v>7.620861739568791E-4</c:v>
                </c:pt>
                <c:pt idx="185">
                  <c:v>7.620861739568791E-4</c:v>
                </c:pt>
                <c:pt idx="186">
                  <c:v>7.6568331041032556E-4</c:v>
                </c:pt>
                <c:pt idx="187">
                  <c:v>5.8811192413425956E-4</c:v>
                </c:pt>
                <c:pt idx="188">
                  <c:v>5.8116584907076749E-4</c:v>
                </c:pt>
                <c:pt idx="189">
                  <c:v>3.3110714678505701E-4</c:v>
                </c:pt>
                <c:pt idx="190">
                  <c:v>3.4152625938029495E-4</c:v>
                </c:pt>
                <c:pt idx="191">
                  <c:v>3.8146619099537372E-4</c:v>
                </c:pt>
                <c:pt idx="192">
                  <c:v>4.8044776065013414E-4</c:v>
                </c:pt>
                <c:pt idx="193">
                  <c:v>4.7871124188426115E-4</c:v>
                </c:pt>
                <c:pt idx="194">
                  <c:v>4.7871124188426115E-4</c:v>
                </c:pt>
                <c:pt idx="195">
                  <c:v>4.7350168558664218E-4</c:v>
                </c:pt>
                <c:pt idx="196">
                  <c:v>4.7697472311838816E-4</c:v>
                </c:pt>
                <c:pt idx="197">
                  <c:v>4.7697472311838816E-4</c:v>
                </c:pt>
                <c:pt idx="198">
                  <c:v>4.7697472311838816E-4</c:v>
                </c:pt>
                <c:pt idx="199">
                  <c:v>4.8218427941600713E-4</c:v>
                </c:pt>
                <c:pt idx="200">
                  <c:v>4.8044776065013414E-4</c:v>
                </c:pt>
                <c:pt idx="201">
                  <c:v>4.8044776065013414E-4</c:v>
                </c:pt>
                <c:pt idx="202">
                  <c:v>4.8044776065013414E-4</c:v>
                </c:pt>
                <c:pt idx="203">
                  <c:v>4.8392079818188012E-4</c:v>
                </c:pt>
                <c:pt idx="204">
                  <c:v>4.8218427941600713E-4</c:v>
                </c:pt>
                <c:pt idx="205">
                  <c:v>4.8218427941600713E-4</c:v>
                </c:pt>
                <c:pt idx="206">
                  <c:v>4.8565731694775311E-4</c:v>
                </c:pt>
                <c:pt idx="207">
                  <c:v>4.7697472311838816E-4</c:v>
                </c:pt>
                <c:pt idx="208">
                  <c:v>4.7523820435251517E-4</c:v>
                </c:pt>
                <c:pt idx="209">
                  <c:v>4.8392079818188012E-4</c:v>
                </c:pt>
                <c:pt idx="210">
                  <c:v>4.8565731694775311E-4</c:v>
                </c:pt>
                <c:pt idx="211">
                  <c:v>4.8565731694775311E-4</c:v>
                </c:pt>
                <c:pt idx="212">
                  <c:v>4.8392079818188012E-4</c:v>
                </c:pt>
                <c:pt idx="213">
                  <c:v>4.8565731694775311E-4</c:v>
                </c:pt>
                <c:pt idx="214">
                  <c:v>4.8913035447949909E-4</c:v>
                </c:pt>
                <c:pt idx="215">
                  <c:v>4.9086687324537202E-4</c:v>
                </c:pt>
                <c:pt idx="216">
                  <c:v>4.8565731694775311E-4</c:v>
                </c:pt>
                <c:pt idx="217">
                  <c:v>1.9910436790045011E-3</c:v>
                </c:pt>
                <c:pt idx="218">
                  <c:v>2.0599826010027794E-3</c:v>
                </c:pt>
                <c:pt idx="219">
                  <c:v>2.0581684188449301E-3</c:v>
                </c:pt>
                <c:pt idx="220">
                  <c:v>2.0962662441597682E-3</c:v>
                </c:pt>
                <c:pt idx="221">
                  <c:v>2.067239329634177E-3</c:v>
                </c:pt>
                <c:pt idx="222">
                  <c:v>2.0654251474763277E-3</c:v>
                </c:pt>
                <c:pt idx="223">
                  <c:v>2.067239329634177E-3</c:v>
                </c:pt>
                <c:pt idx="224">
                  <c:v>2.0509116902135325E-3</c:v>
                </c:pt>
                <c:pt idx="225">
                  <c:v>2.0563542366870808E-3</c:v>
                </c:pt>
                <c:pt idx="226">
                  <c:v>2.0490975080556828E-3</c:v>
                </c:pt>
                <c:pt idx="227">
                  <c:v>2.0382124151085861E-3</c:v>
                </c:pt>
                <c:pt idx="228">
                  <c:v>2.0472833258978335E-3</c:v>
                </c:pt>
                <c:pt idx="229">
                  <c:v>2.0490975080556828E-3</c:v>
                </c:pt>
                <c:pt idx="230">
                  <c:v>2.0363982329507369E-3</c:v>
                </c:pt>
                <c:pt idx="231">
                  <c:v>2.0418407794242852E-3</c:v>
                </c:pt>
                <c:pt idx="232">
                  <c:v>2.0418407794242852E-3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13-4943-A2EA-E3AD471A449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Data!$AF$45:$JD$45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1.5614637704693111E-3</c:v>
                </c:pt>
                <c:pt idx="3">
                  <c:v>1.7434125198577028E-3</c:v>
                </c:pt>
                <c:pt idx="4">
                  <c:v>2.0834478875671569E-3</c:v>
                </c:pt>
                <c:pt idx="5">
                  <c:v>2.1699481126862281E-3</c:v>
                </c:pt>
                <c:pt idx="6">
                  <c:v>2.1341549160852334E-3</c:v>
                </c:pt>
                <c:pt idx="7">
                  <c:v>2.1013444858676541E-3</c:v>
                </c:pt>
                <c:pt idx="8">
                  <c:v>2.1609998135359793E-3</c:v>
                </c:pt>
                <c:pt idx="9">
                  <c:v>2.146085981618898E-3</c:v>
                </c:pt>
                <c:pt idx="10">
                  <c:v>2.1401204488520655E-3</c:v>
                </c:pt>
                <c:pt idx="11">
                  <c:v>2.1550342807691468E-3</c:v>
                </c:pt>
                <c:pt idx="12">
                  <c:v>2.1818791782198931E-3</c:v>
                </c:pt>
                <c:pt idx="13">
                  <c:v>2.5645410269272517E-3</c:v>
                </c:pt>
                <c:pt idx="14">
                  <c:v>2.7548173404043702E-3</c:v>
                </c:pt>
                <c:pt idx="15">
                  <c:v>2.8551448511468509E-3</c:v>
                </c:pt>
                <c:pt idx="16">
                  <c:v>2.9001192525141698E-3</c:v>
                </c:pt>
                <c:pt idx="17">
                  <c:v>2.8655235591546935E-3</c:v>
                </c:pt>
                <c:pt idx="18">
                  <c:v>2.837847004467113E-3</c:v>
                </c:pt>
                <c:pt idx="19">
                  <c:v>2.8862809751703791E-3</c:v>
                </c:pt>
                <c:pt idx="20">
                  <c:v>2.8136300191154793E-3</c:v>
                </c:pt>
                <c:pt idx="21">
                  <c:v>2.8309278657952176E-3</c:v>
                </c:pt>
                <c:pt idx="22">
                  <c:v>1.9551666219132704E-3</c:v>
                </c:pt>
                <c:pt idx="23">
                  <c:v>1.6487337366754269E-3</c:v>
                </c:pt>
                <c:pt idx="24">
                  <c:v>1.4519191193275438E-3</c:v>
                </c:pt>
                <c:pt idx="25">
                  <c:v>1.4444451465168645E-3</c:v>
                </c:pt>
                <c:pt idx="26">
                  <c:v>1.4020926339230165E-3</c:v>
                </c:pt>
                <c:pt idx="27">
                  <c:v>1.5067282532725238E-3</c:v>
                </c:pt>
                <c:pt idx="28">
                  <c:v>1.4917803076511657E-3</c:v>
                </c:pt>
                <c:pt idx="29">
                  <c:v>1.4743410377595812E-3</c:v>
                </c:pt>
                <c:pt idx="30">
                  <c:v>1.4942716319213921E-3</c:v>
                </c:pt>
                <c:pt idx="31">
                  <c:v>1.4643757406786757E-3</c:v>
                </c:pt>
                <c:pt idx="32">
                  <c:v>1.0126595580553616E-3</c:v>
                </c:pt>
                <c:pt idx="33">
                  <c:v>8.8010738789174323E-4</c:v>
                </c:pt>
                <c:pt idx="34">
                  <c:v>8.6404045817494097E-4</c:v>
                </c:pt>
                <c:pt idx="35">
                  <c:v>8.5199026088733935E-4</c:v>
                </c:pt>
                <c:pt idx="36">
                  <c:v>8.7609065546254258E-4</c:v>
                </c:pt>
                <c:pt idx="37">
                  <c:v>8.7609065546254258E-4</c:v>
                </c:pt>
                <c:pt idx="38">
                  <c:v>8.9617431760854538E-4</c:v>
                </c:pt>
                <c:pt idx="39">
                  <c:v>8.8010738789174323E-4</c:v>
                </c:pt>
                <c:pt idx="40">
                  <c:v>1.6598950611220475E-3</c:v>
                </c:pt>
                <c:pt idx="41">
                  <c:v>2.226620673971137E-3</c:v>
                </c:pt>
                <c:pt idx="42">
                  <c:v>2.5248973123127632E-3</c:v>
                </c:pt>
                <c:pt idx="43">
                  <c:v>2.7098288280845715E-3</c:v>
                </c:pt>
                <c:pt idx="44">
                  <c:v>2.6143803038152511E-3</c:v>
                </c:pt>
                <c:pt idx="45">
                  <c:v>2.6949149961674902E-3</c:v>
                </c:pt>
                <c:pt idx="46">
                  <c:v>2.6442079676494137E-3</c:v>
                </c:pt>
                <c:pt idx="47">
                  <c:v>2.6859666970172414E-3</c:v>
                </c:pt>
                <c:pt idx="48">
                  <c:v>2.7068460617011548E-3</c:v>
                </c:pt>
                <c:pt idx="49">
                  <c:v>2.5528189673575626E-3</c:v>
                </c:pt>
                <c:pt idx="50">
                  <c:v>2.3741956555095576E-3</c:v>
                </c:pt>
                <c:pt idx="51">
                  <c:v>2.2938151651779553E-3</c:v>
                </c:pt>
                <c:pt idx="52">
                  <c:v>2.2580905028083543E-3</c:v>
                </c:pt>
                <c:pt idx="53">
                  <c:v>2.2819069443880883E-3</c:v>
                </c:pt>
                <c:pt idx="54">
                  <c:v>2.2402281716235538E-3</c:v>
                </c:pt>
                <c:pt idx="55">
                  <c:v>2.2461822820184873E-3</c:v>
                </c:pt>
                <c:pt idx="56">
                  <c:v>2.2521363924134208E-3</c:v>
                </c:pt>
                <c:pt idx="57">
                  <c:v>2.3354939379424899E-3</c:v>
                </c:pt>
                <c:pt idx="58">
                  <c:v>2.3782628115314318E-3</c:v>
                </c:pt>
                <c:pt idx="59">
                  <c:v>2.3931736349812145E-3</c:v>
                </c:pt>
                <c:pt idx="60">
                  <c:v>2.3961557996711714E-3</c:v>
                </c:pt>
                <c:pt idx="61">
                  <c:v>2.4766742462999981E-3</c:v>
                </c:pt>
                <c:pt idx="62">
                  <c:v>2.4080844584309972E-3</c:v>
                </c:pt>
                <c:pt idx="63">
                  <c:v>2.4379061053305625E-3</c:v>
                </c:pt>
                <c:pt idx="64">
                  <c:v>2.4289596112606932E-3</c:v>
                </c:pt>
                <c:pt idx="65">
                  <c:v>2.4617634228502154E-3</c:v>
                </c:pt>
                <c:pt idx="66">
                  <c:v>2.4975493991296937E-3</c:v>
                </c:pt>
                <c:pt idx="67">
                  <c:v>2.4438704347104758E-3</c:v>
                </c:pt>
                <c:pt idx="68">
                  <c:v>2.8055569700455455E-3</c:v>
                </c:pt>
                <c:pt idx="69">
                  <c:v>1.8694389765952387E-3</c:v>
                </c:pt>
                <c:pt idx="70">
                  <c:v>1.7932433259655626E-3</c:v>
                </c:pt>
                <c:pt idx="71">
                  <c:v>1.735189496914381E-3</c:v>
                </c:pt>
                <c:pt idx="72">
                  <c:v>1.7460745898614774E-3</c:v>
                </c:pt>
                <c:pt idx="73">
                  <c:v>1.7751015043870682E-3</c:v>
                </c:pt>
                <c:pt idx="74">
                  <c:v>1.7968716902812614E-3</c:v>
                </c:pt>
                <c:pt idx="75">
                  <c:v>1.8005000545969604E-3</c:v>
                </c:pt>
                <c:pt idx="76">
                  <c:v>2.7238948771315355E-3</c:v>
                </c:pt>
                <c:pt idx="77">
                  <c:v>2.572815146086785E-3</c:v>
                </c:pt>
                <c:pt idx="78">
                  <c:v>2.5332466450988739E-3</c:v>
                </c:pt>
                <c:pt idx="79">
                  <c:v>3.0512342943951622E-3</c:v>
                </c:pt>
                <c:pt idx="80">
                  <c:v>2.8749746081762864E-3</c:v>
                </c:pt>
                <c:pt idx="81">
                  <c:v>2.5800094189936777E-3</c:v>
                </c:pt>
                <c:pt idx="82">
                  <c:v>2.5979951012609099E-3</c:v>
                </c:pt>
                <c:pt idx="83">
                  <c:v>2.6303693293419279E-3</c:v>
                </c:pt>
                <c:pt idx="84">
                  <c:v>2.6555492845160532E-3</c:v>
                </c:pt>
                <c:pt idx="85">
                  <c:v>2.702312058410857E-3</c:v>
                </c:pt>
                <c:pt idx="86">
                  <c:v>2.734686286491875E-3</c:v>
                </c:pt>
                <c:pt idx="87">
                  <c:v>2.7167006042246428E-3</c:v>
                </c:pt>
                <c:pt idx="88">
                  <c:v>2.7202977406780892E-3</c:v>
                </c:pt>
                <c:pt idx="89">
                  <c:v>2.7814490603866788E-3</c:v>
                </c:pt>
                <c:pt idx="90">
                  <c:v>1.7896010096434564E-3</c:v>
                </c:pt>
                <c:pt idx="91">
                  <c:v>1.7166672214767907E-3</c:v>
                </c:pt>
                <c:pt idx="92">
                  <c:v>1.6610986209688553E-3</c:v>
                </c:pt>
                <c:pt idx="93">
                  <c:v>1.6715177335640931E-3</c:v>
                </c:pt>
                <c:pt idx="94">
                  <c:v>1.699302033818061E-3</c:v>
                </c:pt>
                <c:pt idx="95">
                  <c:v>1.7201402590085368E-3</c:v>
                </c:pt>
                <c:pt idx="96">
                  <c:v>1.7236132965402829E-3</c:v>
                </c:pt>
                <c:pt idx="97">
                  <c:v>1.7027750713498068E-3</c:v>
                </c:pt>
                <c:pt idx="98">
                  <c:v>5.8044323963418092E-3</c:v>
                </c:pt>
                <c:pt idx="99">
                  <c:v>6.140023776172801E-3</c:v>
                </c:pt>
                <c:pt idx="100">
                  <c:v>5.9731190176506533E-3</c:v>
                </c:pt>
                <c:pt idx="101">
                  <c:v>6.2162194268024773E-3</c:v>
                </c:pt>
                <c:pt idx="102">
                  <c:v>6.1363954118571025E-3</c:v>
                </c:pt>
                <c:pt idx="103">
                  <c:v>6.1363954118571025E-3</c:v>
                </c:pt>
                <c:pt idx="104">
                  <c:v>6.1472805048041991E-3</c:v>
                </c:pt>
                <c:pt idx="105">
                  <c:v>6.1944492409082841E-3</c:v>
                </c:pt>
                <c:pt idx="106">
                  <c:v>6.1654223263826937E-3</c:v>
                </c:pt>
                <c:pt idx="107">
                  <c:v>6.1980776052239827E-3</c:v>
                </c:pt>
                <c:pt idx="108">
                  <c:v>6.3468405421676366E-3</c:v>
                </c:pt>
                <c:pt idx="109">
                  <c:v>6.2633881629065623E-3</c:v>
                </c:pt>
                <c:pt idx="110">
                  <c:v>6.1980776052239827E-3</c:v>
                </c:pt>
                <c:pt idx="111">
                  <c:v>6.1545372334355971E-3</c:v>
                </c:pt>
                <c:pt idx="112">
                  <c:v>6.2887867131164541E-3</c:v>
                </c:pt>
                <c:pt idx="113">
                  <c:v>6.1980776052239827E-3</c:v>
                </c:pt>
                <c:pt idx="114">
                  <c:v>6.2633881629065623E-3</c:v>
                </c:pt>
                <c:pt idx="115">
                  <c:v>6.2488747056437671E-3</c:v>
                </c:pt>
                <c:pt idx="116">
                  <c:v>6.1617939620669943E-3</c:v>
                </c:pt>
                <c:pt idx="117">
                  <c:v>6.2452463413280685E-3</c:v>
                </c:pt>
                <c:pt idx="118">
                  <c:v>6.1472805048041991E-3</c:v>
                </c:pt>
                <c:pt idx="119">
                  <c:v>6.2633881629065623E-3</c:v>
                </c:pt>
                <c:pt idx="120">
                  <c:v>6.2089626981710793E-3</c:v>
                </c:pt>
                <c:pt idx="121">
                  <c:v>6.2815299844850569E-3</c:v>
                </c:pt>
                <c:pt idx="122">
                  <c:v>6.1545372334355971E-3</c:v>
                </c:pt>
                <c:pt idx="123">
                  <c:v>2.2274507886496549E-3</c:v>
                </c:pt>
                <c:pt idx="124">
                  <c:v>2.0826305234819915E-3</c:v>
                </c:pt>
                <c:pt idx="125">
                  <c:v>2.0681484969652256E-3</c:v>
                </c:pt>
                <c:pt idx="126">
                  <c:v>2.0536664704484593E-3</c:v>
                </c:pt>
                <c:pt idx="127">
                  <c:v>2.0536664704484593E-3</c:v>
                </c:pt>
                <c:pt idx="128">
                  <c:v>2.0826305234819915E-3</c:v>
                </c:pt>
                <c:pt idx="129">
                  <c:v>2.0790100168528E-3</c:v>
                </c:pt>
                <c:pt idx="130">
                  <c:v>1.8460700314122621E-3</c:v>
                </c:pt>
                <c:pt idx="131">
                  <c:v>1.9004482886884307E-3</c:v>
                </c:pt>
                <c:pt idx="132">
                  <c:v>1.922199591598898E-3</c:v>
                </c:pt>
                <c:pt idx="133">
                  <c:v>1.9258248087506427E-3</c:v>
                </c:pt>
                <c:pt idx="134">
                  <c:v>1.9367004602058762E-3</c:v>
                </c:pt>
                <c:pt idx="135">
                  <c:v>1.9403256773576209E-3</c:v>
                </c:pt>
                <c:pt idx="136">
                  <c:v>1.9403256773576209E-3</c:v>
                </c:pt>
                <c:pt idx="137">
                  <c:v>1.9403256773576209E-3</c:v>
                </c:pt>
                <c:pt idx="138">
                  <c:v>1.9294500259023873E-3</c:v>
                </c:pt>
                <c:pt idx="139">
                  <c:v>1.9367004602058762E-3</c:v>
                </c:pt>
                <c:pt idx="140">
                  <c:v>1.933075243054132E-3</c:v>
                </c:pt>
                <c:pt idx="141">
                  <c:v>1.9294500259023873E-3</c:v>
                </c:pt>
                <c:pt idx="142">
                  <c:v>1.9185743744471533E-3</c:v>
                </c:pt>
                <c:pt idx="143">
                  <c:v>1.922199591598898E-3</c:v>
                </c:pt>
                <c:pt idx="144">
                  <c:v>1.9076987229919198E-3</c:v>
                </c:pt>
                <c:pt idx="145">
                  <c:v>1.8931978543849416E-3</c:v>
                </c:pt>
                <c:pt idx="146">
                  <c:v>1.8859474200814525E-3</c:v>
                </c:pt>
                <c:pt idx="147">
                  <c:v>1.8859474200814525E-3</c:v>
                </c:pt>
                <c:pt idx="148">
                  <c:v>1.8786969857779634E-3</c:v>
                </c:pt>
                <c:pt idx="149">
                  <c:v>1.8533204657157514E-3</c:v>
                </c:pt>
                <c:pt idx="150">
                  <c:v>1.8533204657157514E-3</c:v>
                </c:pt>
                <c:pt idx="151">
                  <c:v>1.8388195971087732E-3</c:v>
                </c:pt>
                <c:pt idx="152">
                  <c:v>2.3635416538462703E-3</c:v>
                </c:pt>
                <c:pt idx="153">
                  <c:v>2.5622392134995839E-3</c:v>
                </c:pt>
                <c:pt idx="154">
                  <c:v>2.3490909222351206E-3</c:v>
                </c:pt>
                <c:pt idx="155">
                  <c:v>2.2551611667626448E-3</c:v>
                </c:pt>
                <c:pt idx="156">
                  <c:v>2.3418655564295455E-3</c:v>
                </c:pt>
                <c:pt idx="157">
                  <c:v>2.3093514103044578E-3</c:v>
                </c:pt>
                <c:pt idx="158">
                  <c:v>2.3021260444988827E-3</c:v>
                </c:pt>
                <c:pt idx="159">
                  <c:v>2.2515484838598579E-3</c:v>
                </c:pt>
                <c:pt idx="160">
                  <c:v>2.2551611667626448E-3</c:v>
                </c:pt>
                <c:pt idx="161">
                  <c:v>2.2190343377347698E-3</c:v>
                </c:pt>
                <c:pt idx="162">
                  <c:v>2.6807292396901785E-3</c:v>
                </c:pt>
                <c:pt idx="163">
                  <c:v>2.6303693293419279E-3</c:v>
                </c:pt>
                <c:pt idx="164">
                  <c:v>2.6447578751557141E-3</c:v>
                </c:pt>
                <c:pt idx="165">
                  <c:v>2.4792895982971774E-3</c:v>
                </c:pt>
                <c:pt idx="166">
                  <c:v>2.4541096431230521E-3</c:v>
                </c:pt>
                <c:pt idx="167">
                  <c:v>2.540440918005767E-3</c:v>
                </c:pt>
                <c:pt idx="168">
                  <c:v>2.5080666899247486E-3</c:v>
                </c:pt>
                <c:pt idx="169">
                  <c:v>2.4181382785885878E-3</c:v>
                </c:pt>
                <c:pt idx="170">
                  <c:v>2.4684981889368379E-3</c:v>
                </c:pt>
                <c:pt idx="171">
                  <c:v>2.4505125066696058E-3</c:v>
                </c:pt>
                <c:pt idx="172">
                  <c:v>2.3965554598679092E-3</c:v>
                </c:pt>
                <c:pt idx="173">
                  <c:v>2.5692180096333382E-3</c:v>
                </c:pt>
                <c:pt idx="174">
                  <c:v>2.2958356391714089E-3</c:v>
                </c:pt>
                <c:pt idx="175">
                  <c:v>2.2958356391714089E-3</c:v>
                </c:pt>
                <c:pt idx="176">
                  <c:v>2.4972752805644096E-3</c:v>
                </c:pt>
                <c:pt idx="177">
                  <c:v>1.9325248573733177E-3</c:v>
                </c:pt>
                <c:pt idx="178">
                  <c:v>2.209504364288694E-3</c:v>
                </c:pt>
                <c:pt idx="179">
                  <c:v>2.3641812317868908E-3</c:v>
                </c:pt>
                <c:pt idx="180">
                  <c:v>1.9001506292922997E-3</c:v>
                </c:pt>
                <c:pt idx="181">
                  <c:v>2.2994327756248548E-3</c:v>
                </c:pt>
                <c:pt idx="182">
                  <c:v>1.903747765745746E-3</c:v>
                </c:pt>
                <c:pt idx="183">
                  <c:v>2.1987129549283545E-3</c:v>
                </c:pt>
                <c:pt idx="184">
                  <c:v>2.2670585475438368E-3</c:v>
                </c:pt>
                <c:pt idx="185">
                  <c:v>2.2310871830093725E-3</c:v>
                </c:pt>
                <c:pt idx="186">
                  <c:v>2.2238929101024798E-3</c:v>
                </c:pt>
                <c:pt idx="187">
                  <c:v>1.6749907710958392E-3</c:v>
                </c:pt>
                <c:pt idx="188">
                  <c:v>1.6645716585006012E-3</c:v>
                </c:pt>
                <c:pt idx="189">
                  <c:v>1.3381061305164791E-3</c:v>
                </c:pt>
                <c:pt idx="190">
                  <c:v>9.7691022721489718E-4</c:v>
                </c:pt>
                <c:pt idx="191">
                  <c:v>1.2616993048180675E-3</c:v>
                </c:pt>
                <c:pt idx="192">
                  <c:v>1.7236132965402829E-3</c:v>
                </c:pt>
                <c:pt idx="193">
                  <c:v>1.7687627844529806E-3</c:v>
                </c:pt>
                <c:pt idx="194">
                  <c:v>1.7757088595164725E-3</c:v>
                </c:pt>
                <c:pt idx="195">
                  <c:v>1.7652897469212347E-3</c:v>
                </c:pt>
                <c:pt idx="196">
                  <c:v>1.7757088595164725E-3</c:v>
                </c:pt>
                <c:pt idx="197">
                  <c:v>1.7791818970482186E-3</c:v>
                </c:pt>
                <c:pt idx="198">
                  <c:v>1.7757088595164725E-3</c:v>
                </c:pt>
                <c:pt idx="199">
                  <c:v>1.7896010096434564E-3</c:v>
                </c:pt>
                <c:pt idx="200">
                  <c:v>1.7896010096434564E-3</c:v>
                </c:pt>
                <c:pt idx="201">
                  <c:v>1.7965470847069484E-3</c:v>
                </c:pt>
                <c:pt idx="202">
                  <c:v>1.7896010096434564E-3</c:v>
                </c:pt>
                <c:pt idx="203">
                  <c:v>1.8034931597704403E-3</c:v>
                </c:pt>
                <c:pt idx="204">
                  <c:v>1.7930740471752025E-3</c:v>
                </c:pt>
                <c:pt idx="205">
                  <c:v>1.8034931597704403E-3</c:v>
                </c:pt>
                <c:pt idx="206">
                  <c:v>1.8000201222386945E-3</c:v>
                </c:pt>
                <c:pt idx="207">
                  <c:v>1.7722358219847264E-3</c:v>
                </c:pt>
                <c:pt idx="208">
                  <c:v>1.7722358219847264E-3</c:v>
                </c:pt>
                <c:pt idx="209">
                  <c:v>1.8034931597704403E-3</c:v>
                </c:pt>
                <c:pt idx="210">
                  <c:v>1.8069661973021862E-3</c:v>
                </c:pt>
                <c:pt idx="211">
                  <c:v>1.8139122723656784E-3</c:v>
                </c:pt>
                <c:pt idx="212">
                  <c:v>1.8034931597704403E-3</c:v>
                </c:pt>
                <c:pt idx="213">
                  <c:v>1.8000201222386945E-3</c:v>
                </c:pt>
                <c:pt idx="214">
                  <c:v>1.8139122723656784E-3</c:v>
                </c:pt>
                <c:pt idx="215">
                  <c:v>1.8243313849609162E-3</c:v>
                </c:pt>
                <c:pt idx="216">
                  <c:v>1.8034931597704403E-3</c:v>
                </c:pt>
                <c:pt idx="217">
                  <c:v>6.8294129961555851E-3</c:v>
                </c:pt>
                <c:pt idx="218">
                  <c:v>6.6552515090020402E-3</c:v>
                </c:pt>
                <c:pt idx="219">
                  <c:v>6.6044544085822558E-3</c:v>
                </c:pt>
                <c:pt idx="220">
                  <c:v>6.5500289438467727E-3</c:v>
                </c:pt>
                <c:pt idx="221">
                  <c:v>6.6371096874235456E-3</c:v>
                </c:pt>
                <c:pt idx="222">
                  <c:v>6.6951635164747272E-3</c:v>
                </c:pt>
                <c:pt idx="223">
                  <c:v>6.666136601949136E-3</c:v>
                </c:pt>
                <c:pt idx="224">
                  <c:v>6.6334813231078461E-3</c:v>
                </c:pt>
                <c:pt idx="225">
                  <c:v>6.9491490185736478E-3</c:v>
                </c:pt>
                <c:pt idx="226">
                  <c:v>6.9382639256265512E-3</c:v>
                </c:pt>
                <c:pt idx="227">
                  <c:v>7.0833984982545057E-3</c:v>
                </c:pt>
                <c:pt idx="228">
                  <c:v>7.1632225131998814E-3</c:v>
                </c:pt>
                <c:pt idx="229">
                  <c:v>7.1196821414114941E-3</c:v>
                </c:pt>
                <c:pt idx="230">
                  <c:v>7.0797701339388071E-3</c:v>
                </c:pt>
                <c:pt idx="231">
                  <c:v>7.1087970484643983E-3</c:v>
                </c:pt>
                <c:pt idx="232">
                  <c:v>7.1196821414114941E-3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13-4943-A2EA-E3AD471A4496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Data!$AF$46:$JD$46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9.0072019605104935E-5</c:v>
                </c:pt>
                <c:pt idx="3">
                  <c:v>9.3760773375698521E-5</c:v>
                </c:pt>
                <c:pt idx="4">
                  <c:v>1.0482703468747936E-4</c:v>
                </c:pt>
                <c:pt idx="5">
                  <c:v>1.0851578845807296E-4</c:v>
                </c:pt>
                <c:pt idx="6">
                  <c:v>1.2511518042574419E-4</c:v>
                </c:pt>
                <c:pt idx="7">
                  <c:v>1.2142642665515058E-4</c:v>
                </c:pt>
                <c:pt idx="8">
                  <c:v>1.1773767288455698E-4</c:v>
                </c:pt>
                <c:pt idx="9">
                  <c:v>1.2511518042574419E-4</c:v>
                </c:pt>
                <c:pt idx="10">
                  <c:v>1.0667141157277615E-4</c:v>
                </c:pt>
                <c:pt idx="11">
                  <c:v>1.0667141157277615E-4</c:v>
                </c:pt>
                <c:pt idx="12">
                  <c:v>1.0667141157277615E-4</c:v>
                </c:pt>
                <c:pt idx="13">
                  <c:v>1.2871493458297521E-4</c:v>
                </c:pt>
                <c:pt idx="14">
                  <c:v>1.3727175586375587E-4</c:v>
                </c:pt>
                <c:pt idx="15">
                  <c:v>1.4582857714453659E-4</c:v>
                </c:pt>
                <c:pt idx="16">
                  <c:v>1.6508142502629313E-4</c:v>
                </c:pt>
                <c:pt idx="17">
                  <c:v>1.586638090657076E-4</c:v>
                </c:pt>
                <c:pt idx="18">
                  <c:v>1.5224619310512209E-4</c:v>
                </c:pt>
                <c:pt idx="19">
                  <c:v>1.6080301438590276E-4</c:v>
                </c:pt>
                <c:pt idx="20">
                  <c:v>1.3513255054356071E-4</c:v>
                </c:pt>
                <c:pt idx="21">
                  <c:v>1.3727175586375587E-4</c:v>
                </c:pt>
                <c:pt idx="22">
                  <c:v>9.364673905938123E-5</c:v>
                </c:pt>
                <c:pt idx="23">
                  <c:v>8.902524983716293E-5</c:v>
                </c:pt>
                <c:pt idx="24">
                  <c:v>8.5944257022350725E-5</c:v>
                </c:pt>
                <c:pt idx="25">
                  <c:v>8.5944257022350725E-5</c:v>
                </c:pt>
                <c:pt idx="26">
                  <c:v>8.4403760614944616E-5</c:v>
                </c:pt>
                <c:pt idx="27">
                  <c:v>8.2863264207538507E-5</c:v>
                </c:pt>
                <c:pt idx="28">
                  <c:v>8.5944257022350725E-5</c:v>
                </c:pt>
                <c:pt idx="29">
                  <c:v>7.5160782170507988E-5</c:v>
                </c:pt>
                <c:pt idx="30">
                  <c:v>7.3620285763101892E-5</c:v>
                </c:pt>
                <c:pt idx="31">
                  <c:v>7.5160782170507988E-5</c:v>
                </c:pt>
                <c:pt idx="32">
                  <c:v>6.4803226606449204E-5</c:v>
                </c:pt>
                <c:pt idx="33">
                  <c:v>5.7352054612528722E-5</c:v>
                </c:pt>
                <c:pt idx="34">
                  <c:v>5.4868330614555227E-5</c:v>
                </c:pt>
                <c:pt idx="35">
                  <c:v>5.4868330614555227E-5</c:v>
                </c:pt>
                <c:pt idx="36">
                  <c:v>5.2384606616581733E-5</c:v>
                </c:pt>
                <c:pt idx="37">
                  <c:v>5.4868330614555227E-5</c:v>
                </c:pt>
                <c:pt idx="38">
                  <c:v>4.7417158620634738E-5</c:v>
                </c:pt>
                <c:pt idx="39">
                  <c:v>4.8659020619621492E-5</c:v>
                </c:pt>
                <c:pt idx="40">
                  <c:v>1.1036016534336977E-4</c:v>
                </c:pt>
                <c:pt idx="41">
                  <c:v>1.306483110816346E-4</c:v>
                </c:pt>
                <c:pt idx="42">
                  <c:v>1.5831396436108663E-4</c:v>
                </c:pt>
                <c:pt idx="43">
                  <c:v>1.5462521059049305E-4</c:v>
                </c:pt>
                <c:pt idx="44">
                  <c:v>1.5093645681989943E-4</c:v>
                </c:pt>
                <c:pt idx="45">
                  <c:v>1.3987019550811859E-4</c:v>
                </c:pt>
                <c:pt idx="46">
                  <c:v>1.5278083370519623E-4</c:v>
                </c:pt>
                <c:pt idx="47">
                  <c:v>1.306483110816346E-4</c:v>
                </c:pt>
                <c:pt idx="48">
                  <c:v>1.2695955731104099E-4</c:v>
                </c:pt>
                <c:pt idx="49">
                  <c:v>1.304152334121406E-4</c:v>
                </c:pt>
                <c:pt idx="50">
                  <c:v>1.2857438800668462E-4</c:v>
                </c:pt>
                <c:pt idx="51">
                  <c:v>1.2857438800668462E-4</c:v>
                </c:pt>
                <c:pt idx="52">
                  <c:v>1.2857438800668462E-4</c:v>
                </c:pt>
                <c:pt idx="53">
                  <c:v>1.2673354260122862E-4</c:v>
                </c:pt>
                <c:pt idx="54">
                  <c:v>1.3225607881759658E-4</c:v>
                </c:pt>
                <c:pt idx="55">
                  <c:v>1.1200677935758075E-4</c:v>
                </c:pt>
                <c:pt idx="56">
                  <c:v>1.1016593395212476E-4</c:v>
                </c:pt>
                <c:pt idx="57">
                  <c:v>1.1016593395212476E-4</c:v>
                </c:pt>
                <c:pt idx="58">
                  <c:v>1.3246776036364156E-4</c:v>
                </c:pt>
                <c:pt idx="59">
                  <c:v>1.3984377968970699E-4</c:v>
                </c:pt>
                <c:pt idx="60">
                  <c:v>1.3799977485819064E-4</c:v>
                </c:pt>
                <c:pt idx="61">
                  <c:v>1.4168778452122336E-4</c:v>
                </c:pt>
                <c:pt idx="62">
                  <c:v>1.3984377968970699E-4</c:v>
                </c:pt>
                <c:pt idx="63">
                  <c:v>1.2877975070060883E-4</c:v>
                </c:pt>
                <c:pt idx="64">
                  <c:v>1.3799977485819064E-4</c:v>
                </c:pt>
                <c:pt idx="65">
                  <c:v>1.1955972654302706E-4</c:v>
                </c:pt>
                <c:pt idx="66">
                  <c:v>1.1587171687999433E-4</c:v>
                </c:pt>
                <c:pt idx="67">
                  <c:v>1.1587171687999433E-4</c:v>
                </c:pt>
                <c:pt idx="68">
                  <c:v>1.3231626792534657E-4</c:v>
                </c:pt>
                <c:pt idx="69">
                  <c:v>7.3983220414331548E-5</c:v>
                </c:pt>
                <c:pt idx="70">
                  <c:v>1.4802131917831217E-4</c:v>
                </c:pt>
                <c:pt idx="71">
                  <c:v>1.3455984667577021E-4</c:v>
                </c:pt>
                <c:pt idx="72">
                  <c:v>1.3455984667577021E-4</c:v>
                </c:pt>
                <c:pt idx="73">
                  <c:v>1.3904700417661752E-4</c:v>
                </c:pt>
                <c:pt idx="74">
                  <c:v>1.3904700417661752E-4</c:v>
                </c:pt>
                <c:pt idx="75">
                  <c:v>1.3680342542619388E-4</c:v>
                </c:pt>
                <c:pt idx="76">
                  <c:v>1.2902997219502998E-4</c:v>
                </c:pt>
                <c:pt idx="77">
                  <c:v>1.6016974066913704E-4</c:v>
                </c:pt>
                <c:pt idx="78">
                  <c:v>1.4459985643208351E-4</c:v>
                </c:pt>
                <c:pt idx="79">
                  <c:v>1.4237558725536159E-4</c:v>
                </c:pt>
                <c:pt idx="80">
                  <c:v>1.4459985643208351E-4</c:v>
                </c:pt>
                <c:pt idx="81">
                  <c:v>1.2680570301830805E-4</c:v>
                </c:pt>
                <c:pt idx="82">
                  <c:v>1.2680570301830805E-4</c:v>
                </c:pt>
                <c:pt idx="83">
                  <c:v>1.2680570301830805E-4</c:v>
                </c:pt>
                <c:pt idx="84">
                  <c:v>1.2902997219502998E-4</c:v>
                </c:pt>
                <c:pt idx="85">
                  <c:v>1.2902997219502998E-4</c:v>
                </c:pt>
                <c:pt idx="86">
                  <c:v>1.2680570301830805E-4</c:v>
                </c:pt>
                <c:pt idx="87">
                  <c:v>1.2902997219502998E-4</c:v>
                </c:pt>
                <c:pt idx="88">
                  <c:v>1.3570277972519578E-4</c:v>
                </c:pt>
                <c:pt idx="89">
                  <c:v>1.312542413717519E-4</c:v>
                </c:pt>
                <c:pt idx="90">
                  <c:v>7.1197902457180602E-5</c:v>
                </c:pt>
                <c:pt idx="91">
                  <c:v>1.4206650147681701E-4</c:v>
                </c:pt>
                <c:pt idx="92">
                  <c:v>1.2918130165506494E-4</c:v>
                </c:pt>
                <c:pt idx="93">
                  <c:v>1.2918130165506494E-4</c:v>
                </c:pt>
                <c:pt idx="94">
                  <c:v>1.3347636826231563E-4</c:v>
                </c:pt>
                <c:pt idx="95">
                  <c:v>1.3347636826231563E-4</c:v>
                </c:pt>
                <c:pt idx="96">
                  <c:v>1.313288349586903E-4</c:v>
                </c:pt>
                <c:pt idx="97">
                  <c:v>1.270337683514396E-4</c:v>
                </c:pt>
                <c:pt idx="98">
                  <c:v>2.2796783362183083E-4</c:v>
                </c:pt>
                <c:pt idx="99">
                  <c:v>3.0507183170796798E-4</c:v>
                </c:pt>
                <c:pt idx="100">
                  <c:v>2.9834109545669705E-4</c:v>
                </c:pt>
                <c:pt idx="101">
                  <c:v>2.6917457170118949E-4</c:v>
                </c:pt>
                <c:pt idx="102">
                  <c:v>2.7141815045161313E-4</c:v>
                </c:pt>
                <c:pt idx="103">
                  <c:v>2.7366172920203683E-4</c:v>
                </c:pt>
                <c:pt idx="104">
                  <c:v>2.7366172920203683E-4</c:v>
                </c:pt>
                <c:pt idx="105">
                  <c:v>2.6468741420034221E-4</c:v>
                </c:pt>
                <c:pt idx="106">
                  <c:v>2.6468741420034221E-4</c:v>
                </c:pt>
                <c:pt idx="107">
                  <c:v>2.6468741420034221E-4</c:v>
                </c:pt>
                <c:pt idx="108">
                  <c:v>2.5571309919864758E-4</c:v>
                </c:pt>
                <c:pt idx="109">
                  <c:v>2.5346952044822394E-4</c:v>
                </c:pt>
                <c:pt idx="110">
                  <c:v>2.5346952044822394E-4</c:v>
                </c:pt>
                <c:pt idx="111">
                  <c:v>2.5571309919864758E-4</c:v>
                </c:pt>
                <c:pt idx="112">
                  <c:v>2.5346952044822394E-4</c:v>
                </c:pt>
                <c:pt idx="113">
                  <c:v>2.6020025669949487E-4</c:v>
                </c:pt>
                <c:pt idx="114">
                  <c:v>2.489823629473766E-4</c:v>
                </c:pt>
                <c:pt idx="115">
                  <c:v>2.5571309919864758E-4</c:v>
                </c:pt>
                <c:pt idx="116">
                  <c:v>2.489823629473766E-4</c:v>
                </c:pt>
                <c:pt idx="117">
                  <c:v>2.512259416978003E-4</c:v>
                </c:pt>
                <c:pt idx="118">
                  <c:v>2.512259416978003E-4</c:v>
                </c:pt>
                <c:pt idx="119">
                  <c:v>2.4673878419695296E-4</c:v>
                </c:pt>
                <c:pt idx="120">
                  <c:v>2.4225162669610568E-4</c:v>
                </c:pt>
                <c:pt idx="121">
                  <c:v>2.5571309919864758E-4</c:v>
                </c:pt>
                <c:pt idx="122">
                  <c:v>2.4673878419695296E-4</c:v>
                </c:pt>
                <c:pt idx="123">
                  <c:v>1.1190055637542481E-4</c:v>
                </c:pt>
                <c:pt idx="124">
                  <c:v>1.3652647630927638E-4</c:v>
                </c:pt>
                <c:pt idx="125">
                  <c:v>1.3428775631528985E-4</c:v>
                </c:pt>
                <c:pt idx="126">
                  <c:v>1.432426362912359E-4</c:v>
                </c:pt>
                <c:pt idx="127">
                  <c:v>1.3652647630927638E-4</c:v>
                </c:pt>
                <c:pt idx="128">
                  <c:v>1.3652647630927638E-4</c:v>
                </c:pt>
                <c:pt idx="129">
                  <c:v>1.3876519630326287E-4</c:v>
                </c:pt>
                <c:pt idx="130">
                  <c:v>1.4565903252454314E-4</c:v>
                </c:pt>
                <c:pt idx="131">
                  <c:v>1.3893413436687934E-4</c:v>
                </c:pt>
                <c:pt idx="132">
                  <c:v>1.3669250164765806E-4</c:v>
                </c:pt>
                <c:pt idx="133">
                  <c:v>1.3669250164765806E-4</c:v>
                </c:pt>
                <c:pt idx="134">
                  <c:v>1.3893413436687934E-4</c:v>
                </c:pt>
                <c:pt idx="135">
                  <c:v>1.3893413436687934E-4</c:v>
                </c:pt>
                <c:pt idx="136">
                  <c:v>1.3220923620921551E-4</c:v>
                </c:pt>
                <c:pt idx="137">
                  <c:v>1.3669250164765806E-4</c:v>
                </c:pt>
                <c:pt idx="138">
                  <c:v>1.4117576708610062E-4</c:v>
                </c:pt>
                <c:pt idx="139">
                  <c:v>1.3893413436687934E-4</c:v>
                </c:pt>
                <c:pt idx="140">
                  <c:v>1.3669250164765806E-4</c:v>
                </c:pt>
                <c:pt idx="141">
                  <c:v>1.3893413436687934E-4</c:v>
                </c:pt>
                <c:pt idx="142">
                  <c:v>1.3893413436687934E-4</c:v>
                </c:pt>
                <c:pt idx="143">
                  <c:v>1.3445086892843679E-4</c:v>
                </c:pt>
                <c:pt idx="144">
                  <c:v>1.3445086892843679E-4</c:v>
                </c:pt>
                <c:pt idx="145">
                  <c:v>1.3893413436687934E-4</c:v>
                </c:pt>
                <c:pt idx="146">
                  <c:v>1.3893413436687934E-4</c:v>
                </c:pt>
                <c:pt idx="147">
                  <c:v>1.3445086892843679E-4</c:v>
                </c:pt>
                <c:pt idx="148">
                  <c:v>1.3893413436687934E-4</c:v>
                </c:pt>
                <c:pt idx="149">
                  <c:v>1.4117576708610062E-4</c:v>
                </c:pt>
                <c:pt idx="150">
                  <c:v>1.3893413436687934E-4</c:v>
                </c:pt>
                <c:pt idx="151">
                  <c:v>1.3893413436687934E-4</c:v>
                </c:pt>
                <c:pt idx="152">
                  <c:v>1.429523708473826E-4</c:v>
                </c:pt>
                <c:pt idx="153">
                  <c:v>1.7422672215962792E-4</c:v>
                </c:pt>
                <c:pt idx="154">
                  <c:v>1.2061354848149311E-4</c:v>
                </c:pt>
                <c:pt idx="155">
                  <c:v>1.2061354848149311E-4</c:v>
                </c:pt>
                <c:pt idx="156">
                  <c:v>1.25081312954671E-4</c:v>
                </c:pt>
                <c:pt idx="157">
                  <c:v>1.2284743071808203E-4</c:v>
                </c:pt>
                <c:pt idx="158">
                  <c:v>1.2061354848149311E-4</c:v>
                </c:pt>
                <c:pt idx="159">
                  <c:v>1.2061354848149311E-4</c:v>
                </c:pt>
                <c:pt idx="160">
                  <c:v>1.2284743071808203E-4</c:v>
                </c:pt>
                <c:pt idx="161">
                  <c:v>1.2061354848149311E-4</c:v>
                </c:pt>
                <c:pt idx="162">
                  <c:v>1.4237558725536159E-4</c:v>
                </c:pt>
                <c:pt idx="163">
                  <c:v>1.5127266396224931E-4</c:v>
                </c:pt>
                <c:pt idx="164">
                  <c:v>1.5349693313897124E-4</c:v>
                </c:pt>
                <c:pt idx="165">
                  <c:v>1.7351535572946865E-4</c:v>
                </c:pt>
                <c:pt idx="166">
                  <c:v>1.7351535572946865E-4</c:v>
                </c:pt>
                <c:pt idx="167">
                  <c:v>1.779638940829125E-4</c:v>
                </c:pt>
                <c:pt idx="168">
                  <c:v>1.6016974066913704E-4</c:v>
                </c:pt>
                <c:pt idx="169">
                  <c:v>1.6461827902258092E-4</c:v>
                </c:pt>
                <c:pt idx="170">
                  <c:v>1.4237558725536159E-4</c:v>
                </c:pt>
                <c:pt idx="171">
                  <c:v>1.5127266396224931E-4</c:v>
                </c:pt>
                <c:pt idx="172">
                  <c:v>1.4237558725536159E-4</c:v>
                </c:pt>
                <c:pt idx="173">
                  <c:v>1.4682412560880546E-4</c:v>
                </c:pt>
                <c:pt idx="174">
                  <c:v>1.5349693313897124E-4</c:v>
                </c:pt>
                <c:pt idx="175">
                  <c:v>1.7351535572946865E-4</c:v>
                </c:pt>
                <c:pt idx="176">
                  <c:v>1.4015131807863966E-4</c:v>
                </c:pt>
                <c:pt idx="177">
                  <c:v>1.5794547149241512E-4</c:v>
                </c:pt>
                <c:pt idx="178">
                  <c:v>1.4904839478552739E-4</c:v>
                </c:pt>
                <c:pt idx="179">
                  <c:v>1.4237558725536159E-4</c:v>
                </c:pt>
                <c:pt idx="180">
                  <c:v>1.5127266396224931E-4</c:v>
                </c:pt>
                <c:pt idx="181">
                  <c:v>1.62394009845859E-4</c:v>
                </c:pt>
                <c:pt idx="182">
                  <c:v>1.4682412560880546E-4</c:v>
                </c:pt>
                <c:pt idx="183">
                  <c:v>1.5572120231569317E-4</c:v>
                </c:pt>
                <c:pt idx="184">
                  <c:v>1.5349693313897124E-4</c:v>
                </c:pt>
                <c:pt idx="185">
                  <c:v>1.6016974066913704E-4</c:v>
                </c:pt>
                <c:pt idx="186">
                  <c:v>1.5572120231569317E-4</c:v>
                </c:pt>
                <c:pt idx="187">
                  <c:v>1.3347636826231563E-4</c:v>
                </c:pt>
                <c:pt idx="188">
                  <c:v>1.2918130165506494E-4</c:v>
                </c:pt>
                <c:pt idx="189">
                  <c:v>6.4755302546304564E-5</c:v>
                </c:pt>
                <c:pt idx="190">
                  <c:v>1.0770596861881147E-4</c:v>
                </c:pt>
                <c:pt idx="191">
                  <c:v>1.1844363513693821E-4</c:v>
                </c:pt>
                <c:pt idx="192">
                  <c:v>1.4421403478044235E-4</c:v>
                </c:pt>
                <c:pt idx="193">
                  <c:v>1.3777143486956632E-4</c:v>
                </c:pt>
                <c:pt idx="194">
                  <c:v>1.3562390156594099E-4</c:v>
                </c:pt>
                <c:pt idx="195">
                  <c:v>1.3347636826231563E-4</c:v>
                </c:pt>
                <c:pt idx="196">
                  <c:v>1.313288349586903E-4</c:v>
                </c:pt>
                <c:pt idx="197">
                  <c:v>1.3347636826231563E-4</c:v>
                </c:pt>
                <c:pt idx="198">
                  <c:v>1.3347636826231563E-4</c:v>
                </c:pt>
                <c:pt idx="199">
                  <c:v>1.3562390156594099E-4</c:v>
                </c:pt>
                <c:pt idx="200">
                  <c:v>1.3347636826231563E-4</c:v>
                </c:pt>
                <c:pt idx="201">
                  <c:v>1.3347636826231563E-4</c:v>
                </c:pt>
                <c:pt idx="202">
                  <c:v>1.3347636826231563E-4</c:v>
                </c:pt>
                <c:pt idx="203">
                  <c:v>1.3777143486956632E-4</c:v>
                </c:pt>
                <c:pt idx="204">
                  <c:v>1.3347636826231563E-4</c:v>
                </c:pt>
                <c:pt idx="205">
                  <c:v>1.3562390156594099E-4</c:v>
                </c:pt>
                <c:pt idx="206">
                  <c:v>1.3347636826231563E-4</c:v>
                </c:pt>
                <c:pt idx="207">
                  <c:v>1.3347636826231563E-4</c:v>
                </c:pt>
                <c:pt idx="208">
                  <c:v>1.2918130165506494E-4</c:v>
                </c:pt>
                <c:pt idx="209">
                  <c:v>1.3347636826231563E-4</c:v>
                </c:pt>
                <c:pt idx="210">
                  <c:v>1.3562390156594099E-4</c:v>
                </c:pt>
                <c:pt idx="211">
                  <c:v>1.3562390156594099E-4</c:v>
                </c:pt>
                <c:pt idx="212">
                  <c:v>1.3562390156594099E-4</c:v>
                </c:pt>
                <c:pt idx="213">
                  <c:v>1.3562390156594099E-4</c:v>
                </c:pt>
                <c:pt idx="214">
                  <c:v>1.3991896817319165E-4</c:v>
                </c:pt>
                <c:pt idx="215">
                  <c:v>1.3562390156594099E-4</c:v>
                </c:pt>
                <c:pt idx="216">
                  <c:v>1.3991896817319165E-4</c:v>
                </c:pt>
                <c:pt idx="217">
                  <c:v>2.8039246545330781E-4</c:v>
                </c:pt>
                <c:pt idx="218">
                  <c:v>2.9834109545669705E-4</c:v>
                </c:pt>
                <c:pt idx="219">
                  <c:v>3.005846742071207E-4</c:v>
                </c:pt>
                <c:pt idx="220">
                  <c:v>3.1628972546008624E-4</c:v>
                </c:pt>
                <c:pt idx="221">
                  <c:v>3.005846742071207E-4</c:v>
                </c:pt>
                <c:pt idx="222">
                  <c:v>2.9609751670627341E-4</c:v>
                </c:pt>
                <c:pt idx="223">
                  <c:v>2.8936678045500243E-4</c:v>
                </c:pt>
                <c:pt idx="224">
                  <c:v>2.9161035920542607E-4</c:v>
                </c:pt>
                <c:pt idx="225">
                  <c:v>2.7590530795246047E-4</c:v>
                </c:pt>
                <c:pt idx="226">
                  <c:v>2.7366172920203683E-4</c:v>
                </c:pt>
                <c:pt idx="227">
                  <c:v>2.6917457170118949E-4</c:v>
                </c:pt>
                <c:pt idx="228">
                  <c:v>2.6917457170118949E-4</c:v>
                </c:pt>
                <c:pt idx="229">
                  <c:v>2.6468741420034221E-4</c:v>
                </c:pt>
                <c:pt idx="230">
                  <c:v>2.6468741420034221E-4</c:v>
                </c:pt>
                <c:pt idx="231">
                  <c:v>2.6468741420034221E-4</c:v>
                </c:pt>
                <c:pt idx="232">
                  <c:v>2.6020025669949487E-4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13-4943-A2EA-E3AD471A4496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Data!$AF$47:$JD$47</c:f>
              <c:numCache>
                <c:formatCode>0.0000</c:formatCode>
                <c:ptCount val="233"/>
                <c:pt idx="0">
                  <c:v>0.15537339267562447</c:v>
                </c:pt>
                <c:pt idx="1">
                  <c:v>0.13015707189984654</c:v>
                </c:pt>
                <c:pt idx="2">
                  <c:v>0.12570843485251065</c:v>
                </c:pt>
                <c:pt idx="3">
                  <c:v>0.12570474609874008</c:v>
                </c:pt>
                <c:pt idx="4">
                  <c:v>0.13534345970130116</c:v>
                </c:pt>
                <c:pt idx="5">
                  <c:v>0.13511106821375377</c:v>
                </c:pt>
                <c:pt idx="6">
                  <c:v>0.13452086761045878</c:v>
                </c:pt>
                <c:pt idx="7">
                  <c:v>0.13381631564027541</c:v>
                </c:pt>
                <c:pt idx="8">
                  <c:v>0.13473112657538264</c:v>
                </c:pt>
                <c:pt idx="9">
                  <c:v>0.13403026335896984</c:v>
                </c:pt>
                <c:pt idx="10">
                  <c:v>0.13391960074585202</c:v>
                </c:pt>
                <c:pt idx="11">
                  <c:v>0.13439544998225861</c:v>
                </c:pt>
                <c:pt idx="12">
                  <c:v>0.13389377946945788</c:v>
                </c:pt>
                <c:pt idx="13">
                  <c:v>0.15614559996242852</c:v>
                </c:pt>
                <c:pt idx="14">
                  <c:v>0.160556641332671</c:v>
                </c:pt>
                <c:pt idx="15">
                  <c:v>0.16919475241561907</c:v>
                </c:pt>
                <c:pt idx="16">
                  <c:v>0.17958273345048684</c:v>
                </c:pt>
                <c:pt idx="17">
                  <c:v>0.17921906854605366</c:v>
                </c:pt>
                <c:pt idx="18">
                  <c:v>0.18145667731097784</c:v>
                </c:pt>
                <c:pt idx="19">
                  <c:v>0.18188023996437647</c:v>
                </c:pt>
                <c:pt idx="20">
                  <c:v>0.18408362144417748</c:v>
                </c:pt>
                <c:pt idx="21">
                  <c:v>0.1769557893172872</c:v>
                </c:pt>
                <c:pt idx="22">
                  <c:v>0.12706257759208542</c:v>
                </c:pt>
                <c:pt idx="23">
                  <c:v>0.1138327944452818</c:v>
                </c:pt>
                <c:pt idx="24">
                  <c:v>9.2481514238633211E-2</c:v>
                </c:pt>
                <c:pt idx="25">
                  <c:v>9.1535649444485861E-2</c:v>
                </c:pt>
                <c:pt idx="26">
                  <c:v>9.0558974722190391E-2</c:v>
                </c:pt>
                <c:pt idx="27">
                  <c:v>9.0716105355745827E-2</c:v>
                </c:pt>
                <c:pt idx="28">
                  <c:v>9.0848588046782738E-2</c:v>
                </c:pt>
                <c:pt idx="29">
                  <c:v>9.0013638993968637E-2</c:v>
                </c:pt>
                <c:pt idx="30">
                  <c:v>9.3676939450780344E-2</c:v>
                </c:pt>
                <c:pt idx="31">
                  <c:v>9.2512324166781332E-2</c:v>
                </c:pt>
                <c:pt idx="32">
                  <c:v>6.8692807417271226E-2</c:v>
                </c:pt>
                <c:pt idx="33">
                  <c:v>5.5933917239681392E-2</c:v>
                </c:pt>
                <c:pt idx="34">
                  <c:v>5.4264854713043195E-2</c:v>
                </c:pt>
                <c:pt idx="35">
                  <c:v>5.5596130775956987E-2</c:v>
                </c:pt>
                <c:pt idx="36">
                  <c:v>5.5620968015936724E-2</c:v>
                </c:pt>
                <c:pt idx="37">
                  <c:v>5.5901628827707731E-2</c:v>
                </c:pt>
                <c:pt idx="38">
                  <c:v>5.5104353424358245E-2</c:v>
                </c:pt>
                <c:pt idx="39">
                  <c:v>5.5452074784074531E-2</c:v>
                </c:pt>
                <c:pt idx="40">
                  <c:v>0.12362797772589587</c:v>
                </c:pt>
                <c:pt idx="41">
                  <c:v>0.17011365274291651</c:v>
                </c:pt>
                <c:pt idx="42">
                  <c:v>0.16269925766402335</c:v>
                </c:pt>
                <c:pt idx="43">
                  <c:v>0.16927630563699175</c:v>
                </c:pt>
                <c:pt idx="44">
                  <c:v>0.16323412696075942</c:v>
                </c:pt>
                <c:pt idx="45">
                  <c:v>0.16989970502422205</c:v>
                </c:pt>
                <c:pt idx="46">
                  <c:v>0.17001405639111047</c:v>
                </c:pt>
                <c:pt idx="47">
                  <c:v>0.17084771474326466</c:v>
                </c:pt>
                <c:pt idx="48">
                  <c:v>0.16703354334447085</c:v>
                </c:pt>
                <c:pt idx="49">
                  <c:v>0.15597057993272426</c:v>
                </c:pt>
                <c:pt idx="50">
                  <c:v>0.14710506846004823</c:v>
                </c:pt>
                <c:pt idx="51">
                  <c:v>0.14251400001884101</c:v>
                </c:pt>
                <c:pt idx="52">
                  <c:v>0.14345651286643446</c:v>
                </c:pt>
                <c:pt idx="53">
                  <c:v>0.14055165881662493</c:v>
                </c:pt>
                <c:pt idx="54">
                  <c:v>0.14367373262427829</c:v>
                </c:pt>
                <c:pt idx="55">
                  <c:v>0.14156780548043663</c:v>
                </c:pt>
                <c:pt idx="56">
                  <c:v>0.14334974383291801</c:v>
                </c:pt>
                <c:pt idx="57">
                  <c:v>0.14274962823073939</c:v>
                </c:pt>
                <c:pt idx="58">
                  <c:v>0.14538811576106467</c:v>
                </c:pt>
                <c:pt idx="59">
                  <c:v>0.1519380209226108</c:v>
                </c:pt>
                <c:pt idx="60">
                  <c:v>0.16233083215303698</c:v>
                </c:pt>
                <c:pt idx="61">
                  <c:v>0.15700903420928078</c:v>
                </c:pt>
                <c:pt idx="62">
                  <c:v>0.15478885239213508</c:v>
                </c:pt>
                <c:pt idx="63">
                  <c:v>0.15851743016146114</c:v>
                </c:pt>
                <c:pt idx="64">
                  <c:v>0.15382996987974659</c:v>
                </c:pt>
                <c:pt idx="65">
                  <c:v>0.15265349479723911</c:v>
                </c:pt>
                <c:pt idx="66">
                  <c:v>0.15698690615130256</c:v>
                </c:pt>
                <c:pt idx="67">
                  <c:v>0.15371564158019255</c:v>
                </c:pt>
                <c:pt idx="68">
                  <c:v>0.16434652086933427</c:v>
                </c:pt>
                <c:pt idx="69">
                  <c:v>8.9675732897734187E-2</c:v>
                </c:pt>
                <c:pt idx="70">
                  <c:v>0.2234109750529874</c:v>
                </c:pt>
                <c:pt idx="71">
                  <c:v>0.21276743746097759</c:v>
                </c:pt>
                <c:pt idx="72">
                  <c:v>0.21505588778640972</c:v>
                </c:pt>
                <c:pt idx="73">
                  <c:v>0.21726805643432745</c:v>
                </c:pt>
                <c:pt idx="74">
                  <c:v>0.22173726530517135</c:v>
                </c:pt>
                <c:pt idx="75">
                  <c:v>0.21738920968685033</c:v>
                </c:pt>
                <c:pt idx="76">
                  <c:v>0.17227858953371097</c:v>
                </c:pt>
                <c:pt idx="77">
                  <c:v>0.12252613658879476</c:v>
                </c:pt>
                <c:pt idx="78">
                  <c:v>0.17827966777250676</c:v>
                </c:pt>
                <c:pt idx="79">
                  <c:v>0.18241235990285612</c:v>
                </c:pt>
                <c:pt idx="80">
                  <c:v>0.18992594118182279</c:v>
                </c:pt>
                <c:pt idx="81">
                  <c:v>0.16149978110331648</c:v>
                </c:pt>
                <c:pt idx="82">
                  <c:v>0.16207364255091075</c:v>
                </c:pt>
                <c:pt idx="83">
                  <c:v>0.16146864133484237</c:v>
                </c:pt>
                <c:pt idx="84">
                  <c:v>0.16095705942419633</c:v>
                </c:pt>
                <c:pt idx="85">
                  <c:v>0.15797209018903549</c:v>
                </c:pt>
                <c:pt idx="86">
                  <c:v>0.15443995073640107</c:v>
                </c:pt>
                <c:pt idx="87">
                  <c:v>0.15905308500892235</c:v>
                </c:pt>
                <c:pt idx="88">
                  <c:v>0.17194050061884925</c:v>
                </c:pt>
                <c:pt idx="89">
                  <c:v>0.16293221045312539</c:v>
                </c:pt>
                <c:pt idx="90">
                  <c:v>8.5837564752780163E-2</c:v>
                </c:pt>
                <c:pt idx="91">
                  <c:v>0.21384772991527981</c:v>
                </c:pt>
                <c:pt idx="92">
                  <c:v>0.20365983192288117</c:v>
                </c:pt>
                <c:pt idx="93">
                  <c:v>0.20585031589257902</c:v>
                </c:pt>
                <c:pt idx="94">
                  <c:v>0.20796778372995361</c:v>
                </c:pt>
                <c:pt idx="95">
                  <c:v>0.2122456700707753</c:v>
                </c:pt>
                <c:pt idx="96">
                  <c:v>0.20980177717124968</c:v>
                </c:pt>
                <c:pt idx="97">
                  <c:v>0.2001378773049356</c:v>
                </c:pt>
                <c:pt idx="98">
                  <c:v>0.16854336734199948</c:v>
                </c:pt>
                <c:pt idx="99">
                  <c:v>0.2767408419505577</c:v>
                </c:pt>
                <c:pt idx="100">
                  <c:v>0.27699660992810599</c:v>
                </c:pt>
                <c:pt idx="101">
                  <c:v>0.21562126963151645</c:v>
                </c:pt>
                <c:pt idx="102">
                  <c:v>0.21774818228691811</c:v>
                </c:pt>
                <c:pt idx="103">
                  <c:v>0.21963727559477481</c:v>
                </c:pt>
                <c:pt idx="104">
                  <c:v>0.21755972167188253</c:v>
                </c:pt>
                <c:pt idx="105">
                  <c:v>0.19955724577848311</c:v>
                </c:pt>
                <c:pt idx="106">
                  <c:v>0.19740341017807639</c:v>
                </c:pt>
                <c:pt idx="107">
                  <c:v>0.19617392902284425</c:v>
                </c:pt>
                <c:pt idx="108">
                  <c:v>0.18028041715484308</c:v>
                </c:pt>
                <c:pt idx="109">
                  <c:v>0.17834196511447703</c:v>
                </c:pt>
                <c:pt idx="110">
                  <c:v>0.1738233975111238</c:v>
                </c:pt>
                <c:pt idx="111">
                  <c:v>0.17974644541224225</c:v>
                </c:pt>
                <c:pt idx="112">
                  <c:v>0.17678043430418217</c:v>
                </c:pt>
                <c:pt idx="113">
                  <c:v>0.17908234610211682</c:v>
                </c:pt>
                <c:pt idx="114">
                  <c:v>0.17585159270150677</c:v>
                </c:pt>
                <c:pt idx="115">
                  <c:v>0.17510672455636611</c:v>
                </c:pt>
                <c:pt idx="116">
                  <c:v>0.17061956705551881</c:v>
                </c:pt>
                <c:pt idx="117">
                  <c:v>0.16947085473530191</c:v>
                </c:pt>
                <c:pt idx="118">
                  <c:v>0.17012149257292475</c:v>
                </c:pt>
                <c:pt idx="119">
                  <c:v>0.16499715870695711</c:v>
                </c:pt>
                <c:pt idx="120">
                  <c:v>0.16530677257451559</c:v>
                </c:pt>
                <c:pt idx="121">
                  <c:v>0.17388621771613566</c:v>
                </c:pt>
                <c:pt idx="122">
                  <c:v>0.17176827937573572</c:v>
                </c:pt>
                <c:pt idx="123">
                  <c:v>0.13328884011532077</c:v>
                </c:pt>
                <c:pt idx="124">
                  <c:v>0.19229702171681706</c:v>
                </c:pt>
                <c:pt idx="125">
                  <c:v>0.19504169242944452</c:v>
                </c:pt>
                <c:pt idx="126">
                  <c:v>0.20857251607309896</c:v>
                </c:pt>
                <c:pt idx="127">
                  <c:v>0.20224141593010514</c:v>
                </c:pt>
                <c:pt idx="128">
                  <c:v>0.19942958361765808</c:v>
                </c:pt>
                <c:pt idx="129">
                  <c:v>0.20059819545451907</c:v>
                </c:pt>
                <c:pt idx="130">
                  <c:v>0.23110775589782503</c:v>
                </c:pt>
                <c:pt idx="131">
                  <c:v>0.21247530473565782</c:v>
                </c:pt>
                <c:pt idx="132">
                  <c:v>0.20733299927776422</c:v>
                </c:pt>
                <c:pt idx="133">
                  <c:v>0.20263902036371489</c:v>
                </c:pt>
                <c:pt idx="134">
                  <c:v>0.21117964102394793</c:v>
                </c:pt>
                <c:pt idx="135">
                  <c:v>0.20505998370047387</c:v>
                </c:pt>
                <c:pt idx="136">
                  <c:v>0.20288559996282923</c:v>
                </c:pt>
                <c:pt idx="137">
                  <c:v>0.20525276411432689</c:v>
                </c:pt>
                <c:pt idx="138">
                  <c:v>0.20785305806862359</c:v>
                </c:pt>
                <c:pt idx="139">
                  <c:v>0.20808170460598413</c:v>
                </c:pt>
                <c:pt idx="140">
                  <c:v>0.20507791676222761</c:v>
                </c:pt>
                <c:pt idx="141">
                  <c:v>0.20585352168307819</c:v>
                </c:pt>
                <c:pt idx="142">
                  <c:v>0.20645427925182952</c:v>
                </c:pt>
                <c:pt idx="143">
                  <c:v>0.20379121958139462</c:v>
                </c:pt>
                <c:pt idx="144">
                  <c:v>0.20305148078405158</c:v>
                </c:pt>
                <c:pt idx="145">
                  <c:v>0.20954324913891639</c:v>
                </c:pt>
                <c:pt idx="146">
                  <c:v>0.20763337806213986</c:v>
                </c:pt>
                <c:pt idx="147">
                  <c:v>0.20598801964623145</c:v>
                </c:pt>
                <c:pt idx="148">
                  <c:v>0.20597008658447771</c:v>
                </c:pt>
                <c:pt idx="149">
                  <c:v>0.20885282626139626</c:v>
                </c:pt>
                <c:pt idx="150">
                  <c:v>0.20293491588265211</c:v>
                </c:pt>
                <c:pt idx="151">
                  <c:v>0.20467890613820625</c:v>
                </c:pt>
                <c:pt idx="152">
                  <c:v>0.18110973626462398</c:v>
                </c:pt>
                <c:pt idx="153">
                  <c:v>0.24260851423791782</c:v>
                </c:pt>
                <c:pt idx="154">
                  <c:v>0.14579205810415269</c:v>
                </c:pt>
                <c:pt idx="155">
                  <c:v>0.14765958365394102</c:v>
                </c:pt>
                <c:pt idx="156">
                  <c:v>0.14815997327493696</c:v>
                </c:pt>
                <c:pt idx="157">
                  <c:v>0.14905352616957254</c:v>
                </c:pt>
                <c:pt idx="158">
                  <c:v>0.14233847616638615</c:v>
                </c:pt>
                <c:pt idx="159">
                  <c:v>0.14354477257414419</c:v>
                </c:pt>
                <c:pt idx="160">
                  <c:v>0.14611373714622147</c:v>
                </c:pt>
                <c:pt idx="161">
                  <c:v>0.14600204303439204</c:v>
                </c:pt>
                <c:pt idx="162">
                  <c:v>0.16063231612439494</c:v>
                </c:pt>
                <c:pt idx="163">
                  <c:v>0.1717536620080046</c:v>
                </c:pt>
                <c:pt idx="164">
                  <c:v>0.18075750363537499</c:v>
                </c:pt>
                <c:pt idx="165">
                  <c:v>0.22728921481239783</c:v>
                </c:pt>
                <c:pt idx="166">
                  <c:v>0.22830793009533651</c:v>
                </c:pt>
                <c:pt idx="167">
                  <c:v>0.22883285762104288</c:v>
                </c:pt>
                <c:pt idx="168">
                  <c:v>0.19181656998203644</c:v>
                </c:pt>
                <c:pt idx="169">
                  <c:v>0.21452635827636737</c:v>
                </c:pt>
                <c:pt idx="170">
                  <c:v>0.16081025765853268</c:v>
                </c:pt>
                <c:pt idx="171">
                  <c:v>0.17246097960620219</c:v>
                </c:pt>
                <c:pt idx="172">
                  <c:v>0.16279875430252208</c:v>
                </c:pt>
                <c:pt idx="173">
                  <c:v>0.15406627351471178</c:v>
                </c:pt>
                <c:pt idx="174">
                  <c:v>0.18575321220629246</c:v>
                </c:pt>
                <c:pt idx="175">
                  <c:v>0.22497152633025361</c:v>
                </c:pt>
                <c:pt idx="176">
                  <c:v>0.15899080547197414</c:v>
                </c:pt>
                <c:pt idx="177">
                  <c:v>0.21723996667196815</c:v>
                </c:pt>
                <c:pt idx="178">
                  <c:v>0.1788312865283338</c:v>
                </c:pt>
                <c:pt idx="179">
                  <c:v>0.15688219829244174</c:v>
                </c:pt>
                <c:pt idx="180">
                  <c:v>0.19527753282101579</c:v>
                </c:pt>
                <c:pt idx="181">
                  <c:v>0.19609606387804943</c:v>
                </c:pt>
                <c:pt idx="182">
                  <c:v>0.18683865556453277</c:v>
                </c:pt>
                <c:pt idx="183">
                  <c:v>0.19246605658163926</c:v>
                </c:pt>
                <c:pt idx="184">
                  <c:v>0.17347524635078737</c:v>
                </c:pt>
                <c:pt idx="185">
                  <c:v>0.18110893816529705</c:v>
                </c:pt>
                <c:pt idx="186">
                  <c:v>0.18195416045245139</c:v>
                </c:pt>
                <c:pt idx="187">
                  <c:v>0.16986195279042546</c:v>
                </c:pt>
                <c:pt idx="188">
                  <c:v>0.15923166293748001</c:v>
                </c:pt>
                <c:pt idx="189">
                  <c:v>6.4499673847958724E-2</c:v>
                </c:pt>
                <c:pt idx="190">
                  <c:v>0.17080257237741336</c:v>
                </c:pt>
                <c:pt idx="191">
                  <c:v>0.19030217477433153</c:v>
                </c:pt>
                <c:pt idx="192">
                  <c:v>0.22165616100726157</c:v>
                </c:pt>
                <c:pt idx="193">
                  <c:v>0.20616385575490834</c:v>
                </c:pt>
                <c:pt idx="194">
                  <c:v>0.20451455017772405</c:v>
                </c:pt>
                <c:pt idx="195">
                  <c:v>0.20445871431182977</c:v>
                </c:pt>
                <c:pt idx="196">
                  <c:v>0.20578588989347027</c:v>
                </c:pt>
                <c:pt idx="197">
                  <c:v>0.20390894578610172</c:v>
                </c:pt>
                <c:pt idx="198">
                  <c:v>0.20405068298414097</c:v>
                </c:pt>
                <c:pt idx="199">
                  <c:v>0.20784322679834333</c:v>
                </c:pt>
                <c:pt idx="200">
                  <c:v>0.20564415269543099</c:v>
                </c:pt>
                <c:pt idx="201">
                  <c:v>0.20530054736685094</c:v>
                </c:pt>
                <c:pt idx="202">
                  <c:v>0.20741801520422554</c:v>
                </c:pt>
                <c:pt idx="203">
                  <c:v>0.20786899719798685</c:v>
                </c:pt>
                <c:pt idx="204">
                  <c:v>0.20765853893423156</c:v>
                </c:pt>
                <c:pt idx="205">
                  <c:v>0.20595769255776031</c:v>
                </c:pt>
                <c:pt idx="206">
                  <c:v>0.20719467174064851</c:v>
                </c:pt>
                <c:pt idx="207">
                  <c:v>0.20276216300196576</c:v>
                </c:pt>
                <c:pt idx="208">
                  <c:v>0.20160249501800806</c:v>
                </c:pt>
                <c:pt idx="209">
                  <c:v>0.20482809004005337</c:v>
                </c:pt>
                <c:pt idx="210">
                  <c:v>0.20534779309953069</c:v>
                </c:pt>
                <c:pt idx="211">
                  <c:v>0.20489251603916211</c:v>
                </c:pt>
                <c:pt idx="212">
                  <c:v>0.20546805496453369</c:v>
                </c:pt>
                <c:pt idx="213">
                  <c:v>0.20608224948937054</c:v>
                </c:pt>
                <c:pt idx="214">
                  <c:v>0.20871083025300796</c:v>
                </c:pt>
                <c:pt idx="215">
                  <c:v>0.20712595067493247</c:v>
                </c:pt>
                <c:pt idx="216">
                  <c:v>0.20597487282418928</c:v>
                </c:pt>
                <c:pt idx="217">
                  <c:v>0.19875404458583143</c:v>
                </c:pt>
                <c:pt idx="218">
                  <c:v>0.23128593646697443</c:v>
                </c:pt>
                <c:pt idx="219">
                  <c:v>0.23418912737002265</c:v>
                </c:pt>
                <c:pt idx="220">
                  <c:v>0.2548435133464228</c:v>
                </c:pt>
                <c:pt idx="221">
                  <c:v>0.22796095275884656</c:v>
                </c:pt>
                <c:pt idx="222">
                  <c:v>0.21276295030347672</c:v>
                </c:pt>
                <c:pt idx="223">
                  <c:v>0.21345397255860724</c:v>
                </c:pt>
                <c:pt idx="224">
                  <c:v>0.21060462754556919</c:v>
                </c:pt>
                <c:pt idx="225">
                  <c:v>0.17835093942947874</c:v>
                </c:pt>
                <c:pt idx="226">
                  <c:v>0.17627787266408726</c:v>
                </c:pt>
                <c:pt idx="227">
                  <c:v>0.15757091304305482</c:v>
                </c:pt>
                <c:pt idx="228">
                  <c:v>0.15372093190732786</c:v>
                </c:pt>
                <c:pt idx="229">
                  <c:v>0.1557670757277142</c:v>
                </c:pt>
                <c:pt idx="230">
                  <c:v>0.1539722127273753</c:v>
                </c:pt>
                <c:pt idx="231">
                  <c:v>0.15251837369710075</c:v>
                </c:pt>
                <c:pt idx="232">
                  <c:v>0.15052607576672455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13-4943-A2EA-E3AD471A4496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Data!$AF$48:$JD$48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6.4922066362447497E-4</c:v>
                </c:pt>
                <c:pt idx="3">
                  <c:v>4.5002796001242007E-4</c:v>
                </c:pt>
                <c:pt idx="4">
                  <c:v>3.9100789968292236E-4</c:v>
                </c:pt>
                <c:pt idx="5">
                  <c:v>3.6887537705936074E-4</c:v>
                </c:pt>
                <c:pt idx="6">
                  <c:v>3.7625288460054791E-4</c:v>
                </c:pt>
                <c:pt idx="7">
                  <c:v>3.9838540722410959E-4</c:v>
                </c:pt>
                <c:pt idx="8">
                  <c:v>3.9100789968292236E-4</c:v>
                </c:pt>
                <c:pt idx="9">
                  <c:v>3.8363039214173519E-4</c:v>
                </c:pt>
                <c:pt idx="10">
                  <c:v>3.6149786951817351E-4</c:v>
                </c:pt>
                <c:pt idx="11">
                  <c:v>3.5412036197698629E-4</c:v>
                </c:pt>
                <c:pt idx="12">
                  <c:v>3.5412036197698629E-4</c:v>
                </c:pt>
                <c:pt idx="13">
                  <c:v>4.1072742147747304E-4</c:v>
                </c:pt>
                <c:pt idx="14">
                  <c:v>4.021706001966924E-4</c:v>
                </c:pt>
                <c:pt idx="15">
                  <c:v>4.4495470660059586E-4</c:v>
                </c:pt>
                <c:pt idx="16">
                  <c:v>4.962956342852799E-4</c:v>
                </c:pt>
                <c:pt idx="17">
                  <c:v>5.1340927684684129E-4</c:v>
                </c:pt>
                <c:pt idx="18">
                  <c:v>5.3052291940840278E-4</c:v>
                </c:pt>
                <c:pt idx="19">
                  <c:v>5.1340927684684129E-4</c:v>
                </c:pt>
                <c:pt idx="20">
                  <c:v>4.7918199172371857E-4</c:v>
                </c:pt>
                <c:pt idx="21">
                  <c:v>4.6206834916215724E-4</c:v>
                </c:pt>
                <c:pt idx="22">
                  <c:v>3.3890920962934267E-4</c:v>
                </c:pt>
                <c:pt idx="23">
                  <c:v>3.0809928148122065E-4</c:v>
                </c:pt>
                <c:pt idx="24">
                  <c:v>2.7112736770347419E-4</c:v>
                </c:pt>
                <c:pt idx="25">
                  <c:v>2.5264141081460088E-4</c:v>
                </c:pt>
                <c:pt idx="26">
                  <c:v>2.7728935333309857E-4</c:v>
                </c:pt>
                <c:pt idx="27">
                  <c:v>2.649653820738497E-4</c:v>
                </c:pt>
                <c:pt idx="28">
                  <c:v>2.5880339644422532E-4</c:v>
                </c:pt>
                <c:pt idx="29">
                  <c:v>2.4031743955535209E-4</c:v>
                </c:pt>
                <c:pt idx="30">
                  <c:v>2.3415545392572765E-4</c:v>
                </c:pt>
                <c:pt idx="31">
                  <c:v>2.3415545392572765E-4</c:v>
                </c:pt>
                <c:pt idx="32">
                  <c:v>1.8379557585003866E-4</c:v>
                </c:pt>
                <c:pt idx="33">
                  <c:v>1.539908878743567E-4</c:v>
                </c:pt>
                <c:pt idx="34">
                  <c:v>1.4902343987840971E-4</c:v>
                </c:pt>
                <c:pt idx="35">
                  <c:v>1.5895833587030372E-4</c:v>
                </c:pt>
                <c:pt idx="36">
                  <c:v>1.5895833587030372E-4</c:v>
                </c:pt>
                <c:pt idx="37">
                  <c:v>1.539908878743567E-4</c:v>
                </c:pt>
                <c:pt idx="38">
                  <c:v>1.4405599188246272E-4</c:v>
                </c:pt>
                <c:pt idx="39">
                  <c:v>1.4405599188246272E-4</c:v>
                </c:pt>
                <c:pt idx="40">
                  <c:v>3.7625288460054791E-4</c:v>
                </c:pt>
                <c:pt idx="41">
                  <c:v>4.3527294493004567E-4</c:v>
                </c:pt>
                <c:pt idx="42">
                  <c:v>4.574054675536073E-4</c:v>
                </c:pt>
                <c:pt idx="43">
                  <c:v>4.7216048263598175E-4</c:v>
                </c:pt>
                <c:pt idx="44">
                  <c:v>4.9429300525954338E-4</c:v>
                </c:pt>
                <c:pt idx="45">
                  <c:v>4.7953799017716892E-4</c:v>
                </c:pt>
                <c:pt idx="46">
                  <c:v>4.7953799017716892E-4</c:v>
                </c:pt>
                <c:pt idx="47">
                  <c:v>4.574054675536073E-4</c:v>
                </c:pt>
                <c:pt idx="48">
                  <c:v>4.3527294493004567E-4</c:v>
                </c:pt>
                <c:pt idx="49">
                  <c:v>4.0498598920031678E-4</c:v>
                </c:pt>
                <c:pt idx="50">
                  <c:v>3.7553246271302098E-4</c:v>
                </c:pt>
                <c:pt idx="51">
                  <c:v>3.9762260757849287E-4</c:v>
                </c:pt>
                <c:pt idx="52">
                  <c:v>4.0498598920031678E-4</c:v>
                </c:pt>
                <c:pt idx="53">
                  <c:v>4.1234937082214074E-4</c:v>
                </c:pt>
                <c:pt idx="54">
                  <c:v>4.1234937082214074E-4</c:v>
                </c:pt>
                <c:pt idx="55">
                  <c:v>3.9025922595666891E-4</c:v>
                </c:pt>
                <c:pt idx="56">
                  <c:v>3.6816908109119708E-4</c:v>
                </c:pt>
                <c:pt idx="57">
                  <c:v>3.6816908109119708E-4</c:v>
                </c:pt>
                <c:pt idx="58">
                  <c:v>3.8355300495540254E-4</c:v>
                </c:pt>
                <c:pt idx="59">
                  <c:v>4.2043310158572969E-4</c:v>
                </c:pt>
                <c:pt idx="60">
                  <c:v>4.1305708225966424E-4</c:v>
                </c:pt>
                <c:pt idx="61">
                  <c:v>4.2780912091179509E-4</c:v>
                </c:pt>
                <c:pt idx="62">
                  <c:v>4.4256115956392599E-4</c:v>
                </c:pt>
                <c:pt idx="63">
                  <c:v>4.2780912091179509E-4</c:v>
                </c:pt>
                <c:pt idx="64">
                  <c:v>4.3518514023786059E-4</c:v>
                </c:pt>
                <c:pt idx="65">
                  <c:v>4.1305708225966424E-4</c:v>
                </c:pt>
                <c:pt idx="66">
                  <c:v>4.0568106293359884E-4</c:v>
                </c:pt>
                <c:pt idx="67">
                  <c:v>4.0568106293359884E-4</c:v>
                </c:pt>
                <c:pt idx="68">
                  <c:v>4.1281849007795247E-4</c:v>
                </c:pt>
                <c:pt idx="69">
                  <c:v>0</c:v>
                </c:pt>
                <c:pt idx="70">
                  <c:v>3.3204965506270092E-4</c:v>
                </c:pt>
                <c:pt idx="71">
                  <c:v>2.7820376505253324E-4</c:v>
                </c:pt>
                <c:pt idx="72">
                  <c:v>2.7820376505253324E-4</c:v>
                </c:pt>
                <c:pt idx="73">
                  <c:v>2.8717808005422786E-4</c:v>
                </c:pt>
                <c:pt idx="74">
                  <c:v>3.0512671005761705E-4</c:v>
                </c:pt>
                <c:pt idx="75">
                  <c:v>2.9615239505592243E-4</c:v>
                </c:pt>
                <c:pt idx="76">
                  <c:v>4.4485383534438675E-4</c:v>
                </c:pt>
                <c:pt idx="77">
                  <c:v>4.3595675863749905E-4</c:v>
                </c:pt>
                <c:pt idx="78">
                  <c:v>4.8044214217193772E-4</c:v>
                </c:pt>
                <c:pt idx="79">
                  <c:v>4.7154506546504997E-4</c:v>
                </c:pt>
                <c:pt idx="80">
                  <c:v>4.3595675863749905E-4</c:v>
                </c:pt>
                <c:pt idx="81">
                  <c:v>3.6478014498239711E-4</c:v>
                </c:pt>
                <c:pt idx="82">
                  <c:v>3.7367722168928492E-4</c:v>
                </c:pt>
                <c:pt idx="83">
                  <c:v>3.7367722168928492E-4</c:v>
                </c:pt>
                <c:pt idx="84">
                  <c:v>3.7367722168928492E-4</c:v>
                </c:pt>
                <c:pt idx="85">
                  <c:v>3.6478014498239711E-4</c:v>
                </c:pt>
                <c:pt idx="86">
                  <c:v>3.5588306827550941E-4</c:v>
                </c:pt>
                <c:pt idx="87">
                  <c:v>3.9147137510306038E-4</c:v>
                </c:pt>
                <c:pt idx="88">
                  <c:v>4.6264798875816226E-4</c:v>
                </c:pt>
                <c:pt idx="89">
                  <c:v>4.0926552851683578E-4</c:v>
                </c:pt>
                <c:pt idx="90">
                  <c:v>0</c:v>
                </c:pt>
                <c:pt idx="91">
                  <c:v>3.1783492893655124E-4</c:v>
                </c:pt>
                <c:pt idx="92">
                  <c:v>2.6629412964954293E-4</c:v>
                </c:pt>
                <c:pt idx="93">
                  <c:v>2.6629412964954293E-4</c:v>
                </c:pt>
                <c:pt idx="94">
                  <c:v>2.7488426286404431E-4</c:v>
                </c:pt>
                <c:pt idx="95">
                  <c:v>2.9206452929304708E-4</c:v>
                </c:pt>
                <c:pt idx="96">
                  <c:v>2.834743960785457E-4</c:v>
                </c:pt>
                <c:pt idx="97">
                  <c:v>2.5770399643504154E-4</c:v>
                </c:pt>
                <c:pt idx="98">
                  <c:v>1.3744213143202216E-3</c:v>
                </c:pt>
                <c:pt idx="99">
                  <c:v>3.6615205206914046E-3</c:v>
                </c:pt>
                <c:pt idx="100">
                  <c:v>3.3563938106337876E-3</c:v>
                </c:pt>
                <c:pt idx="101">
                  <c:v>1.9833236153745113E-3</c:v>
                </c:pt>
                <c:pt idx="102">
                  <c:v>1.9743493003728163E-3</c:v>
                </c:pt>
                <c:pt idx="103">
                  <c:v>1.9474263553677324E-3</c:v>
                </c:pt>
                <c:pt idx="104">
                  <c:v>1.8487088903490919E-3</c:v>
                </c:pt>
                <c:pt idx="105">
                  <c:v>1.5166592352863907E-3</c:v>
                </c:pt>
                <c:pt idx="106">
                  <c:v>1.4538390302745283E-3</c:v>
                </c:pt>
                <c:pt idx="107">
                  <c:v>1.373070195259277E-3</c:v>
                </c:pt>
                <c:pt idx="108">
                  <c:v>1.1038407452084384E-3</c:v>
                </c:pt>
                <c:pt idx="109">
                  <c:v>1.1038407452084384E-3</c:v>
                </c:pt>
                <c:pt idx="110">
                  <c:v>1.0499948551982703E-3</c:v>
                </c:pt>
                <c:pt idx="111">
                  <c:v>1.112815060210133E-3</c:v>
                </c:pt>
                <c:pt idx="112">
                  <c:v>1.0320462251948812E-3</c:v>
                </c:pt>
                <c:pt idx="113">
                  <c:v>1.0679434852016597E-3</c:v>
                </c:pt>
                <c:pt idx="114">
                  <c:v>9.961489651881027E-4</c:v>
                </c:pt>
                <c:pt idx="115">
                  <c:v>9.8717465018640814E-4</c:v>
                </c:pt>
                <c:pt idx="116">
                  <c:v>9.4230307517793508E-4</c:v>
                </c:pt>
                <c:pt idx="117">
                  <c:v>9.0640581517115659E-4</c:v>
                </c:pt>
                <c:pt idx="118">
                  <c:v>9.0640581517115659E-4</c:v>
                </c:pt>
                <c:pt idx="119">
                  <c:v>8.3461129515759972E-4</c:v>
                </c:pt>
                <c:pt idx="120">
                  <c:v>8.6153424016268342E-4</c:v>
                </c:pt>
                <c:pt idx="121">
                  <c:v>9.2435444517454594E-4</c:v>
                </c:pt>
                <c:pt idx="122">
                  <c:v>9.1538013017285116E-4</c:v>
                </c:pt>
                <c:pt idx="123">
                  <c:v>0</c:v>
                </c:pt>
                <c:pt idx="124">
                  <c:v>2.4178175935054262E-4</c:v>
                </c:pt>
                <c:pt idx="125">
                  <c:v>2.6864639927838069E-4</c:v>
                </c:pt>
                <c:pt idx="126">
                  <c:v>3.134207991581108E-4</c:v>
                </c:pt>
                <c:pt idx="127">
                  <c:v>3.0446591918216476E-4</c:v>
                </c:pt>
                <c:pt idx="128">
                  <c:v>3.0446591918216476E-4</c:v>
                </c:pt>
                <c:pt idx="129">
                  <c:v>3.134207991581108E-4</c:v>
                </c:pt>
                <c:pt idx="130">
                  <c:v>3.317616424447483E-4</c:v>
                </c:pt>
                <c:pt idx="131">
                  <c:v>2.8692898806032284E-4</c:v>
                </c:pt>
                <c:pt idx="132">
                  <c:v>2.7796245718343779E-4</c:v>
                </c:pt>
                <c:pt idx="133">
                  <c:v>2.7796245718343779E-4</c:v>
                </c:pt>
                <c:pt idx="134">
                  <c:v>2.9589551893720794E-4</c:v>
                </c:pt>
                <c:pt idx="135">
                  <c:v>2.7796245718343779E-4</c:v>
                </c:pt>
                <c:pt idx="136">
                  <c:v>2.7796245718343779E-4</c:v>
                </c:pt>
                <c:pt idx="137">
                  <c:v>2.7796245718343779E-4</c:v>
                </c:pt>
                <c:pt idx="138">
                  <c:v>2.7796245718343779E-4</c:v>
                </c:pt>
                <c:pt idx="139">
                  <c:v>2.8692898806032284E-4</c:v>
                </c:pt>
                <c:pt idx="140">
                  <c:v>2.6899592630655268E-4</c:v>
                </c:pt>
                <c:pt idx="141">
                  <c:v>2.6899592630655268E-4</c:v>
                </c:pt>
                <c:pt idx="142">
                  <c:v>2.6899592630655268E-4</c:v>
                </c:pt>
                <c:pt idx="143">
                  <c:v>2.6002939542966758E-4</c:v>
                </c:pt>
                <c:pt idx="144">
                  <c:v>2.6002939542966758E-4</c:v>
                </c:pt>
                <c:pt idx="145">
                  <c:v>2.8692898806032284E-4</c:v>
                </c:pt>
                <c:pt idx="146">
                  <c:v>2.7796245718343779E-4</c:v>
                </c:pt>
                <c:pt idx="147">
                  <c:v>2.6002939542966758E-4</c:v>
                </c:pt>
                <c:pt idx="148">
                  <c:v>2.6002939542966758E-4</c:v>
                </c:pt>
                <c:pt idx="149">
                  <c:v>2.6002939542966758E-4</c:v>
                </c:pt>
                <c:pt idx="150">
                  <c:v>2.5106286455278248E-4</c:v>
                </c:pt>
                <c:pt idx="151">
                  <c:v>2.4209633367589743E-4</c:v>
                </c:pt>
                <c:pt idx="152">
                  <c:v>3.4848562890787635E-4</c:v>
                </c:pt>
                <c:pt idx="153">
                  <c:v>5.8974491045948299E-4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2.7580937791351983E-4</c:v>
                </c:pt>
                <c:pt idx="163">
                  <c:v>3.7367722168928492E-4</c:v>
                </c:pt>
                <c:pt idx="164">
                  <c:v>3.4698599156862166E-4</c:v>
                </c:pt>
                <c:pt idx="165">
                  <c:v>5.3382460241326415E-4</c:v>
                </c:pt>
                <c:pt idx="166">
                  <c:v>5.2492752570637645E-4</c:v>
                </c:pt>
                <c:pt idx="167">
                  <c:v>5.5161875582703966E-4</c:v>
                </c:pt>
                <c:pt idx="168">
                  <c:v>3.5588306827550941E-4</c:v>
                </c:pt>
                <c:pt idx="169">
                  <c:v>4.270596819306113E-4</c:v>
                </c:pt>
                <c:pt idx="170">
                  <c:v>2.5801522449974432E-4</c:v>
                </c:pt>
                <c:pt idx="171">
                  <c:v>2.7580937791351983E-4</c:v>
                </c:pt>
                <c:pt idx="172">
                  <c:v>2.6691230120663207E-4</c:v>
                </c:pt>
                <c:pt idx="173">
                  <c:v>2.4911814779285656E-4</c:v>
                </c:pt>
                <c:pt idx="174">
                  <c:v>3.0250060803418299E-4</c:v>
                </c:pt>
                <c:pt idx="175">
                  <c:v>4.270596819306113E-4</c:v>
                </c:pt>
                <c:pt idx="176">
                  <c:v>2.2242691767219338E-4</c:v>
                </c:pt>
                <c:pt idx="177">
                  <c:v>2.9360353132729523E-4</c:v>
                </c:pt>
                <c:pt idx="178">
                  <c:v>2.5801522449974432E-4</c:v>
                </c:pt>
                <c:pt idx="179">
                  <c:v>2.2242691767219338E-4</c:v>
                </c:pt>
                <c:pt idx="180">
                  <c:v>2.8470645462040753E-4</c:v>
                </c:pt>
                <c:pt idx="181">
                  <c:v>2.6691230120663207E-4</c:v>
                </c:pt>
                <c:pt idx="182">
                  <c:v>2.3132399437908113E-4</c:v>
                </c:pt>
                <c:pt idx="183">
                  <c:v>2.4022107108596886E-4</c:v>
                </c:pt>
                <c:pt idx="184">
                  <c:v>2.3132399437908113E-4</c:v>
                </c:pt>
                <c:pt idx="185">
                  <c:v>2.2242691767219338E-4</c:v>
                </c:pt>
                <c:pt idx="186">
                  <c:v>2.5801522449974432E-4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2.0616319714803323E-4</c:v>
                </c:pt>
                <c:pt idx="200">
                  <c:v>0</c:v>
                </c:pt>
                <c:pt idx="201">
                  <c:v>2.0616319714803323E-4</c:v>
                </c:pt>
                <c:pt idx="202">
                  <c:v>2.0616319714803323E-4</c:v>
                </c:pt>
                <c:pt idx="203">
                  <c:v>2.0616319714803323E-4</c:v>
                </c:pt>
                <c:pt idx="204">
                  <c:v>2.0616319714803323E-4</c:v>
                </c:pt>
                <c:pt idx="205">
                  <c:v>0</c:v>
                </c:pt>
                <c:pt idx="206">
                  <c:v>2.0616319714803323E-4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2.0616319714803323E-4</c:v>
                </c:pt>
                <c:pt idx="215">
                  <c:v>0</c:v>
                </c:pt>
                <c:pt idx="216">
                  <c:v>0</c:v>
                </c:pt>
                <c:pt idx="217">
                  <c:v>1.5166592352863907E-3</c:v>
                </c:pt>
                <c:pt idx="218">
                  <c:v>1.9653749853711217E-3</c:v>
                </c:pt>
                <c:pt idx="219">
                  <c:v>1.938452040366038E-3</c:v>
                </c:pt>
                <c:pt idx="220">
                  <c:v>2.2884503254321279E-3</c:v>
                </c:pt>
                <c:pt idx="221">
                  <c:v>1.7140941653236725E-3</c:v>
                </c:pt>
                <c:pt idx="222">
                  <c:v>1.4717876602779174E-3</c:v>
                </c:pt>
                <c:pt idx="223">
                  <c:v>1.4358904002711391E-3</c:v>
                </c:pt>
                <c:pt idx="224">
                  <c:v>1.373070195259277E-3</c:v>
                </c:pt>
                <c:pt idx="225">
                  <c:v>9.6025170518132421E-4</c:v>
                </c:pt>
                <c:pt idx="226">
                  <c:v>9.5127739017962965E-4</c:v>
                </c:pt>
                <c:pt idx="227">
                  <c:v>7.6281677514404263E-4</c:v>
                </c:pt>
                <c:pt idx="228">
                  <c:v>7.0897088513387501E-4</c:v>
                </c:pt>
                <c:pt idx="229">
                  <c:v>7.1794520013556957E-4</c:v>
                </c:pt>
                <c:pt idx="230">
                  <c:v>7.0897088513387501E-4</c:v>
                </c:pt>
                <c:pt idx="231">
                  <c:v>6.8204794012879108E-4</c:v>
                </c:pt>
                <c:pt idx="232">
                  <c:v>6.6409931012540184E-4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13-4943-A2EA-E3AD471A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Data!$AF$44:$JD$44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5.2082305971923705E-4</c:v>
                </c:pt>
                <c:pt idx="3">
                  <c:v>5.2380582610265332E-4</c:v>
                </c:pt>
                <c:pt idx="4">
                  <c:v>5.7451285462072966E-4</c:v>
                </c:pt>
                <c:pt idx="5">
                  <c:v>5.9837498568805975E-4</c:v>
                </c:pt>
                <c:pt idx="6">
                  <c:v>5.8793530334610294E-4</c:v>
                </c:pt>
                <c:pt idx="7">
                  <c:v>5.7600423781243779E-4</c:v>
                </c:pt>
                <c:pt idx="8">
                  <c:v>5.8346115377097844E-4</c:v>
                </c:pt>
                <c:pt idx="9">
                  <c:v>5.8047838738756229E-4</c:v>
                </c:pt>
                <c:pt idx="10">
                  <c:v>5.7302147142902164E-4</c:v>
                </c:pt>
                <c:pt idx="11">
                  <c:v>5.7600423781243779E-4</c:v>
                </c:pt>
                <c:pt idx="12">
                  <c:v>5.7898700419585416E-4</c:v>
                </c:pt>
                <c:pt idx="13">
                  <c:v>6.9845362310590967E-4</c:v>
                </c:pt>
                <c:pt idx="14">
                  <c:v>7.2958974712943817E-4</c:v>
                </c:pt>
                <c:pt idx="15">
                  <c:v>8.0051091851636414E-4</c:v>
                </c:pt>
                <c:pt idx="16">
                  <c:v>7.8148328716865227E-4</c:v>
                </c:pt>
                <c:pt idx="17">
                  <c:v>7.676450098248618E-4</c:v>
                </c:pt>
                <c:pt idx="18">
                  <c:v>7.5380673248107133E-4</c:v>
                </c:pt>
                <c:pt idx="19">
                  <c:v>7.4688759380917621E-4</c:v>
                </c:pt>
                <c:pt idx="20">
                  <c:v>7.4342802447322864E-4</c:v>
                </c:pt>
                <c:pt idx="21">
                  <c:v>7.6937479449283564E-4</c:v>
                </c:pt>
                <c:pt idx="22">
                  <c:v>5.7247834683041049E-4</c:v>
                </c:pt>
                <c:pt idx="23">
                  <c:v>4.5289478185954479E-4</c:v>
                </c:pt>
                <c:pt idx="24">
                  <c:v>4.0555962072524372E-4</c:v>
                </c:pt>
                <c:pt idx="25">
                  <c:v>4.1677057994126245E-4</c:v>
                </c:pt>
                <c:pt idx="26">
                  <c:v>4.1677057994126245E-4</c:v>
                </c:pt>
                <c:pt idx="27">
                  <c:v>4.1926190421148876E-4</c:v>
                </c:pt>
                <c:pt idx="28">
                  <c:v>4.1178793140080966E-4</c:v>
                </c:pt>
                <c:pt idx="29">
                  <c:v>4.0057697218479104E-4</c:v>
                </c:pt>
                <c:pt idx="30">
                  <c:v>4.0431395859013056E-4</c:v>
                </c:pt>
                <c:pt idx="31">
                  <c:v>4.0555962072524372E-4</c:v>
                </c:pt>
                <c:pt idx="32">
                  <c:v>2.7399578709029075E-4</c:v>
                </c:pt>
                <c:pt idx="33">
                  <c:v>2.5792885737348854E-4</c:v>
                </c:pt>
                <c:pt idx="34">
                  <c:v>2.6395395601728935E-4</c:v>
                </c:pt>
                <c:pt idx="35">
                  <c:v>2.6294977290998922E-4</c:v>
                </c:pt>
                <c:pt idx="36">
                  <c:v>2.6696650533918976E-4</c:v>
                </c:pt>
                <c:pt idx="37">
                  <c:v>2.5993722358808881E-4</c:v>
                </c:pt>
                <c:pt idx="38">
                  <c:v>2.5993722358808881E-4</c:v>
                </c:pt>
                <c:pt idx="39">
                  <c:v>2.6596232223188962E-4</c:v>
                </c:pt>
                <c:pt idx="40">
                  <c:v>4.7459018077628499E-4</c:v>
                </c:pt>
                <c:pt idx="41">
                  <c:v>5.7749562100414592E-4</c:v>
                </c:pt>
                <c:pt idx="42">
                  <c:v>6.8189244442371508E-4</c:v>
                </c:pt>
                <c:pt idx="43">
                  <c:v>7.2961670655837527E-4</c:v>
                </c:pt>
                <c:pt idx="44">
                  <c:v>7.0873734187446144E-4</c:v>
                </c:pt>
                <c:pt idx="45">
                  <c:v>7.0575457549104518E-4</c:v>
                </c:pt>
                <c:pt idx="46">
                  <c:v>7.1022872506616957E-4</c:v>
                </c:pt>
                <c:pt idx="47">
                  <c:v>7.1619425783300209E-4</c:v>
                </c:pt>
                <c:pt idx="48">
                  <c:v>6.9382350995738013E-4</c:v>
                </c:pt>
                <c:pt idx="49">
                  <c:v>7.044952589891786E-4</c:v>
                </c:pt>
                <c:pt idx="50">
                  <c:v>6.6579354142211073E-4</c:v>
                </c:pt>
                <c:pt idx="51">
                  <c:v>6.2709182385504297E-4</c:v>
                </c:pt>
                <c:pt idx="52">
                  <c:v>6.0327538227530897E-4</c:v>
                </c:pt>
                <c:pt idx="53">
                  <c:v>6.0625243747277572E-4</c:v>
                </c:pt>
                <c:pt idx="54">
                  <c:v>6.136950754664426E-4</c:v>
                </c:pt>
                <c:pt idx="55">
                  <c:v>6.1667213066390935E-4</c:v>
                </c:pt>
                <c:pt idx="56">
                  <c:v>6.0178685467657559E-4</c:v>
                </c:pt>
                <c:pt idx="57">
                  <c:v>6.0327538227530897E-4</c:v>
                </c:pt>
                <c:pt idx="58">
                  <c:v>6.0721046731461166E-4</c:v>
                </c:pt>
                <c:pt idx="59">
                  <c:v>6.4001427890413368E-4</c:v>
                </c:pt>
                <c:pt idx="60">
                  <c:v>6.4597860828404679E-4</c:v>
                </c:pt>
                <c:pt idx="61">
                  <c:v>6.787824198735687E-4</c:v>
                </c:pt>
                <c:pt idx="62">
                  <c:v>6.519429376639598E-4</c:v>
                </c:pt>
                <c:pt idx="63">
                  <c:v>6.5343402000893813E-4</c:v>
                </c:pt>
                <c:pt idx="64">
                  <c:v>6.5343402000893813E-4</c:v>
                </c:pt>
                <c:pt idx="65">
                  <c:v>6.5641618469889458E-4</c:v>
                </c:pt>
                <c:pt idx="66">
                  <c:v>6.6834484345872081E-4</c:v>
                </c:pt>
                <c:pt idx="67">
                  <c:v>6.519429376639598E-4</c:v>
                </c:pt>
                <c:pt idx="68">
                  <c:v>7.3200126145699551E-4</c:v>
                </c:pt>
                <c:pt idx="69">
                  <c:v>3.9637756225485054E-4</c:v>
                </c:pt>
                <c:pt idx="70">
                  <c:v>4.7438739504237614E-4</c:v>
                </c:pt>
                <c:pt idx="71">
                  <c:v>4.6713066641097844E-4</c:v>
                </c:pt>
                <c:pt idx="72">
                  <c:v>4.7257321288452669E-4</c:v>
                </c:pt>
                <c:pt idx="73">
                  <c:v>4.7801575935807499E-4</c:v>
                </c:pt>
                <c:pt idx="74">
                  <c:v>4.8164412367377384E-4</c:v>
                </c:pt>
                <c:pt idx="75">
                  <c:v>4.7982994151592444E-4</c:v>
                </c:pt>
                <c:pt idx="76">
                  <c:v>7.6568331041032556E-4</c:v>
                </c:pt>
                <c:pt idx="77">
                  <c:v>6.991362860215664E-4</c:v>
                </c:pt>
                <c:pt idx="78">
                  <c:v>6.8474774020778047E-4</c:v>
                </c:pt>
                <c:pt idx="79">
                  <c:v>6.8654630843450375E-4</c:v>
                </c:pt>
                <c:pt idx="80">
                  <c:v>6.7575489907416438E-4</c:v>
                </c:pt>
                <c:pt idx="81">
                  <c:v>6.991362860215664E-4</c:v>
                </c:pt>
                <c:pt idx="82">
                  <c:v>6.8474774020778047E-4</c:v>
                </c:pt>
                <c:pt idx="83">
                  <c:v>6.8834487666122703E-4</c:v>
                </c:pt>
                <c:pt idx="84">
                  <c:v>6.9194201311467338E-4</c:v>
                </c:pt>
                <c:pt idx="85">
                  <c:v>6.991362860215664E-4</c:v>
                </c:pt>
                <c:pt idx="86">
                  <c:v>7.0273342247501275E-4</c:v>
                </c:pt>
                <c:pt idx="87">
                  <c:v>7.0273342247501275E-4</c:v>
                </c:pt>
                <c:pt idx="88">
                  <c:v>7.1352483183535211E-4</c:v>
                </c:pt>
                <c:pt idx="89">
                  <c:v>7.1892053651552174E-4</c:v>
                </c:pt>
                <c:pt idx="90">
                  <c:v>3.8146619099537372E-4</c:v>
                </c:pt>
                <c:pt idx="91">
                  <c:v>4.5613649792791228E-4</c:v>
                </c:pt>
                <c:pt idx="92">
                  <c:v>4.4919042286442032E-4</c:v>
                </c:pt>
                <c:pt idx="93">
                  <c:v>4.5439997916203929E-4</c:v>
                </c:pt>
                <c:pt idx="94">
                  <c:v>4.5960953545965826E-4</c:v>
                </c:pt>
                <c:pt idx="95">
                  <c:v>4.6308257299140424E-4</c:v>
                </c:pt>
                <c:pt idx="96">
                  <c:v>4.6134605422553125E-4</c:v>
                </c:pt>
                <c:pt idx="97">
                  <c:v>4.4745390409854733E-4</c:v>
                </c:pt>
                <c:pt idx="98">
                  <c:v>1.5622989517890067E-3</c:v>
                </c:pt>
                <c:pt idx="99">
                  <c:v>1.9366182142690181E-3</c:v>
                </c:pt>
                <c:pt idx="100">
                  <c:v>1.9094054819012766E-3</c:v>
                </c:pt>
                <c:pt idx="101">
                  <c:v>1.9003345711120292E-3</c:v>
                </c:pt>
                <c:pt idx="102">
                  <c:v>1.8876352960070838E-3</c:v>
                </c:pt>
                <c:pt idx="103">
                  <c:v>1.8948920246384814E-3</c:v>
                </c:pt>
                <c:pt idx="104">
                  <c:v>1.9003345711120292E-3</c:v>
                </c:pt>
                <c:pt idx="105">
                  <c:v>1.882192749533535E-3</c:v>
                </c:pt>
                <c:pt idx="106">
                  <c:v>1.8767502030599867E-3</c:v>
                </c:pt>
                <c:pt idx="107">
                  <c:v>1.8840069316913848E-3</c:v>
                </c:pt>
                <c:pt idx="108">
                  <c:v>1.8858211138492341E-3</c:v>
                </c:pt>
                <c:pt idx="109">
                  <c:v>1.8676792922707399E-3</c:v>
                </c:pt>
                <c:pt idx="110">
                  <c:v>1.8440949242186973E-3</c:v>
                </c:pt>
                <c:pt idx="111">
                  <c:v>1.8459091063765466E-3</c:v>
                </c:pt>
                <c:pt idx="112">
                  <c:v>1.8676792922707399E-3</c:v>
                </c:pt>
                <c:pt idx="113">
                  <c:v>1.8567941993236432E-3</c:v>
                </c:pt>
                <c:pt idx="114">
                  <c:v>1.8658651101128906E-3</c:v>
                </c:pt>
                <c:pt idx="115">
                  <c:v>1.8586083814814925E-3</c:v>
                </c:pt>
                <c:pt idx="116">
                  <c:v>1.831395649113751E-3</c:v>
                </c:pt>
                <c:pt idx="117">
                  <c:v>1.8513516528500949E-3</c:v>
                </c:pt>
                <c:pt idx="118">
                  <c:v>1.831395649113751E-3</c:v>
                </c:pt>
                <c:pt idx="119">
                  <c:v>1.8477232885343959E-3</c:v>
                </c:pt>
                <c:pt idx="120">
                  <c:v>1.838652377745149E-3</c:v>
                </c:pt>
                <c:pt idx="121">
                  <c:v>1.8749360209021374E-3</c:v>
                </c:pt>
                <c:pt idx="122">
                  <c:v>1.838652377745149E-3</c:v>
                </c:pt>
                <c:pt idx="123">
                  <c:v>5.6578703592215609E-4</c:v>
                </c:pt>
                <c:pt idx="124">
                  <c:v>5.7302804918053926E-4</c:v>
                </c:pt>
                <c:pt idx="125">
                  <c:v>5.6759728923675183E-4</c:v>
                </c:pt>
                <c:pt idx="126">
                  <c:v>5.6940754255134767E-4</c:v>
                </c:pt>
                <c:pt idx="127">
                  <c:v>5.6035627597836877E-4</c:v>
                </c:pt>
                <c:pt idx="128">
                  <c:v>5.6759728923675183E-4</c:v>
                </c:pt>
                <c:pt idx="129">
                  <c:v>5.6578703592215609E-4</c:v>
                </c:pt>
                <c:pt idx="130">
                  <c:v>5.1752020909868091E-4</c:v>
                </c:pt>
                <c:pt idx="131">
                  <c:v>5.2477064340217001E-4</c:v>
                </c:pt>
                <c:pt idx="132">
                  <c:v>5.2477064340217001E-4</c:v>
                </c:pt>
                <c:pt idx="133">
                  <c:v>5.2658325197804234E-4</c:v>
                </c:pt>
                <c:pt idx="134">
                  <c:v>5.3202107770565911E-4</c:v>
                </c:pt>
                <c:pt idx="135">
                  <c:v>5.2839586055391467E-4</c:v>
                </c:pt>
                <c:pt idx="136">
                  <c:v>5.2839586055391467E-4</c:v>
                </c:pt>
                <c:pt idx="137">
                  <c:v>5.30208469129787E-4</c:v>
                </c:pt>
                <c:pt idx="138">
                  <c:v>5.30208469129787E-4</c:v>
                </c:pt>
                <c:pt idx="139">
                  <c:v>5.3202107770565911E-4</c:v>
                </c:pt>
                <c:pt idx="140">
                  <c:v>5.30208469129787E-4</c:v>
                </c:pt>
                <c:pt idx="141">
                  <c:v>5.30208469129787E-4</c:v>
                </c:pt>
                <c:pt idx="142">
                  <c:v>5.30208469129787E-4</c:v>
                </c:pt>
                <c:pt idx="143">
                  <c:v>5.30208469129787E-4</c:v>
                </c:pt>
                <c:pt idx="144">
                  <c:v>5.2658325197804234E-4</c:v>
                </c:pt>
                <c:pt idx="145">
                  <c:v>5.2839586055391467E-4</c:v>
                </c:pt>
                <c:pt idx="146">
                  <c:v>5.2658325197804234E-4</c:v>
                </c:pt>
                <c:pt idx="147">
                  <c:v>5.2658325197804234E-4</c:v>
                </c:pt>
                <c:pt idx="148">
                  <c:v>5.2477064340217001E-4</c:v>
                </c:pt>
                <c:pt idx="149">
                  <c:v>5.2477064340217001E-4</c:v>
                </c:pt>
                <c:pt idx="150">
                  <c:v>5.2295803482629768E-4</c:v>
                </c:pt>
                <c:pt idx="151">
                  <c:v>5.2114542625042557E-4</c:v>
                </c:pt>
                <c:pt idx="152">
                  <c:v>6.5498531561606233E-4</c:v>
                </c:pt>
                <c:pt idx="153">
                  <c:v>7.669784856024752E-4</c:v>
                </c:pt>
                <c:pt idx="154">
                  <c:v>6.2247116949097462E-4</c:v>
                </c:pt>
                <c:pt idx="155">
                  <c:v>6.0802043787982455E-4</c:v>
                </c:pt>
                <c:pt idx="156">
                  <c:v>6.2789019384515594E-4</c:v>
                </c:pt>
                <c:pt idx="157">
                  <c:v>6.242775109423684E-4</c:v>
                </c:pt>
                <c:pt idx="158">
                  <c:v>6.1705214513679341E-4</c:v>
                </c:pt>
                <c:pt idx="159">
                  <c:v>6.0802043787982455E-4</c:v>
                </c:pt>
                <c:pt idx="160">
                  <c:v>6.1343946223400587E-4</c:v>
                </c:pt>
                <c:pt idx="161">
                  <c:v>6.0440775497703711E-4</c:v>
                </c:pt>
                <c:pt idx="162">
                  <c:v>7.782732879973881E-4</c:v>
                </c:pt>
                <c:pt idx="163">
                  <c:v>7.6748187863704873E-4</c:v>
                </c:pt>
                <c:pt idx="164">
                  <c:v>7.8187042445083444E-4</c:v>
                </c:pt>
                <c:pt idx="165">
                  <c:v>7.9086326558445064E-4</c:v>
                </c:pt>
                <c:pt idx="166">
                  <c:v>7.8906469735772746E-4</c:v>
                </c:pt>
                <c:pt idx="167">
                  <c:v>8.2143892543874546E-4</c:v>
                </c:pt>
                <c:pt idx="168">
                  <c:v>7.7287758331721836E-4</c:v>
                </c:pt>
                <c:pt idx="169">
                  <c:v>7.7467615154394164E-4</c:v>
                </c:pt>
                <c:pt idx="170">
                  <c:v>7.3690621878275391E-4</c:v>
                </c:pt>
                <c:pt idx="171">
                  <c:v>7.4589905991637E-4</c:v>
                </c:pt>
                <c:pt idx="172">
                  <c:v>7.29711945875861E-4</c:v>
                </c:pt>
                <c:pt idx="173">
                  <c:v>7.7107901509049529E-4</c:v>
                </c:pt>
                <c:pt idx="174">
                  <c:v>7.3510765055603085E-4</c:v>
                </c:pt>
                <c:pt idx="175">
                  <c:v>7.782732879973881E-4</c:v>
                </c:pt>
                <c:pt idx="176">
                  <c:v>7.6568331041032556E-4</c:v>
                </c:pt>
                <c:pt idx="177">
                  <c:v>6.7215776262071804E-4</c:v>
                </c:pt>
                <c:pt idx="178">
                  <c:v>7.2071910474224492E-4</c:v>
                </c:pt>
                <c:pt idx="179">
                  <c:v>7.2611480942241465E-4</c:v>
                </c:pt>
                <c:pt idx="180">
                  <c:v>6.5956778503365539E-4</c:v>
                </c:pt>
                <c:pt idx="181">
                  <c:v>7.8366899267755773E-4</c:v>
                </c:pt>
                <c:pt idx="182">
                  <c:v>6.5956778503365539E-4</c:v>
                </c:pt>
                <c:pt idx="183">
                  <c:v>7.5309333282326302E-4</c:v>
                </c:pt>
                <c:pt idx="184">
                  <c:v>7.620861739568791E-4</c:v>
                </c:pt>
                <c:pt idx="185">
                  <c:v>7.620861739568791E-4</c:v>
                </c:pt>
                <c:pt idx="186">
                  <c:v>7.6568331041032556E-4</c:v>
                </c:pt>
                <c:pt idx="187">
                  <c:v>5.8811192413425956E-4</c:v>
                </c:pt>
                <c:pt idx="188">
                  <c:v>5.8116584907076749E-4</c:v>
                </c:pt>
                <c:pt idx="189">
                  <c:v>3.3110714678505701E-4</c:v>
                </c:pt>
                <c:pt idx="190">
                  <c:v>3.4152625938029495E-4</c:v>
                </c:pt>
                <c:pt idx="191">
                  <c:v>3.8146619099537372E-4</c:v>
                </c:pt>
                <c:pt idx="192">
                  <c:v>4.8044776065013414E-4</c:v>
                </c:pt>
                <c:pt idx="193">
                  <c:v>4.7871124188426115E-4</c:v>
                </c:pt>
                <c:pt idx="194">
                  <c:v>4.7871124188426115E-4</c:v>
                </c:pt>
                <c:pt idx="195">
                  <c:v>4.7350168558664218E-4</c:v>
                </c:pt>
                <c:pt idx="196">
                  <c:v>4.7697472311838816E-4</c:v>
                </c:pt>
                <c:pt idx="197">
                  <c:v>4.7697472311838816E-4</c:v>
                </c:pt>
                <c:pt idx="198">
                  <c:v>4.7697472311838816E-4</c:v>
                </c:pt>
                <c:pt idx="199">
                  <c:v>4.8218427941600713E-4</c:v>
                </c:pt>
                <c:pt idx="200">
                  <c:v>4.8044776065013414E-4</c:v>
                </c:pt>
                <c:pt idx="201">
                  <c:v>4.8044776065013414E-4</c:v>
                </c:pt>
                <c:pt idx="202">
                  <c:v>4.8044776065013414E-4</c:v>
                </c:pt>
                <c:pt idx="203">
                  <c:v>4.8392079818188012E-4</c:v>
                </c:pt>
                <c:pt idx="204">
                  <c:v>4.8218427941600713E-4</c:v>
                </c:pt>
                <c:pt idx="205">
                  <c:v>4.8218427941600713E-4</c:v>
                </c:pt>
                <c:pt idx="206">
                  <c:v>4.8565731694775311E-4</c:v>
                </c:pt>
                <c:pt idx="207">
                  <c:v>4.7697472311838816E-4</c:v>
                </c:pt>
                <c:pt idx="208">
                  <c:v>4.7523820435251517E-4</c:v>
                </c:pt>
                <c:pt idx="209">
                  <c:v>4.8392079818188012E-4</c:v>
                </c:pt>
                <c:pt idx="210">
                  <c:v>4.8565731694775311E-4</c:v>
                </c:pt>
                <c:pt idx="211">
                  <c:v>4.8565731694775311E-4</c:v>
                </c:pt>
                <c:pt idx="212">
                  <c:v>4.8392079818188012E-4</c:v>
                </c:pt>
                <c:pt idx="213">
                  <c:v>4.8565731694775311E-4</c:v>
                </c:pt>
                <c:pt idx="214">
                  <c:v>4.8913035447949909E-4</c:v>
                </c:pt>
                <c:pt idx="215">
                  <c:v>4.9086687324537202E-4</c:v>
                </c:pt>
                <c:pt idx="216">
                  <c:v>4.8565731694775311E-4</c:v>
                </c:pt>
                <c:pt idx="217">
                  <c:v>1.9910436790045011E-3</c:v>
                </c:pt>
                <c:pt idx="218">
                  <c:v>2.0599826010027794E-3</c:v>
                </c:pt>
                <c:pt idx="219">
                  <c:v>2.0581684188449301E-3</c:v>
                </c:pt>
                <c:pt idx="220">
                  <c:v>2.0962662441597682E-3</c:v>
                </c:pt>
                <c:pt idx="221">
                  <c:v>2.067239329634177E-3</c:v>
                </c:pt>
                <c:pt idx="222">
                  <c:v>2.0654251474763277E-3</c:v>
                </c:pt>
                <c:pt idx="223">
                  <c:v>2.067239329634177E-3</c:v>
                </c:pt>
                <c:pt idx="224">
                  <c:v>2.0509116902135325E-3</c:v>
                </c:pt>
                <c:pt idx="225">
                  <c:v>2.0563542366870808E-3</c:v>
                </c:pt>
                <c:pt idx="226">
                  <c:v>2.0490975080556828E-3</c:v>
                </c:pt>
                <c:pt idx="227">
                  <c:v>2.0382124151085861E-3</c:v>
                </c:pt>
                <c:pt idx="228">
                  <c:v>2.0472833258978335E-3</c:v>
                </c:pt>
                <c:pt idx="229">
                  <c:v>2.0490975080556828E-3</c:v>
                </c:pt>
                <c:pt idx="230">
                  <c:v>2.0363982329507369E-3</c:v>
                </c:pt>
                <c:pt idx="231">
                  <c:v>2.0418407794242852E-3</c:v>
                </c:pt>
                <c:pt idx="232">
                  <c:v>2.0418407794242852E-3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CE-41C5-836B-6A48EC34CC2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Data!$AF$45:$JD$45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1.5614637704693111E-3</c:v>
                </c:pt>
                <c:pt idx="3">
                  <c:v>1.7434125198577028E-3</c:v>
                </c:pt>
                <c:pt idx="4">
                  <c:v>2.0834478875671569E-3</c:v>
                </c:pt>
                <c:pt idx="5">
                  <c:v>2.1699481126862281E-3</c:v>
                </c:pt>
                <c:pt idx="6">
                  <c:v>2.1341549160852334E-3</c:v>
                </c:pt>
                <c:pt idx="7">
                  <c:v>2.1013444858676541E-3</c:v>
                </c:pt>
                <c:pt idx="8">
                  <c:v>2.1609998135359793E-3</c:v>
                </c:pt>
                <c:pt idx="9">
                  <c:v>2.146085981618898E-3</c:v>
                </c:pt>
                <c:pt idx="10">
                  <c:v>2.1401204488520655E-3</c:v>
                </c:pt>
                <c:pt idx="11">
                  <c:v>2.1550342807691468E-3</c:v>
                </c:pt>
                <c:pt idx="12">
                  <c:v>2.1818791782198931E-3</c:v>
                </c:pt>
                <c:pt idx="13">
                  <c:v>2.5645410269272517E-3</c:v>
                </c:pt>
                <c:pt idx="14">
                  <c:v>2.7548173404043702E-3</c:v>
                </c:pt>
                <c:pt idx="15">
                  <c:v>2.8551448511468509E-3</c:v>
                </c:pt>
                <c:pt idx="16">
                  <c:v>2.9001192525141698E-3</c:v>
                </c:pt>
                <c:pt idx="17">
                  <c:v>2.8655235591546935E-3</c:v>
                </c:pt>
                <c:pt idx="18">
                  <c:v>2.837847004467113E-3</c:v>
                </c:pt>
                <c:pt idx="19">
                  <c:v>2.8862809751703791E-3</c:v>
                </c:pt>
                <c:pt idx="20">
                  <c:v>2.8136300191154793E-3</c:v>
                </c:pt>
                <c:pt idx="21">
                  <c:v>2.8309278657952176E-3</c:v>
                </c:pt>
                <c:pt idx="22">
                  <c:v>1.9551666219132704E-3</c:v>
                </c:pt>
                <c:pt idx="23">
                  <c:v>1.6487337366754269E-3</c:v>
                </c:pt>
                <c:pt idx="24">
                  <c:v>1.4519191193275438E-3</c:v>
                </c:pt>
                <c:pt idx="25">
                  <c:v>1.4444451465168645E-3</c:v>
                </c:pt>
                <c:pt idx="26">
                  <c:v>1.4020926339230165E-3</c:v>
                </c:pt>
                <c:pt idx="27">
                  <c:v>1.5067282532725238E-3</c:v>
                </c:pt>
                <c:pt idx="28">
                  <c:v>1.4917803076511657E-3</c:v>
                </c:pt>
                <c:pt idx="29">
                  <c:v>1.4743410377595812E-3</c:v>
                </c:pt>
                <c:pt idx="30">
                  <c:v>1.4942716319213921E-3</c:v>
                </c:pt>
                <c:pt idx="31">
                  <c:v>1.4643757406786757E-3</c:v>
                </c:pt>
                <c:pt idx="32">
                  <c:v>1.0126595580553616E-3</c:v>
                </c:pt>
                <c:pt idx="33">
                  <c:v>8.8010738789174323E-4</c:v>
                </c:pt>
                <c:pt idx="34">
                  <c:v>8.6404045817494097E-4</c:v>
                </c:pt>
                <c:pt idx="35">
                  <c:v>8.5199026088733935E-4</c:v>
                </c:pt>
                <c:pt idx="36">
                  <c:v>8.7609065546254258E-4</c:v>
                </c:pt>
                <c:pt idx="37">
                  <c:v>8.7609065546254258E-4</c:v>
                </c:pt>
                <c:pt idx="38">
                  <c:v>8.9617431760854538E-4</c:v>
                </c:pt>
                <c:pt idx="39">
                  <c:v>8.8010738789174323E-4</c:v>
                </c:pt>
                <c:pt idx="40">
                  <c:v>1.6598950611220475E-3</c:v>
                </c:pt>
                <c:pt idx="41">
                  <c:v>2.226620673971137E-3</c:v>
                </c:pt>
                <c:pt idx="42">
                  <c:v>2.5248973123127632E-3</c:v>
                </c:pt>
                <c:pt idx="43">
                  <c:v>2.7098288280845715E-3</c:v>
                </c:pt>
                <c:pt idx="44">
                  <c:v>2.6143803038152511E-3</c:v>
                </c:pt>
                <c:pt idx="45">
                  <c:v>2.6949149961674902E-3</c:v>
                </c:pt>
                <c:pt idx="46">
                  <c:v>2.6442079676494137E-3</c:v>
                </c:pt>
                <c:pt idx="47">
                  <c:v>2.6859666970172414E-3</c:v>
                </c:pt>
                <c:pt idx="48">
                  <c:v>2.7068460617011548E-3</c:v>
                </c:pt>
                <c:pt idx="49">
                  <c:v>2.5528189673575626E-3</c:v>
                </c:pt>
                <c:pt idx="50">
                  <c:v>2.3741956555095576E-3</c:v>
                </c:pt>
                <c:pt idx="51">
                  <c:v>2.2938151651779553E-3</c:v>
                </c:pt>
                <c:pt idx="52">
                  <c:v>2.2580905028083543E-3</c:v>
                </c:pt>
                <c:pt idx="53">
                  <c:v>2.2819069443880883E-3</c:v>
                </c:pt>
                <c:pt idx="54">
                  <c:v>2.2402281716235538E-3</c:v>
                </c:pt>
                <c:pt idx="55">
                  <c:v>2.2461822820184873E-3</c:v>
                </c:pt>
                <c:pt idx="56">
                  <c:v>2.2521363924134208E-3</c:v>
                </c:pt>
                <c:pt idx="57">
                  <c:v>2.3354939379424899E-3</c:v>
                </c:pt>
                <c:pt idx="58">
                  <c:v>2.3782628115314318E-3</c:v>
                </c:pt>
                <c:pt idx="59">
                  <c:v>2.3931736349812145E-3</c:v>
                </c:pt>
                <c:pt idx="60">
                  <c:v>2.3961557996711714E-3</c:v>
                </c:pt>
                <c:pt idx="61">
                  <c:v>2.4766742462999981E-3</c:v>
                </c:pt>
                <c:pt idx="62">
                  <c:v>2.4080844584309972E-3</c:v>
                </c:pt>
                <c:pt idx="63">
                  <c:v>2.4379061053305625E-3</c:v>
                </c:pt>
                <c:pt idx="64">
                  <c:v>2.4289596112606932E-3</c:v>
                </c:pt>
                <c:pt idx="65">
                  <c:v>2.4617634228502154E-3</c:v>
                </c:pt>
                <c:pt idx="66">
                  <c:v>2.4975493991296937E-3</c:v>
                </c:pt>
                <c:pt idx="67">
                  <c:v>2.4438704347104758E-3</c:v>
                </c:pt>
                <c:pt idx="68">
                  <c:v>2.8055569700455455E-3</c:v>
                </c:pt>
                <c:pt idx="69">
                  <c:v>1.8694389765952387E-3</c:v>
                </c:pt>
                <c:pt idx="70">
                  <c:v>1.7932433259655626E-3</c:v>
                </c:pt>
                <c:pt idx="71">
                  <c:v>1.735189496914381E-3</c:v>
                </c:pt>
                <c:pt idx="72">
                  <c:v>1.7460745898614774E-3</c:v>
                </c:pt>
                <c:pt idx="73">
                  <c:v>1.7751015043870682E-3</c:v>
                </c:pt>
                <c:pt idx="74">
                  <c:v>1.7968716902812614E-3</c:v>
                </c:pt>
                <c:pt idx="75">
                  <c:v>1.8005000545969604E-3</c:v>
                </c:pt>
                <c:pt idx="76">
                  <c:v>2.7238948771315355E-3</c:v>
                </c:pt>
                <c:pt idx="77">
                  <c:v>2.572815146086785E-3</c:v>
                </c:pt>
                <c:pt idx="78">
                  <c:v>2.5332466450988739E-3</c:v>
                </c:pt>
                <c:pt idx="79">
                  <c:v>3.0512342943951622E-3</c:v>
                </c:pt>
                <c:pt idx="80">
                  <c:v>2.8749746081762864E-3</c:v>
                </c:pt>
                <c:pt idx="81">
                  <c:v>2.5800094189936777E-3</c:v>
                </c:pt>
                <c:pt idx="82">
                  <c:v>2.5979951012609099E-3</c:v>
                </c:pt>
                <c:pt idx="83">
                  <c:v>2.6303693293419279E-3</c:v>
                </c:pt>
                <c:pt idx="84">
                  <c:v>2.6555492845160532E-3</c:v>
                </c:pt>
                <c:pt idx="85">
                  <c:v>2.702312058410857E-3</c:v>
                </c:pt>
                <c:pt idx="86">
                  <c:v>2.734686286491875E-3</c:v>
                </c:pt>
                <c:pt idx="87">
                  <c:v>2.7167006042246428E-3</c:v>
                </c:pt>
                <c:pt idx="88">
                  <c:v>2.7202977406780892E-3</c:v>
                </c:pt>
                <c:pt idx="89">
                  <c:v>2.7814490603866788E-3</c:v>
                </c:pt>
                <c:pt idx="90">
                  <c:v>1.7896010096434564E-3</c:v>
                </c:pt>
                <c:pt idx="91">
                  <c:v>1.7166672214767907E-3</c:v>
                </c:pt>
                <c:pt idx="92">
                  <c:v>1.6610986209688553E-3</c:v>
                </c:pt>
                <c:pt idx="93">
                  <c:v>1.6715177335640931E-3</c:v>
                </c:pt>
                <c:pt idx="94">
                  <c:v>1.699302033818061E-3</c:v>
                </c:pt>
                <c:pt idx="95">
                  <c:v>1.7201402590085368E-3</c:v>
                </c:pt>
                <c:pt idx="96">
                  <c:v>1.7236132965402829E-3</c:v>
                </c:pt>
                <c:pt idx="97">
                  <c:v>1.7027750713498068E-3</c:v>
                </c:pt>
                <c:pt idx="98">
                  <c:v>5.8044323963418092E-3</c:v>
                </c:pt>
                <c:pt idx="99">
                  <c:v>6.140023776172801E-3</c:v>
                </c:pt>
                <c:pt idx="100">
                  <c:v>5.9731190176506533E-3</c:v>
                </c:pt>
                <c:pt idx="101">
                  <c:v>6.2162194268024773E-3</c:v>
                </c:pt>
                <c:pt idx="102">
                  <c:v>6.1363954118571025E-3</c:v>
                </c:pt>
                <c:pt idx="103">
                  <c:v>6.1363954118571025E-3</c:v>
                </c:pt>
                <c:pt idx="104">
                  <c:v>6.1472805048041991E-3</c:v>
                </c:pt>
                <c:pt idx="105">
                  <c:v>6.1944492409082841E-3</c:v>
                </c:pt>
                <c:pt idx="106">
                  <c:v>6.1654223263826937E-3</c:v>
                </c:pt>
                <c:pt idx="107">
                  <c:v>6.1980776052239827E-3</c:v>
                </c:pt>
                <c:pt idx="108">
                  <c:v>6.3468405421676366E-3</c:v>
                </c:pt>
                <c:pt idx="109">
                  <c:v>6.2633881629065623E-3</c:v>
                </c:pt>
                <c:pt idx="110">
                  <c:v>6.1980776052239827E-3</c:v>
                </c:pt>
                <c:pt idx="111">
                  <c:v>6.1545372334355971E-3</c:v>
                </c:pt>
                <c:pt idx="112">
                  <c:v>6.2887867131164541E-3</c:v>
                </c:pt>
                <c:pt idx="113">
                  <c:v>6.1980776052239827E-3</c:v>
                </c:pt>
                <c:pt idx="114">
                  <c:v>6.2633881629065623E-3</c:v>
                </c:pt>
                <c:pt idx="115">
                  <c:v>6.2488747056437671E-3</c:v>
                </c:pt>
                <c:pt idx="116">
                  <c:v>6.1617939620669943E-3</c:v>
                </c:pt>
                <c:pt idx="117">
                  <c:v>6.2452463413280685E-3</c:v>
                </c:pt>
                <c:pt idx="118">
                  <c:v>6.1472805048041991E-3</c:v>
                </c:pt>
                <c:pt idx="119">
                  <c:v>6.2633881629065623E-3</c:v>
                </c:pt>
                <c:pt idx="120">
                  <c:v>6.2089626981710793E-3</c:v>
                </c:pt>
                <c:pt idx="121">
                  <c:v>6.2815299844850569E-3</c:v>
                </c:pt>
                <c:pt idx="122">
                  <c:v>6.1545372334355971E-3</c:v>
                </c:pt>
                <c:pt idx="123">
                  <c:v>2.2274507886496549E-3</c:v>
                </c:pt>
                <c:pt idx="124">
                  <c:v>2.0826305234819915E-3</c:v>
                </c:pt>
                <c:pt idx="125">
                  <c:v>2.0681484969652256E-3</c:v>
                </c:pt>
                <c:pt idx="126">
                  <c:v>2.0536664704484593E-3</c:v>
                </c:pt>
                <c:pt idx="127">
                  <c:v>2.0536664704484593E-3</c:v>
                </c:pt>
                <c:pt idx="128">
                  <c:v>2.0826305234819915E-3</c:v>
                </c:pt>
                <c:pt idx="129">
                  <c:v>2.0790100168528E-3</c:v>
                </c:pt>
                <c:pt idx="130">
                  <c:v>1.8460700314122621E-3</c:v>
                </c:pt>
                <c:pt idx="131">
                  <c:v>1.9004482886884307E-3</c:v>
                </c:pt>
                <c:pt idx="132">
                  <c:v>1.922199591598898E-3</c:v>
                </c:pt>
                <c:pt idx="133">
                  <c:v>1.9258248087506427E-3</c:v>
                </c:pt>
                <c:pt idx="134">
                  <c:v>1.9367004602058762E-3</c:v>
                </c:pt>
                <c:pt idx="135">
                  <c:v>1.9403256773576209E-3</c:v>
                </c:pt>
                <c:pt idx="136">
                  <c:v>1.9403256773576209E-3</c:v>
                </c:pt>
                <c:pt idx="137">
                  <c:v>1.9403256773576209E-3</c:v>
                </c:pt>
                <c:pt idx="138">
                  <c:v>1.9294500259023873E-3</c:v>
                </c:pt>
                <c:pt idx="139">
                  <c:v>1.9367004602058762E-3</c:v>
                </c:pt>
                <c:pt idx="140">
                  <c:v>1.933075243054132E-3</c:v>
                </c:pt>
                <c:pt idx="141">
                  <c:v>1.9294500259023873E-3</c:v>
                </c:pt>
                <c:pt idx="142">
                  <c:v>1.9185743744471533E-3</c:v>
                </c:pt>
                <c:pt idx="143">
                  <c:v>1.922199591598898E-3</c:v>
                </c:pt>
                <c:pt idx="144">
                  <c:v>1.9076987229919198E-3</c:v>
                </c:pt>
                <c:pt idx="145">
                  <c:v>1.8931978543849416E-3</c:v>
                </c:pt>
                <c:pt idx="146">
                  <c:v>1.8859474200814525E-3</c:v>
                </c:pt>
                <c:pt idx="147">
                  <c:v>1.8859474200814525E-3</c:v>
                </c:pt>
                <c:pt idx="148">
                  <c:v>1.8786969857779634E-3</c:v>
                </c:pt>
                <c:pt idx="149">
                  <c:v>1.8533204657157514E-3</c:v>
                </c:pt>
                <c:pt idx="150">
                  <c:v>1.8533204657157514E-3</c:v>
                </c:pt>
                <c:pt idx="151">
                  <c:v>1.8388195971087732E-3</c:v>
                </c:pt>
                <c:pt idx="152">
                  <c:v>2.3635416538462703E-3</c:v>
                </c:pt>
                <c:pt idx="153">
                  <c:v>2.5622392134995839E-3</c:v>
                </c:pt>
                <c:pt idx="154">
                  <c:v>2.3490909222351206E-3</c:v>
                </c:pt>
                <c:pt idx="155">
                  <c:v>2.2551611667626448E-3</c:v>
                </c:pt>
                <c:pt idx="156">
                  <c:v>2.3418655564295455E-3</c:v>
                </c:pt>
                <c:pt idx="157">
                  <c:v>2.3093514103044578E-3</c:v>
                </c:pt>
                <c:pt idx="158">
                  <c:v>2.3021260444988827E-3</c:v>
                </c:pt>
                <c:pt idx="159">
                  <c:v>2.2515484838598579E-3</c:v>
                </c:pt>
                <c:pt idx="160">
                  <c:v>2.2551611667626448E-3</c:v>
                </c:pt>
                <c:pt idx="161">
                  <c:v>2.2190343377347698E-3</c:v>
                </c:pt>
                <c:pt idx="162">
                  <c:v>2.6807292396901785E-3</c:v>
                </c:pt>
                <c:pt idx="163">
                  <c:v>2.6303693293419279E-3</c:v>
                </c:pt>
                <c:pt idx="164">
                  <c:v>2.6447578751557141E-3</c:v>
                </c:pt>
                <c:pt idx="165">
                  <c:v>2.4792895982971774E-3</c:v>
                </c:pt>
                <c:pt idx="166">
                  <c:v>2.4541096431230521E-3</c:v>
                </c:pt>
                <c:pt idx="167">
                  <c:v>2.540440918005767E-3</c:v>
                </c:pt>
                <c:pt idx="168">
                  <c:v>2.5080666899247486E-3</c:v>
                </c:pt>
                <c:pt idx="169">
                  <c:v>2.4181382785885878E-3</c:v>
                </c:pt>
                <c:pt idx="170">
                  <c:v>2.4684981889368379E-3</c:v>
                </c:pt>
                <c:pt idx="171">
                  <c:v>2.4505125066696058E-3</c:v>
                </c:pt>
                <c:pt idx="172">
                  <c:v>2.3965554598679092E-3</c:v>
                </c:pt>
                <c:pt idx="173">
                  <c:v>2.5692180096333382E-3</c:v>
                </c:pt>
                <c:pt idx="174">
                  <c:v>2.2958356391714089E-3</c:v>
                </c:pt>
                <c:pt idx="175">
                  <c:v>2.2958356391714089E-3</c:v>
                </c:pt>
                <c:pt idx="176">
                  <c:v>2.4972752805644096E-3</c:v>
                </c:pt>
                <c:pt idx="177">
                  <c:v>1.9325248573733177E-3</c:v>
                </c:pt>
                <c:pt idx="178">
                  <c:v>2.209504364288694E-3</c:v>
                </c:pt>
                <c:pt idx="179">
                  <c:v>2.3641812317868908E-3</c:v>
                </c:pt>
                <c:pt idx="180">
                  <c:v>1.9001506292922997E-3</c:v>
                </c:pt>
                <c:pt idx="181">
                  <c:v>2.2994327756248548E-3</c:v>
                </c:pt>
                <c:pt idx="182">
                  <c:v>1.903747765745746E-3</c:v>
                </c:pt>
                <c:pt idx="183">
                  <c:v>2.1987129549283545E-3</c:v>
                </c:pt>
                <c:pt idx="184">
                  <c:v>2.2670585475438368E-3</c:v>
                </c:pt>
                <c:pt idx="185">
                  <c:v>2.2310871830093725E-3</c:v>
                </c:pt>
                <c:pt idx="186">
                  <c:v>2.2238929101024798E-3</c:v>
                </c:pt>
                <c:pt idx="187">
                  <c:v>1.6749907710958392E-3</c:v>
                </c:pt>
                <c:pt idx="188">
                  <c:v>1.6645716585006012E-3</c:v>
                </c:pt>
                <c:pt idx="189">
                  <c:v>1.3381061305164791E-3</c:v>
                </c:pt>
                <c:pt idx="190">
                  <c:v>9.7691022721489718E-4</c:v>
                </c:pt>
                <c:pt idx="191">
                  <c:v>1.2616993048180675E-3</c:v>
                </c:pt>
                <c:pt idx="192">
                  <c:v>1.7236132965402829E-3</c:v>
                </c:pt>
                <c:pt idx="193">
                  <c:v>1.7687627844529806E-3</c:v>
                </c:pt>
                <c:pt idx="194">
                  <c:v>1.7757088595164725E-3</c:v>
                </c:pt>
                <c:pt idx="195">
                  <c:v>1.7652897469212347E-3</c:v>
                </c:pt>
                <c:pt idx="196">
                  <c:v>1.7757088595164725E-3</c:v>
                </c:pt>
                <c:pt idx="197">
                  <c:v>1.7791818970482186E-3</c:v>
                </c:pt>
                <c:pt idx="198">
                  <c:v>1.7757088595164725E-3</c:v>
                </c:pt>
                <c:pt idx="199">
                  <c:v>1.7896010096434564E-3</c:v>
                </c:pt>
                <c:pt idx="200">
                  <c:v>1.7896010096434564E-3</c:v>
                </c:pt>
                <c:pt idx="201">
                  <c:v>1.7965470847069484E-3</c:v>
                </c:pt>
                <c:pt idx="202">
                  <c:v>1.7896010096434564E-3</c:v>
                </c:pt>
                <c:pt idx="203">
                  <c:v>1.8034931597704403E-3</c:v>
                </c:pt>
                <c:pt idx="204">
                  <c:v>1.7930740471752025E-3</c:v>
                </c:pt>
                <c:pt idx="205">
                  <c:v>1.8034931597704403E-3</c:v>
                </c:pt>
                <c:pt idx="206">
                  <c:v>1.8000201222386945E-3</c:v>
                </c:pt>
                <c:pt idx="207">
                  <c:v>1.7722358219847264E-3</c:v>
                </c:pt>
                <c:pt idx="208">
                  <c:v>1.7722358219847264E-3</c:v>
                </c:pt>
                <c:pt idx="209">
                  <c:v>1.8034931597704403E-3</c:v>
                </c:pt>
                <c:pt idx="210">
                  <c:v>1.8069661973021862E-3</c:v>
                </c:pt>
                <c:pt idx="211">
                  <c:v>1.8139122723656784E-3</c:v>
                </c:pt>
                <c:pt idx="212">
                  <c:v>1.8034931597704403E-3</c:v>
                </c:pt>
                <c:pt idx="213">
                  <c:v>1.8000201222386945E-3</c:v>
                </c:pt>
                <c:pt idx="214">
                  <c:v>1.8139122723656784E-3</c:v>
                </c:pt>
                <c:pt idx="215">
                  <c:v>1.8243313849609162E-3</c:v>
                </c:pt>
                <c:pt idx="216">
                  <c:v>1.8034931597704403E-3</c:v>
                </c:pt>
                <c:pt idx="217">
                  <c:v>6.8294129961555851E-3</c:v>
                </c:pt>
                <c:pt idx="218">
                  <c:v>6.6552515090020402E-3</c:v>
                </c:pt>
                <c:pt idx="219">
                  <c:v>6.6044544085822558E-3</c:v>
                </c:pt>
                <c:pt idx="220">
                  <c:v>6.5500289438467727E-3</c:v>
                </c:pt>
                <c:pt idx="221">
                  <c:v>6.6371096874235456E-3</c:v>
                </c:pt>
                <c:pt idx="222">
                  <c:v>6.6951635164747272E-3</c:v>
                </c:pt>
                <c:pt idx="223">
                  <c:v>6.666136601949136E-3</c:v>
                </c:pt>
                <c:pt idx="224">
                  <c:v>6.6334813231078461E-3</c:v>
                </c:pt>
                <c:pt idx="225">
                  <c:v>6.9491490185736478E-3</c:v>
                </c:pt>
                <c:pt idx="226">
                  <c:v>6.9382639256265512E-3</c:v>
                </c:pt>
                <c:pt idx="227">
                  <c:v>7.0833984982545057E-3</c:v>
                </c:pt>
                <c:pt idx="228">
                  <c:v>7.1632225131998814E-3</c:v>
                </c:pt>
                <c:pt idx="229">
                  <c:v>7.1196821414114941E-3</c:v>
                </c:pt>
                <c:pt idx="230">
                  <c:v>7.0797701339388071E-3</c:v>
                </c:pt>
                <c:pt idx="231">
                  <c:v>7.1087970484643983E-3</c:v>
                </c:pt>
                <c:pt idx="232">
                  <c:v>7.1196821414114941E-3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CE-41C5-836B-6A48EC34CC2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Data!$AF$46:$JD$46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9.0072019605104935E-5</c:v>
                </c:pt>
                <c:pt idx="3">
                  <c:v>9.3760773375698521E-5</c:v>
                </c:pt>
                <c:pt idx="4">
                  <c:v>1.0482703468747936E-4</c:v>
                </c:pt>
                <c:pt idx="5">
                  <c:v>1.0851578845807296E-4</c:v>
                </c:pt>
                <c:pt idx="6">
                  <c:v>1.2511518042574419E-4</c:v>
                </c:pt>
                <c:pt idx="7">
                  <c:v>1.2142642665515058E-4</c:v>
                </c:pt>
                <c:pt idx="8">
                  <c:v>1.1773767288455698E-4</c:v>
                </c:pt>
                <c:pt idx="9">
                  <c:v>1.2511518042574419E-4</c:v>
                </c:pt>
                <c:pt idx="10">
                  <c:v>1.0667141157277615E-4</c:v>
                </c:pt>
                <c:pt idx="11">
                  <c:v>1.0667141157277615E-4</c:v>
                </c:pt>
                <c:pt idx="12">
                  <c:v>1.0667141157277615E-4</c:v>
                </c:pt>
                <c:pt idx="13">
                  <c:v>1.2871493458297521E-4</c:v>
                </c:pt>
                <c:pt idx="14">
                  <c:v>1.3727175586375587E-4</c:v>
                </c:pt>
                <c:pt idx="15">
                  <c:v>1.4582857714453659E-4</c:v>
                </c:pt>
                <c:pt idx="16">
                  <c:v>1.6508142502629313E-4</c:v>
                </c:pt>
                <c:pt idx="17">
                  <c:v>1.586638090657076E-4</c:v>
                </c:pt>
                <c:pt idx="18">
                  <c:v>1.5224619310512209E-4</c:v>
                </c:pt>
                <c:pt idx="19">
                  <c:v>1.6080301438590276E-4</c:v>
                </c:pt>
                <c:pt idx="20">
                  <c:v>1.3513255054356071E-4</c:v>
                </c:pt>
                <c:pt idx="21">
                  <c:v>1.3727175586375587E-4</c:v>
                </c:pt>
                <c:pt idx="22">
                  <c:v>9.364673905938123E-5</c:v>
                </c:pt>
                <c:pt idx="23">
                  <c:v>8.902524983716293E-5</c:v>
                </c:pt>
                <c:pt idx="24">
                  <c:v>8.5944257022350725E-5</c:v>
                </c:pt>
                <c:pt idx="25">
                  <c:v>8.5944257022350725E-5</c:v>
                </c:pt>
                <c:pt idx="26">
                  <c:v>8.4403760614944616E-5</c:v>
                </c:pt>
                <c:pt idx="27">
                  <c:v>8.2863264207538507E-5</c:v>
                </c:pt>
                <c:pt idx="28">
                  <c:v>8.5944257022350725E-5</c:v>
                </c:pt>
                <c:pt idx="29">
                  <c:v>7.5160782170507988E-5</c:v>
                </c:pt>
                <c:pt idx="30">
                  <c:v>7.3620285763101892E-5</c:v>
                </c:pt>
                <c:pt idx="31">
                  <c:v>7.5160782170507988E-5</c:v>
                </c:pt>
                <c:pt idx="32">
                  <c:v>6.4803226606449204E-5</c:v>
                </c:pt>
                <c:pt idx="33">
                  <c:v>5.7352054612528722E-5</c:v>
                </c:pt>
                <c:pt idx="34">
                  <c:v>5.4868330614555227E-5</c:v>
                </c:pt>
                <c:pt idx="35">
                  <c:v>5.4868330614555227E-5</c:v>
                </c:pt>
                <c:pt idx="36">
                  <c:v>5.2384606616581733E-5</c:v>
                </c:pt>
                <c:pt idx="37">
                  <c:v>5.4868330614555227E-5</c:v>
                </c:pt>
                <c:pt idx="38">
                  <c:v>4.7417158620634738E-5</c:v>
                </c:pt>
                <c:pt idx="39">
                  <c:v>4.8659020619621492E-5</c:v>
                </c:pt>
                <c:pt idx="40">
                  <c:v>1.1036016534336977E-4</c:v>
                </c:pt>
                <c:pt idx="41">
                  <c:v>1.306483110816346E-4</c:v>
                </c:pt>
                <c:pt idx="42">
                  <c:v>1.5831396436108663E-4</c:v>
                </c:pt>
                <c:pt idx="43">
                  <c:v>1.5462521059049305E-4</c:v>
                </c:pt>
                <c:pt idx="44">
                  <c:v>1.5093645681989943E-4</c:v>
                </c:pt>
                <c:pt idx="45">
                  <c:v>1.3987019550811859E-4</c:v>
                </c:pt>
                <c:pt idx="46">
                  <c:v>1.5278083370519623E-4</c:v>
                </c:pt>
                <c:pt idx="47">
                  <c:v>1.306483110816346E-4</c:v>
                </c:pt>
                <c:pt idx="48">
                  <c:v>1.2695955731104099E-4</c:v>
                </c:pt>
                <c:pt idx="49">
                  <c:v>1.304152334121406E-4</c:v>
                </c:pt>
                <c:pt idx="50">
                  <c:v>1.2857438800668462E-4</c:v>
                </c:pt>
                <c:pt idx="51">
                  <c:v>1.2857438800668462E-4</c:v>
                </c:pt>
                <c:pt idx="52">
                  <c:v>1.2857438800668462E-4</c:v>
                </c:pt>
                <c:pt idx="53">
                  <c:v>1.2673354260122862E-4</c:v>
                </c:pt>
                <c:pt idx="54">
                  <c:v>1.3225607881759658E-4</c:v>
                </c:pt>
                <c:pt idx="55">
                  <c:v>1.1200677935758075E-4</c:v>
                </c:pt>
                <c:pt idx="56">
                  <c:v>1.1016593395212476E-4</c:v>
                </c:pt>
                <c:pt idx="57">
                  <c:v>1.1016593395212476E-4</c:v>
                </c:pt>
                <c:pt idx="58">
                  <c:v>1.3246776036364156E-4</c:v>
                </c:pt>
                <c:pt idx="59">
                  <c:v>1.3984377968970699E-4</c:v>
                </c:pt>
                <c:pt idx="60">
                  <c:v>1.3799977485819064E-4</c:v>
                </c:pt>
                <c:pt idx="61">
                  <c:v>1.4168778452122336E-4</c:v>
                </c:pt>
                <c:pt idx="62">
                  <c:v>1.3984377968970699E-4</c:v>
                </c:pt>
                <c:pt idx="63">
                  <c:v>1.2877975070060883E-4</c:v>
                </c:pt>
                <c:pt idx="64">
                  <c:v>1.3799977485819064E-4</c:v>
                </c:pt>
                <c:pt idx="65">
                  <c:v>1.1955972654302706E-4</c:v>
                </c:pt>
                <c:pt idx="66">
                  <c:v>1.1587171687999433E-4</c:v>
                </c:pt>
                <c:pt idx="67">
                  <c:v>1.1587171687999433E-4</c:v>
                </c:pt>
                <c:pt idx="68">
                  <c:v>1.3231626792534657E-4</c:v>
                </c:pt>
                <c:pt idx="69">
                  <c:v>7.3983220414331548E-5</c:v>
                </c:pt>
                <c:pt idx="70">
                  <c:v>1.4802131917831217E-4</c:v>
                </c:pt>
                <c:pt idx="71">
                  <c:v>1.3455984667577021E-4</c:v>
                </c:pt>
                <c:pt idx="72">
                  <c:v>1.3455984667577021E-4</c:v>
                </c:pt>
                <c:pt idx="73">
                  <c:v>1.3904700417661752E-4</c:v>
                </c:pt>
                <c:pt idx="74">
                  <c:v>1.3904700417661752E-4</c:v>
                </c:pt>
                <c:pt idx="75">
                  <c:v>1.3680342542619388E-4</c:v>
                </c:pt>
                <c:pt idx="76">
                  <c:v>1.2902997219502998E-4</c:v>
                </c:pt>
                <c:pt idx="77">
                  <c:v>1.6016974066913704E-4</c:v>
                </c:pt>
                <c:pt idx="78">
                  <c:v>1.4459985643208351E-4</c:v>
                </c:pt>
                <c:pt idx="79">
                  <c:v>1.4237558725536159E-4</c:v>
                </c:pt>
                <c:pt idx="80">
                  <c:v>1.4459985643208351E-4</c:v>
                </c:pt>
                <c:pt idx="81">
                  <c:v>1.2680570301830805E-4</c:v>
                </c:pt>
                <c:pt idx="82">
                  <c:v>1.2680570301830805E-4</c:v>
                </c:pt>
                <c:pt idx="83">
                  <c:v>1.2680570301830805E-4</c:v>
                </c:pt>
                <c:pt idx="84">
                  <c:v>1.2902997219502998E-4</c:v>
                </c:pt>
                <c:pt idx="85">
                  <c:v>1.2902997219502998E-4</c:v>
                </c:pt>
                <c:pt idx="86">
                  <c:v>1.2680570301830805E-4</c:v>
                </c:pt>
                <c:pt idx="87">
                  <c:v>1.2902997219502998E-4</c:v>
                </c:pt>
                <c:pt idx="88">
                  <c:v>1.3570277972519578E-4</c:v>
                </c:pt>
                <c:pt idx="89">
                  <c:v>1.312542413717519E-4</c:v>
                </c:pt>
                <c:pt idx="90">
                  <c:v>7.1197902457180602E-5</c:v>
                </c:pt>
                <c:pt idx="91">
                  <c:v>1.4206650147681701E-4</c:v>
                </c:pt>
                <c:pt idx="92">
                  <c:v>1.2918130165506494E-4</c:v>
                </c:pt>
                <c:pt idx="93">
                  <c:v>1.2918130165506494E-4</c:v>
                </c:pt>
                <c:pt idx="94">
                  <c:v>1.3347636826231563E-4</c:v>
                </c:pt>
                <c:pt idx="95">
                  <c:v>1.3347636826231563E-4</c:v>
                </c:pt>
                <c:pt idx="96">
                  <c:v>1.313288349586903E-4</c:v>
                </c:pt>
                <c:pt idx="97">
                  <c:v>1.270337683514396E-4</c:v>
                </c:pt>
                <c:pt idx="98">
                  <c:v>2.2796783362183083E-4</c:v>
                </c:pt>
                <c:pt idx="99">
                  <c:v>3.0507183170796798E-4</c:v>
                </c:pt>
                <c:pt idx="100">
                  <c:v>2.9834109545669705E-4</c:v>
                </c:pt>
                <c:pt idx="101">
                  <c:v>2.6917457170118949E-4</c:v>
                </c:pt>
                <c:pt idx="102">
                  <c:v>2.7141815045161313E-4</c:v>
                </c:pt>
                <c:pt idx="103">
                  <c:v>2.7366172920203683E-4</c:v>
                </c:pt>
                <c:pt idx="104">
                  <c:v>2.7366172920203683E-4</c:v>
                </c:pt>
                <c:pt idx="105">
                  <c:v>2.6468741420034221E-4</c:v>
                </c:pt>
                <c:pt idx="106">
                  <c:v>2.6468741420034221E-4</c:v>
                </c:pt>
                <c:pt idx="107">
                  <c:v>2.6468741420034221E-4</c:v>
                </c:pt>
                <c:pt idx="108">
                  <c:v>2.5571309919864758E-4</c:v>
                </c:pt>
                <c:pt idx="109">
                  <c:v>2.5346952044822394E-4</c:v>
                </c:pt>
                <c:pt idx="110">
                  <c:v>2.5346952044822394E-4</c:v>
                </c:pt>
                <c:pt idx="111">
                  <c:v>2.5571309919864758E-4</c:v>
                </c:pt>
                <c:pt idx="112">
                  <c:v>2.5346952044822394E-4</c:v>
                </c:pt>
                <c:pt idx="113">
                  <c:v>2.6020025669949487E-4</c:v>
                </c:pt>
                <c:pt idx="114">
                  <c:v>2.489823629473766E-4</c:v>
                </c:pt>
                <c:pt idx="115">
                  <c:v>2.5571309919864758E-4</c:v>
                </c:pt>
                <c:pt idx="116">
                  <c:v>2.489823629473766E-4</c:v>
                </c:pt>
                <c:pt idx="117">
                  <c:v>2.512259416978003E-4</c:v>
                </c:pt>
                <c:pt idx="118">
                  <c:v>2.512259416978003E-4</c:v>
                </c:pt>
                <c:pt idx="119">
                  <c:v>2.4673878419695296E-4</c:v>
                </c:pt>
                <c:pt idx="120">
                  <c:v>2.4225162669610568E-4</c:v>
                </c:pt>
                <c:pt idx="121">
                  <c:v>2.5571309919864758E-4</c:v>
                </c:pt>
                <c:pt idx="122">
                  <c:v>2.4673878419695296E-4</c:v>
                </c:pt>
                <c:pt idx="123">
                  <c:v>1.1190055637542481E-4</c:v>
                </c:pt>
                <c:pt idx="124">
                  <c:v>1.3652647630927638E-4</c:v>
                </c:pt>
                <c:pt idx="125">
                  <c:v>1.3428775631528985E-4</c:v>
                </c:pt>
                <c:pt idx="126">
                  <c:v>1.432426362912359E-4</c:v>
                </c:pt>
                <c:pt idx="127">
                  <c:v>1.3652647630927638E-4</c:v>
                </c:pt>
                <c:pt idx="128">
                  <c:v>1.3652647630927638E-4</c:v>
                </c:pt>
                <c:pt idx="129">
                  <c:v>1.3876519630326287E-4</c:v>
                </c:pt>
                <c:pt idx="130">
                  <c:v>1.4565903252454314E-4</c:v>
                </c:pt>
                <c:pt idx="131">
                  <c:v>1.3893413436687934E-4</c:v>
                </c:pt>
                <c:pt idx="132">
                  <c:v>1.3669250164765806E-4</c:v>
                </c:pt>
                <c:pt idx="133">
                  <c:v>1.3669250164765806E-4</c:v>
                </c:pt>
                <c:pt idx="134">
                  <c:v>1.3893413436687934E-4</c:v>
                </c:pt>
                <c:pt idx="135">
                  <c:v>1.3893413436687934E-4</c:v>
                </c:pt>
                <c:pt idx="136">
                  <c:v>1.3220923620921551E-4</c:v>
                </c:pt>
                <c:pt idx="137">
                  <c:v>1.3669250164765806E-4</c:v>
                </c:pt>
                <c:pt idx="138">
                  <c:v>1.4117576708610062E-4</c:v>
                </c:pt>
                <c:pt idx="139">
                  <c:v>1.3893413436687934E-4</c:v>
                </c:pt>
                <c:pt idx="140">
                  <c:v>1.3669250164765806E-4</c:v>
                </c:pt>
                <c:pt idx="141">
                  <c:v>1.3893413436687934E-4</c:v>
                </c:pt>
                <c:pt idx="142">
                  <c:v>1.3893413436687934E-4</c:v>
                </c:pt>
                <c:pt idx="143">
                  <c:v>1.3445086892843679E-4</c:v>
                </c:pt>
                <c:pt idx="144">
                  <c:v>1.3445086892843679E-4</c:v>
                </c:pt>
                <c:pt idx="145">
                  <c:v>1.3893413436687934E-4</c:v>
                </c:pt>
                <c:pt idx="146">
                  <c:v>1.3893413436687934E-4</c:v>
                </c:pt>
                <c:pt idx="147">
                  <c:v>1.3445086892843679E-4</c:v>
                </c:pt>
                <c:pt idx="148">
                  <c:v>1.3893413436687934E-4</c:v>
                </c:pt>
                <c:pt idx="149">
                  <c:v>1.4117576708610062E-4</c:v>
                </c:pt>
                <c:pt idx="150">
                  <c:v>1.3893413436687934E-4</c:v>
                </c:pt>
                <c:pt idx="151">
                  <c:v>1.3893413436687934E-4</c:v>
                </c:pt>
                <c:pt idx="152">
                  <c:v>1.429523708473826E-4</c:v>
                </c:pt>
                <c:pt idx="153">
                  <c:v>1.7422672215962792E-4</c:v>
                </c:pt>
                <c:pt idx="154">
                  <c:v>1.2061354848149311E-4</c:v>
                </c:pt>
                <c:pt idx="155">
                  <c:v>1.2061354848149311E-4</c:v>
                </c:pt>
                <c:pt idx="156">
                  <c:v>1.25081312954671E-4</c:v>
                </c:pt>
                <c:pt idx="157">
                  <c:v>1.2284743071808203E-4</c:v>
                </c:pt>
                <c:pt idx="158">
                  <c:v>1.2061354848149311E-4</c:v>
                </c:pt>
                <c:pt idx="159">
                  <c:v>1.2061354848149311E-4</c:v>
                </c:pt>
                <c:pt idx="160">
                  <c:v>1.2284743071808203E-4</c:v>
                </c:pt>
                <c:pt idx="161">
                  <c:v>1.2061354848149311E-4</c:v>
                </c:pt>
                <c:pt idx="162">
                  <c:v>1.4237558725536159E-4</c:v>
                </c:pt>
                <c:pt idx="163">
                  <c:v>1.5127266396224931E-4</c:v>
                </c:pt>
                <c:pt idx="164">
                  <c:v>1.5349693313897124E-4</c:v>
                </c:pt>
                <c:pt idx="165">
                  <c:v>1.7351535572946865E-4</c:v>
                </c:pt>
                <c:pt idx="166">
                  <c:v>1.7351535572946865E-4</c:v>
                </c:pt>
                <c:pt idx="167">
                  <c:v>1.779638940829125E-4</c:v>
                </c:pt>
                <c:pt idx="168">
                  <c:v>1.6016974066913704E-4</c:v>
                </c:pt>
                <c:pt idx="169">
                  <c:v>1.6461827902258092E-4</c:v>
                </c:pt>
                <c:pt idx="170">
                  <c:v>1.4237558725536159E-4</c:v>
                </c:pt>
                <c:pt idx="171">
                  <c:v>1.5127266396224931E-4</c:v>
                </c:pt>
                <c:pt idx="172">
                  <c:v>1.4237558725536159E-4</c:v>
                </c:pt>
                <c:pt idx="173">
                  <c:v>1.4682412560880546E-4</c:v>
                </c:pt>
                <c:pt idx="174">
                  <c:v>1.5349693313897124E-4</c:v>
                </c:pt>
                <c:pt idx="175">
                  <c:v>1.7351535572946865E-4</c:v>
                </c:pt>
                <c:pt idx="176">
                  <c:v>1.4015131807863966E-4</c:v>
                </c:pt>
                <c:pt idx="177">
                  <c:v>1.5794547149241512E-4</c:v>
                </c:pt>
                <c:pt idx="178">
                  <c:v>1.4904839478552739E-4</c:v>
                </c:pt>
                <c:pt idx="179">
                  <c:v>1.4237558725536159E-4</c:v>
                </c:pt>
                <c:pt idx="180">
                  <c:v>1.5127266396224931E-4</c:v>
                </c:pt>
                <c:pt idx="181">
                  <c:v>1.62394009845859E-4</c:v>
                </c:pt>
                <c:pt idx="182">
                  <c:v>1.4682412560880546E-4</c:v>
                </c:pt>
                <c:pt idx="183">
                  <c:v>1.5572120231569317E-4</c:v>
                </c:pt>
                <c:pt idx="184">
                  <c:v>1.5349693313897124E-4</c:v>
                </c:pt>
                <c:pt idx="185">
                  <c:v>1.6016974066913704E-4</c:v>
                </c:pt>
                <c:pt idx="186">
                  <c:v>1.5572120231569317E-4</c:v>
                </c:pt>
                <c:pt idx="187">
                  <c:v>1.3347636826231563E-4</c:v>
                </c:pt>
                <c:pt idx="188">
                  <c:v>1.2918130165506494E-4</c:v>
                </c:pt>
                <c:pt idx="189">
                  <c:v>6.4755302546304564E-5</c:v>
                </c:pt>
                <c:pt idx="190">
                  <c:v>1.0770596861881147E-4</c:v>
                </c:pt>
                <c:pt idx="191">
                  <c:v>1.1844363513693821E-4</c:v>
                </c:pt>
                <c:pt idx="192">
                  <c:v>1.4421403478044235E-4</c:v>
                </c:pt>
                <c:pt idx="193">
                  <c:v>1.3777143486956632E-4</c:v>
                </c:pt>
                <c:pt idx="194">
                  <c:v>1.3562390156594099E-4</c:v>
                </c:pt>
                <c:pt idx="195">
                  <c:v>1.3347636826231563E-4</c:v>
                </c:pt>
                <c:pt idx="196">
                  <c:v>1.313288349586903E-4</c:v>
                </c:pt>
                <c:pt idx="197">
                  <c:v>1.3347636826231563E-4</c:v>
                </c:pt>
                <c:pt idx="198">
                  <c:v>1.3347636826231563E-4</c:v>
                </c:pt>
                <c:pt idx="199">
                  <c:v>1.3562390156594099E-4</c:v>
                </c:pt>
                <c:pt idx="200">
                  <c:v>1.3347636826231563E-4</c:v>
                </c:pt>
                <c:pt idx="201">
                  <c:v>1.3347636826231563E-4</c:v>
                </c:pt>
                <c:pt idx="202">
                  <c:v>1.3347636826231563E-4</c:v>
                </c:pt>
                <c:pt idx="203">
                  <c:v>1.3777143486956632E-4</c:v>
                </c:pt>
                <c:pt idx="204">
                  <c:v>1.3347636826231563E-4</c:v>
                </c:pt>
                <c:pt idx="205">
                  <c:v>1.3562390156594099E-4</c:v>
                </c:pt>
                <c:pt idx="206">
                  <c:v>1.3347636826231563E-4</c:v>
                </c:pt>
                <c:pt idx="207">
                  <c:v>1.3347636826231563E-4</c:v>
                </c:pt>
                <c:pt idx="208">
                  <c:v>1.2918130165506494E-4</c:v>
                </c:pt>
                <c:pt idx="209">
                  <c:v>1.3347636826231563E-4</c:v>
                </c:pt>
                <c:pt idx="210">
                  <c:v>1.3562390156594099E-4</c:v>
                </c:pt>
                <c:pt idx="211">
                  <c:v>1.3562390156594099E-4</c:v>
                </c:pt>
                <c:pt idx="212">
                  <c:v>1.3562390156594099E-4</c:v>
                </c:pt>
                <c:pt idx="213">
                  <c:v>1.3562390156594099E-4</c:v>
                </c:pt>
                <c:pt idx="214">
                  <c:v>1.3991896817319165E-4</c:v>
                </c:pt>
                <c:pt idx="215">
                  <c:v>1.3562390156594099E-4</c:v>
                </c:pt>
                <c:pt idx="216">
                  <c:v>1.3991896817319165E-4</c:v>
                </c:pt>
                <c:pt idx="217">
                  <c:v>2.8039246545330781E-4</c:v>
                </c:pt>
                <c:pt idx="218">
                  <c:v>2.9834109545669705E-4</c:v>
                </c:pt>
                <c:pt idx="219">
                  <c:v>3.005846742071207E-4</c:v>
                </c:pt>
                <c:pt idx="220">
                  <c:v>3.1628972546008624E-4</c:v>
                </c:pt>
                <c:pt idx="221">
                  <c:v>3.005846742071207E-4</c:v>
                </c:pt>
                <c:pt idx="222">
                  <c:v>2.9609751670627341E-4</c:v>
                </c:pt>
                <c:pt idx="223">
                  <c:v>2.8936678045500243E-4</c:v>
                </c:pt>
                <c:pt idx="224">
                  <c:v>2.9161035920542607E-4</c:v>
                </c:pt>
                <c:pt idx="225">
                  <c:v>2.7590530795246047E-4</c:v>
                </c:pt>
                <c:pt idx="226">
                  <c:v>2.7366172920203683E-4</c:v>
                </c:pt>
                <c:pt idx="227">
                  <c:v>2.6917457170118949E-4</c:v>
                </c:pt>
                <c:pt idx="228">
                  <c:v>2.6917457170118949E-4</c:v>
                </c:pt>
                <c:pt idx="229">
                  <c:v>2.6468741420034221E-4</c:v>
                </c:pt>
                <c:pt idx="230">
                  <c:v>2.6468741420034221E-4</c:v>
                </c:pt>
                <c:pt idx="231">
                  <c:v>2.6468741420034221E-4</c:v>
                </c:pt>
                <c:pt idx="232">
                  <c:v>2.6020025669949487E-4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CE-41C5-836B-6A48EC34CC2A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Data!$AF$47:$JD$47</c:f>
              <c:numCache>
                <c:formatCode>0.0000</c:formatCode>
                <c:ptCount val="233"/>
                <c:pt idx="0">
                  <c:v>0.15537339267562447</c:v>
                </c:pt>
                <c:pt idx="1">
                  <c:v>0.13015707189984654</c:v>
                </c:pt>
                <c:pt idx="2">
                  <c:v>0.12570843485251065</c:v>
                </c:pt>
                <c:pt idx="3">
                  <c:v>0.12570474609874008</c:v>
                </c:pt>
                <c:pt idx="4">
                  <c:v>0.13534345970130116</c:v>
                </c:pt>
                <c:pt idx="5">
                  <c:v>0.13511106821375377</c:v>
                </c:pt>
                <c:pt idx="6">
                  <c:v>0.13452086761045878</c:v>
                </c:pt>
                <c:pt idx="7">
                  <c:v>0.13381631564027541</c:v>
                </c:pt>
                <c:pt idx="8">
                  <c:v>0.13473112657538264</c:v>
                </c:pt>
                <c:pt idx="9">
                  <c:v>0.13403026335896984</c:v>
                </c:pt>
                <c:pt idx="10">
                  <c:v>0.13391960074585202</c:v>
                </c:pt>
                <c:pt idx="11">
                  <c:v>0.13439544998225861</c:v>
                </c:pt>
                <c:pt idx="12">
                  <c:v>0.13389377946945788</c:v>
                </c:pt>
                <c:pt idx="13">
                  <c:v>0.15614559996242852</c:v>
                </c:pt>
                <c:pt idx="14">
                  <c:v>0.160556641332671</c:v>
                </c:pt>
                <c:pt idx="15">
                  <c:v>0.16919475241561907</c:v>
                </c:pt>
                <c:pt idx="16">
                  <c:v>0.17958273345048684</c:v>
                </c:pt>
                <c:pt idx="17">
                  <c:v>0.17921906854605366</c:v>
                </c:pt>
                <c:pt idx="18">
                  <c:v>0.18145667731097784</c:v>
                </c:pt>
                <c:pt idx="19">
                  <c:v>0.18188023996437647</c:v>
                </c:pt>
                <c:pt idx="20">
                  <c:v>0.18408362144417748</c:v>
                </c:pt>
                <c:pt idx="21">
                  <c:v>0.1769557893172872</c:v>
                </c:pt>
                <c:pt idx="22">
                  <c:v>0.12706257759208542</c:v>
                </c:pt>
                <c:pt idx="23">
                  <c:v>0.1138327944452818</c:v>
                </c:pt>
                <c:pt idx="24">
                  <c:v>9.2481514238633211E-2</c:v>
                </c:pt>
                <c:pt idx="25">
                  <c:v>9.1535649444485861E-2</c:v>
                </c:pt>
                <c:pt idx="26">
                  <c:v>9.0558974722190391E-2</c:v>
                </c:pt>
                <c:pt idx="27">
                  <c:v>9.0716105355745827E-2</c:v>
                </c:pt>
                <c:pt idx="28">
                  <c:v>9.0848588046782738E-2</c:v>
                </c:pt>
                <c:pt idx="29">
                  <c:v>9.0013638993968637E-2</c:v>
                </c:pt>
                <c:pt idx="30">
                  <c:v>9.3676939450780344E-2</c:v>
                </c:pt>
                <c:pt idx="31">
                  <c:v>9.2512324166781332E-2</c:v>
                </c:pt>
                <c:pt idx="32">
                  <c:v>6.8692807417271226E-2</c:v>
                </c:pt>
                <c:pt idx="33">
                  <c:v>5.5933917239681392E-2</c:v>
                </c:pt>
                <c:pt idx="34">
                  <c:v>5.4264854713043195E-2</c:v>
                </c:pt>
                <c:pt idx="35">
                  <c:v>5.5596130775956987E-2</c:v>
                </c:pt>
                <c:pt idx="36">
                  <c:v>5.5620968015936724E-2</c:v>
                </c:pt>
                <c:pt idx="37">
                  <c:v>5.5901628827707731E-2</c:v>
                </c:pt>
                <c:pt idx="38">
                  <c:v>5.5104353424358245E-2</c:v>
                </c:pt>
                <c:pt idx="39">
                  <c:v>5.5452074784074531E-2</c:v>
                </c:pt>
                <c:pt idx="40">
                  <c:v>0.12362797772589587</c:v>
                </c:pt>
                <c:pt idx="41">
                  <c:v>0.17011365274291651</c:v>
                </c:pt>
                <c:pt idx="42">
                  <c:v>0.16269925766402335</c:v>
                </c:pt>
                <c:pt idx="43">
                  <c:v>0.16927630563699175</c:v>
                </c:pt>
                <c:pt idx="44">
                  <c:v>0.16323412696075942</c:v>
                </c:pt>
                <c:pt idx="45">
                  <c:v>0.16989970502422205</c:v>
                </c:pt>
                <c:pt idx="46">
                  <c:v>0.17001405639111047</c:v>
                </c:pt>
                <c:pt idx="47">
                  <c:v>0.17084771474326466</c:v>
                </c:pt>
                <c:pt idx="48">
                  <c:v>0.16703354334447085</c:v>
                </c:pt>
                <c:pt idx="49">
                  <c:v>0.15597057993272426</c:v>
                </c:pt>
                <c:pt idx="50">
                  <c:v>0.14710506846004823</c:v>
                </c:pt>
                <c:pt idx="51">
                  <c:v>0.14251400001884101</c:v>
                </c:pt>
                <c:pt idx="52">
                  <c:v>0.14345651286643446</c:v>
                </c:pt>
                <c:pt idx="53">
                  <c:v>0.14055165881662493</c:v>
                </c:pt>
                <c:pt idx="54">
                  <c:v>0.14367373262427829</c:v>
                </c:pt>
                <c:pt idx="55">
                  <c:v>0.14156780548043663</c:v>
                </c:pt>
                <c:pt idx="56">
                  <c:v>0.14334974383291801</c:v>
                </c:pt>
                <c:pt idx="57">
                  <c:v>0.14274962823073939</c:v>
                </c:pt>
                <c:pt idx="58">
                  <c:v>0.14538811576106467</c:v>
                </c:pt>
                <c:pt idx="59">
                  <c:v>0.1519380209226108</c:v>
                </c:pt>
                <c:pt idx="60">
                  <c:v>0.16233083215303698</c:v>
                </c:pt>
                <c:pt idx="61">
                  <c:v>0.15700903420928078</c:v>
                </c:pt>
                <c:pt idx="62">
                  <c:v>0.15478885239213508</c:v>
                </c:pt>
                <c:pt idx="63">
                  <c:v>0.15851743016146114</c:v>
                </c:pt>
                <c:pt idx="64">
                  <c:v>0.15382996987974659</c:v>
                </c:pt>
                <c:pt idx="65">
                  <c:v>0.15265349479723911</c:v>
                </c:pt>
                <c:pt idx="66">
                  <c:v>0.15698690615130256</c:v>
                </c:pt>
                <c:pt idx="67">
                  <c:v>0.15371564158019255</c:v>
                </c:pt>
                <c:pt idx="68">
                  <c:v>0.16434652086933427</c:v>
                </c:pt>
                <c:pt idx="69">
                  <c:v>8.9675732897734187E-2</c:v>
                </c:pt>
                <c:pt idx="70">
                  <c:v>0.2234109750529874</c:v>
                </c:pt>
                <c:pt idx="71">
                  <c:v>0.21276743746097759</c:v>
                </c:pt>
                <c:pt idx="72">
                  <c:v>0.21505588778640972</c:v>
                </c:pt>
                <c:pt idx="73">
                  <c:v>0.21726805643432745</c:v>
                </c:pt>
                <c:pt idx="74">
                  <c:v>0.22173726530517135</c:v>
                </c:pt>
                <c:pt idx="75">
                  <c:v>0.21738920968685033</c:v>
                </c:pt>
                <c:pt idx="76">
                  <c:v>0.17227858953371097</c:v>
                </c:pt>
                <c:pt idx="77">
                  <c:v>0.12252613658879476</c:v>
                </c:pt>
                <c:pt idx="78">
                  <c:v>0.17827966777250676</c:v>
                </c:pt>
                <c:pt idx="79">
                  <c:v>0.18241235990285612</c:v>
                </c:pt>
                <c:pt idx="80">
                  <c:v>0.18992594118182279</c:v>
                </c:pt>
                <c:pt idx="81">
                  <c:v>0.16149978110331648</c:v>
                </c:pt>
                <c:pt idx="82">
                  <c:v>0.16207364255091075</c:v>
                </c:pt>
                <c:pt idx="83">
                  <c:v>0.16146864133484237</c:v>
                </c:pt>
                <c:pt idx="84">
                  <c:v>0.16095705942419633</c:v>
                </c:pt>
                <c:pt idx="85">
                  <c:v>0.15797209018903549</c:v>
                </c:pt>
                <c:pt idx="86">
                  <c:v>0.15443995073640107</c:v>
                </c:pt>
                <c:pt idx="87">
                  <c:v>0.15905308500892235</c:v>
                </c:pt>
                <c:pt idx="88">
                  <c:v>0.17194050061884925</c:v>
                </c:pt>
                <c:pt idx="89">
                  <c:v>0.16293221045312539</c:v>
                </c:pt>
                <c:pt idx="90">
                  <c:v>8.5837564752780163E-2</c:v>
                </c:pt>
                <c:pt idx="91">
                  <c:v>0.21384772991527981</c:v>
                </c:pt>
                <c:pt idx="92">
                  <c:v>0.20365983192288117</c:v>
                </c:pt>
                <c:pt idx="93">
                  <c:v>0.20585031589257902</c:v>
                </c:pt>
                <c:pt idx="94">
                  <c:v>0.20796778372995361</c:v>
                </c:pt>
                <c:pt idx="95">
                  <c:v>0.2122456700707753</c:v>
                </c:pt>
                <c:pt idx="96">
                  <c:v>0.20980177717124968</c:v>
                </c:pt>
                <c:pt idx="97">
                  <c:v>0.2001378773049356</c:v>
                </c:pt>
                <c:pt idx="98">
                  <c:v>0.16854336734199948</c:v>
                </c:pt>
                <c:pt idx="99">
                  <c:v>0.2767408419505577</c:v>
                </c:pt>
                <c:pt idx="100">
                  <c:v>0.27699660992810599</c:v>
                </c:pt>
                <c:pt idx="101">
                  <c:v>0.21562126963151645</c:v>
                </c:pt>
                <c:pt idx="102">
                  <c:v>0.21774818228691811</c:v>
                </c:pt>
                <c:pt idx="103">
                  <c:v>0.21963727559477481</c:v>
                </c:pt>
                <c:pt idx="104">
                  <c:v>0.21755972167188253</c:v>
                </c:pt>
                <c:pt idx="105">
                  <c:v>0.19955724577848311</c:v>
                </c:pt>
                <c:pt idx="106">
                  <c:v>0.19740341017807639</c:v>
                </c:pt>
                <c:pt idx="107">
                  <c:v>0.19617392902284425</c:v>
                </c:pt>
                <c:pt idx="108">
                  <c:v>0.18028041715484308</c:v>
                </c:pt>
                <c:pt idx="109">
                  <c:v>0.17834196511447703</c:v>
                </c:pt>
                <c:pt idx="110">
                  <c:v>0.1738233975111238</c:v>
                </c:pt>
                <c:pt idx="111">
                  <c:v>0.17974644541224225</c:v>
                </c:pt>
                <c:pt idx="112">
                  <c:v>0.17678043430418217</c:v>
                </c:pt>
                <c:pt idx="113">
                  <c:v>0.17908234610211682</c:v>
                </c:pt>
                <c:pt idx="114">
                  <c:v>0.17585159270150677</c:v>
                </c:pt>
                <c:pt idx="115">
                  <c:v>0.17510672455636611</c:v>
                </c:pt>
                <c:pt idx="116">
                  <c:v>0.17061956705551881</c:v>
                </c:pt>
                <c:pt idx="117">
                  <c:v>0.16947085473530191</c:v>
                </c:pt>
                <c:pt idx="118">
                  <c:v>0.17012149257292475</c:v>
                </c:pt>
                <c:pt idx="119">
                  <c:v>0.16499715870695711</c:v>
                </c:pt>
                <c:pt idx="120">
                  <c:v>0.16530677257451559</c:v>
                </c:pt>
                <c:pt idx="121">
                  <c:v>0.17388621771613566</c:v>
                </c:pt>
                <c:pt idx="122">
                  <c:v>0.17176827937573572</c:v>
                </c:pt>
                <c:pt idx="123">
                  <c:v>0.13328884011532077</c:v>
                </c:pt>
                <c:pt idx="124">
                  <c:v>0.19229702171681706</c:v>
                </c:pt>
                <c:pt idx="125">
                  <c:v>0.19504169242944452</c:v>
                </c:pt>
                <c:pt idx="126">
                  <c:v>0.20857251607309896</c:v>
                </c:pt>
                <c:pt idx="127">
                  <c:v>0.20224141593010514</c:v>
                </c:pt>
                <c:pt idx="128">
                  <c:v>0.19942958361765808</c:v>
                </c:pt>
                <c:pt idx="129">
                  <c:v>0.20059819545451907</c:v>
                </c:pt>
                <c:pt idx="130">
                  <c:v>0.23110775589782503</c:v>
                </c:pt>
                <c:pt idx="131">
                  <c:v>0.21247530473565782</c:v>
                </c:pt>
                <c:pt idx="132">
                  <c:v>0.20733299927776422</c:v>
                </c:pt>
                <c:pt idx="133">
                  <c:v>0.20263902036371489</c:v>
                </c:pt>
                <c:pt idx="134">
                  <c:v>0.21117964102394793</c:v>
                </c:pt>
                <c:pt idx="135">
                  <c:v>0.20505998370047387</c:v>
                </c:pt>
                <c:pt idx="136">
                  <c:v>0.20288559996282923</c:v>
                </c:pt>
                <c:pt idx="137">
                  <c:v>0.20525276411432689</c:v>
                </c:pt>
                <c:pt idx="138">
                  <c:v>0.20785305806862359</c:v>
                </c:pt>
                <c:pt idx="139">
                  <c:v>0.20808170460598413</c:v>
                </c:pt>
                <c:pt idx="140">
                  <c:v>0.20507791676222761</c:v>
                </c:pt>
                <c:pt idx="141">
                  <c:v>0.20585352168307819</c:v>
                </c:pt>
                <c:pt idx="142">
                  <c:v>0.20645427925182952</c:v>
                </c:pt>
                <c:pt idx="143">
                  <c:v>0.20379121958139462</c:v>
                </c:pt>
                <c:pt idx="144">
                  <c:v>0.20305148078405158</c:v>
                </c:pt>
                <c:pt idx="145">
                  <c:v>0.20954324913891639</c:v>
                </c:pt>
                <c:pt idx="146">
                  <c:v>0.20763337806213986</c:v>
                </c:pt>
                <c:pt idx="147">
                  <c:v>0.20598801964623145</c:v>
                </c:pt>
                <c:pt idx="148">
                  <c:v>0.20597008658447771</c:v>
                </c:pt>
                <c:pt idx="149">
                  <c:v>0.20885282626139626</c:v>
                </c:pt>
                <c:pt idx="150">
                  <c:v>0.20293491588265211</c:v>
                </c:pt>
                <c:pt idx="151">
                  <c:v>0.20467890613820625</c:v>
                </c:pt>
                <c:pt idx="152">
                  <c:v>0.18110973626462398</c:v>
                </c:pt>
                <c:pt idx="153">
                  <c:v>0.24260851423791782</c:v>
                </c:pt>
                <c:pt idx="154">
                  <c:v>0.14579205810415269</c:v>
                </c:pt>
                <c:pt idx="155">
                  <c:v>0.14765958365394102</c:v>
                </c:pt>
                <c:pt idx="156">
                  <c:v>0.14815997327493696</c:v>
                </c:pt>
                <c:pt idx="157">
                  <c:v>0.14905352616957254</c:v>
                </c:pt>
                <c:pt idx="158">
                  <c:v>0.14233847616638615</c:v>
                </c:pt>
                <c:pt idx="159">
                  <c:v>0.14354477257414419</c:v>
                </c:pt>
                <c:pt idx="160">
                  <c:v>0.14611373714622147</c:v>
                </c:pt>
                <c:pt idx="161">
                  <c:v>0.14600204303439204</c:v>
                </c:pt>
                <c:pt idx="162">
                  <c:v>0.16063231612439494</c:v>
                </c:pt>
                <c:pt idx="163">
                  <c:v>0.1717536620080046</c:v>
                </c:pt>
                <c:pt idx="164">
                  <c:v>0.18075750363537499</c:v>
                </c:pt>
                <c:pt idx="165">
                  <c:v>0.22728921481239783</c:v>
                </c:pt>
                <c:pt idx="166">
                  <c:v>0.22830793009533651</c:v>
                </c:pt>
                <c:pt idx="167">
                  <c:v>0.22883285762104288</c:v>
                </c:pt>
                <c:pt idx="168">
                  <c:v>0.19181656998203644</c:v>
                </c:pt>
                <c:pt idx="169">
                  <c:v>0.21452635827636737</c:v>
                </c:pt>
                <c:pt idx="170">
                  <c:v>0.16081025765853268</c:v>
                </c:pt>
                <c:pt idx="171">
                  <c:v>0.17246097960620219</c:v>
                </c:pt>
                <c:pt idx="172">
                  <c:v>0.16279875430252208</c:v>
                </c:pt>
                <c:pt idx="173">
                  <c:v>0.15406627351471178</c:v>
                </c:pt>
                <c:pt idx="174">
                  <c:v>0.18575321220629246</c:v>
                </c:pt>
                <c:pt idx="175">
                  <c:v>0.22497152633025361</c:v>
                </c:pt>
                <c:pt idx="176">
                  <c:v>0.15899080547197414</c:v>
                </c:pt>
                <c:pt idx="177">
                  <c:v>0.21723996667196815</c:v>
                </c:pt>
                <c:pt idx="178">
                  <c:v>0.1788312865283338</c:v>
                </c:pt>
                <c:pt idx="179">
                  <c:v>0.15688219829244174</c:v>
                </c:pt>
                <c:pt idx="180">
                  <c:v>0.19527753282101579</c:v>
                </c:pt>
                <c:pt idx="181">
                  <c:v>0.19609606387804943</c:v>
                </c:pt>
                <c:pt idx="182">
                  <c:v>0.18683865556453277</c:v>
                </c:pt>
                <c:pt idx="183">
                  <c:v>0.19246605658163926</c:v>
                </c:pt>
                <c:pt idx="184">
                  <c:v>0.17347524635078737</c:v>
                </c:pt>
                <c:pt idx="185">
                  <c:v>0.18110893816529705</c:v>
                </c:pt>
                <c:pt idx="186">
                  <c:v>0.18195416045245139</c:v>
                </c:pt>
                <c:pt idx="187">
                  <c:v>0.16986195279042546</c:v>
                </c:pt>
                <c:pt idx="188">
                  <c:v>0.15923166293748001</c:v>
                </c:pt>
                <c:pt idx="189">
                  <c:v>6.4499673847958724E-2</c:v>
                </c:pt>
                <c:pt idx="190">
                  <c:v>0.17080257237741336</c:v>
                </c:pt>
                <c:pt idx="191">
                  <c:v>0.19030217477433153</c:v>
                </c:pt>
                <c:pt idx="192">
                  <c:v>0.22165616100726157</c:v>
                </c:pt>
                <c:pt idx="193">
                  <c:v>0.20616385575490834</c:v>
                </c:pt>
                <c:pt idx="194">
                  <c:v>0.20451455017772405</c:v>
                </c:pt>
                <c:pt idx="195">
                  <c:v>0.20445871431182977</c:v>
                </c:pt>
                <c:pt idx="196">
                  <c:v>0.20578588989347027</c:v>
                </c:pt>
                <c:pt idx="197">
                  <c:v>0.20390894578610172</c:v>
                </c:pt>
                <c:pt idx="198">
                  <c:v>0.20405068298414097</c:v>
                </c:pt>
                <c:pt idx="199">
                  <c:v>0.20784322679834333</c:v>
                </c:pt>
                <c:pt idx="200">
                  <c:v>0.20564415269543099</c:v>
                </c:pt>
                <c:pt idx="201">
                  <c:v>0.20530054736685094</c:v>
                </c:pt>
                <c:pt idx="202">
                  <c:v>0.20741801520422554</c:v>
                </c:pt>
                <c:pt idx="203">
                  <c:v>0.20786899719798685</c:v>
                </c:pt>
                <c:pt idx="204">
                  <c:v>0.20765853893423156</c:v>
                </c:pt>
                <c:pt idx="205">
                  <c:v>0.20595769255776031</c:v>
                </c:pt>
                <c:pt idx="206">
                  <c:v>0.20719467174064851</c:v>
                </c:pt>
                <c:pt idx="207">
                  <c:v>0.20276216300196576</c:v>
                </c:pt>
                <c:pt idx="208">
                  <c:v>0.20160249501800806</c:v>
                </c:pt>
                <c:pt idx="209">
                  <c:v>0.20482809004005337</c:v>
                </c:pt>
                <c:pt idx="210">
                  <c:v>0.20534779309953069</c:v>
                </c:pt>
                <c:pt idx="211">
                  <c:v>0.20489251603916211</c:v>
                </c:pt>
                <c:pt idx="212">
                  <c:v>0.20546805496453369</c:v>
                </c:pt>
                <c:pt idx="213">
                  <c:v>0.20608224948937054</c:v>
                </c:pt>
                <c:pt idx="214">
                  <c:v>0.20871083025300796</c:v>
                </c:pt>
                <c:pt idx="215">
                  <c:v>0.20712595067493247</c:v>
                </c:pt>
                <c:pt idx="216">
                  <c:v>0.20597487282418928</c:v>
                </c:pt>
                <c:pt idx="217">
                  <c:v>0.19875404458583143</c:v>
                </c:pt>
                <c:pt idx="218">
                  <c:v>0.23128593646697443</c:v>
                </c:pt>
                <c:pt idx="219">
                  <c:v>0.23418912737002265</c:v>
                </c:pt>
                <c:pt idx="220">
                  <c:v>0.2548435133464228</c:v>
                </c:pt>
                <c:pt idx="221">
                  <c:v>0.22796095275884656</c:v>
                </c:pt>
                <c:pt idx="222">
                  <c:v>0.21276295030347672</c:v>
                </c:pt>
                <c:pt idx="223">
                  <c:v>0.21345397255860724</c:v>
                </c:pt>
                <c:pt idx="224">
                  <c:v>0.21060462754556919</c:v>
                </c:pt>
                <c:pt idx="225">
                  <c:v>0.17835093942947874</c:v>
                </c:pt>
                <c:pt idx="226">
                  <c:v>0.17627787266408726</c:v>
                </c:pt>
                <c:pt idx="227">
                  <c:v>0.15757091304305482</c:v>
                </c:pt>
                <c:pt idx="228">
                  <c:v>0.15372093190732786</c:v>
                </c:pt>
                <c:pt idx="229">
                  <c:v>0.1557670757277142</c:v>
                </c:pt>
                <c:pt idx="230">
                  <c:v>0.1539722127273753</c:v>
                </c:pt>
                <c:pt idx="231">
                  <c:v>0.15251837369710075</c:v>
                </c:pt>
                <c:pt idx="232">
                  <c:v>0.15052607576672455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CE-41C5-836B-6A48EC34CC2A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Data!$AF$48:$JD$48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6.4922066362447497E-4</c:v>
                </c:pt>
                <c:pt idx="3">
                  <c:v>4.5002796001242007E-4</c:v>
                </c:pt>
                <c:pt idx="4">
                  <c:v>3.9100789968292236E-4</c:v>
                </c:pt>
                <c:pt idx="5">
                  <c:v>3.6887537705936074E-4</c:v>
                </c:pt>
                <c:pt idx="6">
                  <c:v>3.7625288460054791E-4</c:v>
                </c:pt>
                <c:pt idx="7">
                  <c:v>3.9838540722410959E-4</c:v>
                </c:pt>
                <c:pt idx="8">
                  <c:v>3.9100789968292236E-4</c:v>
                </c:pt>
                <c:pt idx="9">
                  <c:v>3.8363039214173519E-4</c:v>
                </c:pt>
                <c:pt idx="10">
                  <c:v>3.6149786951817351E-4</c:v>
                </c:pt>
                <c:pt idx="11">
                  <c:v>3.5412036197698629E-4</c:v>
                </c:pt>
                <c:pt idx="12">
                  <c:v>3.5412036197698629E-4</c:v>
                </c:pt>
                <c:pt idx="13">
                  <c:v>4.1072742147747304E-4</c:v>
                </c:pt>
                <c:pt idx="14">
                  <c:v>4.021706001966924E-4</c:v>
                </c:pt>
                <c:pt idx="15">
                  <c:v>4.4495470660059586E-4</c:v>
                </c:pt>
                <c:pt idx="16">
                  <c:v>4.962956342852799E-4</c:v>
                </c:pt>
                <c:pt idx="17">
                  <c:v>5.1340927684684129E-4</c:v>
                </c:pt>
                <c:pt idx="18">
                  <c:v>5.3052291940840278E-4</c:v>
                </c:pt>
                <c:pt idx="19">
                  <c:v>5.1340927684684129E-4</c:v>
                </c:pt>
                <c:pt idx="20">
                  <c:v>4.7918199172371857E-4</c:v>
                </c:pt>
                <c:pt idx="21">
                  <c:v>4.6206834916215724E-4</c:v>
                </c:pt>
                <c:pt idx="22">
                  <c:v>3.3890920962934267E-4</c:v>
                </c:pt>
                <c:pt idx="23">
                  <c:v>3.0809928148122065E-4</c:v>
                </c:pt>
                <c:pt idx="24">
                  <c:v>2.7112736770347419E-4</c:v>
                </c:pt>
                <c:pt idx="25">
                  <c:v>2.5264141081460088E-4</c:v>
                </c:pt>
                <c:pt idx="26">
                  <c:v>2.7728935333309857E-4</c:v>
                </c:pt>
                <c:pt idx="27">
                  <c:v>2.649653820738497E-4</c:v>
                </c:pt>
                <c:pt idx="28">
                  <c:v>2.5880339644422532E-4</c:v>
                </c:pt>
                <c:pt idx="29">
                  <c:v>2.4031743955535209E-4</c:v>
                </c:pt>
                <c:pt idx="30">
                  <c:v>2.3415545392572765E-4</c:v>
                </c:pt>
                <c:pt idx="31">
                  <c:v>2.3415545392572765E-4</c:v>
                </c:pt>
                <c:pt idx="32">
                  <c:v>1.8379557585003866E-4</c:v>
                </c:pt>
                <c:pt idx="33">
                  <c:v>1.539908878743567E-4</c:v>
                </c:pt>
                <c:pt idx="34">
                  <c:v>1.4902343987840971E-4</c:v>
                </c:pt>
                <c:pt idx="35">
                  <c:v>1.5895833587030372E-4</c:v>
                </c:pt>
                <c:pt idx="36">
                  <c:v>1.5895833587030372E-4</c:v>
                </c:pt>
                <c:pt idx="37">
                  <c:v>1.539908878743567E-4</c:v>
                </c:pt>
                <c:pt idx="38">
                  <c:v>1.4405599188246272E-4</c:v>
                </c:pt>
                <c:pt idx="39">
                  <c:v>1.4405599188246272E-4</c:v>
                </c:pt>
                <c:pt idx="40">
                  <c:v>3.7625288460054791E-4</c:v>
                </c:pt>
                <c:pt idx="41">
                  <c:v>4.3527294493004567E-4</c:v>
                </c:pt>
                <c:pt idx="42">
                  <c:v>4.574054675536073E-4</c:v>
                </c:pt>
                <c:pt idx="43">
                  <c:v>4.7216048263598175E-4</c:v>
                </c:pt>
                <c:pt idx="44">
                  <c:v>4.9429300525954338E-4</c:v>
                </c:pt>
                <c:pt idx="45">
                  <c:v>4.7953799017716892E-4</c:v>
                </c:pt>
                <c:pt idx="46">
                  <c:v>4.7953799017716892E-4</c:v>
                </c:pt>
                <c:pt idx="47">
                  <c:v>4.574054675536073E-4</c:v>
                </c:pt>
                <c:pt idx="48">
                  <c:v>4.3527294493004567E-4</c:v>
                </c:pt>
                <c:pt idx="49">
                  <c:v>4.0498598920031678E-4</c:v>
                </c:pt>
                <c:pt idx="50">
                  <c:v>3.7553246271302098E-4</c:v>
                </c:pt>
                <c:pt idx="51">
                  <c:v>3.9762260757849287E-4</c:v>
                </c:pt>
                <c:pt idx="52">
                  <c:v>4.0498598920031678E-4</c:v>
                </c:pt>
                <c:pt idx="53">
                  <c:v>4.1234937082214074E-4</c:v>
                </c:pt>
                <c:pt idx="54">
                  <c:v>4.1234937082214074E-4</c:v>
                </c:pt>
                <c:pt idx="55">
                  <c:v>3.9025922595666891E-4</c:v>
                </c:pt>
                <c:pt idx="56">
                  <c:v>3.6816908109119708E-4</c:v>
                </c:pt>
                <c:pt idx="57">
                  <c:v>3.6816908109119708E-4</c:v>
                </c:pt>
                <c:pt idx="58">
                  <c:v>3.8355300495540254E-4</c:v>
                </c:pt>
                <c:pt idx="59">
                  <c:v>4.2043310158572969E-4</c:v>
                </c:pt>
                <c:pt idx="60">
                  <c:v>4.1305708225966424E-4</c:v>
                </c:pt>
                <c:pt idx="61">
                  <c:v>4.2780912091179509E-4</c:v>
                </c:pt>
                <c:pt idx="62">
                  <c:v>4.4256115956392599E-4</c:v>
                </c:pt>
                <c:pt idx="63">
                  <c:v>4.2780912091179509E-4</c:v>
                </c:pt>
                <c:pt idx="64">
                  <c:v>4.3518514023786059E-4</c:v>
                </c:pt>
                <c:pt idx="65">
                  <c:v>4.1305708225966424E-4</c:v>
                </c:pt>
                <c:pt idx="66">
                  <c:v>4.0568106293359884E-4</c:v>
                </c:pt>
                <c:pt idx="67">
                  <c:v>4.0568106293359884E-4</c:v>
                </c:pt>
                <c:pt idx="68">
                  <c:v>4.1281849007795247E-4</c:v>
                </c:pt>
                <c:pt idx="69">
                  <c:v>0</c:v>
                </c:pt>
                <c:pt idx="70">
                  <c:v>3.3204965506270092E-4</c:v>
                </c:pt>
                <c:pt idx="71">
                  <c:v>2.7820376505253324E-4</c:v>
                </c:pt>
                <c:pt idx="72">
                  <c:v>2.7820376505253324E-4</c:v>
                </c:pt>
                <c:pt idx="73">
                  <c:v>2.8717808005422786E-4</c:v>
                </c:pt>
                <c:pt idx="74">
                  <c:v>3.0512671005761705E-4</c:v>
                </c:pt>
                <c:pt idx="75">
                  <c:v>2.9615239505592243E-4</c:v>
                </c:pt>
                <c:pt idx="76">
                  <c:v>4.4485383534438675E-4</c:v>
                </c:pt>
                <c:pt idx="77">
                  <c:v>4.3595675863749905E-4</c:v>
                </c:pt>
                <c:pt idx="78">
                  <c:v>4.8044214217193772E-4</c:v>
                </c:pt>
                <c:pt idx="79">
                  <c:v>4.7154506546504997E-4</c:v>
                </c:pt>
                <c:pt idx="80">
                  <c:v>4.3595675863749905E-4</c:v>
                </c:pt>
                <c:pt idx="81">
                  <c:v>3.6478014498239711E-4</c:v>
                </c:pt>
                <c:pt idx="82">
                  <c:v>3.7367722168928492E-4</c:v>
                </c:pt>
                <c:pt idx="83">
                  <c:v>3.7367722168928492E-4</c:v>
                </c:pt>
                <c:pt idx="84">
                  <c:v>3.7367722168928492E-4</c:v>
                </c:pt>
                <c:pt idx="85">
                  <c:v>3.6478014498239711E-4</c:v>
                </c:pt>
                <c:pt idx="86">
                  <c:v>3.5588306827550941E-4</c:v>
                </c:pt>
                <c:pt idx="87">
                  <c:v>3.9147137510306038E-4</c:v>
                </c:pt>
                <c:pt idx="88">
                  <c:v>4.6264798875816226E-4</c:v>
                </c:pt>
                <c:pt idx="89">
                  <c:v>4.0926552851683578E-4</c:v>
                </c:pt>
                <c:pt idx="90">
                  <c:v>0</c:v>
                </c:pt>
                <c:pt idx="91">
                  <c:v>3.1783492893655124E-4</c:v>
                </c:pt>
                <c:pt idx="92">
                  <c:v>2.6629412964954293E-4</c:v>
                </c:pt>
                <c:pt idx="93">
                  <c:v>2.6629412964954293E-4</c:v>
                </c:pt>
                <c:pt idx="94">
                  <c:v>2.7488426286404431E-4</c:v>
                </c:pt>
                <c:pt idx="95">
                  <c:v>2.9206452929304708E-4</c:v>
                </c:pt>
                <c:pt idx="96">
                  <c:v>2.834743960785457E-4</c:v>
                </c:pt>
                <c:pt idx="97">
                  <c:v>2.5770399643504154E-4</c:v>
                </c:pt>
                <c:pt idx="98">
                  <c:v>1.3744213143202216E-3</c:v>
                </c:pt>
                <c:pt idx="99">
                  <c:v>3.6615205206914046E-3</c:v>
                </c:pt>
                <c:pt idx="100">
                  <c:v>3.3563938106337876E-3</c:v>
                </c:pt>
                <c:pt idx="101">
                  <c:v>1.9833236153745113E-3</c:v>
                </c:pt>
                <c:pt idx="102">
                  <c:v>1.9743493003728163E-3</c:v>
                </c:pt>
                <c:pt idx="103">
                  <c:v>1.9474263553677324E-3</c:v>
                </c:pt>
                <c:pt idx="104">
                  <c:v>1.8487088903490919E-3</c:v>
                </c:pt>
                <c:pt idx="105">
                  <c:v>1.5166592352863907E-3</c:v>
                </c:pt>
                <c:pt idx="106">
                  <c:v>1.4538390302745283E-3</c:v>
                </c:pt>
                <c:pt idx="107">
                  <c:v>1.373070195259277E-3</c:v>
                </c:pt>
                <c:pt idx="108">
                  <c:v>1.1038407452084384E-3</c:v>
                </c:pt>
                <c:pt idx="109">
                  <c:v>1.1038407452084384E-3</c:v>
                </c:pt>
                <c:pt idx="110">
                  <c:v>1.0499948551982703E-3</c:v>
                </c:pt>
                <c:pt idx="111">
                  <c:v>1.112815060210133E-3</c:v>
                </c:pt>
                <c:pt idx="112">
                  <c:v>1.0320462251948812E-3</c:v>
                </c:pt>
                <c:pt idx="113">
                  <c:v>1.0679434852016597E-3</c:v>
                </c:pt>
                <c:pt idx="114">
                  <c:v>9.961489651881027E-4</c:v>
                </c:pt>
                <c:pt idx="115">
                  <c:v>9.8717465018640814E-4</c:v>
                </c:pt>
                <c:pt idx="116">
                  <c:v>9.4230307517793508E-4</c:v>
                </c:pt>
                <c:pt idx="117">
                  <c:v>9.0640581517115659E-4</c:v>
                </c:pt>
                <c:pt idx="118">
                  <c:v>9.0640581517115659E-4</c:v>
                </c:pt>
                <c:pt idx="119">
                  <c:v>8.3461129515759972E-4</c:v>
                </c:pt>
                <c:pt idx="120">
                  <c:v>8.6153424016268342E-4</c:v>
                </c:pt>
                <c:pt idx="121">
                  <c:v>9.2435444517454594E-4</c:v>
                </c:pt>
                <c:pt idx="122">
                  <c:v>9.1538013017285116E-4</c:v>
                </c:pt>
                <c:pt idx="123">
                  <c:v>0</c:v>
                </c:pt>
                <c:pt idx="124">
                  <c:v>2.4178175935054262E-4</c:v>
                </c:pt>
                <c:pt idx="125">
                  <c:v>2.6864639927838069E-4</c:v>
                </c:pt>
                <c:pt idx="126">
                  <c:v>3.134207991581108E-4</c:v>
                </c:pt>
                <c:pt idx="127">
                  <c:v>3.0446591918216476E-4</c:v>
                </c:pt>
                <c:pt idx="128">
                  <c:v>3.0446591918216476E-4</c:v>
                </c:pt>
                <c:pt idx="129">
                  <c:v>3.134207991581108E-4</c:v>
                </c:pt>
                <c:pt idx="130">
                  <c:v>3.317616424447483E-4</c:v>
                </c:pt>
                <c:pt idx="131">
                  <c:v>2.8692898806032284E-4</c:v>
                </c:pt>
                <c:pt idx="132">
                  <c:v>2.7796245718343779E-4</c:v>
                </c:pt>
                <c:pt idx="133">
                  <c:v>2.7796245718343779E-4</c:v>
                </c:pt>
                <c:pt idx="134">
                  <c:v>2.9589551893720794E-4</c:v>
                </c:pt>
                <c:pt idx="135">
                  <c:v>2.7796245718343779E-4</c:v>
                </c:pt>
                <c:pt idx="136">
                  <c:v>2.7796245718343779E-4</c:v>
                </c:pt>
                <c:pt idx="137">
                  <c:v>2.7796245718343779E-4</c:v>
                </c:pt>
                <c:pt idx="138">
                  <c:v>2.7796245718343779E-4</c:v>
                </c:pt>
                <c:pt idx="139">
                  <c:v>2.8692898806032284E-4</c:v>
                </c:pt>
                <c:pt idx="140">
                  <c:v>2.6899592630655268E-4</c:v>
                </c:pt>
                <c:pt idx="141">
                  <c:v>2.6899592630655268E-4</c:v>
                </c:pt>
                <c:pt idx="142">
                  <c:v>2.6899592630655268E-4</c:v>
                </c:pt>
                <c:pt idx="143">
                  <c:v>2.6002939542966758E-4</c:v>
                </c:pt>
                <c:pt idx="144">
                  <c:v>2.6002939542966758E-4</c:v>
                </c:pt>
                <c:pt idx="145">
                  <c:v>2.8692898806032284E-4</c:v>
                </c:pt>
                <c:pt idx="146">
                  <c:v>2.7796245718343779E-4</c:v>
                </c:pt>
                <c:pt idx="147">
                  <c:v>2.6002939542966758E-4</c:v>
                </c:pt>
                <c:pt idx="148">
                  <c:v>2.6002939542966758E-4</c:v>
                </c:pt>
                <c:pt idx="149">
                  <c:v>2.6002939542966758E-4</c:v>
                </c:pt>
                <c:pt idx="150">
                  <c:v>2.5106286455278248E-4</c:v>
                </c:pt>
                <c:pt idx="151">
                  <c:v>2.4209633367589743E-4</c:v>
                </c:pt>
                <c:pt idx="152">
                  <c:v>3.4848562890787635E-4</c:v>
                </c:pt>
                <c:pt idx="153">
                  <c:v>5.8974491045948299E-4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2.7580937791351983E-4</c:v>
                </c:pt>
                <c:pt idx="163">
                  <c:v>3.7367722168928492E-4</c:v>
                </c:pt>
                <c:pt idx="164">
                  <c:v>3.4698599156862166E-4</c:v>
                </c:pt>
                <c:pt idx="165">
                  <c:v>5.3382460241326415E-4</c:v>
                </c:pt>
                <c:pt idx="166">
                  <c:v>5.2492752570637645E-4</c:v>
                </c:pt>
                <c:pt idx="167">
                  <c:v>5.5161875582703966E-4</c:v>
                </c:pt>
                <c:pt idx="168">
                  <c:v>3.5588306827550941E-4</c:v>
                </c:pt>
                <c:pt idx="169">
                  <c:v>4.270596819306113E-4</c:v>
                </c:pt>
                <c:pt idx="170">
                  <c:v>2.5801522449974432E-4</c:v>
                </c:pt>
                <c:pt idx="171">
                  <c:v>2.7580937791351983E-4</c:v>
                </c:pt>
                <c:pt idx="172">
                  <c:v>2.6691230120663207E-4</c:v>
                </c:pt>
                <c:pt idx="173">
                  <c:v>2.4911814779285656E-4</c:v>
                </c:pt>
                <c:pt idx="174">
                  <c:v>3.0250060803418299E-4</c:v>
                </c:pt>
                <c:pt idx="175">
                  <c:v>4.270596819306113E-4</c:v>
                </c:pt>
                <c:pt idx="176">
                  <c:v>2.2242691767219338E-4</c:v>
                </c:pt>
                <c:pt idx="177">
                  <c:v>2.9360353132729523E-4</c:v>
                </c:pt>
                <c:pt idx="178">
                  <c:v>2.5801522449974432E-4</c:v>
                </c:pt>
                <c:pt idx="179">
                  <c:v>2.2242691767219338E-4</c:v>
                </c:pt>
                <c:pt idx="180">
                  <c:v>2.8470645462040753E-4</c:v>
                </c:pt>
                <c:pt idx="181">
                  <c:v>2.6691230120663207E-4</c:v>
                </c:pt>
                <c:pt idx="182">
                  <c:v>2.3132399437908113E-4</c:v>
                </c:pt>
                <c:pt idx="183">
                  <c:v>2.4022107108596886E-4</c:v>
                </c:pt>
                <c:pt idx="184">
                  <c:v>2.3132399437908113E-4</c:v>
                </c:pt>
                <c:pt idx="185">
                  <c:v>2.2242691767219338E-4</c:v>
                </c:pt>
                <c:pt idx="186">
                  <c:v>2.5801522449974432E-4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2.0616319714803323E-4</c:v>
                </c:pt>
                <c:pt idx="200">
                  <c:v>0</c:v>
                </c:pt>
                <c:pt idx="201">
                  <c:v>2.0616319714803323E-4</c:v>
                </c:pt>
                <c:pt idx="202">
                  <c:v>2.0616319714803323E-4</c:v>
                </c:pt>
                <c:pt idx="203">
                  <c:v>2.0616319714803323E-4</c:v>
                </c:pt>
                <c:pt idx="204">
                  <c:v>2.0616319714803323E-4</c:v>
                </c:pt>
                <c:pt idx="205">
                  <c:v>0</c:v>
                </c:pt>
                <c:pt idx="206">
                  <c:v>2.0616319714803323E-4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2.0616319714803323E-4</c:v>
                </c:pt>
                <c:pt idx="215">
                  <c:v>0</c:v>
                </c:pt>
                <c:pt idx="216">
                  <c:v>0</c:v>
                </c:pt>
                <c:pt idx="217">
                  <c:v>1.5166592352863907E-3</c:v>
                </c:pt>
                <c:pt idx="218">
                  <c:v>1.9653749853711217E-3</c:v>
                </c:pt>
                <c:pt idx="219">
                  <c:v>1.938452040366038E-3</c:v>
                </c:pt>
                <c:pt idx="220">
                  <c:v>2.2884503254321279E-3</c:v>
                </c:pt>
                <c:pt idx="221">
                  <c:v>1.7140941653236725E-3</c:v>
                </c:pt>
                <c:pt idx="222">
                  <c:v>1.4717876602779174E-3</c:v>
                </c:pt>
                <c:pt idx="223">
                  <c:v>1.4358904002711391E-3</c:v>
                </c:pt>
                <c:pt idx="224">
                  <c:v>1.373070195259277E-3</c:v>
                </c:pt>
                <c:pt idx="225">
                  <c:v>9.6025170518132421E-4</c:v>
                </c:pt>
                <c:pt idx="226">
                  <c:v>9.5127739017962965E-4</c:v>
                </c:pt>
                <c:pt idx="227">
                  <c:v>7.6281677514404263E-4</c:v>
                </c:pt>
                <c:pt idx="228">
                  <c:v>7.0897088513387501E-4</c:v>
                </c:pt>
                <c:pt idx="229">
                  <c:v>7.1794520013556957E-4</c:v>
                </c:pt>
                <c:pt idx="230">
                  <c:v>7.0897088513387501E-4</c:v>
                </c:pt>
                <c:pt idx="231">
                  <c:v>6.8204794012879108E-4</c:v>
                </c:pt>
                <c:pt idx="232">
                  <c:v>6.6409931012540184E-4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CE-41C5-836B-6A48EC34C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Data!$AF$52:$JD$52</c:f>
              <c:numCache>
                <c:formatCode>0.0%</c:formatCode>
                <c:ptCount val="233"/>
                <c:pt idx="0">
                  <c:v>1.2154108628130582</c:v>
                </c:pt>
                <c:pt idx="1">
                  <c:v>1.0181557880330163</c:v>
                </c:pt>
                <c:pt idx="2">
                  <c:v>1.0081172750992431</c:v>
                </c:pt>
                <c:pt idx="3">
                  <c:v>1.0064214345638931</c:v>
                </c:pt>
                <c:pt idx="4">
                  <c:v>1.0837985993896586</c:v>
                </c:pt>
                <c:pt idx="5">
                  <c:v>1.0824188572347542</c:v>
                </c:pt>
                <c:pt idx="6">
                  <c:v>1.07766152422483</c:v>
                </c:pt>
                <c:pt idx="7">
                  <c:v>1.0721786658743768</c:v>
                </c:pt>
                <c:pt idx="8">
                  <c:v>1.0797007607975289</c:v>
                </c:pt>
                <c:pt idx="9">
                  <c:v>1.0740033509502622</c:v>
                </c:pt>
                <c:pt idx="10">
                  <c:v>1.0726434571135328</c:v>
                </c:pt>
                <c:pt idx="11">
                  <c:v>1.0763787041338475</c:v>
                </c:pt>
                <c:pt idx="12">
                  <c:v>1.072676039490954</c:v>
                </c:pt>
                <c:pt idx="13">
                  <c:v>0.94138815864994996</c:v>
                </c:pt>
                <c:pt idx="14">
                  <c:v>0.9684861845642978</c:v>
                </c:pt>
                <c:pt idx="15">
                  <c:v>1.0206554674040218</c:v>
                </c:pt>
                <c:pt idx="16">
                  <c:v>1.082665652339533</c:v>
                </c:pt>
                <c:pt idx="17">
                  <c:v>1.0804634541944798</c:v>
                </c:pt>
                <c:pt idx="18">
                  <c:v>1.0936122770883119</c:v>
                </c:pt>
                <c:pt idx="19">
                  <c:v>1.0961936722835628</c:v>
                </c:pt>
                <c:pt idx="20">
                  <c:v>1.1082458693363657</c:v>
                </c:pt>
                <c:pt idx="21">
                  <c:v>1.066276651964434</c:v>
                </c:pt>
                <c:pt idx="22">
                  <c:v>1.4301959334877075</c:v>
                </c:pt>
                <c:pt idx="23">
                  <c:v>1.2799491063219759</c:v>
                </c:pt>
                <c:pt idx="24">
                  <c:v>1.0418491940881123</c:v>
                </c:pt>
                <c:pt idx="25">
                  <c:v>1.0310183376330146</c:v>
                </c:pt>
                <c:pt idx="26">
                  <c:v>1.0203437078189861</c:v>
                </c:pt>
                <c:pt idx="27">
                  <c:v>1.0229570214480515</c:v>
                </c:pt>
                <c:pt idx="28">
                  <c:v>1.0240900843416627</c:v>
                </c:pt>
                <c:pt idx="29">
                  <c:v>1.0141869759533295</c:v>
                </c:pt>
                <c:pt idx="30">
                  <c:v>1.0545756755649227</c:v>
                </c:pt>
                <c:pt idx="31">
                  <c:v>1.0414524679118755</c:v>
                </c:pt>
                <c:pt idx="32">
                  <c:v>1.1536730261989823</c:v>
                </c:pt>
                <c:pt idx="33">
                  <c:v>0.94076981013725514</c:v>
                </c:pt>
                <c:pt idx="34">
                  <c:v>0.91295889217430382</c:v>
                </c:pt>
                <c:pt idx="35">
                  <c:v>0.93494416066038166</c:v>
                </c:pt>
                <c:pt idx="36">
                  <c:v>0.93576050914990805</c:v>
                </c:pt>
                <c:pt idx="37">
                  <c:v>0.94016962513581592</c:v>
                </c:pt>
                <c:pt idx="38">
                  <c:v>0.92701737320371802</c:v>
                </c:pt>
                <c:pt idx="39">
                  <c:v>0.93252419388137719</c:v>
                </c:pt>
                <c:pt idx="40">
                  <c:v>0.98824077989530557</c:v>
                </c:pt>
                <c:pt idx="41">
                  <c:v>1.3577141531325532</c:v>
                </c:pt>
                <c:pt idx="42">
                  <c:v>1.3029109966469619</c:v>
                </c:pt>
                <c:pt idx="43">
                  <c:v>1.3562097668608206</c:v>
                </c:pt>
                <c:pt idx="44">
                  <c:v>1.3084482511612359</c:v>
                </c:pt>
                <c:pt idx="45">
                  <c:v>1.3609340346218808</c:v>
                </c:pt>
                <c:pt idx="46">
                  <c:v>1.3614998898732265</c:v>
                </c:pt>
                <c:pt idx="47">
                  <c:v>1.3679383567739314</c:v>
                </c:pt>
                <c:pt idx="48">
                  <c:v>1.3378170793723598</c:v>
                </c:pt>
                <c:pt idx="49">
                  <c:v>1.1112595293702563</c:v>
                </c:pt>
                <c:pt idx="50">
                  <c:v>1.0477958910978145</c:v>
                </c:pt>
                <c:pt idx="51">
                  <c:v>1.0154730523078621</c:v>
                </c:pt>
                <c:pt idx="52">
                  <c:v>1.0218004633681474</c:v>
                </c:pt>
                <c:pt idx="53">
                  <c:v>1.0018657687821972</c:v>
                </c:pt>
                <c:pt idx="54">
                  <c:v>1.0233387229862849</c:v>
                </c:pt>
                <c:pt idx="55">
                  <c:v>1.0083634778256736</c:v>
                </c:pt>
                <c:pt idx="56">
                  <c:v>1.0204349223669871</c:v>
                </c:pt>
                <c:pt idx="57">
                  <c:v>1.0168454245315035</c:v>
                </c:pt>
                <c:pt idx="58">
                  <c:v>0.92307135552060982</c:v>
                </c:pt>
                <c:pt idx="59">
                  <c:v>0.96434930543137365</c:v>
                </c:pt>
                <c:pt idx="60">
                  <c:v>1.0287155220845012</c:v>
                </c:pt>
                <c:pt idx="61">
                  <c:v>0.99652014722660431</c:v>
                </c:pt>
                <c:pt idx="62">
                  <c:v>0.98242574328838705</c:v>
                </c:pt>
                <c:pt idx="63">
                  <c:v>1.0055119856457793</c:v>
                </c:pt>
                <c:pt idx="64">
                  <c:v>0.97651836812929116</c:v>
                </c:pt>
                <c:pt idx="65">
                  <c:v>0.96910633674771818</c:v>
                </c:pt>
                <c:pt idx="66">
                  <c:v>0.99612566023650706</c:v>
                </c:pt>
                <c:pt idx="67">
                  <c:v>0.97546305765181074</c:v>
                </c:pt>
                <c:pt idx="68">
                  <c:v>0.39417228194392484</c:v>
                </c:pt>
                <c:pt idx="69">
                  <c:v>0.21481680450333401</c:v>
                </c:pt>
                <c:pt idx="70">
                  <c:v>0.52938522211611305</c:v>
                </c:pt>
                <c:pt idx="71">
                  <c:v>0.50406127284229119</c:v>
                </c:pt>
                <c:pt idx="72">
                  <c:v>0.50944935918180578</c:v>
                </c:pt>
                <c:pt idx="73">
                  <c:v>0.51474862703125313</c:v>
                </c:pt>
                <c:pt idx="74">
                  <c:v>0.52534826843100446</c:v>
                </c:pt>
                <c:pt idx="75">
                  <c:v>0.515133146545797</c:v>
                </c:pt>
                <c:pt idx="76">
                  <c:v>1.1438494501250021</c:v>
                </c:pt>
                <c:pt idx="77">
                  <c:v>0.81991342475737961</c:v>
                </c:pt>
                <c:pt idx="78">
                  <c:v>1.1817892560000767</c:v>
                </c:pt>
                <c:pt idx="79">
                  <c:v>1.211839691342222</c:v>
                </c:pt>
                <c:pt idx="80">
                  <c:v>1.258944701192426</c:v>
                </c:pt>
                <c:pt idx="81">
                  <c:v>1.0717361097715368</c:v>
                </c:pt>
                <c:pt idx="82">
                  <c:v>1.0756439607699675</c:v>
                </c:pt>
                <c:pt idx="83">
                  <c:v>1.0719412078776756</c:v>
                </c:pt>
                <c:pt idx="84">
                  <c:v>1.0688049788950265</c:v>
                </c:pt>
                <c:pt idx="85">
                  <c:v>1.049653829197891</c:v>
                </c:pt>
                <c:pt idx="86">
                  <c:v>1.0268411747895885</c:v>
                </c:pt>
                <c:pt idx="87">
                  <c:v>1.0571171149958591</c:v>
                </c:pt>
                <c:pt idx="88">
                  <c:v>1.1417163828729446</c:v>
                </c:pt>
                <c:pt idx="89">
                  <c:v>1.0829901288252535</c:v>
                </c:pt>
                <c:pt idx="90">
                  <c:v>1.4237223020429723</c:v>
                </c:pt>
                <c:pt idx="91">
                  <c:v>3.5085079393052614</c:v>
                </c:pt>
                <c:pt idx="92">
                  <c:v>3.3406747978682487</c:v>
                </c:pt>
                <c:pt idx="93">
                  <c:v>3.3763840565986554</c:v>
                </c:pt>
                <c:pt idx="94">
                  <c:v>3.4115046754591698</c:v>
                </c:pt>
                <c:pt idx="95">
                  <c:v>3.4817532411544527</c:v>
                </c:pt>
                <c:pt idx="96">
                  <c:v>3.4418947824084718</c:v>
                </c:pt>
                <c:pt idx="97">
                  <c:v>3.2839647680690378</c:v>
                </c:pt>
                <c:pt idx="98">
                  <c:v>2.8844709322763666</c:v>
                </c:pt>
                <c:pt idx="99">
                  <c:v>0.68186110324947824</c:v>
                </c:pt>
                <c:pt idx="100">
                  <c:v>0.68060103845593944</c:v>
                </c:pt>
                <c:pt idx="101">
                  <c:v>0.53104553762087514</c:v>
                </c:pt>
                <c:pt idx="102">
                  <c:v>0.53578261187002396</c:v>
                </c:pt>
                <c:pt idx="103">
                  <c:v>0.54008922422064398</c:v>
                </c:pt>
                <c:pt idx="104">
                  <c:v>0.53479633802473592</c:v>
                </c:pt>
                <c:pt idx="105">
                  <c:v>0.49118489177097391</c:v>
                </c:pt>
                <c:pt idx="106">
                  <c:v>0.48577534839387471</c:v>
                </c:pt>
                <c:pt idx="107">
                  <c:v>0.48260451852033259</c:v>
                </c:pt>
                <c:pt idx="108">
                  <c:v>0.44448442369159619</c:v>
                </c:pt>
                <c:pt idx="109">
                  <c:v>0.43972819211328956</c:v>
                </c:pt>
                <c:pt idx="110">
                  <c:v>0.42871972246602119</c:v>
                </c:pt>
                <c:pt idx="111">
                  <c:v>0.44277983987309288</c:v>
                </c:pt>
                <c:pt idx="112">
                  <c:v>0.43579671491540506</c:v>
                </c:pt>
                <c:pt idx="113">
                  <c:v>0.44113532977625064</c:v>
                </c:pt>
                <c:pt idx="114">
                  <c:v>0.43338785178610922</c:v>
                </c:pt>
                <c:pt idx="115">
                  <c:v>0.4315678534046789</c:v>
                </c:pt>
                <c:pt idx="116">
                  <c:v>0.42061183320726836</c:v>
                </c:pt>
                <c:pt idx="117">
                  <c:v>0.41797647631229767</c:v>
                </c:pt>
                <c:pt idx="118">
                  <c:v>0.41924668053204667</c:v>
                </c:pt>
                <c:pt idx="119">
                  <c:v>0.4072024390968082</c:v>
                </c:pt>
                <c:pt idx="120">
                  <c:v>0.40790988363382374</c:v>
                </c:pt>
                <c:pt idx="121">
                  <c:v>0.42851266331818488</c:v>
                </c:pt>
                <c:pt idx="122">
                  <c:v>0.42316330843347327</c:v>
                </c:pt>
                <c:pt idx="123">
                  <c:v>0.46726647898611995</c:v>
                </c:pt>
                <c:pt idx="124">
                  <c:v>0.67144185926693334</c:v>
                </c:pt>
                <c:pt idx="125">
                  <c:v>0.68100380702229557</c:v>
                </c:pt>
                <c:pt idx="126">
                  <c:v>0.72781905339172981</c:v>
                </c:pt>
                <c:pt idx="127">
                  <c:v>0.70595485735748631</c:v>
                </c:pt>
                <c:pt idx="128">
                  <c:v>0.69639578316761341</c:v>
                </c:pt>
                <c:pt idx="129">
                  <c:v>0.70046504512578367</c:v>
                </c:pt>
                <c:pt idx="130">
                  <c:v>0.65166695682228604</c:v>
                </c:pt>
                <c:pt idx="131">
                  <c:v>0.59966852940576598</c:v>
                </c:pt>
                <c:pt idx="132">
                  <c:v>0.58535210316819941</c:v>
                </c:pt>
                <c:pt idx="133">
                  <c:v>0.57228960360423997</c:v>
                </c:pt>
                <c:pt idx="134">
                  <c:v>0.59622047757106822</c:v>
                </c:pt>
                <c:pt idx="135">
                  <c:v>0.57907925848625963</c:v>
                </c:pt>
                <c:pt idx="136">
                  <c:v>0.57301312611865474</c:v>
                </c:pt>
                <c:pt idx="137">
                  <c:v>0.57961565260638914</c:v>
                </c:pt>
                <c:pt idx="138">
                  <c:v>0.58683474559196003</c:v>
                </c:pt>
                <c:pt idx="139">
                  <c:v>0.58754119399827287</c:v>
                </c:pt>
                <c:pt idx="140">
                  <c:v>0.57905846480832546</c:v>
                </c:pt>
                <c:pt idx="141">
                  <c:v>0.58121194353634686</c:v>
                </c:pt>
                <c:pt idx="142">
                  <c:v>0.58285506513306451</c:v>
                </c:pt>
                <c:pt idx="143">
                  <c:v>0.57539098879449446</c:v>
                </c:pt>
                <c:pt idx="144">
                  <c:v>0.57328499811382516</c:v>
                </c:pt>
                <c:pt idx="145">
                  <c:v>0.59148611400846218</c:v>
                </c:pt>
                <c:pt idx="146">
                  <c:v>0.58609347688172986</c:v>
                </c:pt>
                <c:pt idx="147">
                  <c:v>0.58140416611685997</c:v>
                </c:pt>
                <c:pt idx="148">
                  <c:v>0.58133773682292944</c:v>
                </c:pt>
                <c:pt idx="149">
                  <c:v>0.58930007066050749</c:v>
                </c:pt>
                <c:pt idx="150">
                  <c:v>0.57276007668636764</c:v>
                </c:pt>
                <c:pt idx="151">
                  <c:v>0.5775251083161882</c:v>
                </c:pt>
                <c:pt idx="152">
                  <c:v>0.82962589458252955</c:v>
                </c:pt>
                <c:pt idx="153">
                  <c:v>1.1094426647027336</c:v>
                </c:pt>
                <c:pt idx="154">
                  <c:v>0.6675542962663521</c:v>
                </c:pt>
                <c:pt idx="155">
                  <c:v>0.67549400941376336</c:v>
                </c:pt>
                <c:pt idx="156">
                  <c:v>0.67818765420306115</c:v>
                </c:pt>
                <c:pt idx="157">
                  <c:v>0.68204482398860455</c:v>
                </c:pt>
                <c:pt idx="158">
                  <c:v>0.65180740089566269</c:v>
                </c:pt>
                <c:pt idx="159">
                  <c:v>0.6569819788863418</c:v>
                </c:pt>
                <c:pt idx="160">
                  <c:v>0.66856273571144664</c:v>
                </c:pt>
                <c:pt idx="161">
                  <c:v>0.66787297176248672</c:v>
                </c:pt>
                <c:pt idx="162">
                  <c:v>1.0659154407771181</c:v>
                </c:pt>
                <c:pt idx="163">
                  <c:v>1.1389923543457514</c:v>
                </c:pt>
                <c:pt idx="164">
                  <c:v>1.1971978872559137</c:v>
                </c:pt>
                <c:pt idx="165">
                  <c:v>1.5004765594348719</c:v>
                </c:pt>
                <c:pt idx="166">
                  <c:v>1.5067999983241229</c:v>
                </c:pt>
                <c:pt idx="167">
                  <c:v>1.5112307082638901</c:v>
                </c:pt>
                <c:pt idx="168">
                  <c:v>1.2681551958183008</c:v>
                </c:pt>
                <c:pt idx="169">
                  <c:v>1.4158255171566689</c:v>
                </c:pt>
                <c:pt idx="170">
                  <c:v>1.065328002732965</c:v>
                </c:pt>
                <c:pt idx="171">
                  <c:v>1.1410741324520657</c:v>
                </c:pt>
                <c:pt idx="172">
                  <c:v>1.0778520701231535</c:v>
                </c:pt>
                <c:pt idx="173">
                  <c:v>1.0222454405144801</c:v>
                </c:pt>
                <c:pt idx="174">
                  <c:v>1.2266110851575489</c:v>
                </c:pt>
                <c:pt idx="175">
                  <c:v>1.4828266508391186</c:v>
                </c:pt>
                <c:pt idx="176">
                  <c:v>1.0533369782990525</c:v>
                </c:pt>
                <c:pt idx="177">
                  <c:v>1.4281921938786453</c:v>
                </c:pt>
                <c:pt idx="178">
                  <c:v>1.1805128985743936</c:v>
                </c:pt>
                <c:pt idx="179">
                  <c:v>1.038674772199603</c:v>
                </c:pt>
                <c:pt idx="180">
                  <c:v>1.2853421071854987</c:v>
                </c:pt>
                <c:pt idx="181">
                  <c:v>1.293449332308465</c:v>
                </c:pt>
                <c:pt idx="182">
                  <c:v>1.2299185914603388</c:v>
                </c:pt>
                <c:pt idx="183">
                  <c:v>1.2687824041563069</c:v>
                </c:pt>
                <c:pt idx="184">
                  <c:v>1.145945901243141</c:v>
                </c:pt>
                <c:pt idx="185">
                  <c:v>1.1951357224304215</c:v>
                </c:pt>
                <c:pt idx="186">
                  <c:v>1.2010306353039577</c:v>
                </c:pt>
                <c:pt idx="187">
                  <c:v>2.7857131354845679</c:v>
                </c:pt>
                <c:pt idx="188">
                  <c:v>2.613182534269749</c:v>
                </c:pt>
                <c:pt idx="189">
                  <c:v>1.0701510709957056</c:v>
                </c:pt>
                <c:pt idx="190">
                  <c:v>2.7874367839114846</c:v>
                </c:pt>
                <c:pt idx="191">
                  <c:v>3.1084661736488344</c:v>
                </c:pt>
                <c:pt idx="192">
                  <c:v>3.6250740938987827</c:v>
                </c:pt>
                <c:pt idx="193">
                  <c:v>3.374676749337846</c:v>
                </c:pt>
                <c:pt idx="194">
                  <c:v>3.3480438587299632</c:v>
                </c:pt>
                <c:pt idx="195">
                  <c:v>3.3469105411131173</c:v>
                </c:pt>
                <c:pt idx="196">
                  <c:v>3.3685978617065704</c:v>
                </c:pt>
                <c:pt idx="197">
                  <c:v>3.3382544620092629</c:v>
                </c:pt>
                <c:pt idx="198">
                  <c:v>3.3404951214456737</c:v>
                </c:pt>
                <c:pt idx="199">
                  <c:v>3.4089224855595703</c:v>
                </c:pt>
                <c:pt idx="200">
                  <c:v>3.3665715931534286</c:v>
                </c:pt>
                <c:pt idx="201">
                  <c:v>3.3677978277205898</c:v>
                </c:pt>
                <c:pt idx="202">
                  <c:v>3.4020001870674754</c:v>
                </c:pt>
                <c:pt idx="203">
                  <c:v>3.4095967144055255</c:v>
                </c:pt>
                <c:pt idx="204">
                  <c:v>3.4059683819431612</c:v>
                </c:pt>
                <c:pt idx="205">
                  <c:v>3.3719093107857119</c:v>
                </c:pt>
                <c:pt idx="206">
                  <c:v>3.3985918234409187</c:v>
                </c:pt>
                <c:pt idx="207">
                  <c:v>3.3195575455709312</c:v>
                </c:pt>
                <c:pt idx="208">
                  <c:v>3.3007155089496005</c:v>
                </c:pt>
                <c:pt idx="209">
                  <c:v>3.353600046814464</c:v>
                </c:pt>
                <c:pt idx="210">
                  <c:v>3.362109922933552</c:v>
                </c:pt>
                <c:pt idx="211">
                  <c:v>3.3548444316509807</c:v>
                </c:pt>
                <c:pt idx="212">
                  <c:v>3.3639884901183366</c:v>
                </c:pt>
                <c:pt idx="213">
                  <c:v>3.3738996943819632</c:v>
                </c:pt>
                <c:pt idx="214">
                  <c:v>3.4234676207969685</c:v>
                </c:pt>
                <c:pt idx="215">
                  <c:v>3.3912497334838241</c:v>
                </c:pt>
                <c:pt idx="216">
                  <c:v>3.3722506715826235</c:v>
                </c:pt>
                <c:pt idx="217">
                  <c:v>0.49093688803968827</c:v>
                </c:pt>
                <c:pt idx="218">
                  <c:v>0.56887404874893488</c:v>
                </c:pt>
                <c:pt idx="219">
                  <c:v>0.57542470175688798</c:v>
                </c:pt>
                <c:pt idx="220">
                  <c:v>0.62534135041081118</c:v>
                </c:pt>
                <c:pt idx="221">
                  <c:v>0.55988413101892776</c:v>
                </c:pt>
                <c:pt idx="222">
                  <c:v>0.52330663772704666</c:v>
                </c:pt>
                <c:pt idx="223">
                  <c:v>0.52468228046493315</c:v>
                </c:pt>
                <c:pt idx="224">
                  <c:v>0.51762625490887237</c:v>
                </c:pt>
                <c:pt idx="225">
                  <c:v>0.44092915915635789</c:v>
                </c:pt>
                <c:pt idx="226">
                  <c:v>0.43599843108705955</c:v>
                </c:pt>
                <c:pt idx="227">
                  <c:v>0.39165329658680981</c:v>
                </c:pt>
                <c:pt idx="228">
                  <c:v>0.38258760009902809</c:v>
                </c:pt>
                <c:pt idx="229">
                  <c:v>0.38731368177271042</c:v>
                </c:pt>
                <c:pt idx="230">
                  <c:v>0.38296242172092926</c:v>
                </c:pt>
                <c:pt idx="231">
                  <c:v>0.37950791316106014</c:v>
                </c:pt>
                <c:pt idx="232">
                  <c:v>0.37478104018082198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2-4157-BE97-AC66A7F8892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Data!$AF$53:$JD$53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0.18458563979588119</c:v>
                </c:pt>
                <c:pt idx="3">
                  <c:v>0.18634098432226603</c:v>
                </c:pt>
                <c:pt idx="4">
                  <c:v>0.18216552799885072</c:v>
                </c:pt>
                <c:pt idx="5">
                  <c:v>0.1843584915483556</c:v>
                </c:pt>
                <c:pt idx="6">
                  <c:v>0.18239271349684183</c:v>
                </c:pt>
                <c:pt idx="7">
                  <c:v>0.18016118597814357</c:v>
                </c:pt>
                <c:pt idx="8">
                  <c:v>0.17934955761938776</c:v>
                </c:pt>
                <c:pt idx="9">
                  <c:v>0.17941971491768877</c:v>
                </c:pt>
                <c:pt idx="10">
                  <c:v>0.18012116236283057</c:v>
                </c:pt>
                <c:pt idx="11">
                  <c:v>0.18046205001325724</c:v>
                </c:pt>
                <c:pt idx="12">
                  <c:v>0.17971709353059925</c:v>
                </c:pt>
                <c:pt idx="13">
                  <c:v>0.1836857841396462</c:v>
                </c:pt>
                <c:pt idx="14">
                  <c:v>0.18131636318821573</c:v>
                </c:pt>
                <c:pt idx="15">
                  <c:v>0.18851345997155991</c:v>
                </c:pt>
                <c:pt idx="16">
                  <c:v>0.17994173570366426</c:v>
                </c:pt>
                <c:pt idx="17">
                  <c:v>0.17830474369599605</c:v>
                </c:pt>
                <c:pt idx="18">
                  <c:v>0.176352868920303</c:v>
                </c:pt>
                <c:pt idx="19">
                  <c:v>0.17339715665922464</c:v>
                </c:pt>
                <c:pt idx="20">
                  <c:v>0.17822143890814166</c:v>
                </c:pt>
                <c:pt idx="21">
                  <c:v>0.18320005712088683</c:v>
                </c:pt>
                <c:pt idx="22">
                  <c:v>0.19339171995357743</c:v>
                </c:pt>
                <c:pt idx="23">
                  <c:v>0.18124831578939937</c:v>
                </c:pt>
                <c:pt idx="24">
                  <c:v>0.18313406964026577</c:v>
                </c:pt>
                <c:pt idx="25">
                  <c:v>0.18945827610715496</c:v>
                </c:pt>
                <c:pt idx="26">
                  <c:v>0.19113038935315868</c:v>
                </c:pt>
                <c:pt idx="27">
                  <c:v>0.18438668178713249</c:v>
                </c:pt>
                <c:pt idx="28">
                  <c:v>0.18315394770417606</c:v>
                </c:pt>
                <c:pt idx="29">
                  <c:v>0.18287877160897978</c:v>
                </c:pt>
                <c:pt idx="30">
                  <c:v>0.18324920449608101</c:v>
                </c:pt>
                <c:pt idx="31">
                  <c:v>0.18610041226559895</c:v>
                </c:pt>
                <c:pt idx="32">
                  <c:v>0.17846933520305774</c:v>
                </c:pt>
                <c:pt idx="33">
                  <c:v>0.19114631358970569</c:v>
                </c:pt>
                <c:pt idx="34">
                  <c:v>0.19818056456504018</c:v>
                </c:pt>
                <c:pt idx="35">
                  <c:v>0.19789009827996662</c:v>
                </c:pt>
                <c:pt idx="36">
                  <c:v>0.19711051755752845</c:v>
                </c:pt>
                <c:pt idx="37">
                  <c:v>0.19327810049158883</c:v>
                </c:pt>
                <c:pt idx="38">
                  <c:v>0.19289119651561612</c:v>
                </c:pt>
                <c:pt idx="39">
                  <c:v>0.19865951391368256</c:v>
                </c:pt>
                <c:pt idx="40">
                  <c:v>0.18106538860193422</c:v>
                </c:pt>
                <c:pt idx="41">
                  <c:v>0.17136177632056998</c:v>
                </c:pt>
                <c:pt idx="42">
                  <c:v>0.17838869987499739</c:v>
                </c:pt>
                <c:pt idx="43">
                  <c:v>0.17943315706142754</c:v>
                </c:pt>
                <c:pt idx="44">
                  <c:v>0.17859761825947809</c:v>
                </c:pt>
                <c:pt idx="45">
                  <c:v>0.17555744393296491</c:v>
                </c:pt>
                <c:pt idx="46">
                  <c:v>0.17814704767054204</c:v>
                </c:pt>
                <c:pt idx="47">
                  <c:v>0.17948764807637316</c:v>
                </c:pt>
                <c:pt idx="48">
                  <c:v>0.17507965047307739</c:v>
                </c:pt>
                <c:pt idx="49">
                  <c:v>0.18574956873775114</c:v>
                </c:pt>
                <c:pt idx="50">
                  <c:v>0.18785990347618325</c:v>
                </c:pt>
                <c:pt idx="51">
                  <c:v>0.18191845289648395</c:v>
                </c:pt>
                <c:pt idx="52">
                  <c:v>0.17769911204735767</c:v>
                </c:pt>
                <c:pt idx="53">
                  <c:v>0.17689220231290972</c:v>
                </c:pt>
                <c:pt idx="54">
                  <c:v>0.18057669369011953</c:v>
                </c:pt>
                <c:pt idx="55">
                  <c:v>0.1832541050733123</c:v>
                </c:pt>
                <c:pt idx="56">
                  <c:v>0.18059430192283782</c:v>
                </c:pt>
                <c:pt idx="57">
                  <c:v>0.17654578938375107</c:v>
                </c:pt>
                <c:pt idx="58">
                  <c:v>0.17341467946417674</c:v>
                </c:pt>
                <c:pt idx="59">
                  <c:v>0.17810506443976346</c:v>
                </c:pt>
                <c:pt idx="60">
                  <c:v>0.1797785201592686</c:v>
                </c:pt>
                <c:pt idx="61">
                  <c:v>0.18222573968373254</c:v>
                </c:pt>
                <c:pt idx="62">
                  <c:v>0.17898560018179951</c:v>
                </c:pt>
                <c:pt idx="63">
                  <c:v>0.17912465416813955</c:v>
                </c:pt>
                <c:pt idx="64">
                  <c:v>0.17874982351523383</c:v>
                </c:pt>
                <c:pt idx="65">
                  <c:v>0.17980081873610587</c:v>
                </c:pt>
                <c:pt idx="66">
                  <c:v>0.18124866320746763</c:v>
                </c:pt>
                <c:pt idx="67">
                  <c:v>0.18022586330378015</c:v>
                </c:pt>
                <c:pt idx="68">
                  <c:v>0.179293731695852</c:v>
                </c:pt>
                <c:pt idx="69">
                  <c:v>0.16940661724807718</c:v>
                </c:pt>
                <c:pt idx="70">
                  <c:v>0.17264879803460373</c:v>
                </c:pt>
                <c:pt idx="71">
                  <c:v>0.17862933144518281</c:v>
                </c:pt>
                <c:pt idx="72">
                  <c:v>0.17958925399696149</c:v>
                </c:pt>
                <c:pt idx="73">
                  <c:v>0.17840786927402938</c:v>
                </c:pt>
                <c:pt idx="74">
                  <c:v>0.17690012713057743</c:v>
                </c:pt>
                <c:pt idx="75">
                  <c:v>0.17684459874488306</c:v>
                </c:pt>
                <c:pt idx="76">
                  <c:v>0.18843127149636571</c:v>
                </c:pt>
                <c:pt idx="77">
                  <c:v>0.18074513968383643</c:v>
                </c:pt>
                <c:pt idx="78">
                  <c:v>0.1781788335584221</c:v>
                </c:pt>
                <c:pt idx="79">
                  <c:v>0.15776503673336889</c:v>
                </c:pt>
                <c:pt idx="80">
                  <c:v>0.16357010361090105</c:v>
                </c:pt>
                <c:pt idx="81">
                  <c:v>0.18541131241824346</c:v>
                </c:pt>
                <c:pt idx="82">
                  <c:v>0.18099573816866224</c:v>
                </c:pt>
                <c:pt idx="83">
                  <c:v>0.18023287437198288</c:v>
                </c:pt>
                <c:pt idx="84">
                  <c:v>0.1797159327342614</c:v>
                </c:pt>
                <c:pt idx="85">
                  <c:v>0.1794839271673451</c:v>
                </c:pt>
                <c:pt idx="86">
                  <c:v>0.17926376936086194</c:v>
                </c:pt>
                <c:pt idx="87">
                  <c:v>0.17836166225284211</c:v>
                </c:pt>
                <c:pt idx="88">
                  <c:v>0.17695787643369468</c:v>
                </c:pt>
                <c:pt idx="89">
                  <c:v>0.17791146236861169</c:v>
                </c:pt>
                <c:pt idx="90">
                  <c:v>0.17012537476887263</c:v>
                </c:pt>
                <c:pt idx="91">
                  <c:v>0.17325772236949133</c:v>
                </c:pt>
                <c:pt idx="92">
                  <c:v>0.17926282670269755</c:v>
                </c:pt>
                <c:pt idx="93">
                  <c:v>0.18021782134127154</c:v>
                </c:pt>
                <c:pt idx="94">
                  <c:v>0.17902641386734144</c:v>
                </c:pt>
                <c:pt idx="95">
                  <c:v>0.1775103539446804</c:v>
                </c:pt>
                <c:pt idx="96">
                  <c:v>0.17745699451738833</c:v>
                </c:pt>
                <c:pt idx="97">
                  <c:v>0.17651273170435922</c:v>
                </c:pt>
                <c:pt idx="98">
                  <c:v>0.17418641576652455</c:v>
                </c:pt>
                <c:pt idx="99">
                  <c:v>0.16080549121093787</c:v>
                </c:pt>
                <c:pt idx="100">
                  <c:v>0.16549905092430006</c:v>
                </c:pt>
                <c:pt idx="101">
                  <c:v>0.18326984349281911</c:v>
                </c:pt>
                <c:pt idx="102">
                  <c:v>0.18380451756104643</c:v>
                </c:pt>
                <c:pt idx="103">
                  <c:v>0.18482467997246901</c:v>
                </c:pt>
                <c:pt idx="104">
                  <c:v>0.18685715280395954</c:v>
                </c:pt>
                <c:pt idx="105">
                  <c:v>0.19093070790424232</c:v>
                </c:pt>
                <c:pt idx="106">
                  <c:v>0.19227620973405929</c:v>
                </c:pt>
                <c:pt idx="107">
                  <c:v>0.19383102146304113</c:v>
                </c:pt>
                <c:pt idx="108">
                  <c:v>0.19659911870890331</c:v>
                </c:pt>
                <c:pt idx="109">
                  <c:v>0.19683863218996964</c:v>
                </c:pt>
                <c:pt idx="110">
                  <c:v>0.19732148198636854</c:v>
                </c:pt>
                <c:pt idx="111">
                  <c:v>0.19702360237292185</c:v>
                </c:pt>
                <c:pt idx="112">
                  <c:v>0.19780585702434175</c:v>
                </c:pt>
                <c:pt idx="113">
                  <c:v>0.1978888546152294</c:v>
                </c:pt>
                <c:pt idx="114">
                  <c:v>0.19903867715039314</c:v>
                </c:pt>
                <c:pt idx="115">
                  <c:v>0.19877376138112052</c:v>
                </c:pt>
                <c:pt idx="116">
                  <c:v>0.19940123298087942</c:v>
                </c:pt>
                <c:pt idx="117">
                  <c:v>0.2000546455679485</c:v>
                </c:pt>
                <c:pt idx="118">
                  <c:v>0.20045248770036417</c:v>
                </c:pt>
                <c:pt idx="119">
                  <c:v>0.20100419048199061</c:v>
                </c:pt>
                <c:pt idx="120">
                  <c:v>0.20091485328230024</c:v>
                </c:pt>
                <c:pt idx="121">
                  <c:v>0.20081714598993289</c:v>
                </c:pt>
                <c:pt idx="122">
                  <c:v>0.20082910069211271</c:v>
                </c:pt>
                <c:pt idx="123">
                  <c:v>0.19475390213173802</c:v>
                </c:pt>
                <c:pt idx="124">
                  <c:v>0.18887090247945001</c:v>
                </c:pt>
                <c:pt idx="125">
                  <c:v>0.18679074470124837</c:v>
                </c:pt>
                <c:pt idx="126">
                  <c:v>0.18488833937389007</c:v>
                </c:pt>
                <c:pt idx="127">
                  <c:v>0.18342176714270392</c:v>
                </c:pt>
                <c:pt idx="128">
                  <c:v>0.18361593513436131</c:v>
                </c:pt>
                <c:pt idx="129">
                  <c:v>0.18268974260106483</c:v>
                </c:pt>
                <c:pt idx="130">
                  <c:v>0.18216058455769887</c:v>
                </c:pt>
                <c:pt idx="131">
                  <c:v>0.18406016851413337</c:v>
                </c:pt>
                <c:pt idx="132">
                  <c:v>0.18338203218689769</c:v>
                </c:pt>
                <c:pt idx="133">
                  <c:v>0.18366643787930831</c:v>
                </c:pt>
                <c:pt idx="134">
                  <c:v>0.18323116854809701</c:v>
                </c:pt>
                <c:pt idx="135">
                  <c:v>0.18311357804383305</c:v>
                </c:pt>
                <c:pt idx="136">
                  <c:v>0.18354131886806432</c:v>
                </c:pt>
                <c:pt idx="137">
                  <c:v>0.18376905283345507</c:v>
                </c:pt>
                <c:pt idx="138">
                  <c:v>0.18417711315802615</c:v>
                </c:pt>
                <c:pt idx="139">
                  <c:v>0.1837987622180656</c:v>
                </c:pt>
                <c:pt idx="140">
                  <c:v>0.18480781382013045</c:v>
                </c:pt>
                <c:pt idx="141">
                  <c:v>0.18489698184728745</c:v>
                </c:pt>
                <c:pt idx="142">
                  <c:v>0.18560089406986352</c:v>
                </c:pt>
                <c:pt idx="143">
                  <c:v>0.18624140063998629</c:v>
                </c:pt>
                <c:pt idx="144">
                  <c:v>0.18615323856384958</c:v>
                </c:pt>
                <c:pt idx="145">
                  <c:v>0.18556764535285741</c:v>
                </c:pt>
                <c:pt idx="146">
                  <c:v>0.18610948538971095</c:v>
                </c:pt>
                <c:pt idx="147">
                  <c:v>0.18759572509898689</c:v>
                </c:pt>
                <c:pt idx="148">
                  <c:v>0.18725549839868189</c:v>
                </c:pt>
                <c:pt idx="149">
                  <c:v>0.18881421486371766</c:v>
                </c:pt>
                <c:pt idx="150">
                  <c:v>0.1890477050923022</c:v>
                </c:pt>
                <c:pt idx="151">
                  <c:v>0.19012998302447731</c:v>
                </c:pt>
                <c:pt idx="152">
                  <c:v>0.18660736541825487</c:v>
                </c:pt>
                <c:pt idx="153">
                  <c:v>0.18737918611743345</c:v>
                </c:pt>
                <c:pt idx="154">
                  <c:v>0.20130524327175248</c:v>
                </c:pt>
                <c:pt idx="155">
                  <c:v>0.20377418913736092</c:v>
                </c:pt>
                <c:pt idx="156">
                  <c:v>0.20288311824402433</c:v>
                </c:pt>
                <c:pt idx="157">
                  <c:v>0.20424745329406582</c:v>
                </c:pt>
                <c:pt idx="158">
                  <c:v>0.20299158570612905</c:v>
                </c:pt>
                <c:pt idx="159">
                  <c:v>0.20402121143766813</c:v>
                </c:pt>
                <c:pt idx="160">
                  <c:v>0.2050643868750649</c:v>
                </c:pt>
                <c:pt idx="161">
                  <c:v>0.20529766710932701</c:v>
                </c:pt>
                <c:pt idx="162">
                  <c:v>0.2007314037382309</c:v>
                </c:pt>
                <c:pt idx="163">
                  <c:v>0.19564639152446803</c:v>
                </c:pt>
                <c:pt idx="164">
                  <c:v>0.19909556409046891</c:v>
                </c:pt>
                <c:pt idx="165">
                  <c:v>0.19883461792947671</c:v>
                </c:pt>
                <c:pt idx="166">
                  <c:v>0.20018805808191606</c:v>
                </c:pt>
                <c:pt idx="167">
                  <c:v>0.20076902251284579</c:v>
                </c:pt>
                <c:pt idx="168">
                  <c:v>0.20354969113437757</c:v>
                </c:pt>
                <c:pt idx="169">
                  <c:v>0.20469750536919365</c:v>
                </c:pt>
                <c:pt idx="170">
                  <c:v>0.20436718502558382</c:v>
                </c:pt>
                <c:pt idx="171">
                  <c:v>0.20585080050217563</c:v>
                </c:pt>
                <c:pt idx="172">
                  <c:v>0.20639245752194771</c:v>
                </c:pt>
                <c:pt idx="173">
                  <c:v>0.2063783803883632</c:v>
                </c:pt>
                <c:pt idx="174">
                  <c:v>0.21081735716351985</c:v>
                </c:pt>
                <c:pt idx="175">
                  <c:v>0.21179325771859481</c:v>
                </c:pt>
                <c:pt idx="176">
                  <c:v>0.21119170677459639</c:v>
                </c:pt>
                <c:pt idx="177">
                  <c:v>0.21993024272220965</c:v>
                </c:pt>
                <c:pt idx="178">
                  <c:v>0.21595957604770394</c:v>
                </c:pt>
                <c:pt idx="179">
                  <c:v>0.21015748168291321</c:v>
                </c:pt>
                <c:pt idx="180">
                  <c:v>0.22017168882642782</c:v>
                </c:pt>
                <c:pt idx="181">
                  <c:v>0.223114448826085</c:v>
                </c:pt>
                <c:pt idx="182">
                  <c:v>0.22423115117434281</c:v>
                </c:pt>
                <c:pt idx="183">
                  <c:v>0.2249551658574466</c:v>
                </c:pt>
                <c:pt idx="184">
                  <c:v>0.22322608142700975</c:v>
                </c:pt>
                <c:pt idx="185">
                  <c:v>0.22575180492189029</c:v>
                </c:pt>
                <c:pt idx="186">
                  <c:v>0.22498177210119771</c:v>
                </c:pt>
                <c:pt idx="187">
                  <c:v>0.24539642071195986</c:v>
                </c:pt>
                <c:pt idx="188">
                  <c:v>0.24470977568284336</c:v>
                </c:pt>
                <c:pt idx="189">
                  <c:v>0.19095337172379023</c:v>
                </c:pt>
                <c:pt idx="190">
                  <c:v>0.23947555739026644</c:v>
                </c:pt>
                <c:pt idx="191">
                  <c:v>0.21654417219645825</c:v>
                </c:pt>
                <c:pt idx="192">
                  <c:v>0.20459602978069505</c:v>
                </c:pt>
                <c:pt idx="193">
                  <c:v>0.20069684637071256</c:v>
                </c:pt>
                <c:pt idx="194">
                  <c:v>0.20029390307879552</c:v>
                </c:pt>
                <c:pt idx="195">
                  <c:v>0.19959874910957123</c:v>
                </c:pt>
                <c:pt idx="196">
                  <c:v>0.20007224777790783</c:v>
                </c:pt>
                <c:pt idx="197">
                  <c:v>0.19960166495356987</c:v>
                </c:pt>
                <c:pt idx="198">
                  <c:v>0.19989218364806258</c:v>
                </c:pt>
                <c:pt idx="199">
                  <c:v>0.18449241416526896</c:v>
                </c:pt>
                <c:pt idx="200">
                  <c:v>0.19989296260857845</c:v>
                </c:pt>
                <c:pt idx="201">
                  <c:v>0.18361287257902595</c:v>
                </c:pt>
                <c:pt idx="202">
                  <c:v>0.18410158564798063</c:v>
                </c:pt>
                <c:pt idx="203">
                  <c:v>0.18390600167019813</c:v>
                </c:pt>
                <c:pt idx="204">
                  <c:v>0.18439889407953958</c:v>
                </c:pt>
                <c:pt idx="205">
                  <c:v>0.19914261446952949</c:v>
                </c:pt>
                <c:pt idx="206">
                  <c:v>0.18498997115296717</c:v>
                </c:pt>
                <c:pt idx="207">
                  <c:v>0.2001835492707196</c:v>
                </c:pt>
                <c:pt idx="208">
                  <c:v>0.19996092776060029</c:v>
                </c:pt>
                <c:pt idx="209">
                  <c:v>0.1998937303940358</c:v>
                </c:pt>
                <c:pt idx="210">
                  <c:v>0.20000322610642016</c:v>
                </c:pt>
                <c:pt idx="211">
                  <c:v>0.19943274272319877</c:v>
                </c:pt>
                <c:pt idx="212">
                  <c:v>0.19971656500575413</c:v>
                </c:pt>
                <c:pt idx="213">
                  <c:v>0.20057698262242812</c:v>
                </c:pt>
                <c:pt idx="214">
                  <c:v>0.18463847227049657</c:v>
                </c:pt>
                <c:pt idx="215">
                  <c:v>0.20028661455019192</c:v>
                </c:pt>
                <c:pt idx="216">
                  <c:v>0.19993554238193884</c:v>
                </c:pt>
                <c:pt idx="217">
                  <c:v>0.18752456871368092</c:v>
                </c:pt>
                <c:pt idx="218">
                  <c:v>0.18763019826092822</c:v>
                </c:pt>
                <c:pt idx="219">
                  <c:v>0.18879404653167808</c:v>
                </c:pt>
                <c:pt idx="220">
                  <c:v>0.18631763207995691</c:v>
                </c:pt>
                <c:pt idx="221">
                  <c:v>0.19285697894362089</c:v>
                </c:pt>
                <c:pt idx="222">
                  <c:v>0.19617517017954192</c:v>
                </c:pt>
                <c:pt idx="223">
                  <c:v>0.19765865265902724</c:v>
                </c:pt>
                <c:pt idx="224">
                  <c:v>0.19817345743849729</c:v>
                </c:pt>
                <c:pt idx="225">
                  <c:v>0.20078328931032149</c:v>
                </c:pt>
                <c:pt idx="226">
                  <c:v>0.20064994145133241</c:v>
                </c:pt>
                <c:pt idx="227">
                  <c:v>0.20073786257083209</c:v>
                </c:pt>
                <c:pt idx="228">
                  <c:v>0.20093761837890037</c:v>
                </c:pt>
                <c:pt idx="229">
                  <c:v>0.20185344214244494</c:v>
                </c:pt>
                <c:pt idx="230">
                  <c:v>0.2018268797191223</c:v>
                </c:pt>
                <c:pt idx="231">
                  <c:v>0.20221504569328091</c:v>
                </c:pt>
                <c:pt idx="232">
                  <c:v>0.20244663059679446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2-4157-BE97-AC66A7F8892B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Data!$AF$54:$JD$54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0.55340059106741768</c:v>
                </c:pt>
                <c:pt idx="3">
                  <c:v>0.62020922418373414</c:v>
                </c:pt>
                <c:pt idx="4">
                  <c:v>0.66061600092014194</c:v>
                </c:pt>
                <c:pt idx="5">
                  <c:v>0.66855796174872906</c:v>
                </c:pt>
                <c:pt idx="6">
                  <c:v>0.66206996578034383</c:v>
                </c:pt>
                <c:pt idx="7">
                  <c:v>0.6572533496634182</c:v>
                </c:pt>
                <c:pt idx="8">
                  <c:v>0.66426763473166706</c:v>
                </c:pt>
                <c:pt idx="9">
                  <c:v>0.66333242266576975</c:v>
                </c:pt>
                <c:pt idx="10">
                  <c:v>0.6727164723555128</c:v>
                </c:pt>
                <c:pt idx="11">
                  <c:v>0.67517194948673687</c:v>
                </c:pt>
                <c:pt idx="12">
                  <c:v>0.67725351605986761</c:v>
                </c:pt>
                <c:pt idx="13">
                  <c:v>0.67444668322379842</c:v>
                </c:pt>
                <c:pt idx="14">
                  <c:v>0.68462236945516863</c:v>
                </c:pt>
                <c:pt idx="15">
                  <c:v>0.67236214042803799</c:v>
                </c:pt>
                <c:pt idx="16">
                  <c:v>0.66777178810273374</c:v>
                </c:pt>
                <c:pt idx="17">
                  <c:v>0.66558948111508753</c:v>
                </c:pt>
                <c:pt idx="18">
                  <c:v>0.66391349298174429</c:v>
                </c:pt>
                <c:pt idx="19">
                  <c:v>0.67007795893584587</c:v>
                </c:pt>
                <c:pt idx="20">
                  <c:v>0.67450939977305135</c:v>
                </c:pt>
                <c:pt idx="21">
                  <c:v>0.67408777936463005</c:v>
                </c:pt>
                <c:pt idx="22">
                  <c:v>0.6604844321206168</c:v>
                </c:pt>
                <c:pt idx="23">
                  <c:v>0.65982260102581558</c:v>
                </c:pt>
                <c:pt idx="24">
                  <c:v>0.65562704846077713</c:v>
                </c:pt>
                <c:pt idx="25">
                  <c:v>0.65662525274456884</c:v>
                </c:pt>
                <c:pt idx="26">
                  <c:v>0.64299766809036762</c:v>
                </c:pt>
                <c:pt idx="27">
                  <c:v>0.66264218185609691</c:v>
                </c:pt>
                <c:pt idx="28">
                  <c:v>0.66351010221258766</c:v>
                </c:pt>
                <c:pt idx="29">
                  <c:v>0.6730933045092744</c:v>
                </c:pt>
                <c:pt idx="30">
                  <c:v>0.67725608288543515</c:v>
                </c:pt>
                <c:pt idx="31">
                  <c:v>0.67196267854454217</c:v>
                </c:pt>
                <c:pt idx="32">
                  <c:v>0.6596038575352493</c:v>
                </c:pt>
                <c:pt idx="33">
                  <c:v>0.65223133414254209</c:v>
                </c:pt>
                <c:pt idx="34">
                  <c:v>0.64873445502339655</c:v>
                </c:pt>
                <c:pt idx="35">
                  <c:v>0.64118875097216332</c:v>
                </c:pt>
                <c:pt idx="36">
                  <c:v>0.64684774708397208</c:v>
                </c:pt>
                <c:pt idx="37">
                  <c:v>0.65142319906655521</c:v>
                </c:pt>
                <c:pt idx="38">
                  <c:v>0.66502263132581729</c:v>
                </c:pt>
                <c:pt idx="39">
                  <c:v>0.65739276301690586</c:v>
                </c:pt>
                <c:pt idx="40">
                  <c:v>0.63328226426616618</c:v>
                </c:pt>
                <c:pt idx="41">
                  <c:v>0.66071093876062392</c:v>
                </c:pt>
                <c:pt idx="42">
                  <c:v>0.66053400729788825</c:v>
                </c:pt>
                <c:pt idx="43">
                  <c:v>0.66642270845586848</c:v>
                </c:pt>
                <c:pt idx="44">
                  <c:v>0.65880837356612776</c:v>
                </c:pt>
                <c:pt idx="45">
                  <c:v>0.6703638981222354</c:v>
                </c:pt>
                <c:pt idx="46">
                  <c:v>0.66324808648056344</c:v>
                </c:pt>
                <c:pt idx="47">
                  <c:v>0.67313838387615466</c:v>
                </c:pt>
                <c:pt idx="48">
                  <c:v>0.68304641679866918</c:v>
                </c:pt>
                <c:pt idx="49">
                  <c:v>0.67308475990681182</c:v>
                </c:pt>
                <c:pt idx="50">
                  <c:v>0.66990161202964638</c:v>
                </c:pt>
                <c:pt idx="51">
                  <c:v>0.66543254146481345</c:v>
                </c:pt>
                <c:pt idx="52">
                  <c:v>0.66513683312954719</c:v>
                </c:pt>
                <c:pt idx="53">
                  <c:v>0.66581430426670685</c:v>
                </c:pt>
                <c:pt idx="54">
                  <c:v>0.6591758880186146</c:v>
                </c:pt>
                <c:pt idx="55">
                  <c:v>0.66748942177697546</c:v>
                </c:pt>
                <c:pt idx="56">
                  <c:v>0.67585889665454613</c:v>
                </c:pt>
                <c:pt idx="57">
                  <c:v>0.68347164991204012</c:v>
                </c:pt>
                <c:pt idx="58">
                  <c:v>0.67921372463694119</c:v>
                </c:pt>
                <c:pt idx="59">
                  <c:v>0.66597942971475033</c:v>
                </c:pt>
                <c:pt idx="60">
                  <c:v>0.66686007587810492</c:v>
                </c:pt>
                <c:pt idx="61">
                  <c:v>0.66488727944917969</c:v>
                </c:pt>
                <c:pt idx="62">
                  <c:v>0.66111988823000112</c:v>
                </c:pt>
                <c:pt idx="63">
                  <c:v>0.66829867230628681</c:v>
                </c:pt>
                <c:pt idx="64">
                  <c:v>0.66445285758543904</c:v>
                </c:pt>
                <c:pt idx="65">
                  <c:v>0.67430860067246079</c:v>
                </c:pt>
                <c:pt idx="66">
                  <c:v>0.67731126276704767</c:v>
                </c:pt>
                <c:pt idx="67">
                  <c:v>0.67559388015842992</c:v>
                </c:pt>
                <c:pt idx="68">
                  <c:v>0.68718293960798793</c:v>
                </c:pt>
                <c:pt idx="69">
                  <c:v>0.79897391611962076</c:v>
                </c:pt>
                <c:pt idx="70">
                  <c:v>0.65263391912821245</c:v>
                </c:pt>
                <c:pt idx="71">
                  <c:v>0.66353113176222522</c:v>
                </c:pt>
                <c:pt idx="72">
                  <c:v>0.66355058743648176</c:v>
                </c:pt>
                <c:pt idx="73">
                  <c:v>0.66251388357594143</c:v>
                </c:pt>
                <c:pt idx="74">
                  <c:v>0.65996202346151245</c:v>
                </c:pt>
                <c:pt idx="75">
                  <c:v>0.66358657963150947</c:v>
                </c:pt>
                <c:pt idx="76">
                  <c:v>0.67033846518774853</c:v>
                </c:pt>
                <c:pt idx="77">
                  <c:v>0.66514046296518692</c:v>
                </c:pt>
                <c:pt idx="78">
                  <c:v>0.65917841832167123</c:v>
                </c:pt>
                <c:pt idx="79">
                  <c:v>0.70115895260587646</c:v>
                </c:pt>
                <c:pt idx="80">
                  <c:v>0.69590304884566367</c:v>
                </c:pt>
                <c:pt idx="81">
                  <c:v>0.68421986097899568</c:v>
                </c:pt>
                <c:pt idx="82">
                  <c:v>0.68671426497676502</c:v>
                </c:pt>
                <c:pt idx="83">
                  <c:v>0.68872311098862338</c:v>
                </c:pt>
                <c:pt idx="84">
                  <c:v>0.6897175016738154</c:v>
                </c:pt>
                <c:pt idx="85">
                  <c:v>0.69374396719596265</c:v>
                </c:pt>
                <c:pt idx="86">
                  <c:v>0.69760474748648049</c:v>
                </c:pt>
                <c:pt idx="87">
                  <c:v>0.68952922988380749</c:v>
                </c:pt>
                <c:pt idx="88">
                  <c:v>0.67464801500959048</c:v>
                </c:pt>
                <c:pt idx="89">
                  <c:v>0.68832596191458351</c:v>
                </c:pt>
                <c:pt idx="90">
                  <c:v>0.79812195586171408</c:v>
                </c:pt>
                <c:pt idx="91">
                  <c:v>0.65205449292162765</c:v>
                </c:pt>
                <c:pt idx="92">
                  <c:v>0.66291091499229726</c:v>
                </c:pt>
                <c:pt idx="93">
                  <c:v>0.66293419474123583</c:v>
                </c:pt>
                <c:pt idx="94">
                  <c:v>0.66190956827663516</c:v>
                </c:pt>
                <c:pt idx="95">
                  <c:v>0.6593698921526191</c:v>
                </c:pt>
                <c:pt idx="96">
                  <c:v>0.66298873158828819</c:v>
                </c:pt>
                <c:pt idx="97">
                  <c:v>0.67171495559427252</c:v>
                </c:pt>
                <c:pt idx="98">
                  <c:v>0.64715736608547936</c:v>
                </c:pt>
                <c:pt idx="99">
                  <c:v>0.50983179446496263</c:v>
                </c:pt>
                <c:pt idx="100">
                  <c:v>0.51772425388384957</c:v>
                </c:pt>
                <c:pt idx="101">
                  <c:v>0.59949736156220801</c:v>
                </c:pt>
                <c:pt idx="102">
                  <c:v>0.59751859939579177</c:v>
                </c:pt>
                <c:pt idx="103">
                  <c:v>0.5985340079719832</c:v>
                </c:pt>
                <c:pt idx="104">
                  <c:v>0.60445321054325196</c:v>
                </c:pt>
                <c:pt idx="105">
                  <c:v>0.62836847019872277</c:v>
                </c:pt>
                <c:pt idx="106">
                  <c:v>0.6316578702875566</c:v>
                </c:pt>
                <c:pt idx="107">
                  <c:v>0.63767266092233243</c:v>
                </c:pt>
                <c:pt idx="108">
                  <c:v>0.66166575822729501</c:v>
                </c:pt>
                <c:pt idx="109">
                  <c:v>0.66011159622722637</c:v>
                </c:pt>
                <c:pt idx="110">
                  <c:v>0.66320547953760167</c:v>
                </c:pt>
                <c:pt idx="111">
                  <c:v>0.65690617836000964</c:v>
                </c:pt>
                <c:pt idx="112">
                  <c:v>0.66604520946360013</c:v>
                </c:pt>
                <c:pt idx="113">
                  <c:v>0.66056350163138944</c:v>
                </c:pt>
                <c:pt idx="114">
                  <c:v>0.66813859569351541</c:v>
                </c:pt>
                <c:pt idx="115">
                  <c:v>0.66830233954399199</c:v>
                </c:pt>
                <c:pt idx="116">
                  <c:v>0.67089234049719104</c:v>
                </c:pt>
                <c:pt idx="117">
                  <c:v>0.67485317625936603</c:v>
                </c:pt>
                <c:pt idx="118">
                  <c:v>0.67284077603671089</c:v>
                </c:pt>
                <c:pt idx="119">
                  <c:v>0.68136136789081758</c:v>
                </c:pt>
                <c:pt idx="120">
                  <c:v>0.67847127855030931</c:v>
                </c:pt>
                <c:pt idx="121">
                  <c:v>0.67279038317666284</c:v>
                </c:pt>
                <c:pt idx="122">
                  <c:v>0.67223701050156559</c:v>
                </c:pt>
                <c:pt idx="123">
                  <c:v>0.7667279477142751</c:v>
                </c:pt>
                <c:pt idx="124">
                  <c:v>0.6864381369529855</c:v>
                </c:pt>
                <c:pt idx="125">
                  <c:v>0.68060754557227443</c:v>
                </c:pt>
                <c:pt idx="126">
                  <c:v>0.66683167147336042</c:v>
                </c:pt>
                <c:pt idx="127">
                  <c:v>0.67222791869991849</c:v>
                </c:pt>
                <c:pt idx="128">
                  <c:v>0.67372441405195793</c:v>
                </c:pt>
                <c:pt idx="129">
                  <c:v>0.67130171023595209</c:v>
                </c:pt>
                <c:pt idx="130">
                  <c:v>0.64979336100164742</c:v>
                </c:pt>
                <c:pt idx="131">
                  <c:v>0.66657088514060436</c:v>
                </c:pt>
                <c:pt idx="132">
                  <c:v>0.67171605692524738</c:v>
                </c:pt>
                <c:pt idx="133">
                  <c:v>0.67170647998045296</c:v>
                </c:pt>
                <c:pt idx="134">
                  <c:v>0.66701095750098938</c:v>
                </c:pt>
                <c:pt idx="135">
                  <c:v>0.67241249198814468</c:v>
                </c:pt>
                <c:pt idx="136">
                  <c:v>0.67398320168984438</c:v>
                </c:pt>
                <c:pt idx="137">
                  <c:v>0.67251247891545607</c:v>
                </c:pt>
                <c:pt idx="138">
                  <c:v>0.67022795078438024</c:v>
                </c:pt>
                <c:pt idx="139">
                  <c:v>0.66907715180776128</c:v>
                </c:pt>
                <c:pt idx="140">
                  <c:v>0.67378669036537531</c:v>
                </c:pt>
                <c:pt idx="141">
                  <c:v>0.67284758200871952</c:v>
                </c:pt>
                <c:pt idx="142">
                  <c:v>0.67160209609883759</c:v>
                </c:pt>
                <c:pt idx="143">
                  <c:v>0.67519318361049618</c:v>
                </c:pt>
                <c:pt idx="144">
                  <c:v>0.67439344900371823</c:v>
                </c:pt>
                <c:pt idx="145">
                  <c:v>0.66487324040921214</c:v>
                </c:pt>
                <c:pt idx="146">
                  <c:v>0.66654741202830348</c:v>
                </c:pt>
                <c:pt idx="147">
                  <c:v>0.67187034992046502</c:v>
                </c:pt>
                <c:pt idx="148">
                  <c:v>0.67038113666420684</c:v>
                </c:pt>
                <c:pt idx="149">
                  <c:v>0.66683083938595977</c:v>
                </c:pt>
                <c:pt idx="150">
                  <c:v>0.66996959127042532</c:v>
                </c:pt>
                <c:pt idx="151">
                  <c:v>0.67085830782167744</c:v>
                </c:pt>
                <c:pt idx="152">
                  <c:v>0.67338041107946545</c:v>
                </c:pt>
                <c:pt idx="153">
                  <c:v>0.6259762268123984</c:v>
                </c:pt>
                <c:pt idx="154">
                  <c:v>0.75968870968708024</c:v>
                </c:pt>
                <c:pt idx="155">
                  <c:v>0.75580294592326136</c:v>
                </c:pt>
                <c:pt idx="156">
                  <c:v>0.75670075955012273</c:v>
                </c:pt>
                <c:pt idx="157">
                  <c:v>0.75556004508912844</c:v>
                </c:pt>
                <c:pt idx="158">
                  <c:v>0.75733018668075291</c:v>
                </c:pt>
                <c:pt idx="159">
                  <c:v>0.755506921592209</c:v>
                </c:pt>
                <c:pt idx="160">
                  <c:v>0.75386940429702565</c:v>
                </c:pt>
                <c:pt idx="161">
                  <c:v>0.75373383121092907</c:v>
                </c:pt>
                <c:pt idx="162">
                  <c:v>0.69141078284950186</c:v>
                </c:pt>
                <c:pt idx="163">
                  <c:v>0.67053344448508356</c:v>
                </c:pt>
                <c:pt idx="164">
                  <c:v>0.67346141325997677</c:v>
                </c:pt>
                <c:pt idx="165">
                  <c:v>0.62332974796805063</c:v>
                </c:pt>
                <c:pt idx="166">
                  <c:v>0.62261490777882489</c:v>
                </c:pt>
                <c:pt idx="167">
                  <c:v>0.62091267416774998</c:v>
                </c:pt>
                <c:pt idx="168">
                  <c:v>0.66053953575344937</c:v>
                </c:pt>
                <c:pt idx="169">
                  <c:v>0.63895974114902543</c:v>
                </c:pt>
                <c:pt idx="170">
                  <c:v>0.6845918968455581</c:v>
                </c:pt>
                <c:pt idx="171">
                  <c:v>0.67628448438464184</c:v>
                </c:pt>
                <c:pt idx="172">
                  <c:v>0.67784414623510381</c:v>
                </c:pt>
                <c:pt idx="173">
                  <c:v>0.68764814152089659</c:v>
                </c:pt>
                <c:pt idx="174">
                  <c:v>0.65840969219384493</c:v>
                </c:pt>
                <c:pt idx="175">
                  <c:v>0.62477090850405348</c:v>
                </c:pt>
                <c:pt idx="176">
                  <c:v>0.68880152096533731</c:v>
                </c:pt>
                <c:pt idx="177">
                  <c:v>0.63232277388522251</c:v>
                </c:pt>
                <c:pt idx="178">
                  <c:v>0.66206601524457831</c:v>
                </c:pt>
                <c:pt idx="179">
                  <c:v>0.68425869775271286</c:v>
                </c:pt>
                <c:pt idx="180">
                  <c:v>0.63429321833014907</c:v>
                </c:pt>
                <c:pt idx="181">
                  <c:v>0.65465991527020173</c:v>
                </c:pt>
                <c:pt idx="182">
                  <c:v>0.64721104145037889</c:v>
                </c:pt>
                <c:pt idx="183">
                  <c:v>0.65677362405344875</c:v>
                </c:pt>
                <c:pt idx="184">
                  <c:v>0.66405429363222324</c:v>
                </c:pt>
                <c:pt idx="185">
                  <c:v>0.66091208017501801</c:v>
                </c:pt>
                <c:pt idx="186">
                  <c:v>0.65344948894082389</c:v>
                </c:pt>
                <c:pt idx="187">
                  <c:v>0.69890903939340865</c:v>
                </c:pt>
                <c:pt idx="188">
                  <c:v>0.70089623781403576</c:v>
                </c:pt>
                <c:pt idx="189">
                  <c:v>0.7717014864444095</c:v>
                </c:pt>
                <c:pt idx="190">
                  <c:v>0.68500185492921817</c:v>
                </c:pt>
                <c:pt idx="191">
                  <c:v>0.7162197803421817</c:v>
                </c:pt>
                <c:pt idx="192">
                  <c:v>0.73399121867518946</c:v>
                </c:pt>
                <c:pt idx="193">
                  <c:v>0.7415432974173165</c:v>
                </c:pt>
                <c:pt idx="194">
                  <c:v>0.74296073934720819</c:v>
                </c:pt>
                <c:pt idx="195">
                  <c:v>0.74413594719285625</c:v>
                </c:pt>
                <c:pt idx="196">
                  <c:v>0.74484044060008925</c:v>
                </c:pt>
                <c:pt idx="197">
                  <c:v>0.74454190482947347</c:v>
                </c:pt>
                <c:pt idx="198">
                  <c:v>0.74417008752863734</c:v>
                </c:pt>
                <c:pt idx="199">
                  <c:v>0.68473366875752073</c:v>
                </c:pt>
                <c:pt idx="200">
                  <c:v>0.7445734521082189</c:v>
                </c:pt>
                <c:pt idx="201">
                  <c:v>0.68658696733260616</c:v>
                </c:pt>
                <c:pt idx="202">
                  <c:v>0.6857527717618167</c:v>
                </c:pt>
                <c:pt idx="203">
                  <c:v>0.68538739665467985</c:v>
                </c:pt>
                <c:pt idx="204">
                  <c:v>0.68571474727936799</c:v>
                </c:pt>
                <c:pt idx="205">
                  <c:v>0.74484457156003148</c:v>
                </c:pt>
                <c:pt idx="206">
                  <c:v>0.68563915103850692</c:v>
                </c:pt>
                <c:pt idx="207">
                  <c:v>0.74379718629567082</c:v>
                </c:pt>
                <c:pt idx="208">
                  <c:v>0.74568482905842048</c:v>
                </c:pt>
                <c:pt idx="209">
                  <c:v>0.74497102997243925</c:v>
                </c:pt>
                <c:pt idx="210">
                  <c:v>0.74414418626903256</c:v>
                </c:pt>
                <c:pt idx="211">
                  <c:v>0.74487398194821086</c:v>
                </c:pt>
                <c:pt idx="212">
                  <c:v>0.74431076373235505</c:v>
                </c:pt>
                <c:pt idx="213">
                  <c:v>0.74341020340713293</c:v>
                </c:pt>
                <c:pt idx="214">
                  <c:v>0.6847213380545597</c:v>
                </c:pt>
                <c:pt idx="215">
                  <c:v>0.7443752610472778</c:v>
                </c:pt>
                <c:pt idx="216">
                  <c:v>0.74246257700182261</c:v>
                </c:pt>
                <c:pt idx="217">
                  <c:v>0.64322181385393318</c:v>
                </c:pt>
                <c:pt idx="218">
                  <c:v>0.60618286751670958</c:v>
                </c:pt>
                <c:pt idx="219">
                  <c:v>0.60582101129993549</c:v>
                </c:pt>
                <c:pt idx="220">
                  <c:v>0.58217122289343093</c:v>
                </c:pt>
                <c:pt idx="221">
                  <c:v>0.61918951757775376</c:v>
                </c:pt>
                <c:pt idx="222">
                  <c:v>0.63591016301371117</c:v>
                </c:pt>
                <c:pt idx="223">
                  <c:v>0.63738124574838706</c:v>
                </c:pt>
                <c:pt idx="224">
                  <c:v>0.64097344362843378</c:v>
                </c:pt>
                <c:pt idx="225">
                  <c:v>0.67851782196081356</c:v>
                </c:pt>
                <c:pt idx="226">
                  <c:v>0.67940263700375758</c:v>
                </c:pt>
                <c:pt idx="227">
                  <c:v>0.69762418467130138</c:v>
                </c:pt>
                <c:pt idx="228">
                  <c:v>0.70305895305881783</c:v>
                </c:pt>
                <c:pt idx="229">
                  <c:v>0.70134893120222874</c:v>
                </c:pt>
                <c:pt idx="230">
                  <c:v>0.70167410879700398</c:v>
                </c:pt>
                <c:pt idx="231">
                  <c:v>0.70402439527376182</c:v>
                </c:pt>
                <c:pt idx="232">
                  <c:v>0.70590991960466687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12-4157-BE97-AC66A7F8892B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Data!$AF$55:$JD$55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3.1922552306877731E-2</c:v>
                </c:pt>
                <c:pt idx="3">
                  <c:v>3.3354869172876646E-2</c:v>
                </c:pt>
                <c:pt idx="4">
                  <c:v>3.3238372246700808E-2</c:v>
                </c:pt>
                <c:pt idx="5">
                  <c:v>3.3433561809584171E-2</c:v>
                </c:pt>
                <c:pt idx="6">
                  <c:v>3.8813959848342031E-2</c:v>
                </c:pt>
                <c:pt idx="7">
                  <c:v>3.7979458481698709E-2</c:v>
                </c:pt>
                <c:pt idx="8">
                  <c:v>3.619126896538867E-2</c:v>
                </c:pt>
                <c:pt idx="9">
                  <c:v>3.8671775713975884E-2</c:v>
                </c:pt>
                <c:pt idx="10">
                  <c:v>3.3530643442481002E-2</c:v>
                </c:pt>
                <c:pt idx="11">
                  <c:v>3.3420138857553738E-2</c:v>
                </c:pt>
                <c:pt idx="12">
                  <c:v>3.3110719086504377E-2</c:v>
                </c:pt>
                <c:pt idx="13">
                  <c:v>3.3850642200437056E-2</c:v>
                </c:pt>
                <c:pt idx="14">
                  <c:v>3.4114535791661994E-2</c:v>
                </c:pt>
                <c:pt idx="15">
                  <c:v>3.4341379991663624E-2</c:v>
                </c:pt>
                <c:pt idx="16">
                  <c:v>3.8011098432172673E-2</c:v>
                </c:pt>
                <c:pt idx="17">
                  <c:v>3.6853636052093831E-2</c:v>
                </c:pt>
                <c:pt idx="18">
                  <c:v>3.5617953222455381E-2</c:v>
                </c:pt>
                <c:pt idx="19">
                  <c:v>3.7331970309673883E-2</c:v>
                </c:pt>
                <c:pt idx="20">
                  <c:v>3.2395224296616267E-2</c:v>
                </c:pt>
                <c:pt idx="21">
                  <c:v>3.2686531577762371E-2</c:v>
                </c:pt>
                <c:pt idx="22">
                  <c:v>3.1635264521371678E-2</c:v>
                </c:pt>
                <c:pt idx="23">
                  <c:v>3.5627870406156288E-2</c:v>
                </c:pt>
                <c:pt idx="24">
                  <c:v>3.8808897006477543E-2</c:v>
                </c:pt>
                <c:pt idx="25">
                  <c:v>3.9069098349167636E-2</c:v>
                </c:pt>
                <c:pt idx="26">
                  <c:v>3.870744338882736E-2</c:v>
                </c:pt>
                <c:pt idx="27">
                  <c:v>3.644233395832535E-2</c:v>
                </c:pt>
                <c:pt idx="28">
                  <c:v>3.8226059473376157E-2</c:v>
                </c:pt>
                <c:pt idx="29">
                  <c:v>3.4313783544631042E-2</c:v>
                </c:pt>
                <c:pt idx="30">
                  <c:v>3.3367284295368123E-2</c:v>
                </c:pt>
                <c:pt idx="31">
                  <c:v>3.4489263312563745E-2</c:v>
                </c:pt>
                <c:pt idx="32">
                  <c:v>4.2210097075890116E-2</c:v>
                </c:pt>
                <c:pt idx="33">
                  <c:v>4.2502548678010565E-2</c:v>
                </c:pt>
                <c:pt idx="34">
                  <c:v>4.1195960469793381E-2</c:v>
                </c:pt>
                <c:pt idx="35">
                  <c:v>4.1292674329438651E-2</c:v>
                </c:pt>
                <c:pt idx="36">
                  <c:v>3.8677349838785929E-2</c:v>
                </c:pt>
                <c:pt idx="37">
                  <c:v>4.07977225113813E-2</c:v>
                </c:pt>
                <c:pt idx="38">
                  <c:v>3.5186774465971918E-2</c:v>
                </c:pt>
                <c:pt idx="39">
                  <c:v>3.6345664689232483E-2</c:v>
                </c:pt>
                <c:pt idx="40">
                  <c:v>4.2104550480555308E-2</c:v>
                </c:pt>
                <c:pt idx="41">
                  <c:v>3.8767612854454153E-2</c:v>
                </c:pt>
                <c:pt idx="42">
                  <c:v>4.1416241674738709E-2</c:v>
                </c:pt>
                <c:pt idx="43">
                  <c:v>3.8026664477590927E-2</c:v>
                </c:pt>
                <c:pt idx="44">
                  <c:v>3.8035094390911142E-2</c:v>
                </c:pt>
                <c:pt idx="45">
                  <c:v>3.4792907986072187E-2</c:v>
                </c:pt>
                <c:pt idx="46">
                  <c:v>3.8322097522441083E-2</c:v>
                </c:pt>
                <c:pt idx="47">
                  <c:v>3.2742175498788807E-2</c:v>
                </c:pt>
                <c:pt idx="48">
                  <c:v>3.2037016041153041E-2</c:v>
                </c:pt>
                <c:pt idx="49">
                  <c:v>3.4385715239441193E-2</c:v>
                </c:pt>
                <c:pt idx="50">
                  <c:v>3.6278471654821259E-2</c:v>
                </c:pt>
                <c:pt idx="51">
                  <c:v>3.7299248464918743E-2</c:v>
                </c:pt>
                <c:pt idx="52">
                  <c:v>3.7872512706632618E-2</c:v>
                </c:pt>
                <c:pt idx="53">
                  <c:v>3.6978285070655911E-2</c:v>
                </c:pt>
                <c:pt idx="54">
                  <c:v>3.8915686939722478E-2</c:v>
                </c:pt>
                <c:pt idx="55">
                  <c:v>3.3284627426278267E-2</c:v>
                </c:pt>
                <c:pt idx="56">
                  <c:v>3.306044288463892E-2</c:v>
                </c:pt>
                <c:pt idx="57">
                  <c:v>3.2239558159030277E-2</c:v>
                </c:pt>
                <c:pt idx="58">
                  <c:v>3.7831782288588182E-2</c:v>
                </c:pt>
                <c:pt idx="59">
                  <c:v>3.8916140177032037E-2</c:v>
                </c:pt>
                <c:pt idx="60">
                  <c:v>3.8405908474617285E-2</c:v>
                </c:pt>
                <c:pt idx="61">
                  <c:v>3.8037463232088953E-2</c:v>
                </c:pt>
                <c:pt idx="62">
                  <c:v>3.8392965692888796E-2</c:v>
                </c:pt>
                <c:pt idx="63">
                  <c:v>3.5302153854478296E-2</c:v>
                </c:pt>
                <c:pt idx="64">
                  <c:v>3.7750460866280214E-2</c:v>
                </c:pt>
                <c:pt idx="65">
                  <c:v>3.2748943766769067E-2</c:v>
                </c:pt>
                <c:pt idx="66">
                  <c:v>3.1423289928248339E-2</c:v>
                </c:pt>
                <c:pt idx="67">
                  <c:v>3.2032067533419979E-2</c:v>
                </c:pt>
                <c:pt idx="68">
                  <c:v>3.2409066335737854E-2</c:v>
                </c:pt>
                <c:pt idx="69">
                  <c:v>3.1619466632302855E-2</c:v>
                </c:pt>
                <c:pt idx="70">
                  <c:v>5.3870956746962448E-2</c:v>
                </c:pt>
                <c:pt idx="71">
                  <c:v>5.1455271895834237E-2</c:v>
                </c:pt>
                <c:pt idx="72">
                  <c:v>5.1135997182201548E-2</c:v>
                </c:pt>
                <c:pt idx="73">
                  <c:v>5.1895945391843779E-2</c:v>
                </c:pt>
                <c:pt idx="74">
                  <c:v>5.1069724526795743E-2</c:v>
                </c:pt>
                <c:pt idx="75">
                  <c:v>5.0419835827643707E-2</c:v>
                </c:pt>
                <c:pt idx="76">
                  <c:v>3.1753704686106915E-2</c:v>
                </c:pt>
                <c:pt idx="77">
                  <c:v>4.1408095573334337E-2</c:v>
                </c:pt>
                <c:pt idx="78">
                  <c:v>3.7626460430473116E-2</c:v>
                </c:pt>
                <c:pt idx="79">
                  <c:v>3.2717224573671919E-2</c:v>
                </c:pt>
                <c:pt idx="80">
                  <c:v>3.5001172068634123E-2</c:v>
                </c:pt>
                <c:pt idx="81">
                  <c:v>3.3628939434016528E-2</c:v>
                </c:pt>
                <c:pt idx="82">
                  <c:v>3.3517878883149679E-2</c:v>
                </c:pt>
                <c:pt idx="83">
                  <c:v>3.3202188491042825E-2</c:v>
                </c:pt>
                <c:pt idx="84">
                  <c:v>3.3512550711186008E-2</c:v>
                </c:pt>
                <c:pt idx="85">
                  <c:v>3.31248807920448E-2</c:v>
                </c:pt>
                <c:pt idx="86">
                  <c:v>3.2347498457459815E-2</c:v>
                </c:pt>
                <c:pt idx="87">
                  <c:v>3.2749261078388311E-2</c:v>
                </c:pt>
                <c:pt idx="88">
                  <c:v>3.3654996511545805E-2</c:v>
                </c:pt>
                <c:pt idx="89">
                  <c:v>3.2481523114796913E-2</c:v>
                </c:pt>
                <c:pt idx="90">
                  <c:v>3.1752669369413095E-2</c:v>
                </c:pt>
                <c:pt idx="91">
                  <c:v>5.3962177073506847E-2</c:v>
                </c:pt>
                <c:pt idx="92">
                  <c:v>5.1553648771381813E-2</c:v>
                </c:pt>
                <c:pt idx="93">
                  <c:v>5.1234097292956658E-2</c:v>
                </c:pt>
                <c:pt idx="94">
                  <c:v>5.1991513888284907E-2</c:v>
                </c:pt>
                <c:pt idx="95">
                  <c:v>5.1164605958803705E-2</c:v>
                </c:pt>
                <c:pt idx="96">
                  <c:v>5.0515703194562125E-2</c:v>
                </c:pt>
                <c:pt idx="97">
                  <c:v>5.011259766653621E-2</c:v>
                </c:pt>
                <c:pt idx="98">
                  <c:v>2.541696632592309E-2</c:v>
                </c:pt>
                <c:pt idx="99">
                  <c:v>2.5331387152597421E-2</c:v>
                </c:pt>
                <c:pt idx="100">
                  <c:v>2.5858922380716333E-2</c:v>
                </c:pt>
                <c:pt idx="101">
                  <c:v>2.5959419134840019E-2</c:v>
                </c:pt>
                <c:pt idx="102">
                  <c:v>2.642877165234097E-2</c:v>
                </c:pt>
                <c:pt idx="103">
                  <c:v>2.6692519079090416E-2</c:v>
                </c:pt>
                <c:pt idx="104">
                  <c:v>2.6908762450276038E-2</c:v>
                </c:pt>
                <c:pt idx="105">
                  <c:v>2.6850042525739911E-2</c:v>
                </c:pt>
                <c:pt idx="106">
                  <c:v>2.711767004674949E-2</c:v>
                </c:pt>
                <c:pt idx="107">
                  <c:v>2.723165769714243E-2</c:v>
                </c:pt>
                <c:pt idx="108">
                  <c:v>2.6658398071576404E-2</c:v>
                </c:pt>
                <c:pt idx="109">
                  <c:v>2.6713683614394051E-2</c:v>
                </c:pt>
                <c:pt idx="110">
                  <c:v>2.7121695719870789E-2</c:v>
                </c:pt>
                <c:pt idx="111">
                  <c:v>2.729360606327956E-2</c:v>
                </c:pt>
                <c:pt idx="112">
                  <c:v>2.6844949199416327E-2</c:v>
                </c:pt>
                <c:pt idx="113">
                  <c:v>2.7730984288731483E-2</c:v>
                </c:pt>
                <c:pt idx="114">
                  <c:v>2.6559862171294121E-2</c:v>
                </c:pt>
                <c:pt idx="115">
                  <c:v>2.7347909903227191E-2</c:v>
                </c:pt>
                <c:pt idx="116">
                  <c:v>2.7109046691371735E-2</c:v>
                </c:pt>
                <c:pt idx="117">
                  <c:v>2.7147147677998171E-2</c:v>
                </c:pt>
                <c:pt idx="118">
                  <c:v>2.7497534469168573E-2</c:v>
                </c:pt>
                <c:pt idx="119">
                  <c:v>2.6841426898590433E-2</c:v>
                </c:pt>
                <c:pt idx="120">
                  <c:v>2.6471534600105328E-2</c:v>
                </c:pt>
                <c:pt idx="121">
                  <c:v>2.7388441099235411E-2</c:v>
                </c:pt>
                <c:pt idx="122">
                  <c:v>2.6950351646627384E-2</c:v>
                </c:pt>
                <c:pt idx="123">
                  <c:v>3.8518150153982883E-2</c:v>
                </c:pt>
                <c:pt idx="124">
                  <c:v>4.4999330887462607E-2</c:v>
                </c:pt>
                <c:pt idx="125">
                  <c:v>4.41927938734923E-2</c:v>
                </c:pt>
                <c:pt idx="126">
                  <c:v>4.6511314256144541E-2</c:v>
                </c:pt>
                <c:pt idx="127">
                  <c:v>4.4689296113782903E-2</c:v>
                </c:pt>
                <c:pt idx="128">
                  <c:v>4.4165885027105292E-2</c:v>
                </c:pt>
                <c:pt idx="129">
                  <c:v>4.4806572765158308E-2</c:v>
                </c:pt>
                <c:pt idx="130">
                  <c:v>5.1270141811448115E-2</c:v>
                </c:pt>
                <c:pt idx="131">
                  <c:v>4.8730317721555907E-2</c:v>
                </c:pt>
                <c:pt idx="132">
                  <c:v>4.776743716901817E-2</c:v>
                </c:pt>
                <c:pt idx="133">
                  <c:v>4.7676838881848281E-2</c:v>
                </c:pt>
                <c:pt idx="134">
                  <c:v>4.7849727873649689E-2</c:v>
                </c:pt>
                <c:pt idx="135">
                  <c:v>4.8147096439537899E-2</c:v>
                </c:pt>
                <c:pt idx="136">
                  <c:v>4.592363300299341E-2</c:v>
                </c:pt>
                <c:pt idx="137">
                  <c:v>4.7377311038531641E-2</c:v>
                </c:pt>
                <c:pt idx="138">
                  <c:v>4.9039852706357204E-2</c:v>
                </c:pt>
                <c:pt idx="139">
                  <c:v>4.799795157852485E-2</c:v>
                </c:pt>
                <c:pt idx="140">
                  <c:v>4.7645112943159248E-2</c:v>
                </c:pt>
                <c:pt idx="141">
                  <c:v>4.844981477222185E-2</c:v>
                </c:pt>
                <c:pt idx="142">
                  <c:v>4.8634265683529208E-2</c:v>
                </c:pt>
                <c:pt idx="143">
                  <c:v>4.7227307001702738E-2</c:v>
                </c:pt>
                <c:pt idx="144">
                  <c:v>4.7529929189232566E-2</c:v>
                </c:pt>
                <c:pt idx="145">
                  <c:v>4.8792358340151457E-2</c:v>
                </c:pt>
                <c:pt idx="146">
                  <c:v>4.9103271235757154E-2</c:v>
                </c:pt>
                <c:pt idx="147">
                  <c:v>4.7898234803469747E-2</c:v>
                </c:pt>
                <c:pt idx="148">
                  <c:v>4.9576288046130908E-2</c:v>
                </c:pt>
                <c:pt idx="149">
                  <c:v>5.0795508390732769E-2</c:v>
                </c:pt>
                <c:pt idx="150">
                  <c:v>5.0224257993795166E-2</c:v>
                </c:pt>
                <c:pt idx="151">
                  <c:v>5.0687472782312747E-2</c:v>
                </c:pt>
                <c:pt idx="152">
                  <c:v>4.0727577654214558E-2</c:v>
                </c:pt>
                <c:pt idx="153">
                  <c:v>4.256502889065384E-2</c:v>
                </c:pt>
                <c:pt idx="154">
                  <c:v>3.9006047041168751E-2</c:v>
                </c:pt>
                <c:pt idx="155">
                  <c:v>4.0422864939375386E-2</c:v>
                </c:pt>
                <c:pt idx="156">
                  <c:v>4.0416122205849461E-2</c:v>
                </c:pt>
                <c:pt idx="157">
                  <c:v>4.019250161680709E-2</c:v>
                </c:pt>
                <c:pt idx="158">
                  <c:v>3.9678227613119538E-2</c:v>
                </c:pt>
                <c:pt idx="159">
                  <c:v>4.0471866970126204E-2</c:v>
                </c:pt>
                <c:pt idx="160">
                  <c:v>4.1066208827906757E-2</c:v>
                </c:pt>
                <c:pt idx="161">
                  <c:v>4.0968501679745986E-2</c:v>
                </c:pt>
                <c:pt idx="162">
                  <c:v>3.6721357302859942E-2</c:v>
                </c:pt>
                <c:pt idx="163">
                  <c:v>3.8562409959523994E-2</c:v>
                </c:pt>
                <c:pt idx="164">
                  <c:v>3.908647460469606E-2</c:v>
                </c:pt>
                <c:pt idx="165">
                  <c:v>4.3624303925495753E-2</c:v>
                </c:pt>
                <c:pt idx="166">
                  <c:v>4.4021361273912811E-2</c:v>
                </c:pt>
                <c:pt idx="167">
                  <c:v>4.3496401194430996E-2</c:v>
                </c:pt>
                <c:pt idx="168">
                  <c:v>4.2183266724265818E-2</c:v>
                </c:pt>
                <c:pt idx="169">
                  <c:v>4.3498113356056758E-2</c:v>
                </c:pt>
                <c:pt idx="170">
                  <c:v>3.9485211607802488E-2</c:v>
                </c:pt>
                <c:pt idx="171">
                  <c:v>4.1747738593767639E-2</c:v>
                </c:pt>
                <c:pt idx="172">
                  <c:v>4.0269653677512375E-2</c:v>
                </c:pt>
                <c:pt idx="173">
                  <c:v>3.9297302419164723E-2</c:v>
                </c:pt>
                <c:pt idx="174">
                  <c:v>4.4020515570184396E-2</c:v>
                </c:pt>
                <c:pt idx="175">
                  <c:v>4.721912343761224E-2</c:v>
                </c:pt>
                <c:pt idx="176">
                  <c:v>3.8656707896474095E-2</c:v>
                </c:pt>
                <c:pt idx="177">
                  <c:v>5.1679810624759417E-2</c:v>
                </c:pt>
                <c:pt idx="178">
                  <c:v>4.4661544194787288E-2</c:v>
                </c:pt>
                <c:pt idx="179">
                  <c:v>4.1207388256567098E-2</c:v>
                </c:pt>
                <c:pt idx="180">
                  <c:v>5.0496641366651426E-2</c:v>
                </c:pt>
                <c:pt idx="181">
                  <c:v>4.62343799971228E-2</c:v>
                </c:pt>
                <c:pt idx="182">
                  <c:v>4.991532857195085E-2</c:v>
                </c:pt>
                <c:pt idx="183">
                  <c:v>4.6515202522273175E-2</c:v>
                </c:pt>
                <c:pt idx="184">
                  <c:v>4.4961475574040587E-2</c:v>
                </c:pt>
                <c:pt idx="185">
                  <c:v>4.7446875806953996E-2</c:v>
                </c:pt>
                <c:pt idx="186">
                  <c:v>4.5755773404462761E-2</c:v>
                </c:pt>
                <c:pt idx="187">
                  <c:v>5.5694539894630954E-2</c:v>
                </c:pt>
                <c:pt idx="188">
                  <c:v>5.4393986503118386E-2</c:v>
                </c:pt>
                <c:pt idx="189">
                  <c:v>3.7345141831801272E-2</c:v>
                </c:pt>
                <c:pt idx="190">
                  <c:v>7.552258768052024E-2</c:v>
                </c:pt>
                <c:pt idx="191">
                  <c:v>6.7236047461355947E-2</c:v>
                </c:pt>
                <c:pt idx="192">
                  <c:v>6.1412751544115948E-2</c:v>
                </c:pt>
                <c:pt idx="193">
                  <c:v>5.7759856211973062E-2</c:v>
                </c:pt>
                <c:pt idx="194">
                  <c:v>5.6745357574001426E-2</c:v>
                </c:pt>
                <c:pt idx="195">
                  <c:v>5.6265303697576222E-2</c:v>
                </c:pt>
                <c:pt idx="196">
                  <c:v>5.508731162199839E-2</c:v>
                </c:pt>
                <c:pt idx="197">
                  <c:v>5.5856430216955737E-2</c:v>
                </c:pt>
                <c:pt idx="198">
                  <c:v>5.5937728823304673E-2</c:v>
                </c:pt>
                <c:pt idx="199">
                  <c:v>5.1892154279102383E-2</c:v>
                </c:pt>
                <c:pt idx="200">
                  <c:v>5.5533585283202541E-2</c:v>
                </c:pt>
                <c:pt idx="201">
                  <c:v>5.1010705856753089E-2</c:v>
                </c:pt>
                <c:pt idx="202">
                  <c:v>5.1146478464951177E-2</c:v>
                </c:pt>
                <c:pt idx="203">
                  <c:v>5.2357728426677845E-2</c:v>
                </c:pt>
                <c:pt idx="204">
                  <c:v>5.1044581385220666E-2</c:v>
                </c:pt>
                <c:pt idx="205">
                  <c:v>5.6012813970440278E-2</c:v>
                </c:pt>
                <c:pt idx="206">
                  <c:v>5.0842000424560524E-2</c:v>
                </c:pt>
                <c:pt idx="207">
                  <c:v>5.6019264433608065E-2</c:v>
                </c:pt>
                <c:pt idx="208">
                  <c:v>5.4354243180979742E-2</c:v>
                </c:pt>
                <c:pt idx="209">
                  <c:v>5.513523963352026E-2</c:v>
                </c:pt>
                <c:pt idx="210">
                  <c:v>5.585258762454904E-2</c:v>
                </c:pt>
                <c:pt idx="211">
                  <c:v>5.5693275328592536E-2</c:v>
                </c:pt>
                <c:pt idx="212">
                  <c:v>5.5972671261895084E-2</c:v>
                </c:pt>
                <c:pt idx="213">
                  <c:v>5.6012813970440278E-2</c:v>
                </c:pt>
                <c:pt idx="214">
                  <c:v>5.2817054367140355E-2</c:v>
                </c:pt>
                <c:pt idx="215">
                  <c:v>5.5338124402524849E-2</c:v>
                </c:pt>
                <c:pt idx="216">
                  <c:v>5.7601880616240837E-2</c:v>
                </c:pt>
                <c:pt idx="217">
                  <c:v>2.6408499576958983E-2</c:v>
                </c:pt>
                <c:pt idx="218">
                  <c:v>2.7173918295558971E-2</c:v>
                </c:pt>
                <c:pt idx="219">
                  <c:v>2.7572377677827001E-2</c:v>
                </c:pt>
                <c:pt idx="220">
                  <c:v>2.8112055357053928E-2</c:v>
                </c:pt>
                <c:pt idx="221">
                  <c:v>2.8042158134924944E-2</c:v>
                </c:pt>
                <c:pt idx="222">
                  <c:v>2.8123498351207466E-2</c:v>
                </c:pt>
                <c:pt idx="223">
                  <c:v>2.7667743704904171E-2</c:v>
                </c:pt>
                <c:pt idx="224">
                  <c:v>2.8177436105308179E-2</c:v>
                </c:pt>
                <c:pt idx="225">
                  <c:v>2.6939509876528198E-2</c:v>
                </c:pt>
                <c:pt idx="226">
                  <c:v>2.6797265491753715E-2</c:v>
                </c:pt>
                <c:pt idx="227">
                  <c:v>2.651025368169849E-2</c:v>
                </c:pt>
                <c:pt idx="228">
                  <c:v>2.6419058213194627E-2</c:v>
                </c:pt>
                <c:pt idx="229">
                  <c:v>2.6073949842835037E-2</c:v>
                </c:pt>
                <c:pt idx="230">
                  <c:v>2.6233098244035989E-2</c:v>
                </c:pt>
                <c:pt idx="231">
                  <c:v>2.6213492303768203E-2</c:v>
                </c:pt>
                <c:pt idx="232">
                  <c:v>2.5798615533619805E-2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12-4157-BE97-AC66A7F8892B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Data!$AF$56:$JD$56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5.0767644212140707E-3</c:v>
                </c:pt>
                <c:pt idx="3">
                  <c:v>3.5140390549156849E-3</c:v>
                </c:pt>
                <c:pt idx="4">
                  <c:v>2.8312108019929311E-3</c:v>
                </c:pt>
                <c:pt idx="5">
                  <c:v>2.6732442342970639E-3</c:v>
                </c:pt>
                <c:pt idx="6">
                  <c:v>2.7390126130130152E-3</c:v>
                </c:pt>
                <c:pt idx="7">
                  <c:v>2.9161156715454893E-3</c:v>
                </c:pt>
                <c:pt idx="8">
                  <c:v>2.841765027993264E-3</c:v>
                </c:pt>
                <c:pt idx="9">
                  <c:v>2.8026369584661067E-3</c:v>
                </c:pt>
                <c:pt idx="10">
                  <c:v>2.6436991262281011E-3</c:v>
                </c:pt>
                <c:pt idx="11">
                  <c:v>2.5804285363901724E-3</c:v>
                </c:pt>
                <c:pt idx="12">
                  <c:v>2.5893313224872095E-3</c:v>
                </c:pt>
                <c:pt idx="13">
                  <c:v>2.5744913377541761E-3</c:v>
                </c:pt>
                <c:pt idx="14">
                  <c:v>2.4495962668237528E-3</c:v>
                </c:pt>
                <c:pt idx="15">
                  <c:v>2.5720484730060666E-3</c:v>
                </c:pt>
                <c:pt idx="16">
                  <c:v>2.7056490789691893E-3</c:v>
                </c:pt>
                <c:pt idx="17">
                  <c:v>2.8053480653579769E-3</c:v>
                </c:pt>
                <c:pt idx="18">
                  <c:v>2.8645856687473949E-3</c:v>
                </c:pt>
                <c:pt idx="19">
                  <c:v>2.7651081567395251E-3</c:v>
                </c:pt>
                <c:pt idx="20">
                  <c:v>2.5518834748852349E-3</c:v>
                </c:pt>
                <c:pt idx="21">
                  <c:v>2.5571960121557424E-3</c:v>
                </c:pt>
                <c:pt idx="22">
                  <c:v>2.6133489959775137E-3</c:v>
                </c:pt>
                <c:pt idx="23">
                  <c:v>2.6554915081808675E-3</c:v>
                </c:pt>
                <c:pt idx="24">
                  <c:v>2.8713534331155782E-3</c:v>
                </c:pt>
                <c:pt idx="25">
                  <c:v>2.7025440544689128E-3</c:v>
                </c:pt>
                <c:pt idx="26">
                  <c:v>2.9989469024855604E-3</c:v>
                </c:pt>
                <c:pt idx="27">
                  <c:v>2.857541114791235E-3</c:v>
                </c:pt>
                <c:pt idx="28">
                  <c:v>2.7876851737692904E-3</c:v>
                </c:pt>
                <c:pt idx="29">
                  <c:v>2.6131766455370327E-3</c:v>
                </c:pt>
                <c:pt idx="30">
                  <c:v>2.4480663483722243E-3</c:v>
                </c:pt>
                <c:pt idx="31">
                  <c:v>2.4789524545172892E-3</c:v>
                </c:pt>
                <c:pt idx="32">
                  <c:v>2.6239917465741072E-3</c:v>
                </c:pt>
                <c:pt idx="33">
                  <c:v>2.6954797790728581E-3</c:v>
                </c:pt>
                <c:pt idx="34">
                  <c:v>2.6876388553179623E-3</c:v>
                </c:pt>
                <c:pt idx="35">
                  <c:v>2.8002414524885598E-3</c:v>
                </c:pt>
                <c:pt idx="36">
                  <c:v>2.7977539671447567E-3</c:v>
                </c:pt>
                <c:pt idx="37">
                  <c:v>2.6972162778499263E-3</c:v>
                </c:pt>
                <c:pt idx="38">
                  <c:v>2.5583628161467112E-3</c:v>
                </c:pt>
                <c:pt idx="39">
                  <c:v>2.5430559704005232E-3</c:v>
                </c:pt>
                <c:pt idx="40">
                  <c:v>2.9891510751497135E-3</c:v>
                </c:pt>
                <c:pt idx="41">
                  <c:v>2.5153246218499892E-3</c:v>
                </c:pt>
                <c:pt idx="42">
                  <c:v>2.7543866952454378E-3</c:v>
                </c:pt>
                <c:pt idx="43">
                  <c:v>2.731297822780295E-3</c:v>
                </c:pt>
                <c:pt idx="44">
                  <c:v>2.9650194855881094E-3</c:v>
                </c:pt>
                <c:pt idx="45">
                  <c:v>2.7648599709597385E-3</c:v>
                </c:pt>
                <c:pt idx="46">
                  <c:v>2.7635688659424953E-3</c:v>
                </c:pt>
                <c:pt idx="47">
                  <c:v>2.6230306976797735E-3</c:v>
                </c:pt>
                <c:pt idx="48">
                  <c:v>2.552004882575639E-3</c:v>
                </c:pt>
                <c:pt idx="49">
                  <c:v>2.5413547040266217E-3</c:v>
                </c:pt>
                <c:pt idx="50">
                  <c:v>2.4989910578630315E-3</c:v>
                </c:pt>
                <c:pt idx="51">
                  <c:v>2.731609630145499E-3</c:v>
                </c:pt>
                <c:pt idx="52">
                  <c:v>2.7654202646647374E-3</c:v>
                </c:pt>
                <c:pt idx="53">
                  <c:v>2.8721827321295992E-3</c:v>
                </c:pt>
                <c:pt idx="54">
                  <c:v>2.8116024709069665E-3</c:v>
                </c:pt>
                <c:pt idx="55">
                  <c:v>2.6999586692347975E-3</c:v>
                </c:pt>
                <c:pt idx="56">
                  <c:v>2.5162971504961475E-3</c:v>
                </c:pt>
                <c:pt idx="57">
                  <c:v>2.525190045026088E-3</c:v>
                </c:pt>
                <c:pt idx="58">
                  <c:v>2.5827431770762228E-3</c:v>
                </c:pt>
                <c:pt idx="59">
                  <c:v>2.7105296140699227E-3</c:v>
                </c:pt>
                <c:pt idx="60">
                  <c:v>2.495647819622417E-3</c:v>
                </c:pt>
                <c:pt idx="61">
                  <c:v>2.6687001367503016E-3</c:v>
                </c:pt>
                <c:pt idx="62">
                  <c:v>2.8012199198107191E-3</c:v>
                </c:pt>
                <c:pt idx="63">
                  <c:v>2.645082238556236E-3</c:v>
                </c:pt>
                <c:pt idx="64">
                  <c:v>2.7709909810632225E-3</c:v>
                </c:pt>
                <c:pt idx="65">
                  <c:v>2.649649190099313E-3</c:v>
                </c:pt>
                <c:pt idx="66">
                  <c:v>2.5312561562449904E-3</c:v>
                </c:pt>
                <c:pt idx="67">
                  <c:v>2.5851524495037683E-3</c:v>
                </c:pt>
                <c:pt idx="68">
                  <c:v>2.4570131335807975E-3</c:v>
                </c:pt>
                <c:pt idx="69">
                  <c:v>0</c:v>
                </c:pt>
                <c:pt idx="70">
                  <c:v>1.4703742394633595E-3</c:v>
                </c:pt>
                <c:pt idx="71">
                  <c:v>1.2933434731735114E-3</c:v>
                </c:pt>
                <c:pt idx="72">
                  <c:v>1.2796325953835052E-3</c:v>
                </c:pt>
                <c:pt idx="73">
                  <c:v>1.3073740850124134E-3</c:v>
                </c:pt>
                <c:pt idx="74">
                  <c:v>1.3612319333571217E-3</c:v>
                </c:pt>
                <c:pt idx="75">
                  <c:v>1.3473332519338889E-3</c:v>
                </c:pt>
                <c:pt idx="76">
                  <c:v>2.5290558415812527E-3</c:v>
                </c:pt>
                <c:pt idx="77">
                  <c:v>3.4611209013602454E-3</c:v>
                </c:pt>
                <c:pt idx="78">
                  <c:v>2.6449909665530289E-3</c:v>
                </c:pt>
                <c:pt idx="79">
                  <c:v>2.5312077766441064E-3</c:v>
                </c:pt>
                <c:pt idx="80">
                  <c:v>2.2515953821046716E-3</c:v>
                </c:pt>
                <c:pt idx="81">
                  <c:v>2.2120525431539519E-3</c:v>
                </c:pt>
                <c:pt idx="82">
                  <c:v>2.258097751292864E-3</c:v>
                </c:pt>
                <c:pt idx="83">
                  <c:v>2.2658892291045674E-3</c:v>
                </c:pt>
                <c:pt idx="84">
                  <c:v>2.2725116129692709E-3</c:v>
                </c:pt>
                <c:pt idx="85">
                  <c:v>2.2586646661883055E-3</c:v>
                </c:pt>
                <c:pt idx="86">
                  <c:v>2.2523649497801211E-3</c:v>
                </c:pt>
                <c:pt idx="87">
                  <c:v>2.4075500971041824E-3</c:v>
                </c:pt>
                <c:pt idx="88">
                  <c:v>2.6360202854415573E-3</c:v>
                </c:pt>
                <c:pt idx="89">
                  <c:v>2.4571091933488741E-3</c:v>
                </c:pt>
                <c:pt idx="90">
                  <c:v>0</c:v>
                </c:pt>
                <c:pt idx="91">
                  <c:v>1.4703511557334443E-3</c:v>
                </c:pt>
                <c:pt idx="92">
                  <c:v>1.2933221565872752E-3</c:v>
                </c:pt>
                <c:pt idx="93">
                  <c:v>1.2796117283569853E-3</c:v>
                </c:pt>
                <c:pt idx="94">
                  <c:v>1.307352984086532E-3</c:v>
                </c:pt>
                <c:pt idx="95">
                  <c:v>1.3612104036943586E-3</c:v>
                </c:pt>
                <c:pt idx="96">
                  <c:v>1.3363991209399621E-3</c:v>
                </c:pt>
                <c:pt idx="97">
                  <c:v>1.2731458544701462E-3</c:v>
                </c:pt>
                <c:pt idx="98">
                  <c:v>7.8030907312978907E-3</c:v>
                </c:pt>
                <c:pt idx="99">
                  <c:v>1.2841918138564513E-2</c:v>
                </c:pt>
                <c:pt idx="100">
                  <c:v>1.1769491277237077E-2</c:v>
                </c:pt>
                <c:pt idx="101">
                  <c:v>8.8538466713156787E-3</c:v>
                </c:pt>
                <c:pt idx="102">
                  <c:v>8.7343726092609496E-3</c:v>
                </c:pt>
                <c:pt idx="103">
                  <c:v>8.5435085904515418E-3</c:v>
                </c:pt>
                <c:pt idx="104">
                  <c:v>8.1844373932025427E-3</c:v>
                </c:pt>
                <c:pt idx="105">
                  <c:v>7.2951882135337265E-3</c:v>
                </c:pt>
                <c:pt idx="106">
                  <c:v>7.0674110214054321E-3</c:v>
                </c:pt>
                <c:pt idx="107">
                  <c:v>6.713600084101508E-3</c:v>
                </c:pt>
                <c:pt idx="108">
                  <c:v>5.8475807046239822E-3</c:v>
                </c:pt>
                <c:pt idx="109">
                  <c:v>5.9115376384857986E-3</c:v>
                </c:pt>
                <c:pt idx="110">
                  <c:v>5.7654315426284367E-3</c:v>
                </c:pt>
                <c:pt idx="111">
                  <c:v>5.9191470303860318E-3</c:v>
                </c:pt>
                <c:pt idx="112">
                  <c:v>5.572893591292977E-3</c:v>
                </c:pt>
                <c:pt idx="113">
                  <c:v>5.6988164280399991E-3</c:v>
                </c:pt>
                <c:pt idx="114">
                  <c:v>5.4070992421669604E-3</c:v>
                </c:pt>
                <c:pt idx="115">
                  <c:v>5.3805803490310821E-3</c:v>
                </c:pt>
                <c:pt idx="116">
                  <c:v>5.268332290013937E-3</c:v>
                </c:pt>
                <c:pt idx="117">
                  <c:v>5.0973599733427407E-3</c:v>
                </c:pt>
                <c:pt idx="118">
                  <c:v>5.0821347198079297E-3</c:v>
                </c:pt>
                <c:pt idx="119">
                  <c:v>4.8144631080949832E-3</c:v>
                </c:pt>
                <c:pt idx="120">
                  <c:v>4.9628509154911625E-3</c:v>
                </c:pt>
                <c:pt idx="121">
                  <c:v>5.0705571814961591E-3</c:v>
                </c:pt>
                <c:pt idx="122">
                  <c:v>5.0852132883673186E-3</c:v>
                </c:pt>
                <c:pt idx="123">
                  <c:v>0</c:v>
                </c:pt>
                <c:pt idx="124">
                  <c:v>1.2393394968323887E-3</c:v>
                </c:pt>
                <c:pt idx="125">
                  <c:v>1.3580913768300022E-3</c:v>
                </c:pt>
                <c:pt idx="126">
                  <c:v>1.4830251266212556E-3</c:v>
                </c:pt>
                <c:pt idx="127">
                  <c:v>1.4852578195206632E-3</c:v>
                </c:pt>
                <c:pt idx="128">
                  <c:v>1.5056445108933894E-3</c:v>
                </c:pt>
                <c:pt idx="129">
                  <c:v>1.5410467619956418E-3</c:v>
                </c:pt>
                <c:pt idx="130">
                  <c:v>1.4201091320475911E-3</c:v>
                </c:pt>
                <c:pt idx="131">
                  <c:v>1.3343085543136091E-3</c:v>
                </c:pt>
                <c:pt idx="132">
                  <c:v>1.3241562366514421E-3</c:v>
                </c:pt>
                <c:pt idx="133">
                  <c:v>1.3544072611937053E-3</c:v>
                </c:pt>
                <c:pt idx="134">
                  <c:v>1.3840650193432701E-3</c:v>
                </c:pt>
                <c:pt idx="135">
                  <c:v>1.3384967346044226E-3</c:v>
                </c:pt>
                <c:pt idx="136">
                  <c:v>1.3527040248650975E-3</c:v>
                </c:pt>
                <c:pt idx="137">
                  <c:v>1.337258104187484E-3</c:v>
                </c:pt>
                <c:pt idx="138">
                  <c:v>1.3207760336720305E-3</c:v>
                </c:pt>
                <c:pt idx="139">
                  <c:v>1.3618579869499284E-3</c:v>
                </c:pt>
                <c:pt idx="140">
                  <c:v>1.2952554672613235E-3</c:v>
                </c:pt>
                <c:pt idx="141">
                  <c:v>1.2904447009029522E-3</c:v>
                </c:pt>
                <c:pt idx="142">
                  <c:v>1.2868032795232188E-3</c:v>
                </c:pt>
                <c:pt idx="143">
                  <c:v>1.2599661616470702E-3</c:v>
                </c:pt>
                <c:pt idx="144">
                  <c:v>1.2646100830347633E-3</c:v>
                </c:pt>
                <c:pt idx="145">
                  <c:v>1.352776419800651E-3</c:v>
                </c:pt>
                <c:pt idx="146">
                  <c:v>1.3224667078265704E-3</c:v>
                </c:pt>
                <c:pt idx="147">
                  <c:v>1.2469340587876535E-3</c:v>
                </c:pt>
                <c:pt idx="148">
                  <c:v>1.2470686887379946E-3</c:v>
                </c:pt>
                <c:pt idx="149">
                  <c:v>1.2301973811670213E-3</c:v>
                </c:pt>
                <c:pt idx="150">
                  <c:v>1.2220136651378277E-3</c:v>
                </c:pt>
                <c:pt idx="151">
                  <c:v>1.1685437700727041E-3</c:v>
                </c:pt>
                <c:pt idx="152">
                  <c:v>1.8911560753742916E-3</c:v>
                </c:pt>
                <c:pt idx="153">
                  <c:v>2.3962464630829781E-3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1.6793714541401149E-3</c:v>
                </c:pt>
                <c:pt idx="163">
                  <c:v>2.1316102868165119E-3</c:v>
                </c:pt>
                <c:pt idx="164">
                  <c:v>1.8823394534214371E-3</c:v>
                </c:pt>
                <c:pt idx="165">
                  <c:v>2.3136043523506278E-3</c:v>
                </c:pt>
                <c:pt idx="166">
                  <c:v>2.2653075283005628E-3</c:v>
                </c:pt>
                <c:pt idx="167">
                  <c:v>2.3738535232494728E-3</c:v>
                </c:pt>
                <c:pt idx="168">
                  <c:v>1.8226328459518936E-3</c:v>
                </c:pt>
                <c:pt idx="169">
                  <c:v>1.9600341998776208E-3</c:v>
                </c:pt>
                <c:pt idx="170">
                  <c:v>1.5717489572112412E-3</c:v>
                </c:pt>
                <c:pt idx="171">
                  <c:v>1.5688042437409482E-3</c:v>
                </c:pt>
                <c:pt idx="172">
                  <c:v>1.6072528717461306E-3</c:v>
                </c:pt>
                <c:pt idx="173">
                  <c:v>1.5811664884941203E-3</c:v>
                </c:pt>
                <c:pt idx="174">
                  <c:v>1.6010604775964596E-3</c:v>
                </c:pt>
                <c:pt idx="175">
                  <c:v>1.871270140052833E-3</c:v>
                </c:pt>
                <c:pt idx="176">
                  <c:v>1.3696751947282597E-3</c:v>
                </c:pt>
                <c:pt idx="177">
                  <c:v>1.3345457658941518E-3</c:v>
                </c:pt>
                <c:pt idx="178">
                  <c:v>1.4183631053648511E-3</c:v>
                </c:pt>
                <c:pt idx="179">
                  <c:v>1.3891708982561577E-3</c:v>
                </c:pt>
                <c:pt idx="180">
                  <c:v>1.4379947332968039E-3</c:v>
                </c:pt>
                <c:pt idx="181">
                  <c:v>1.338969664263553E-3</c:v>
                </c:pt>
                <c:pt idx="182">
                  <c:v>1.2203928496884557E-3</c:v>
                </c:pt>
                <c:pt idx="183">
                  <c:v>1.2282899667978289E-3</c:v>
                </c:pt>
                <c:pt idx="184">
                  <c:v>1.3094461673399758E-3</c:v>
                </c:pt>
                <c:pt idx="185">
                  <c:v>1.2071212629501859E-3</c:v>
                </c:pt>
                <c:pt idx="186">
                  <c:v>1.3939274996342514E-3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9.8055920819592685E-4</c:v>
                </c:pt>
                <c:pt idx="200">
                  <c:v>0</c:v>
                </c:pt>
                <c:pt idx="201">
                  <c:v>9.9254819776526467E-4</c:v>
                </c:pt>
                <c:pt idx="202">
                  <c:v>9.8256450129585531E-4</c:v>
                </c:pt>
                <c:pt idx="203">
                  <c:v>9.8035615920572753E-4</c:v>
                </c:pt>
                <c:pt idx="204">
                  <c:v>9.8141511329391897E-4</c:v>
                </c:pt>
                <c:pt idx="205">
                  <c:v>0</c:v>
                </c:pt>
                <c:pt idx="206">
                  <c:v>9.8353816409274845E-4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9.7636511920380306E-4</c:v>
                </c:pt>
                <c:pt idx="215">
                  <c:v>0</c:v>
                </c:pt>
                <c:pt idx="216">
                  <c:v>0</c:v>
                </c:pt>
                <c:pt idx="217">
                  <c:v>7.2967213236867371E-3</c:v>
                </c:pt>
                <c:pt idx="218">
                  <c:v>8.1788555111598424E-3</c:v>
                </c:pt>
                <c:pt idx="219">
                  <c:v>7.9721711962552639E-3</c:v>
                </c:pt>
                <c:pt idx="220">
                  <c:v>8.6747438384750814E-3</c:v>
                </c:pt>
                <c:pt idx="221">
                  <c:v>7.2335060164220805E-3</c:v>
                </c:pt>
                <c:pt idx="222">
                  <c:v>6.6350647923056581E-3</c:v>
                </c:pt>
                <c:pt idx="223">
                  <c:v>6.4541154274251195E-3</c:v>
                </c:pt>
                <c:pt idx="224">
                  <c:v>6.253148055537899E-3</c:v>
                </c:pt>
                <c:pt idx="225">
                  <c:v>5.1177300473728808E-3</c:v>
                </c:pt>
                <c:pt idx="226">
                  <c:v>5.1271049444358277E-3</c:v>
                </c:pt>
                <c:pt idx="227">
                  <c:v>4.5688129784782448E-3</c:v>
                </c:pt>
                <c:pt idx="228">
                  <c:v>4.3441680460847712E-3</c:v>
                </c:pt>
                <c:pt idx="229">
                  <c:v>4.3459009758957268E-3</c:v>
                </c:pt>
                <c:pt idx="230">
                  <c:v>4.340113666717777E-3</c:v>
                </c:pt>
                <c:pt idx="231">
                  <c:v>4.2118962550526159E-3</c:v>
                </c:pt>
                <c:pt idx="232">
                  <c:v>4.1519752976209041E-3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12-4157-BE97-AC66A7F88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Data!$AF$50:$JE$50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2.476102190893148E-2</c:v>
                </c:pt>
                <c:pt idx="3">
                  <c:v>2.3094036709271792E-2</c:v>
                </c:pt>
                <c:pt idx="4">
                  <c:v>2.5072209375843757E-2</c:v>
                </c:pt>
                <c:pt idx="5">
                  <c:v>2.5510353369438632E-2</c:v>
                </c:pt>
                <c:pt idx="6">
                  <c:v>2.5369874069989473E-2</c:v>
                </c:pt>
                <c:pt idx="7">
                  <c:v>2.5398384836415766E-2</c:v>
                </c:pt>
                <c:pt idx="8">
                  <c:v>2.5764356508331532E-2</c:v>
                </c:pt>
                <c:pt idx="9">
                  <c:v>2.5549460442254035E-2</c:v>
                </c:pt>
                <c:pt idx="10">
                  <c:v>2.5055226676238718E-2</c:v>
                </c:pt>
                <c:pt idx="11">
                  <c:v>2.5068135392482871E-2</c:v>
                </c:pt>
                <c:pt idx="12">
                  <c:v>2.5289796403493159E-2</c:v>
                </c:pt>
                <c:pt idx="13">
                  <c:v>2.2363160661464709E-2</c:v>
                </c:pt>
                <c:pt idx="14">
                  <c:v>2.3499153144261209E-2</c:v>
                </c:pt>
                <c:pt idx="15">
                  <c:v>2.4827169739269794E-2</c:v>
                </c:pt>
                <c:pt idx="16">
                  <c:v>2.5696891850526593E-2</c:v>
                </c:pt>
                <c:pt idx="17">
                  <c:v>2.5635113532516685E-2</c:v>
                </c:pt>
                <c:pt idx="18">
                  <c:v>2.5614059137598733E-2</c:v>
                </c:pt>
                <c:pt idx="19">
                  <c:v>2.5702494769587081E-2</c:v>
                </c:pt>
                <c:pt idx="20">
                  <c:v>2.4786265811479691E-2</c:v>
                </c:pt>
                <c:pt idx="21">
                  <c:v>2.4769277049600302E-2</c:v>
                </c:pt>
                <c:pt idx="22">
                  <c:v>3.2623810238603612E-2</c:v>
                </c:pt>
                <c:pt idx="23">
                  <c:v>2.7892495767423475E-2</c:v>
                </c:pt>
                <c:pt idx="24">
                  <c:v>2.4637134761608781E-2</c:v>
                </c:pt>
                <c:pt idx="25">
                  <c:v>2.4209925814016375E-2</c:v>
                </c:pt>
                <c:pt idx="26">
                  <c:v>2.4277824533796122E-2</c:v>
                </c:pt>
                <c:pt idx="27">
                  <c:v>2.5162844928715455E-2</c:v>
                </c:pt>
                <c:pt idx="28">
                  <c:v>2.4838719409223553E-2</c:v>
                </c:pt>
                <c:pt idx="29">
                  <c:v>2.4119286833704345E-2</c:v>
                </c:pt>
                <c:pt idx="30">
                  <c:v>2.4215032417858939E-2</c:v>
                </c:pt>
                <c:pt idx="31">
                  <c:v>2.3901527559068825E-2</c:v>
                </c:pt>
                <c:pt idx="32">
                  <c:v>2.545169567183625E-2</c:v>
                </c:pt>
                <c:pt idx="33">
                  <c:v>2.2102472137583984E-2</c:v>
                </c:pt>
                <c:pt idx="34">
                  <c:v>2.1704496159928421E-2</c:v>
                </c:pt>
                <c:pt idx="35">
                  <c:v>2.1824679967258565E-2</c:v>
                </c:pt>
                <c:pt idx="36">
                  <c:v>2.2233097772480059E-2</c:v>
                </c:pt>
                <c:pt idx="37">
                  <c:v>2.2032597025741341E-2</c:v>
                </c:pt>
                <c:pt idx="38">
                  <c:v>2.1974920059833702E-2</c:v>
                </c:pt>
                <c:pt idx="39">
                  <c:v>2.1770711157223066E-2</c:v>
                </c:pt>
                <c:pt idx="40">
                  <c:v>2.1158936034417986E-2</c:v>
                </c:pt>
                <c:pt idx="41">
                  <c:v>2.6997368900383623E-2</c:v>
                </c:pt>
                <c:pt idx="42">
                  <c:v>3.0193437152633895E-2</c:v>
                </c:pt>
                <c:pt idx="43">
                  <c:v>3.2043143830387533E-2</c:v>
                </c:pt>
                <c:pt idx="44">
                  <c:v>3.1546667991789956E-2</c:v>
                </c:pt>
                <c:pt idx="45">
                  <c:v>3.1890859859758813E-2</c:v>
                </c:pt>
                <c:pt idx="46">
                  <c:v>3.1562199704699756E-2</c:v>
                </c:pt>
                <c:pt idx="47">
                  <c:v>3.1479360739358642E-2</c:v>
                </c:pt>
                <c:pt idx="48">
                  <c:v>3.1194500441731443E-2</c:v>
                </c:pt>
                <c:pt idx="49">
                  <c:v>2.6296168264577258E-2</c:v>
                </c:pt>
                <c:pt idx="50">
                  <c:v>2.4502847108763826E-2</c:v>
                </c:pt>
                <c:pt idx="51">
                  <c:v>2.4116422539922522E-2</c:v>
                </c:pt>
                <c:pt idx="52">
                  <c:v>2.3887520817044816E-2</c:v>
                </c:pt>
                <c:pt idx="53">
                  <c:v>2.4159587113577907E-2</c:v>
                </c:pt>
                <c:pt idx="54">
                  <c:v>2.3914755223437445E-2</c:v>
                </c:pt>
                <c:pt idx="55">
                  <c:v>2.3588771437706546E-2</c:v>
                </c:pt>
                <c:pt idx="56">
                  <c:v>2.3264687123352168E-2</c:v>
                </c:pt>
                <c:pt idx="57">
                  <c:v>2.3849716567773127E-2</c:v>
                </c:pt>
                <c:pt idx="58">
                  <c:v>2.1791237920074757E-2</c:v>
                </c:pt>
                <c:pt idx="59">
                  <c:v>2.2465461292609623E-2</c:v>
                </c:pt>
                <c:pt idx="60">
                  <c:v>2.2405269508389947E-2</c:v>
                </c:pt>
                <c:pt idx="61">
                  <c:v>2.320042246280396E-2</c:v>
                </c:pt>
                <c:pt idx="62">
                  <c:v>2.286921862369351E-2</c:v>
                </c:pt>
                <c:pt idx="63">
                  <c:v>2.2841515299695359E-2</c:v>
                </c:pt>
                <c:pt idx="64">
                  <c:v>2.2906082710059006E-2</c:v>
                </c:pt>
                <c:pt idx="65">
                  <c:v>2.278717563349475E-2</c:v>
                </c:pt>
                <c:pt idx="66">
                  <c:v>2.2943110224525221E-2</c:v>
                </c:pt>
                <c:pt idx="67">
                  <c:v>2.2559508450306853E-2</c:v>
                </c:pt>
                <c:pt idx="68">
                  <c:v>9.5104935232388499E-3</c:v>
                </c:pt>
                <c:pt idx="69">
                  <c:v>4.9259737640345858E-3</c:v>
                </c:pt>
                <c:pt idx="70">
                  <c:v>6.4799317448175353E-3</c:v>
                </c:pt>
                <c:pt idx="71">
                  <c:v>6.067749289110469E-3</c:v>
                </c:pt>
                <c:pt idx="72">
                  <c:v>6.0995957141062318E-3</c:v>
                </c:pt>
                <c:pt idx="73">
                  <c:v>6.2211649795188562E-3</c:v>
                </c:pt>
                <c:pt idx="74">
                  <c:v>6.3603848991512502E-3</c:v>
                </c:pt>
                <c:pt idx="75">
                  <c:v>6.3221188515293347E-3</c:v>
                </c:pt>
                <c:pt idx="76">
                  <c:v>2.6341940699641353E-2</c:v>
                </c:pt>
                <c:pt idx="77">
                  <c:v>2.5131681364578662E-2</c:v>
                </c:pt>
                <c:pt idx="78">
                  <c:v>2.5354970968678558E-2</c:v>
                </c:pt>
                <c:pt idx="79">
                  <c:v>2.8598160545064921E-2</c:v>
                </c:pt>
                <c:pt idx="80">
                  <c:v>2.6965346823291769E-2</c:v>
                </c:pt>
                <c:pt idx="81">
                  <c:v>2.4146745115211643E-2</c:v>
                </c:pt>
                <c:pt idx="82">
                  <c:v>2.4332169091270894E-2</c:v>
                </c:pt>
                <c:pt idx="83">
                  <c:v>2.4553835385354938E-2</c:v>
                </c:pt>
                <c:pt idx="84">
                  <c:v>2.4736049097067947E-2</c:v>
                </c:pt>
                <c:pt idx="85">
                  <c:v>2.4947291120948734E-2</c:v>
                </c:pt>
                <c:pt idx="86">
                  <c:v>2.5046319315458532E-2</c:v>
                </c:pt>
                <c:pt idx="87">
                  <c:v>2.5398563225613069E-2</c:v>
                </c:pt>
                <c:pt idx="88">
                  <c:v>2.6401931228205666E-2</c:v>
                </c:pt>
                <c:pt idx="89">
                  <c:v>2.6109124624714819E-2</c:v>
                </c:pt>
                <c:pt idx="90">
                  <c:v>3.2669488675501901E-2</c:v>
                </c:pt>
                <c:pt idx="91">
                  <c:v>4.2968263434363219E-2</c:v>
                </c:pt>
                <c:pt idx="92">
                  <c:v>4.0236545895422582E-2</c:v>
                </c:pt>
                <c:pt idx="93">
                  <c:v>4.0447606401538549E-2</c:v>
                </c:pt>
                <c:pt idx="94">
                  <c:v>4.1253300311905661E-2</c:v>
                </c:pt>
                <c:pt idx="95">
                  <c:v>4.2175973004457634E-2</c:v>
                </c:pt>
                <c:pt idx="96">
                  <c:v>4.1922366787144671E-2</c:v>
                </c:pt>
                <c:pt idx="97">
                  <c:v>4.0602050496050479E-2</c:v>
                </c:pt>
                <c:pt idx="98">
                  <c:v>0.15311752085608477</c:v>
                </c:pt>
                <c:pt idx="99">
                  <c:v>3.4134418007485068E-2</c:v>
                </c:pt>
                <c:pt idx="100">
                  <c:v>3.2275714635264796E-2</c:v>
                </c:pt>
                <c:pt idx="101">
                  <c:v>2.6372467821353385E-2</c:v>
                </c:pt>
                <c:pt idx="102">
                  <c:v>2.6131389679361239E-2</c:v>
                </c:pt>
                <c:pt idx="103">
                  <c:v>2.6016478492702166E-2</c:v>
                </c:pt>
                <c:pt idx="104">
                  <c:v>2.5586217944680523E-2</c:v>
                </c:pt>
                <c:pt idx="105">
                  <c:v>2.4110525685133055E-2</c:v>
                </c:pt>
                <c:pt idx="106">
                  <c:v>2.3742149286404612E-2</c:v>
                </c:pt>
                <c:pt idx="107">
                  <c:v>2.3448985563015556E-2</c:v>
                </c:pt>
                <c:pt idx="108">
                  <c:v>2.2528502062172384E-2</c:v>
                </c:pt>
                <c:pt idx="109">
                  <c:v>2.2309320764399398E-2</c:v>
                </c:pt>
                <c:pt idx="110">
                  <c:v>2.1876799340504349E-2</c:v>
                </c:pt>
                <c:pt idx="111">
                  <c:v>2.2073707557056843E-2</c:v>
                </c:pt>
                <c:pt idx="112">
                  <c:v>2.2032689625833601E-2</c:v>
                </c:pt>
                <c:pt idx="113">
                  <c:v>2.1983557278545618E-2</c:v>
                </c:pt>
                <c:pt idx="114">
                  <c:v>2.179782975596023E-2</c:v>
                </c:pt>
                <c:pt idx="115">
                  <c:v>2.1721234954549695E-2</c:v>
                </c:pt>
                <c:pt idx="116">
                  <c:v>2.1267645962077864E-2</c:v>
                </c:pt>
                <c:pt idx="117">
                  <c:v>2.1320911455571578E-2</c:v>
                </c:pt>
                <c:pt idx="118">
                  <c:v>2.1068263150604505E-2</c:v>
                </c:pt>
                <c:pt idx="119">
                  <c:v>2.1017798151406142E-2</c:v>
                </c:pt>
                <c:pt idx="120">
                  <c:v>2.1000574935280736E-2</c:v>
                </c:pt>
                <c:pt idx="121">
                  <c:v>2.1522706155798987E-2</c:v>
                </c:pt>
                <c:pt idx="122">
                  <c:v>2.1130498799818431E-2</c:v>
                </c:pt>
                <c:pt idx="123">
                  <c:v>8.8266331436559486E-3</c:v>
                </c:pt>
                <c:pt idx="124">
                  <c:v>1.0046524777189592E-2</c:v>
                </c:pt>
                <c:pt idx="125">
                  <c:v>1.01683242253372E-2</c:v>
                </c:pt>
                <c:pt idx="126">
                  <c:v>1.0445025432613386E-2</c:v>
                </c:pt>
                <c:pt idx="127">
                  <c:v>1.0356310159220672E-2</c:v>
                </c:pt>
                <c:pt idx="128">
                  <c:v>1.0468383011649429E-2</c:v>
                </c:pt>
                <c:pt idx="129">
                  <c:v>1.051826697930891E-2</c:v>
                </c:pt>
                <c:pt idx="130">
                  <c:v>7.9141416397293662E-3</c:v>
                </c:pt>
                <c:pt idx="131">
                  <c:v>7.8165811707453514E-3</c:v>
                </c:pt>
                <c:pt idx="132">
                  <c:v>7.8240948727417159E-3</c:v>
                </c:pt>
                <c:pt idx="133">
                  <c:v>7.8367174680868956E-3</c:v>
                </c:pt>
                <c:pt idx="134">
                  <c:v>7.9776127209941761E-3</c:v>
                </c:pt>
                <c:pt idx="135">
                  <c:v>7.8827563367115383E-3</c:v>
                </c:pt>
                <c:pt idx="136">
                  <c:v>7.8733902033596426E-3</c:v>
                </c:pt>
                <c:pt idx="137">
                  <c:v>7.8821588113300312E-3</c:v>
                </c:pt>
                <c:pt idx="138">
                  <c:v>7.858108671402575E-3</c:v>
                </c:pt>
                <c:pt idx="139">
                  <c:v>7.9276600097837324E-3</c:v>
                </c:pt>
                <c:pt idx="140">
                  <c:v>7.8120099475671445E-3</c:v>
                </c:pt>
                <c:pt idx="141">
                  <c:v>7.8050339157417215E-3</c:v>
                </c:pt>
                <c:pt idx="142">
                  <c:v>7.7747396869130014E-3</c:v>
                </c:pt>
                <c:pt idx="143">
                  <c:v>7.728640963077571E-3</c:v>
                </c:pt>
                <c:pt idx="144">
                  <c:v>7.6831996198345465E-3</c:v>
                </c:pt>
                <c:pt idx="145">
                  <c:v>7.8014340563310469E-3</c:v>
                </c:pt>
                <c:pt idx="146">
                  <c:v>7.7287606734991465E-3</c:v>
                </c:pt>
                <c:pt idx="147">
                  <c:v>7.6226111621773285E-3</c:v>
                </c:pt>
                <c:pt idx="148">
                  <c:v>7.6061345794570245E-3</c:v>
                </c:pt>
                <c:pt idx="149">
                  <c:v>7.5385700899740504E-3</c:v>
                </c:pt>
                <c:pt idx="150">
                  <c:v>7.4829708152440721E-3</c:v>
                </c:pt>
                <c:pt idx="151">
                  <c:v>7.3901012798597288E-3</c:v>
                </c:pt>
                <c:pt idx="152">
                  <c:v>1.5550131687680269E-2</c:v>
                </c:pt>
                <c:pt idx="153">
                  <c:v>1.8934139945985251E-2</c:v>
                </c:pt>
                <c:pt idx="154">
                  <c:v>1.2229058799640091E-2</c:v>
                </c:pt>
                <c:pt idx="155">
                  <c:v>1.1774373512015268E-2</c:v>
                </c:pt>
                <c:pt idx="156">
                  <c:v>1.2218801495753051E-2</c:v>
                </c:pt>
                <c:pt idx="157">
                  <c:v>1.2059512699939323E-2</c:v>
                </c:pt>
                <c:pt idx="158">
                  <c:v>1.2005775845895683E-2</c:v>
                </c:pt>
                <c:pt idx="159">
                  <c:v>1.175813475174281E-2</c:v>
                </c:pt>
                <c:pt idx="160">
                  <c:v>1.1791573155446211E-2</c:v>
                </c:pt>
                <c:pt idx="161">
                  <c:v>1.1603866529155793E-2</c:v>
                </c:pt>
                <c:pt idx="162">
                  <c:v>2.3953000689493686E-2</c:v>
                </c:pt>
                <c:pt idx="163">
                  <c:v>2.488985568504043E-2</c:v>
                </c:pt>
                <c:pt idx="164">
                  <c:v>2.46907971744319E-2</c:v>
                </c:pt>
                <c:pt idx="165">
                  <c:v>2.6135464283596588E-2</c:v>
                </c:pt>
                <c:pt idx="166">
                  <c:v>2.5850873807552577E-2</c:v>
                </c:pt>
                <c:pt idx="167">
                  <c:v>2.6876572982670099E-2</c:v>
                </c:pt>
                <c:pt idx="168">
                  <c:v>2.3912031491741814E-2</c:v>
                </c:pt>
                <c:pt idx="169">
                  <c:v>2.4272353223867671E-2</c:v>
                </c:pt>
                <c:pt idx="170">
                  <c:v>2.2211321708171083E-2</c:v>
                </c:pt>
                <c:pt idx="171">
                  <c:v>2.2383526066106385E-2</c:v>
                </c:pt>
                <c:pt idx="172">
                  <c:v>2.1836746625491954E-2</c:v>
                </c:pt>
                <c:pt idx="173">
                  <c:v>2.2874491008405884E-2</c:v>
                </c:pt>
                <c:pt idx="174">
                  <c:v>2.1698680765036671E-2</c:v>
                </c:pt>
                <c:pt idx="175">
                  <c:v>2.3519543894474304E-2</c:v>
                </c:pt>
                <c:pt idx="176">
                  <c:v>2.2022410856815555E-2</c:v>
                </c:pt>
                <c:pt idx="177">
                  <c:v>1.9036855654010587E-2</c:v>
                </c:pt>
                <c:pt idx="178">
                  <c:v>2.0500466637770276E-2</c:v>
                </c:pt>
                <c:pt idx="179">
                  <c:v>2.1037959862823197E-2</c:v>
                </c:pt>
                <c:pt idx="180">
                  <c:v>1.8648956630995084E-2</c:v>
                </c:pt>
                <c:pt idx="181">
                  <c:v>2.1446673442982567E-2</c:v>
                </c:pt>
                <c:pt idx="182">
                  <c:v>1.7965317351093191E-2</c:v>
                </c:pt>
                <c:pt idx="183">
                  <c:v>2.0326260409079699E-2</c:v>
                </c:pt>
                <c:pt idx="184">
                  <c:v>2.0676121515316281E-2</c:v>
                </c:pt>
                <c:pt idx="185">
                  <c:v>2.0349006498030175E-2</c:v>
                </c:pt>
                <c:pt idx="186">
                  <c:v>2.0761274920012007E-2</c:v>
                </c:pt>
                <c:pt idx="187">
                  <c:v>3.2991200819467825E-2</c:v>
                </c:pt>
                <c:pt idx="188">
                  <c:v>3.273126745782251E-2</c:v>
                </c:pt>
                <c:pt idx="189">
                  <c:v>2.4892470918968734E-2</c:v>
                </c:pt>
                <c:pt idx="190">
                  <c:v>1.9471505303013115E-2</c:v>
                </c:pt>
                <c:pt idx="191">
                  <c:v>2.449732653393466E-2</c:v>
                </c:pt>
                <c:pt idx="192">
                  <c:v>3.2993782004825944E-2</c:v>
                </c:pt>
                <c:pt idx="193">
                  <c:v>3.3659184492938254E-2</c:v>
                </c:pt>
                <c:pt idx="194">
                  <c:v>3.3754349018639607E-2</c:v>
                </c:pt>
                <c:pt idx="195">
                  <c:v>3.3525887434962209E-2</c:v>
                </c:pt>
                <c:pt idx="196">
                  <c:v>3.3705476163109704E-2</c:v>
                </c:pt>
                <c:pt idx="197">
                  <c:v>3.3779160042301415E-2</c:v>
                </c:pt>
                <c:pt idx="198">
                  <c:v>3.3722877240670246E-2</c:v>
                </c:pt>
                <c:pt idx="199">
                  <c:v>4.0689635409374536E-2</c:v>
                </c:pt>
                <c:pt idx="200">
                  <c:v>3.397614984801034E-2</c:v>
                </c:pt>
                <c:pt idx="201">
                  <c:v>4.0770729234667957E-2</c:v>
                </c:pt>
                <c:pt idx="202">
                  <c:v>4.0658163631405619E-2</c:v>
                </c:pt>
                <c:pt idx="203">
                  <c:v>4.094623839386724E-2</c:v>
                </c:pt>
                <c:pt idx="204">
                  <c:v>4.0728517133444719E-2</c:v>
                </c:pt>
                <c:pt idx="205">
                  <c:v>3.42327528325026E-2</c:v>
                </c:pt>
                <c:pt idx="206">
                  <c:v>4.0869224137522031E-2</c:v>
                </c:pt>
                <c:pt idx="207">
                  <c:v>3.3666594439039521E-2</c:v>
                </c:pt>
                <c:pt idx="208">
                  <c:v>3.3617721583510174E-2</c:v>
                </c:pt>
                <c:pt idx="209">
                  <c:v>3.4229422455349545E-2</c:v>
                </c:pt>
                <c:pt idx="210">
                  <c:v>3.4317177034948743E-2</c:v>
                </c:pt>
                <c:pt idx="211">
                  <c:v>3.442974263821108E-2</c:v>
                </c:pt>
                <c:pt idx="212">
                  <c:v>3.4246823532910531E-2</c:v>
                </c:pt>
                <c:pt idx="213">
                  <c:v>3.4204611431686849E-2</c:v>
                </c:pt>
                <c:pt idx="214">
                  <c:v>4.1174699977544083E-2</c:v>
                </c:pt>
                <c:pt idx="215">
                  <c:v>3.4640803144327048E-2</c:v>
                </c:pt>
                <c:pt idx="216">
                  <c:v>3.4295696388439989E-2</c:v>
                </c:pt>
                <c:pt idx="217">
                  <c:v>2.5742457139531494E-2</c:v>
                </c:pt>
                <c:pt idx="218">
                  <c:v>2.7536991612971962E-2</c:v>
                </c:pt>
                <c:pt idx="219">
                  <c:v>2.7292571631329587E-2</c:v>
                </c:pt>
                <c:pt idx="220">
                  <c:v>2.8866529448919431E-2</c:v>
                </c:pt>
                <c:pt idx="221">
                  <c:v>2.6329375405824473E-2</c:v>
                </c:pt>
                <c:pt idx="222">
                  <c:v>2.5323616605071098E-2</c:v>
                </c:pt>
                <c:pt idx="223">
                  <c:v>2.5081884937396937E-2</c:v>
                </c:pt>
                <c:pt idx="224">
                  <c:v>2.4694903196472273E-2</c:v>
                </c:pt>
                <c:pt idx="225">
                  <c:v>2.348928294505781E-2</c:v>
                </c:pt>
                <c:pt idx="226">
                  <c:v>2.341067809244135E-2</c:v>
                </c:pt>
                <c:pt idx="227">
                  <c:v>2.2850179285581307E-2</c:v>
                </c:pt>
                <c:pt idx="228">
                  <c:v>2.2795568771637131E-2</c:v>
                </c:pt>
                <c:pt idx="229">
                  <c:v>2.2732541815867369E-2</c:v>
                </c:pt>
                <c:pt idx="230">
                  <c:v>2.258225424606175E-2</c:v>
                </c:pt>
                <c:pt idx="231">
                  <c:v>2.2530533396592722E-2</c:v>
                </c:pt>
                <c:pt idx="232">
                  <c:v>2.2466739871347507E-2</c:v>
                </c:pt>
                <c:pt idx="233">
                  <c:v>2.243883847405681E-2</c:v>
                </c:pt>
              </c:numCache>
            </c:numRef>
          </c:xVal>
          <c:yVal>
            <c:numRef>
              <c:f>Data!$AF$51:$JE$51</c:f>
              <c:numCache>
                <c:formatCode>0.0%</c:formatCode>
                <c:ptCount val="234"/>
                <c:pt idx="0">
                  <c:v>-0.21541086281305816</c:v>
                </c:pt>
                <c:pt idx="1">
                  <c:v>-1.8155788033016398E-2</c:v>
                </c:pt>
                <c:pt idx="2">
                  <c:v>1.6643746809688411E-2</c:v>
                </c:pt>
                <c:pt idx="3">
                  <c:v>1.6672602145378735E-2</c:v>
                </c:pt>
                <c:pt idx="4">
                  <c:v>-5.8726390013814876E-2</c:v>
                </c:pt>
                <c:pt idx="5">
                  <c:v>-5.690850386531543E-2</c:v>
                </c:pt>
                <c:pt idx="6">
                  <c:v>-5.2291650154840455E-2</c:v>
                </c:pt>
                <c:pt idx="7">
                  <c:v>-4.6780281037961023E-2</c:v>
                </c:pt>
                <c:pt idx="8">
                  <c:v>-5.3936404289197291E-2</c:v>
                </c:pt>
                <c:pt idx="9">
                  <c:v>-4.8453890508008191E-2</c:v>
                </c:pt>
                <c:pt idx="10">
                  <c:v>-4.7588230437294064E-2</c:v>
                </c:pt>
                <c:pt idx="11">
                  <c:v>-5.1310568741364589E-2</c:v>
                </c:pt>
                <c:pt idx="12">
                  <c:v>-4.7386243087460915E-2</c:v>
                </c:pt>
                <c:pt idx="13">
                  <c:v>8.0975002011514793E-2</c:v>
                </c:pt>
                <c:pt idx="14">
                  <c:v>5.5012968579963392E-2</c:v>
                </c:pt>
                <c:pt idx="15">
                  <c:v>4.1717023352479338E-3</c:v>
                </c:pt>
                <c:pt idx="16">
                  <c:v>-5.6968760489006537E-2</c:v>
                </c:pt>
                <c:pt idx="17">
                  <c:v>-5.4828340661963022E-2</c:v>
                </c:pt>
                <c:pt idx="18">
                  <c:v>-6.799821795071323E-2</c:v>
                </c:pt>
                <c:pt idx="19">
                  <c:v>-7.0491177513975573E-2</c:v>
                </c:pt>
                <c:pt idx="20">
                  <c:v>-8.34596035248861E-2</c:v>
                </c:pt>
                <c:pt idx="21">
                  <c:v>-4.1507374914833667E-2</c:v>
                </c:pt>
                <c:pt idx="22">
                  <c:v>-0.3975721232491039</c:v>
                </c:pt>
                <c:pt idx="23">
                  <c:v>-0.25205661055455236</c:v>
                </c:pt>
                <c:pt idx="24">
                  <c:v>-1.7212059326503527E-2</c:v>
                </c:pt>
                <c:pt idx="25">
                  <c:v>-6.8084118189983061E-3</c:v>
                </c:pt>
                <c:pt idx="26">
                  <c:v>3.9341167148099982E-3</c:v>
                </c:pt>
                <c:pt idx="27">
                  <c:v>2.2058234806640398E-3</c:v>
                </c:pt>
                <c:pt idx="28">
                  <c:v>7.4863506756085404E-4</c:v>
                </c:pt>
                <c:pt idx="29">
                  <c:v>9.9323108803748179E-3</c:v>
                </c:pt>
                <c:pt idx="30">
                  <c:v>-3.0360643147063805E-2</c:v>
                </c:pt>
                <c:pt idx="31">
                  <c:v>-1.7550940352806611E-2</c:v>
                </c:pt>
                <c:pt idx="32">
                  <c:v>-0.12822133052714618</c:v>
                </c:pt>
                <c:pt idx="33">
                  <c:v>8.133266200032889E-2</c:v>
                </c:pt>
                <c:pt idx="34">
                  <c:v>0.10874560398562461</c:v>
                </c:pt>
                <c:pt idx="35">
                  <c:v>8.6880519306876985E-2</c:v>
                </c:pt>
                <c:pt idx="36">
                  <c:v>8.6472588622571941E-2</c:v>
                </c:pt>
                <c:pt idx="37">
                  <c:v>8.1862971889925487E-2</c:v>
                </c:pt>
                <c:pt idx="38">
                  <c:v>9.4957546856115682E-2</c:v>
                </c:pt>
                <c:pt idx="39">
                  <c:v>8.9246517275845816E-2</c:v>
                </c:pt>
                <c:pt idx="40">
                  <c:v>3.2918156139112455E-2</c:v>
                </c:pt>
                <c:pt idx="41">
                  <c:v>-0.33071678423216949</c:v>
                </c:pt>
                <c:pt idx="42">
                  <c:v>-0.27271755949432802</c:v>
                </c:pt>
                <c:pt idx="43">
                  <c:v>-0.32416662303043309</c:v>
                </c:pt>
                <c:pt idx="44">
                  <c:v>-0.27690158316944596</c:v>
                </c:pt>
                <c:pt idx="45">
                  <c:v>-0.32904317476212208</c:v>
                </c:pt>
                <c:pt idx="46">
                  <c:v>-0.32993769016852675</c:v>
                </c:pt>
                <c:pt idx="47">
                  <c:v>-0.3364589960345728</c:v>
                </c:pt>
                <c:pt idx="48">
                  <c:v>-0.30662257893062839</c:v>
                </c:pt>
                <c:pt idx="49">
                  <c:v>-8.4963361105679008E-2</c:v>
                </c:pt>
                <c:pt idx="50">
                  <c:v>-2.3293043989050605E-2</c:v>
                </c:pt>
                <c:pt idx="51">
                  <c:v>8.6433702320604187E-3</c:v>
                </c:pt>
                <c:pt idx="52">
                  <c:v>2.0870574488973956E-3</c:v>
                </c:pt>
                <c:pt idx="53">
                  <c:v>2.229381833138059E-2</c:v>
                </c:pt>
                <c:pt idx="54">
                  <c:v>5.7603223715257078E-4</c:v>
                </c:pt>
                <c:pt idx="55">
                  <c:v>1.5225293612032878E-2</c:v>
                </c:pt>
                <c:pt idx="56">
                  <c:v>2.8297647563650893E-3</c:v>
                </c:pt>
                <c:pt idx="57">
                  <c:v>7.004292036269566E-3</c:v>
                </c:pt>
                <c:pt idx="58">
                  <c:v>9.871988239946497E-2</c:v>
                </c:pt>
                <c:pt idx="59">
                  <c:v>5.8116155861235981E-2</c:v>
                </c:pt>
                <c:pt idx="60">
                  <c:v>-6.3102525761112209E-3</c:v>
                </c:pt>
                <c:pt idx="61">
                  <c:v>2.6680275236199636E-2</c:v>
                </c:pt>
                <c:pt idx="62">
                  <c:v>4.0443475335306504E-2</c:v>
                </c:pt>
                <c:pt idx="63">
                  <c:v>1.732952965391623E-2</c:v>
                </c:pt>
                <c:pt idx="64">
                  <c:v>4.6387714580767812E-2</c:v>
                </c:pt>
                <c:pt idx="65">
                  <c:v>5.3680838885776544E-2</c:v>
                </c:pt>
                <c:pt idx="66">
                  <c:v>2.6817449988018098E-2</c:v>
                </c:pt>
                <c:pt idx="67">
                  <c:v>4.7096450798496094E-2</c:v>
                </c:pt>
                <c:pt idx="68">
                  <c:v>0.61533821157931401</c:v>
                </c:pt>
                <c:pt idx="69">
                  <c:v>0.79010916926070063</c:v>
                </c:pt>
                <c:pt idx="70">
                  <c:v>0.47709470962870454</c:v>
                </c:pt>
                <c:pt idx="71">
                  <c:v>0.50200647644681939</c:v>
                </c:pt>
                <c:pt idx="72">
                  <c:v>0.49665023653230062</c:v>
                </c:pt>
                <c:pt idx="73">
                  <c:v>0.49147253794826573</c:v>
                </c:pt>
                <c:pt idx="74">
                  <c:v>0.48101211646814673</c:v>
                </c:pt>
                <c:pt idx="75">
                  <c:v>0.49118897230573239</c:v>
                </c:pt>
                <c:pt idx="76">
                  <c:v>-0.11750750942536062</c:v>
                </c:pt>
                <c:pt idx="77">
                  <c:v>0.20521825660719895</c:v>
                </c:pt>
                <c:pt idx="78">
                  <c:v>-0.15643428503139808</c:v>
                </c:pt>
                <c:pt idx="79">
                  <c:v>-0.18324153079715708</c:v>
                </c:pt>
                <c:pt idx="80">
                  <c:v>-0.23197935436913417</c:v>
                </c:pt>
                <c:pt idx="81">
                  <c:v>-4.7589364656325177E-2</c:v>
                </c:pt>
                <c:pt idx="82">
                  <c:v>-5.1311791678696553E-2</c:v>
                </c:pt>
                <c:pt idx="83">
                  <c:v>-4.7387372492320563E-2</c:v>
                </c:pt>
                <c:pt idx="84">
                  <c:v>-4.4068929797958602E-2</c:v>
                </c:pt>
                <c:pt idx="85">
                  <c:v>-2.4706538076942175E-2</c:v>
                </c:pt>
                <c:pt idx="86">
                  <c:v>-1.7948554741299928E-3</c:v>
                </c:pt>
                <c:pt idx="87">
                  <c:v>-3.1718551770246142E-2</c:v>
                </c:pt>
                <c:pt idx="88">
                  <c:v>-0.11531445164473882</c:v>
                </c:pt>
                <c:pt idx="89">
                  <c:v>-5.6881004200538661E-2</c:v>
                </c:pt>
                <c:pt idx="90">
                  <c:v>-0.39105281336747055</c:v>
                </c:pt>
                <c:pt idx="91">
                  <c:v>-2.4655396758708976</c:v>
                </c:pt>
                <c:pt idx="92">
                  <c:v>-2.3004382519728264</c:v>
                </c:pt>
                <c:pt idx="93">
                  <c:v>-2.3359364501971167</c:v>
                </c:pt>
                <c:pt idx="94">
                  <c:v>-2.370251375147264</c:v>
                </c:pt>
                <c:pt idx="95">
                  <c:v>-2.439577268149995</c:v>
                </c:pt>
                <c:pt idx="96">
                  <c:v>-2.3999724156213267</c:v>
                </c:pt>
                <c:pt idx="97">
                  <c:v>-2.2433627175729871</c:v>
                </c:pt>
                <c:pt idx="98">
                  <c:v>-1.731353411420282</c:v>
                </c:pt>
                <c:pt idx="99">
                  <c:v>0.35227331475800683</c:v>
                </c:pt>
                <c:pt idx="100">
                  <c:v>0.35167467617932535</c:v>
                </c:pt>
                <c:pt idx="101">
                  <c:v>0.49532693020047835</c:v>
                </c:pt>
                <c:pt idx="102">
                  <c:v>0.49034877780933728</c:v>
                </c:pt>
                <c:pt idx="103">
                  <c:v>0.48592725427205813</c:v>
                </c:pt>
                <c:pt idx="104">
                  <c:v>0.49078987991994472</c:v>
                </c:pt>
                <c:pt idx="105">
                  <c:v>0.53292563391415926</c:v>
                </c:pt>
                <c:pt idx="106">
                  <c:v>0.53796680089252991</c:v>
                </c:pt>
                <c:pt idx="107">
                  <c:v>0.54084446704268307</c:v>
                </c:pt>
                <c:pt idx="108">
                  <c:v>0.57804407837057625</c:v>
                </c:pt>
                <c:pt idx="109">
                  <c:v>0.58258112865110989</c:v>
                </c:pt>
                <c:pt idx="110">
                  <c:v>0.59315707687448316</c:v>
                </c:pt>
                <c:pt idx="111">
                  <c:v>0.57929386768396396</c:v>
                </c:pt>
                <c:pt idx="112">
                  <c:v>0.58623597471042854</c:v>
                </c:pt>
                <c:pt idx="113">
                  <c:v>0.58084822750229503</c:v>
                </c:pt>
                <c:pt idx="114">
                  <c:v>0.58840997796985095</c:v>
                </c:pt>
                <c:pt idx="115">
                  <c:v>0.59015338154987074</c:v>
                </c:pt>
                <c:pt idx="116">
                  <c:v>0.6006558127548095</c:v>
                </c:pt>
                <c:pt idx="117">
                  <c:v>0.60334443514327396</c:v>
                </c:pt>
                <c:pt idx="118">
                  <c:v>0.60182158261855778</c:v>
                </c:pt>
                <c:pt idx="119">
                  <c:v>0.61381535905459794</c:v>
                </c:pt>
                <c:pt idx="120">
                  <c:v>0.6130906913014571</c:v>
                </c:pt>
                <c:pt idx="121">
                  <c:v>0.59301004283761405</c:v>
                </c:pt>
                <c:pt idx="122">
                  <c:v>0.59796719036634527</c:v>
                </c:pt>
                <c:pt idx="123">
                  <c:v>0.54156015415753611</c:v>
                </c:pt>
                <c:pt idx="124">
                  <c:v>0.33860466551025625</c:v>
                </c:pt>
                <c:pt idx="125">
                  <c:v>0.32916451720304157</c:v>
                </c:pt>
                <c:pt idx="126">
                  <c:v>0.28262597204088363</c:v>
                </c:pt>
                <c:pt idx="127">
                  <c:v>0.30440145280173442</c:v>
                </c:pt>
                <c:pt idx="128">
                  <c:v>0.31407259984403596</c:v>
                </c:pt>
                <c:pt idx="129">
                  <c:v>0.31005322185352518</c:v>
                </c:pt>
                <c:pt idx="130">
                  <c:v>0.35624718481744333</c:v>
                </c:pt>
                <c:pt idx="131">
                  <c:v>0.40814805176497931</c:v>
                </c:pt>
                <c:pt idx="132">
                  <c:v>0.4224719917045423</c:v>
                </c:pt>
                <c:pt idx="133">
                  <c:v>0.43554711386384692</c:v>
                </c:pt>
                <c:pt idx="134">
                  <c:v>0.4117571351499259</c:v>
                </c:pt>
                <c:pt idx="135">
                  <c:v>0.42880349785045196</c:v>
                </c:pt>
                <c:pt idx="136">
                  <c:v>0.43486026408470485</c:v>
                </c:pt>
                <c:pt idx="137">
                  <c:v>0.42826650620494094</c:v>
                </c:pt>
                <c:pt idx="138">
                  <c:v>0.4210233630794426</c:v>
                </c:pt>
                <c:pt idx="139">
                  <c:v>0.42038646601151092</c:v>
                </c:pt>
                <c:pt idx="140">
                  <c:v>0.42875354513924174</c:v>
                </c:pt>
                <c:pt idx="141">
                  <c:v>0.42659309037939475</c:v>
                </c:pt>
                <c:pt idx="142">
                  <c:v>0.42491967455384855</c:v>
                </c:pt>
                <c:pt idx="143">
                  <c:v>0.43233765216858305</c:v>
                </c:pt>
                <c:pt idx="144">
                  <c:v>0.43439820150600933</c:v>
                </c:pt>
                <c:pt idx="145">
                  <c:v>0.41631532004786881</c:v>
                </c:pt>
                <c:pt idx="146">
                  <c:v>0.42163528379176929</c:v>
                </c:pt>
                <c:pt idx="147">
                  <c:v>0.42621844504531731</c:v>
                </c:pt>
                <c:pt idx="148">
                  <c:v>0.42626839775652758</c:v>
                </c:pt>
                <c:pt idx="149">
                  <c:v>0.41823849942946656</c:v>
                </c:pt>
                <c:pt idx="150">
                  <c:v>0.43472289412887644</c:v>
                </c:pt>
                <c:pt idx="151">
                  <c:v>0.42986499296367159</c:v>
                </c:pt>
                <c:pt idx="152">
                  <c:v>0.18592423710515066</c:v>
                </c:pt>
                <c:pt idx="153">
                  <c:v>-9.0508524756748365E-2</c:v>
                </c:pt>
                <c:pt idx="154">
                  <c:v>0.34467476253328794</c:v>
                </c:pt>
                <c:pt idx="155">
                  <c:v>0.33628036409825185</c:v>
                </c:pt>
                <c:pt idx="156">
                  <c:v>0.33403114729269184</c:v>
                </c:pt>
                <c:pt idx="157">
                  <c:v>0.33001468871133477</c:v>
                </c:pt>
                <c:pt idx="158">
                  <c:v>0.36019837495023305</c:v>
                </c:pt>
                <c:pt idx="159">
                  <c:v>0.35477615586540101</c:v>
                </c:pt>
                <c:pt idx="160">
                  <c:v>0.34322883744399951</c:v>
                </c:pt>
                <c:pt idx="161">
                  <c:v>0.34373089476666907</c:v>
                </c:pt>
                <c:pt idx="162">
                  <c:v>-4.1962440087624529E-2</c:v>
                </c:pt>
                <c:pt idx="163">
                  <c:v>-0.11410249866071094</c:v>
                </c:pt>
                <c:pt idx="164">
                  <c:v>-0.17250709008148174</c:v>
                </c:pt>
                <c:pt idx="165">
                  <c:v>-0.47434109515127537</c:v>
                </c:pt>
                <c:pt idx="166">
                  <c:v>-0.48094912451657029</c:v>
                </c:pt>
                <c:pt idx="167">
                  <c:v>-0.48435413528121996</c:v>
                </c:pt>
                <c:pt idx="168">
                  <c:v>-0.2442431643265589</c:v>
                </c:pt>
                <c:pt idx="169">
                  <c:v>-0.39155316393280132</c:v>
                </c:pt>
                <c:pt idx="170">
                  <c:v>-4.3116681024793879E-2</c:v>
                </c:pt>
                <c:pt idx="171">
                  <c:v>-0.11869060638595932</c:v>
                </c:pt>
                <c:pt idx="172">
                  <c:v>-5.6015323497661647E-2</c:v>
                </c:pt>
                <c:pt idx="173">
                  <c:v>6.2905049392577585E-4</c:v>
                </c:pt>
                <c:pt idx="174">
                  <c:v>-0.20491240439251221</c:v>
                </c:pt>
                <c:pt idx="175">
                  <c:v>-0.45930710694464433</c:v>
                </c:pt>
                <c:pt idx="176">
                  <c:v>-3.1314567442236908E-2</c:v>
                </c:pt>
                <c:pt idx="177">
                  <c:v>-0.40915533822463457</c:v>
                </c:pt>
                <c:pt idx="178">
                  <c:v>-0.16001243193662321</c:v>
                </c:pt>
                <c:pt idx="179">
                  <c:v>-1.7636812336779668E-2</c:v>
                </c:pt>
                <c:pt idx="180">
                  <c:v>-0.26669315055450349</c:v>
                </c:pt>
                <c:pt idx="181">
                  <c:v>-0.27200265886548247</c:v>
                </c:pt>
                <c:pt idx="182">
                  <c:v>-0.21195327410924553</c:v>
                </c:pt>
                <c:pt idx="183">
                  <c:v>-0.24845614374722724</c:v>
                </c:pt>
                <c:pt idx="184">
                  <c:v>-0.12526977972782469</c:v>
                </c:pt>
                <c:pt idx="185">
                  <c:v>-0.17478671593239126</c:v>
                </c:pt>
                <c:pt idx="186">
                  <c:v>-0.18026936038394581</c:v>
                </c:pt>
                <c:pt idx="187">
                  <c:v>-1.7527219346651</c:v>
                </c:pt>
                <c:pt idx="188">
                  <c:v>-1.5804512668119266</c:v>
                </c:pt>
                <c:pt idx="189">
                  <c:v>-4.5258600076736925E-2</c:v>
                </c:pt>
                <c:pt idx="190">
                  <c:v>-1.7679652786084716</c:v>
                </c:pt>
                <c:pt idx="191">
                  <c:v>-2.0839688471148996</c:v>
                </c:pt>
                <c:pt idx="192">
                  <c:v>-2.5920803118939562</c:v>
                </c:pt>
                <c:pt idx="193">
                  <c:v>-2.3410175648449072</c:v>
                </c:pt>
                <c:pt idx="194">
                  <c:v>-2.3142895097113234</c:v>
                </c:pt>
                <c:pt idx="195">
                  <c:v>-2.3133846536781553</c:v>
                </c:pt>
                <c:pt idx="196">
                  <c:v>-2.3348923855434607</c:v>
                </c:pt>
                <c:pt idx="197">
                  <c:v>-2.3044753019669613</c:v>
                </c:pt>
                <c:pt idx="198">
                  <c:v>-2.3067722442050038</c:v>
                </c:pt>
                <c:pt idx="199">
                  <c:v>-2.3682328501501964</c:v>
                </c:pt>
                <c:pt idx="200">
                  <c:v>-2.3325954433054186</c:v>
                </c:pt>
                <c:pt idx="201">
                  <c:v>-2.3270270984859223</c:v>
                </c:pt>
                <c:pt idx="202">
                  <c:v>-2.36134202343607</c:v>
                </c:pt>
                <c:pt idx="203">
                  <c:v>-2.3686504760116587</c:v>
                </c:pt>
                <c:pt idx="204">
                  <c:v>-2.3652398648097166</c:v>
                </c:pt>
                <c:pt idx="205">
                  <c:v>-2.3376765579532099</c:v>
                </c:pt>
                <c:pt idx="206">
                  <c:v>-2.357722599303397</c:v>
                </c:pt>
                <c:pt idx="207">
                  <c:v>-2.2858909511318917</c:v>
                </c:pt>
                <c:pt idx="208">
                  <c:v>-2.2670977873660902</c:v>
                </c:pt>
                <c:pt idx="209">
                  <c:v>-2.3193706243591148</c:v>
                </c:pt>
                <c:pt idx="210">
                  <c:v>-2.3277927458986025</c:v>
                </c:pt>
                <c:pt idx="211">
                  <c:v>-2.3204146890127699</c:v>
                </c:pt>
                <c:pt idx="212">
                  <c:v>-2.3297416665854267</c:v>
                </c:pt>
                <c:pt idx="213">
                  <c:v>-2.3396950829502767</c:v>
                </c:pt>
                <c:pt idx="214">
                  <c:v>-2.3822929208194248</c:v>
                </c:pt>
                <c:pt idx="215">
                  <c:v>-2.356608930339497</c:v>
                </c:pt>
                <c:pt idx="216">
                  <c:v>-2.3379549751941835</c:v>
                </c:pt>
                <c:pt idx="217">
                  <c:v>0.53480556909984334</c:v>
                </c:pt>
                <c:pt idx="218">
                  <c:v>0.45866294286403697</c:v>
                </c:pt>
                <c:pt idx="219">
                  <c:v>0.45186786987444155</c:v>
                </c:pt>
                <c:pt idx="220">
                  <c:v>0.40352517903810825</c:v>
                </c:pt>
                <c:pt idx="221">
                  <c:v>0.46644524438689666</c:v>
                </c:pt>
                <c:pt idx="222">
                  <c:v>0.50201697887802432</c:v>
                </c:pt>
                <c:pt idx="223">
                  <c:v>0.50039960447246368</c:v>
                </c:pt>
                <c:pt idx="224">
                  <c:v>0.5070686482875999</c:v>
                </c:pt>
                <c:pt idx="225">
                  <c:v>0.58256012378869992</c:v>
                </c:pt>
                <c:pt idx="226">
                  <c:v>0.58741224700538175</c:v>
                </c:pt>
                <c:pt idx="227">
                  <c:v>0.63119688269877161</c:v>
                </c:pt>
                <c:pt idx="228">
                  <c:v>0.6402079686726091</c:v>
                </c:pt>
                <c:pt idx="229">
                  <c:v>0.63541886004315695</c:v>
                </c:pt>
                <c:pt idx="230">
                  <c:v>0.63961983252513255</c:v>
                </c:pt>
                <c:pt idx="231">
                  <c:v>0.64302262023553269</c:v>
                </c:pt>
                <c:pt idx="232">
                  <c:v>0.64768569969052547</c:v>
                </c:pt>
                <c:pt idx="233">
                  <c:v>0.63787642894511276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7D-4341-8D6E-EBDA25F21DC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Data!$AF$50:$JE$50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2.476102190893148E-2</c:v>
                </c:pt>
                <c:pt idx="3">
                  <c:v>2.3094036709271792E-2</c:v>
                </c:pt>
                <c:pt idx="4">
                  <c:v>2.5072209375843757E-2</c:v>
                </c:pt>
                <c:pt idx="5">
                  <c:v>2.5510353369438632E-2</c:v>
                </c:pt>
                <c:pt idx="6">
                  <c:v>2.5369874069989473E-2</c:v>
                </c:pt>
                <c:pt idx="7">
                  <c:v>2.5398384836415766E-2</c:v>
                </c:pt>
                <c:pt idx="8">
                  <c:v>2.5764356508331532E-2</c:v>
                </c:pt>
                <c:pt idx="9">
                  <c:v>2.5549460442254035E-2</c:v>
                </c:pt>
                <c:pt idx="10">
                  <c:v>2.5055226676238718E-2</c:v>
                </c:pt>
                <c:pt idx="11">
                  <c:v>2.5068135392482871E-2</c:v>
                </c:pt>
                <c:pt idx="12">
                  <c:v>2.5289796403493159E-2</c:v>
                </c:pt>
                <c:pt idx="13">
                  <c:v>2.2363160661464709E-2</c:v>
                </c:pt>
                <c:pt idx="14">
                  <c:v>2.3499153144261209E-2</c:v>
                </c:pt>
                <c:pt idx="15">
                  <c:v>2.4827169739269794E-2</c:v>
                </c:pt>
                <c:pt idx="16">
                  <c:v>2.5696891850526593E-2</c:v>
                </c:pt>
                <c:pt idx="17">
                  <c:v>2.5635113532516685E-2</c:v>
                </c:pt>
                <c:pt idx="18">
                  <c:v>2.5614059137598733E-2</c:v>
                </c:pt>
                <c:pt idx="19">
                  <c:v>2.5702494769587081E-2</c:v>
                </c:pt>
                <c:pt idx="20">
                  <c:v>2.4786265811479691E-2</c:v>
                </c:pt>
                <c:pt idx="21">
                  <c:v>2.4769277049600302E-2</c:v>
                </c:pt>
                <c:pt idx="22">
                  <c:v>3.2623810238603612E-2</c:v>
                </c:pt>
                <c:pt idx="23">
                  <c:v>2.7892495767423475E-2</c:v>
                </c:pt>
                <c:pt idx="24">
                  <c:v>2.4637134761608781E-2</c:v>
                </c:pt>
                <c:pt idx="25">
                  <c:v>2.4209925814016375E-2</c:v>
                </c:pt>
                <c:pt idx="26">
                  <c:v>2.4277824533796122E-2</c:v>
                </c:pt>
                <c:pt idx="27">
                  <c:v>2.5162844928715455E-2</c:v>
                </c:pt>
                <c:pt idx="28">
                  <c:v>2.4838719409223553E-2</c:v>
                </c:pt>
                <c:pt idx="29">
                  <c:v>2.4119286833704345E-2</c:v>
                </c:pt>
                <c:pt idx="30">
                  <c:v>2.4215032417858939E-2</c:v>
                </c:pt>
                <c:pt idx="31">
                  <c:v>2.3901527559068825E-2</c:v>
                </c:pt>
                <c:pt idx="32">
                  <c:v>2.545169567183625E-2</c:v>
                </c:pt>
                <c:pt idx="33">
                  <c:v>2.2102472137583984E-2</c:v>
                </c:pt>
                <c:pt idx="34">
                  <c:v>2.1704496159928421E-2</c:v>
                </c:pt>
                <c:pt idx="35">
                  <c:v>2.1824679967258565E-2</c:v>
                </c:pt>
                <c:pt idx="36">
                  <c:v>2.2233097772480059E-2</c:v>
                </c:pt>
                <c:pt idx="37">
                  <c:v>2.2032597025741341E-2</c:v>
                </c:pt>
                <c:pt idx="38">
                  <c:v>2.1974920059833702E-2</c:v>
                </c:pt>
                <c:pt idx="39">
                  <c:v>2.1770711157223066E-2</c:v>
                </c:pt>
                <c:pt idx="40">
                  <c:v>2.1158936034417986E-2</c:v>
                </c:pt>
                <c:pt idx="41">
                  <c:v>2.6997368900383623E-2</c:v>
                </c:pt>
                <c:pt idx="42">
                  <c:v>3.0193437152633895E-2</c:v>
                </c:pt>
                <c:pt idx="43">
                  <c:v>3.2043143830387533E-2</c:v>
                </c:pt>
                <c:pt idx="44">
                  <c:v>3.1546667991789956E-2</c:v>
                </c:pt>
                <c:pt idx="45">
                  <c:v>3.1890859859758813E-2</c:v>
                </c:pt>
                <c:pt idx="46">
                  <c:v>3.1562199704699756E-2</c:v>
                </c:pt>
                <c:pt idx="47">
                  <c:v>3.1479360739358642E-2</c:v>
                </c:pt>
                <c:pt idx="48">
                  <c:v>3.1194500441731443E-2</c:v>
                </c:pt>
                <c:pt idx="49">
                  <c:v>2.6296168264577258E-2</c:v>
                </c:pt>
                <c:pt idx="50">
                  <c:v>2.4502847108763826E-2</c:v>
                </c:pt>
                <c:pt idx="51">
                  <c:v>2.4116422539922522E-2</c:v>
                </c:pt>
                <c:pt idx="52">
                  <c:v>2.3887520817044816E-2</c:v>
                </c:pt>
                <c:pt idx="53">
                  <c:v>2.4159587113577907E-2</c:v>
                </c:pt>
                <c:pt idx="54">
                  <c:v>2.3914755223437445E-2</c:v>
                </c:pt>
                <c:pt idx="55">
                  <c:v>2.3588771437706546E-2</c:v>
                </c:pt>
                <c:pt idx="56">
                  <c:v>2.3264687123352168E-2</c:v>
                </c:pt>
                <c:pt idx="57">
                  <c:v>2.3849716567773127E-2</c:v>
                </c:pt>
                <c:pt idx="58">
                  <c:v>2.1791237920074757E-2</c:v>
                </c:pt>
                <c:pt idx="59">
                  <c:v>2.2465461292609623E-2</c:v>
                </c:pt>
                <c:pt idx="60">
                  <c:v>2.2405269508389947E-2</c:v>
                </c:pt>
                <c:pt idx="61">
                  <c:v>2.320042246280396E-2</c:v>
                </c:pt>
                <c:pt idx="62">
                  <c:v>2.286921862369351E-2</c:v>
                </c:pt>
                <c:pt idx="63">
                  <c:v>2.2841515299695359E-2</c:v>
                </c:pt>
                <c:pt idx="64">
                  <c:v>2.2906082710059006E-2</c:v>
                </c:pt>
                <c:pt idx="65">
                  <c:v>2.278717563349475E-2</c:v>
                </c:pt>
                <c:pt idx="66">
                  <c:v>2.2943110224525221E-2</c:v>
                </c:pt>
                <c:pt idx="67">
                  <c:v>2.2559508450306853E-2</c:v>
                </c:pt>
                <c:pt idx="68">
                  <c:v>9.5104935232388499E-3</c:v>
                </c:pt>
                <c:pt idx="69">
                  <c:v>4.9259737640345858E-3</c:v>
                </c:pt>
                <c:pt idx="70">
                  <c:v>6.4799317448175353E-3</c:v>
                </c:pt>
                <c:pt idx="71">
                  <c:v>6.067749289110469E-3</c:v>
                </c:pt>
                <c:pt idx="72">
                  <c:v>6.0995957141062318E-3</c:v>
                </c:pt>
                <c:pt idx="73">
                  <c:v>6.2211649795188562E-3</c:v>
                </c:pt>
                <c:pt idx="74">
                  <c:v>6.3603848991512502E-3</c:v>
                </c:pt>
                <c:pt idx="75">
                  <c:v>6.3221188515293347E-3</c:v>
                </c:pt>
                <c:pt idx="76">
                  <c:v>2.6341940699641353E-2</c:v>
                </c:pt>
                <c:pt idx="77">
                  <c:v>2.5131681364578662E-2</c:v>
                </c:pt>
                <c:pt idx="78">
                  <c:v>2.5354970968678558E-2</c:v>
                </c:pt>
                <c:pt idx="79">
                  <c:v>2.8598160545064921E-2</c:v>
                </c:pt>
                <c:pt idx="80">
                  <c:v>2.6965346823291769E-2</c:v>
                </c:pt>
                <c:pt idx="81">
                  <c:v>2.4146745115211643E-2</c:v>
                </c:pt>
                <c:pt idx="82">
                  <c:v>2.4332169091270894E-2</c:v>
                </c:pt>
                <c:pt idx="83">
                  <c:v>2.4553835385354938E-2</c:v>
                </c:pt>
                <c:pt idx="84">
                  <c:v>2.4736049097067947E-2</c:v>
                </c:pt>
                <c:pt idx="85">
                  <c:v>2.4947291120948734E-2</c:v>
                </c:pt>
                <c:pt idx="86">
                  <c:v>2.5046319315458532E-2</c:v>
                </c:pt>
                <c:pt idx="87">
                  <c:v>2.5398563225613069E-2</c:v>
                </c:pt>
                <c:pt idx="88">
                  <c:v>2.6401931228205666E-2</c:v>
                </c:pt>
                <c:pt idx="89">
                  <c:v>2.6109124624714819E-2</c:v>
                </c:pt>
                <c:pt idx="90">
                  <c:v>3.2669488675501901E-2</c:v>
                </c:pt>
                <c:pt idx="91">
                  <c:v>4.2968263434363219E-2</c:v>
                </c:pt>
                <c:pt idx="92">
                  <c:v>4.0236545895422582E-2</c:v>
                </c:pt>
                <c:pt idx="93">
                  <c:v>4.0447606401538549E-2</c:v>
                </c:pt>
                <c:pt idx="94">
                  <c:v>4.1253300311905661E-2</c:v>
                </c:pt>
                <c:pt idx="95">
                  <c:v>4.2175973004457634E-2</c:v>
                </c:pt>
                <c:pt idx="96">
                  <c:v>4.1922366787144671E-2</c:v>
                </c:pt>
                <c:pt idx="97">
                  <c:v>4.0602050496050479E-2</c:v>
                </c:pt>
                <c:pt idx="98">
                  <c:v>0.15311752085608477</c:v>
                </c:pt>
                <c:pt idx="99">
                  <c:v>3.4134418007485068E-2</c:v>
                </c:pt>
                <c:pt idx="100">
                  <c:v>3.2275714635264796E-2</c:v>
                </c:pt>
                <c:pt idx="101">
                  <c:v>2.6372467821353385E-2</c:v>
                </c:pt>
                <c:pt idx="102">
                  <c:v>2.6131389679361239E-2</c:v>
                </c:pt>
                <c:pt idx="103">
                  <c:v>2.6016478492702166E-2</c:v>
                </c:pt>
                <c:pt idx="104">
                  <c:v>2.5586217944680523E-2</c:v>
                </c:pt>
                <c:pt idx="105">
                  <c:v>2.4110525685133055E-2</c:v>
                </c:pt>
                <c:pt idx="106">
                  <c:v>2.3742149286404612E-2</c:v>
                </c:pt>
                <c:pt idx="107">
                  <c:v>2.3448985563015556E-2</c:v>
                </c:pt>
                <c:pt idx="108">
                  <c:v>2.2528502062172384E-2</c:v>
                </c:pt>
                <c:pt idx="109">
                  <c:v>2.2309320764399398E-2</c:v>
                </c:pt>
                <c:pt idx="110">
                  <c:v>2.1876799340504349E-2</c:v>
                </c:pt>
                <c:pt idx="111">
                  <c:v>2.2073707557056843E-2</c:v>
                </c:pt>
                <c:pt idx="112">
                  <c:v>2.2032689625833601E-2</c:v>
                </c:pt>
                <c:pt idx="113">
                  <c:v>2.1983557278545618E-2</c:v>
                </c:pt>
                <c:pt idx="114">
                  <c:v>2.179782975596023E-2</c:v>
                </c:pt>
                <c:pt idx="115">
                  <c:v>2.1721234954549695E-2</c:v>
                </c:pt>
                <c:pt idx="116">
                  <c:v>2.1267645962077864E-2</c:v>
                </c:pt>
                <c:pt idx="117">
                  <c:v>2.1320911455571578E-2</c:v>
                </c:pt>
                <c:pt idx="118">
                  <c:v>2.1068263150604505E-2</c:v>
                </c:pt>
                <c:pt idx="119">
                  <c:v>2.1017798151406142E-2</c:v>
                </c:pt>
                <c:pt idx="120">
                  <c:v>2.1000574935280736E-2</c:v>
                </c:pt>
                <c:pt idx="121">
                  <c:v>2.1522706155798987E-2</c:v>
                </c:pt>
                <c:pt idx="122">
                  <c:v>2.1130498799818431E-2</c:v>
                </c:pt>
                <c:pt idx="123">
                  <c:v>8.8266331436559486E-3</c:v>
                </c:pt>
                <c:pt idx="124">
                  <c:v>1.0046524777189592E-2</c:v>
                </c:pt>
                <c:pt idx="125">
                  <c:v>1.01683242253372E-2</c:v>
                </c:pt>
                <c:pt idx="126">
                  <c:v>1.0445025432613386E-2</c:v>
                </c:pt>
                <c:pt idx="127">
                  <c:v>1.0356310159220672E-2</c:v>
                </c:pt>
                <c:pt idx="128">
                  <c:v>1.0468383011649429E-2</c:v>
                </c:pt>
                <c:pt idx="129">
                  <c:v>1.051826697930891E-2</c:v>
                </c:pt>
                <c:pt idx="130">
                  <c:v>7.9141416397293662E-3</c:v>
                </c:pt>
                <c:pt idx="131">
                  <c:v>7.8165811707453514E-3</c:v>
                </c:pt>
                <c:pt idx="132">
                  <c:v>7.8240948727417159E-3</c:v>
                </c:pt>
                <c:pt idx="133">
                  <c:v>7.8367174680868956E-3</c:v>
                </c:pt>
                <c:pt idx="134">
                  <c:v>7.9776127209941761E-3</c:v>
                </c:pt>
                <c:pt idx="135">
                  <c:v>7.8827563367115383E-3</c:v>
                </c:pt>
                <c:pt idx="136">
                  <c:v>7.8733902033596426E-3</c:v>
                </c:pt>
                <c:pt idx="137">
                  <c:v>7.8821588113300312E-3</c:v>
                </c:pt>
                <c:pt idx="138">
                  <c:v>7.858108671402575E-3</c:v>
                </c:pt>
                <c:pt idx="139">
                  <c:v>7.9276600097837324E-3</c:v>
                </c:pt>
                <c:pt idx="140">
                  <c:v>7.8120099475671445E-3</c:v>
                </c:pt>
                <c:pt idx="141">
                  <c:v>7.8050339157417215E-3</c:v>
                </c:pt>
                <c:pt idx="142">
                  <c:v>7.7747396869130014E-3</c:v>
                </c:pt>
                <c:pt idx="143">
                  <c:v>7.728640963077571E-3</c:v>
                </c:pt>
                <c:pt idx="144">
                  <c:v>7.6831996198345465E-3</c:v>
                </c:pt>
                <c:pt idx="145">
                  <c:v>7.8014340563310469E-3</c:v>
                </c:pt>
                <c:pt idx="146">
                  <c:v>7.7287606734991465E-3</c:v>
                </c:pt>
                <c:pt idx="147">
                  <c:v>7.6226111621773285E-3</c:v>
                </c:pt>
                <c:pt idx="148">
                  <c:v>7.6061345794570245E-3</c:v>
                </c:pt>
                <c:pt idx="149">
                  <c:v>7.5385700899740504E-3</c:v>
                </c:pt>
                <c:pt idx="150">
                  <c:v>7.4829708152440721E-3</c:v>
                </c:pt>
                <c:pt idx="151">
                  <c:v>7.3901012798597288E-3</c:v>
                </c:pt>
                <c:pt idx="152">
                  <c:v>1.5550131687680269E-2</c:v>
                </c:pt>
                <c:pt idx="153">
                  <c:v>1.8934139945985251E-2</c:v>
                </c:pt>
                <c:pt idx="154">
                  <c:v>1.2229058799640091E-2</c:v>
                </c:pt>
                <c:pt idx="155">
                  <c:v>1.1774373512015268E-2</c:v>
                </c:pt>
                <c:pt idx="156">
                  <c:v>1.2218801495753051E-2</c:v>
                </c:pt>
                <c:pt idx="157">
                  <c:v>1.2059512699939323E-2</c:v>
                </c:pt>
                <c:pt idx="158">
                  <c:v>1.2005775845895683E-2</c:v>
                </c:pt>
                <c:pt idx="159">
                  <c:v>1.175813475174281E-2</c:v>
                </c:pt>
                <c:pt idx="160">
                  <c:v>1.1791573155446211E-2</c:v>
                </c:pt>
                <c:pt idx="161">
                  <c:v>1.1603866529155793E-2</c:v>
                </c:pt>
                <c:pt idx="162">
                  <c:v>2.3953000689493686E-2</c:v>
                </c:pt>
                <c:pt idx="163">
                  <c:v>2.488985568504043E-2</c:v>
                </c:pt>
                <c:pt idx="164">
                  <c:v>2.46907971744319E-2</c:v>
                </c:pt>
                <c:pt idx="165">
                  <c:v>2.6135464283596588E-2</c:v>
                </c:pt>
                <c:pt idx="166">
                  <c:v>2.5850873807552577E-2</c:v>
                </c:pt>
                <c:pt idx="167">
                  <c:v>2.6876572982670099E-2</c:v>
                </c:pt>
                <c:pt idx="168">
                  <c:v>2.3912031491741814E-2</c:v>
                </c:pt>
                <c:pt idx="169">
                  <c:v>2.4272353223867671E-2</c:v>
                </c:pt>
                <c:pt idx="170">
                  <c:v>2.2211321708171083E-2</c:v>
                </c:pt>
                <c:pt idx="171">
                  <c:v>2.2383526066106385E-2</c:v>
                </c:pt>
                <c:pt idx="172">
                  <c:v>2.1836746625491954E-2</c:v>
                </c:pt>
                <c:pt idx="173">
                  <c:v>2.2874491008405884E-2</c:v>
                </c:pt>
                <c:pt idx="174">
                  <c:v>2.1698680765036671E-2</c:v>
                </c:pt>
                <c:pt idx="175">
                  <c:v>2.3519543894474304E-2</c:v>
                </c:pt>
                <c:pt idx="176">
                  <c:v>2.2022410856815555E-2</c:v>
                </c:pt>
                <c:pt idx="177">
                  <c:v>1.9036855654010587E-2</c:v>
                </c:pt>
                <c:pt idx="178">
                  <c:v>2.0500466637770276E-2</c:v>
                </c:pt>
                <c:pt idx="179">
                  <c:v>2.1037959862823197E-2</c:v>
                </c:pt>
                <c:pt idx="180">
                  <c:v>1.8648956630995084E-2</c:v>
                </c:pt>
                <c:pt idx="181">
                  <c:v>2.1446673442982567E-2</c:v>
                </c:pt>
                <c:pt idx="182">
                  <c:v>1.7965317351093191E-2</c:v>
                </c:pt>
                <c:pt idx="183">
                  <c:v>2.0326260409079699E-2</c:v>
                </c:pt>
                <c:pt idx="184">
                  <c:v>2.0676121515316281E-2</c:v>
                </c:pt>
                <c:pt idx="185">
                  <c:v>2.0349006498030175E-2</c:v>
                </c:pt>
                <c:pt idx="186">
                  <c:v>2.0761274920012007E-2</c:v>
                </c:pt>
                <c:pt idx="187">
                  <c:v>3.2991200819467825E-2</c:v>
                </c:pt>
                <c:pt idx="188">
                  <c:v>3.273126745782251E-2</c:v>
                </c:pt>
                <c:pt idx="189">
                  <c:v>2.4892470918968734E-2</c:v>
                </c:pt>
                <c:pt idx="190">
                  <c:v>1.9471505303013115E-2</c:v>
                </c:pt>
                <c:pt idx="191">
                  <c:v>2.449732653393466E-2</c:v>
                </c:pt>
                <c:pt idx="192">
                  <c:v>3.2993782004825944E-2</c:v>
                </c:pt>
                <c:pt idx="193">
                  <c:v>3.3659184492938254E-2</c:v>
                </c:pt>
                <c:pt idx="194">
                  <c:v>3.3754349018639607E-2</c:v>
                </c:pt>
                <c:pt idx="195">
                  <c:v>3.3525887434962209E-2</c:v>
                </c:pt>
                <c:pt idx="196">
                  <c:v>3.3705476163109704E-2</c:v>
                </c:pt>
                <c:pt idx="197">
                  <c:v>3.3779160042301415E-2</c:v>
                </c:pt>
                <c:pt idx="198">
                  <c:v>3.3722877240670246E-2</c:v>
                </c:pt>
                <c:pt idx="199">
                  <c:v>4.0689635409374536E-2</c:v>
                </c:pt>
                <c:pt idx="200">
                  <c:v>3.397614984801034E-2</c:v>
                </c:pt>
                <c:pt idx="201">
                  <c:v>4.0770729234667957E-2</c:v>
                </c:pt>
                <c:pt idx="202">
                  <c:v>4.0658163631405619E-2</c:v>
                </c:pt>
                <c:pt idx="203">
                  <c:v>4.094623839386724E-2</c:v>
                </c:pt>
                <c:pt idx="204">
                  <c:v>4.0728517133444719E-2</c:v>
                </c:pt>
                <c:pt idx="205">
                  <c:v>3.42327528325026E-2</c:v>
                </c:pt>
                <c:pt idx="206">
                  <c:v>4.0869224137522031E-2</c:v>
                </c:pt>
                <c:pt idx="207">
                  <c:v>3.3666594439039521E-2</c:v>
                </c:pt>
                <c:pt idx="208">
                  <c:v>3.3617721583510174E-2</c:v>
                </c:pt>
                <c:pt idx="209">
                  <c:v>3.4229422455349545E-2</c:v>
                </c:pt>
                <c:pt idx="210">
                  <c:v>3.4317177034948743E-2</c:v>
                </c:pt>
                <c:pt idx="211">
                  <c:v>3.442974263821108E-2</c:v>
                </c:pt>
                <c:pt idx="212">
                  <c:v>3.4246823532910531E-2</c:v>
                </c:pt>
                <c:pt idx="213">
                  <c:v>3.4204611431686849E-2</c:v>
                </c:pt>
                <c:pt idx="214">
                  <c:v>4.1174699977544083E-2</c:v>
                </c:pt>
                <c:pt idx="215">
                  <c:v>3.4640803144327048E-2</c:v>
                </c:pt>
                <c:pt idx="216">
                  <c:v>3.4295696388439989E-2</c:v>
                </c:pt>
                <c:pt idx="217">
                  <c:v>2.5742457139531494E-2</c:v>
                </c:pt>
                <c:pt idx="218">
                  <c:v>2.7536991612971962E-2</c:v>
                </c:pt>
                <c:pt idx="219">
                  <c:v>2.7292571631329587E-2</c:v>
                </c:pt>
                <c:pt idx="220">
                  <c:v>2.8866529448919431E-2</c:v>
                </c:pt>
                <c:pt idx="221">
                  <c:v>2.6329375405824473E-2</c:v>
                </c:pt>
                <c:pt idx="222">
                  <c:v>2.5323616605071098E-2</c:v>
                </c:pt>
                <c:pt idx="223">
                  <c:v>2.5081884937396937E-2</c:v>
                </c:pt>
                <c:pt idx="224">
                  <c:v>2.4694903196472273E-2</c:v>
                </c:pt>
                <c:pt idx="225">
                  <c:v>2.348928294505781E-2</c:v>
                </c:pt>
                <c:pt idx="226">
                  <c:v>2.341067809244135E-2</c:v>
                </c:pt>
                <c:pt idx="227">
                  <c:v>2.2850179285581307E-2</c:v>
                </c:pt>
                <c:pt idx="228">
                  <c:v>2.2795568771637131E-2</c:v>
                </c:pt>
                <c:pt idx="229">
                  <c:v>2.2732541815867369E-2</c:v>
                </c:pt>
                <c:pt idx="230">
                  <c:v>2.258225424606175E-2</c:v>
                </c:pt>
                <c:pt idx="231">
                  <c:v>2.2530533396592722E-2</c:v>
                </c:pt>
                <c:pt idx="232">
                  <c:v>2.2466739871347507E-2</c:v>
                </c:pt>
                <c:pt idx="233">
                  <c:v>2.243883847405681E-2</c:v>
                </c:pt>
              </c:numCache>
            </c:numRef>
          </c:xVal>
          <c:yVal>
            <c:numRef>
              <c:f>Data!$AF$52:$JE$52</c:f>
              <c:numCache>
                <c:formatCode>0.0%</c:formatCode>
                <c:ptCount val="234"/>
                <c:pt idx="0">
                  <c:v>1.2154108628130582</c:v>
                </c:pt>
                <c:pt idx="1">
                  <c:v>1.0181557880330163</c:v>
                </c:pt>
                <c:pt idx="2">
                  <c:v>1.0081172750992431</c:v>
                </c:pt>
                <c:pt idx="3">
                  <c:v>1.0064214345638931</c:v>
                </c:pt>
                <c:pt idx="4">
                  <c:v>1.0837985993896586</c:v>
                </c:pt>
                <c:pt idx="5">
                  <c:v>1.0824188572347542</c:v>
                </c:pt>
                <c:pt idx="6">
                  <c:v>1.07766152422483</c:v>
                </c:pt>
                <c:pt idx="7">
                  <c:v>1.0721786658743768</c:v>
                </c:pt>
                <c:pt idx="8">
                  <c:v>1.0797007607975289</c:v>
                </c:pt>
                <c:pt idx="9">
                  <c:v>1.0740033509502622</c:v>
                </c:pt>
                <c:pt idx="10">
                  <c:v>1.0726434571135328</c:v>
                </c:pt>
                <c:pt idx="11">
                  <c:v>1.0763787041338475</c:v>
                </c:pt>
                <c:pt idx="12">
                  <c:v>1.072676039490954</c:v>
                </c:pt>
                <c:pt idx="13">
                  <c:v>0.94138815864994996</c:v>
                </c:pt>
                <c:pt idx="14">
                  <c:v>0.9684861845642978</c:v>
                </c:pt>
                <c:pt idx="15">
                  <c:v>1.0206554674040218</c:v>
                </c:pt>
                <c:pt idx="16">
                  <c:v>1.082665652339533</c:v>
                </c:pt>
                <c:pt idx="17">
                  <c:v>1.0804634541944798</c:v>
                </c:pt>
                <c:pt idx="18">
                  <c:v>1.0936122770883119</c:v>
                </c:pt>
                <c:pt idx="19">
                  <c:v>1.0961936722835628</c:v>
                </c:pt>
                <c:pt idx="20">
                  <c:v>1.1082458693363657</c:v>
                </c:pt>
                <c:pt idx="21">
                  <c:v>1.066276651964434</c:v>
                </c:pt>
                <c:pt idx="22">
                  <c:v>1.4301959334877075</c:v>
                </c:pt>
                <c:pt idx="23">
                  <c:v>1.2799491063219759</c:v>
                </c:pt>
                <c:pt idx="24">
                  <c:v>1.0418491940881123</c:v>
                </c:pt>
                <c:pt idx="25">
                  <c:v>1.0310183376330146</c:v>
                </c:pt>
                <c:pt idx="26">
                  <c:v>1.0203437078189861</c:v>
                </c:pt>
                <c:pt idx="27">
                  <c:v>1.0229570214480515</c:v>
                </c:pt>
                <c:pt idx="28">
                  <c:v>1.0240900843416627</c:v>
                </c:pt>
                <c:pt idx="29">
                  <c:v>1.0141869759533295</c:v>
                </c:pt>
                <c:pt idx="30">
                  <c:v>1.0545756755649227</c:v>
                </c:pt>
                <c:pt idx="31">
                  <c:v>1.0414524679118755</c:v>
                </c:pt>
                <c:pt idx="32">
                  <c:v>1.1536730261989823</c:v>
                </c:pt>
                <c:pt idx="33">
                  <c:v>0.94076981013725514</c:v>
                </c:pt>
                <c:pt idx="34">
                  <c:v>0.91295889217430382</c:v>
                </c:pt>
                <c:pt idx="35">
                  <c:v>0.93494416066038166</c:v>
                </c:pt>
                <c:pt idx="36">
                  <c:v>0.93576050914990805</c:v>
                </c:pt>
                <c:pt idx="37">
                  <c:v>0.94016962513581592</c:v>
                </c:pt>
                <c:pt idx="38">
                  <c:v>0.92701737320371802</c:v>
                </c:pt>
                <c:pt idx="39">
                  <c:v>0.93252419388137719</c:v>
                </c:pt>
                <c:pt idx="40">
                  <c:v>0.98824077989530557</c:v>
                </c:pt>
                <c:pt idx="41">
                  <c:v>1.3577141531325532</c:v>
                </c:pt>
                <c:pt idx="42">
                  <c:v>1.3029109966469619</c:v>
                </c:pt>
                <c:pt idx="43">
                  <c:v>1.3562097668608206</c:v>
                </c:pt>
                <c:pt idx="44">
                  <c:v>1.3084482511612359</c:v>
                </c:pt>
                <c:pt idx="45">
                  <c:v>1.3609340346218808</c:v>
                </c:pt>
                <c:pt idx="46">
                  <c:v>1.3614998898732265</c:v>
                </c:pt>
                <c:pt idx="47">
                  <c:v>1.3679383567739314</c:v>
                </c:pt>
                <c:pt idx="48">
                  <c:v>1.3378170793723598</c:v>
                </c:pt>
                <c:pt idx="49">
                  <c:v>1.1112595293702563</c:v>
                </c:pt>
                <c:pt idx="50">
                  <c:v>1.0477958910978145</c:v>
                </c:pt>
                <c:pt idx="51">
                  <c:v>1.0154730523078621</c:v>
                </c:pt>
                <c:pt idx="52">
                  <c:v>1.0218004633681474</c:v>
                </c:pt>
                <c:pt idx="53">
                  <c:v>1.0018657687821972</c:v>
                </c:pt>
                <c:pt idx="54">
                  <c:v>1.0233387229862849</c:v>
                </c:pt>
                <c:pt idx="55">
                  <c:v>1.0083634778256736</c:v>
                </c:pt>
                <c:pt idx="56">
                  <c:v>1.0204349223669871</c:v>
                </c:pt>
                <c:pt idx="57">
                  <c:v>1.0168454245315035</c:v>
                </c:pt>
                <c:pt idx="58">
                  <c:v>0.92307135552060982</c:v>
                </c:pt>
                <c:pt idx="59">
                  <c:v>0.96434930543137365</c:v>
                </c:pt>
                <c:pt idx="60">
                  <c:v>1.0287155220845012</c:v>
                </c:pt>
                <c:pt idx="61">
                  <c:v>0.99652014722660431</c:v>
                </c:pt>
                <c:pt idx="62">
                  <c:v>0.98242574328838705</c:v>
                </c:pt>
                <c:pt idx="63">
                  <c:v>1.0055119856457793</c:v>
                </c:pt>
                <c:pt idx="64">
                  <c:v>0.97651836812929116</c:v>
                </c:pt>
                <c:pt idx="65">
                  <c:v>0.96910633674771818</c:v>
                </c:pt>
                <c:pt idx="66">
                  <c:v>0.99612566023650706</c:v>
                </c:pt>
                <c:pt idx="67">
                  <c:v>0.97546305765181074</c:v>
                </c:pt>
                <c:pt idx="68">
                  <c:v>0.39417228194392484</c:v>
                </c:pt>
                <c:pt idx="69">
                  <c:v>0.21481680450333401</c:v>
                </c:pt>
                <c:pt idx="70">
                  <c:v>0.52938522211611305</c:v>
                </c:pt>
                <c:pt idx="71">
                  <c:v>0.50406127284229119</c:v>
                </c:pt>
                <c:pt idx="72">
                  <c:v>0.50944935918180578</c:v>
                </c:pt>
                <c:pt idx="73">
                  <c:v>0.51474862703125313</c:v>
                </c:pt>
                <c:pt idx="74">
                  <c:v>0.52534826843100446</c:v>
                </c:pt>
                <c:pt idx="75">
                  <c:v>0.515133146545797</c:v>
                </c:pt>
                <c:pt idx="76">
                  <c:v>1.1438494501250021</c:v>
                </c:pt>
                <c:pt idx="77">
                  <c:v>0.81991342475737961</c:v>
                </c:pt>
                <c:pt idx="78">
                  <c:v>1.1817892560000767</c:v>
                </c:pt>
                <c:pt idx="79">
                  <c:v>1.211839691342222</c:v>
                </c:pt>
                <c:pt idx="80">
                  <c:v>1.258944701192426</c:v>
                </c:pt>
                <c:pt idx="81">
                  <c:v>1.0717361097715368</c:v>
                </c:pt>
                <c:pt idx="82">
                  <c:v>1.0756439607699675</c:v>
                </c:pt>
                <c:pt idx="83">
                  <c:v>1.0719412078776756</c:v>
                </c:pt>
                <c:pt idx="84">
                  <c:v>1.0688049788950265</c:v>
                </c:pt>
                <c:pt idx="85">
                  <c:v>1.049653829197891</c:v>
                </c:pt>
                <c:pt idx="86">
                  <c:v>1.0268411747895885</c:v>
                </c:pt>
                <c:pt idx="87">
                  <c:v>1.0571171149958591</c:v>
                </c:pt>
                <c:pt idx="88">
                  <c:v>1.1417163828729446</c:v>
                </c:pt>
                <c:pt idx="89">
                  <c:v>1.0829901288252535</c:v>
                </c:pt>
                <c:pt idx="90">
                  <c:v>1.4237223020429723</c:v>
                </c:pt>
                <c:pt idx="91">
                  <c:v>3.5085079393052614</c:v>
                </c:pt>
                <c:pt idx="92">
                  <c:v>3.3406747978682487</c:v>
                </c:pt>
                <c:pt idx="93">
                  <c:v>3.3763840565986554</c:v>
                </c:pt>
                <c:pt idx="94">
                  <c:v>3.4115046754591698</c:v>
                </c:pt>
                <c:pt idx="95">
                  <c:v>3.4817532411544527</c:v>
                </c:pt>
                <c:pt idx="96">
                  <c:v>3.4418947824084718</c:v>
                </c:pt>
                <c:pt idx="97">
                  <c:v>3.2839647680690378</c:v>
                </c:pt>
                <c:pt idx="98">
                  <c:v>2.8844709322763666</c:v>
                </c:pt>
                <c:pt idx="99">
                  <c:v>0.68186110324947824</c:v>
                </c:pt>
                <c:pt idx="100">
                  <c:v>0.68060103845593944</c:v>
                </c:pt>
                <c:pt idx="101">
                  <c:v>0.53104553762087514</c:v>
                </c:pt>
                <c:pt idx="102">
                  <c:v>0.53578261187002396</c:v>
                </c:pt>
                <c:pt idx="103">
                  <c:v>0.54008922422064398</c:v>
                </c:pt>
                <c:pt idx="104">
                  <c:v>0.53479633802473592</c:v>
                </c:pt>
                <c:pt idx="105">
                  <c:v>0.49118489177097391</c:v>
                </c:pt>
                <c:pt idx="106">
                  <c:v>0.48577534839387471</c:v>
                </c:pt>
                <c:pt idx="107">
                  <c:v>0.48260451852033259</c:v>
                </c:pt>
                <c:pt idx="108">
                  <c:v>0.44448442369159619</c:v>
                </c:pt>
                <c:pt idx="109">
                  <c:v>0.43972819211328956</c:v>
                </c:pt>
                <c:pt idx="110">
                  <c:v>0.42871972246602119</c:v>
                </c:pt>
                <c:pt idx="111">
                  <c:v>0.44277983987309288</c:v>
                </c:pt>
                <c:pt idx="112">
                  <c:v>0.43579671491540506</c:v>
                </c:pt>
                <c:pt idx="113">
                  <c:v>0.44113532977625064</c:v>
                </c:pt>
                <c:pt idx="114">
                  <c:v>0.43338785178610922</c:v>
                </c:pt>
                <c:pt idx="115">
                  <c:v>0.4315678534046789</c:v>
                </c:pt>
                <c:pt idx="116">
                  <c:v>0.42061183320726836</c:v>
                </c:pt>
                <c:pt idx="117">
                  <c:v>0.41797647631229767</c:v>
                </c:pt>
                <c:pt idx="118">
                  <c:v>0.41924668053204667</c:v>
                </c:pt>
                <c:pt idx="119">
                  <c:v>0.4072024390968082</c:v>
                </c:pt>
                <c:pt idx="120">
                  <c:v>0.40790988363382374</c:v>
                </c:pt>
                <c:pt idx="121">
                  <c:v>0.42851266331818488</c:v>
                </c:pt>
                <c:pt idx="122">
                  <c:v>0.42316330843347327</c:v>
                </c:pt>
                <c:pt idx="123">
                  <c:v>0.46726647898611995</c:v>
                </c:pt>
                <c:pt idx="124">
                  <c:v>0.67144185926693334</c:v>
                </c:pt>
                <c:pt idx="125">
                  <c:v>0.68100380702229557</c:v>
                </c:pt>
                <c:pt idx="126">
                  <c:v>0.72781905339172981</c:v>
                </c:pt>
                <c:pt idx="127">
                  <c:v>0.70595485735748631</c:v>
                </c:pt>
                <c:pt idx="128">
                  <c:v>0.69639578316761341</c:v>
                </c:pt>
                <c:pt idx="129">
                  <c:v>0.70046504512578367</c:v>
                </c:pt>
                <c:pt idx="130">
                  <c:v>0.65166695682228604</c:v>
                </c:pt>
                <c:pt idx="131">
                  <c:v>0.59966852940576598</c:v>
                </c:pt>
                <c:pt idx="132">
                  <c:v>0.58535210316819941</c:v>
                </c:pt>
                <c:pt idx="133">
                  <c:v>0.57228960360423997</c:v>
                </c:pt>
                <c:pt idx="134">
                  <c:v>0.59622047757106822</c:v>
                </c:pt>
                <c:pt idx="135">
                  <c:v>0.57907925848625963</c:v>
                </c:pt>
                <c:pt idx="136">
                  <c:v>0.57301312611865474</c:v>
                </c:pt>
                <c:pt idx="137">
                  <c:v>0.57961565260638914</c:v>
                </c:pt>
                <c:pt idx="138">
                  <c:v>0.58683474559196003</c:v>
                </c:pt>
                <c:pt idx="139">
                  <c:v>0.58754119399827287</c:v>
                </c:pt>
                <c:pt idx="140">
                  <c:v>0.57905846480832546</c:v>
                </c:pt>
                <c:pt idx="141">
                  <c:v>0.58121194353634686</c:v>
                </c:pt>
                <c:pt idx="142">
                  <c:v>0.58285506513306451</c:v>
                </c:pt>
                <c:pt idx="143">
                  <c:v>0.57539098879449446</c:v>
                </c:pt>
                <c:pt idx="144">
                  <c:v>0.57328499811382516</c:v>
                </c:pt>
                <c:pt idx="145">
                  <c:v>0.59148611400846218</c:v>
                </c:pt>
                <c:pt idx="146">
                  <c:v>0.58609347688172986</c:v>
                </c:pt>
                <c:pt idx="147">
                  <c:v>0.58140416611685997</c:v>
                </c:pt>
                <c:pt idx="148">
                  <c:v>0.58133773682292944</c:v>
                </c:pt>
                <c:pt idx="149">
                  <c:v>0.58930007066050749</c:v>
                </c:pt>
                <c:pt idx="150">
                  <c:v>0.57276007668636764</c:v>
                </c:pt>
                <c:pt idx="151">
                  <c:v>0.5775251083161882</c:v>
                </c:pt>
                <c:pt idx="152">
                  <c:v>0.82962589458252955</c:v>
                </c:pt>
                <c:pt idx="153">
                  <c:v>1.1094426647027336</c:v>
                </c:pt>
                <c:pt idx="154">
                  <c:v>0.6675542962663521</c:v>
                </c:pt>
                <c:pt idx="155">
                  <c:v>0.67549400941376336</c:v>
                </c:pt>
                <c:pt idx="156">
                  <c:v>0.67818765420306115</c:v>
                </c:pt>
                <c:pt idx="157">
                  <c:v>0.68204482398860455</c:v>
                </c:pt>
                <c:pt idx="158">
                  <c:v>0.65180740089566269</c:v>
                </c:pt>
                <c:pt idx="159">
                  <c:v>0.6569819788863418</c:v>
                </c:pt>
                <c:pt idx="160">
                  <c:v>0.66856273571144664</c:v>
                </c:pt>
                <c:pt idx="161">
                  <c:v>0.66787297176248672</c:v>
                </c:pt>
                <c:pt idx="162">
                  <c:v>1.0659154407771181</c:v>
                </c:pt>
                <c:pt idx="163">
                  <c:v>1.1389923543457514</c:v>
                </c:pt>
                <c:pt idx="164">
                  <c:v>1.1971978872559137</c:v>
                </c:pt>
                <c:pt idx="165">
                  <c:v>1.5004765594348719</c:v>
                </c:pt>
                <c:pt idx="166">
                  <c:v>1.5067999983241229</c:v>
                </c:pt>
                <c:pt idx="167">
                  <c:v>1.5112307082638901</c:v>
                </c:pt>
                <c:pt idx="168">
                  <c:v>1.2681551958183008</c:v>
                </c:pt>
                <c:pt idx="169">
                  <c:v>1.4158255171566689</c:v>
                </c:pt>
                <c:pt idx="170">
                  <c:v>1.065328002732965</c:v>
                </c:pt>
                <c:pt idx="171">
                  <c:v>1.1410741324520657</c:v>
                </c:pt>
                <c:pt idx="172">
                  <c:v>1.0778520701231535</c:v>
                </c:pt>
                <c:pt idx="173">
                  <c:v>1.0222454405144801</c:v>
                </c:pt>
                <c:pt idx="174">
                  <c:v>1.2266110851575489</c:v>
                </c:pt>
                <c:pt idx="175">
                  <c:v>1.4828266508391186</c:v>
                </c:pt>
                <c:pt idx="176">
                  <c:v>1.0533369782990525</c:v>
                </c:pt>
                <c:pt idx="177">
                  <c:v>1.4281921938786453</c:v>
                </c:pt>
                <c:pt idx="178">
                  <c:v>1.1805128985743936</c:v>
                </c:pt>
                <c:pt idx="179">
                  <c:v>1.038674772199603</c:v>
                </c:pt>
                <c:pt idx="180">
                  <c:v>1.2853421071854987</c:v>
                </c:pt>
                <c:pt idx="181">
                  <c:v>1.293449332308465</c:v>
                </c:pt>
                <c:pt idx="182">
                  <c:v>1.2299185914603388</c:v>
                </c:pt>
                <c:pt idx="183">
                  <c:v>1.2687824041563069</c:v>
                </c:pt>
                <c:pt idx="184">
                  <c:v>1.145945901243141</c:v>
                </c:pt>
                <c:pt idx="185">
                  <c:v>1.1951357224304215</c:v>
                </c:pt>
                <c:pt idx="186">
                  <c:v>1.2010306353039577</c:v>
                </c:pt>
                <c:pt idx="187">
                  <c:v>2.7857131354845679</c:v>
                </c:pt>
                <c:pt idx="188">
                  <c:v>2.613182534269749</c:v>
                </c:pt>
                <c:pt idx="189">
                  <c:v>1.0701510709957056</c:v>
                </c:pt>
                <c:pt idx="190">
                  <c:v>2.7874367839114846</c:v>
                </c:pt>
                <c:pt idx="191">
                  <c:v>3.1084661736488344</c:v>
                </c:pt>
                <c:pt idx="192">
                  <c:v>3.6250740938987827</c:v>
                </c:pt>
                <c:pt idx="193">
                  <c:v>3.374676749337846</c:v>
                </c:pt>
                <c:pt idx="194">
                  <c:v>3.3480438587299632</c:v>
                </c:pt>
                <c:pt idx="195">
                  <c:v>3.3469105411131173</c:v>
                </c:pt>
                <c:pt idx="196">
                  <c:v>3.3685978617065704</c:v>
                </c:pt>
                <c:pt idx="197">
                  <c:v>3.3382544620092629</c:v>
                </c:pt>
                <c:pt idx="198">
                  <c:v>3.3404951214456737</c:v>
                </c:pt>
                <c:pt idx="199">
                  <c:v>3.4089224855595703</c:v>
                </c:pt>
                <c:pt idx="200">
                  <c:v>3.3665715931534286</c:v>
                </c:pt>
                <c:pt idx="201">
                  <c:v>3.3677978277205898</c:v>
                </c:pt>
                <c:pt idx="202">
                  <c:v>3.4020001870674754</c:v>
                </c:pt>
                <c:pt idx="203">
                  <c:v>3.4095967144055255</c:v>
                </c:pt>
                <c:pt idx="204">
                  <c:v>3.4059683819431612</c:v>
                </c:pt>
                <c:pt idx="205">
                  <c:v>3.3719093107857119</c:v>
                </c:pt>
                <c:pt idx="206">
                  <c:v>3.3985918234409187</c:v>
                </c:pt>
                <c:pt idx="207">
                  <c:v>3.3195575455709312</c:v>
                </c:pt>
                <c:pt idx="208">
                  <c:v>3.3007155089496005</c:v>
                </c:pt>
                <c:pt idx="209">
                  <c:v>3.353600046814464</c:v>
                </c:pt>
                <c:pt idx="210">
                  <c:v>3.362109922933552</c:v>
                </c:pt>
                <c:pt idx="211">
                  <c:v>3.3548444316509807</c:v>
                </c:pt>
                <c:pt idx="212">
                  <c:v>3.3639884901183366</c:v>
                </c:pt>
                <c:pt idx="213">
                  <c:v>3.3738996943819632</c:v>
                </c:pt>
                <c:pt idx="214">
                  <c:v>3.4234676207969685</c:v>
                </c:pt>
                <c:pt idx="215">
                  <c:v>3.3912497334838241</c:v>
                </c:pt>
                <c:pt idx="216">
                  <c:v>3.3722506715826235</c:v>
                </c:pt>
                <c:pt idx="217">
                  <c:v>0.49093688803968827</c:v>
                </c:pt>
                <c:pt idx="218">
                  <c:v>0.56887404874893488</c:v>
                </c:pt>
                <c:pt idx="219">
                  <c:v>0.57542470175688798</c:v>
                </c:pt>
                <c:pt idx="220">
                  <c:v>0.62534135041081118</c:v>
                </c:pt>
                <c:pt idx="221">
                  <c:v>0.55988413101892776</c:v>
                </c:pt>
                <c:pt idx="222">
                  <c:v>0.52330663772704666</c:v>
                </c:pt>
                <c:pt idx="223">
                  <c:v>0.52468228046493315</c:v>
                </c:pt>
                <c:pt idx="224">
                  <c:v>0.51762625490887237</c:v>
                </c:pt>
                <c:pt idx="225">
                  <c:v>0.44092915915635789</c:v>
                </c:pt>
                <c:pt idx="226">
                  <c:v>0.43599843108705955</c:v>
                </c:pt>
                <c:pt idx="227">
                  <c:v>0.39165329658680981</c:v>
                </c:pt>
                <c:pt idx="228">
                  <c:v>0.38258760009902809</c:v>
                </c:pt>
                <c:pt idx="229">
                  <c:v>0.38731368177271042</c:v>
                </c:pt>
                <c:pt idx="230">
                  <c:v>0.38296242172092926</c:v>
                </c:pt>
                <c:pt idx="231">
                  <c:v>0.37950791316106014</c:v>
                </c:pt>
                <c:pt idx="232">
                  <c:v>0.37478104018082198</c:v>
                </c:pt>
                <c:pt idx="233">
                  <c:v>0.38456240952894416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7D-4341-8D6E-EBDA25F21DC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Data!$AF$50:$JE$50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2.476102190893148E-2</c:v>
                </c:pt>
                <c:pt idx="3">
                  <c:v>2.3094036709271792E-2</c:v>
                </c:pt>
                <c:pt idx="4">
                  <c:v>2.5072209375843757E-2</c:v>
                </c:pt>
                <c:pt idx="5">
                  <c:v>2.5510353369438632E-2</c:v>
                </c:pt>
                <c:pt idx="6">
                  <c:v>2.5369874069989473E-2</c:v>
                </c:pt>
                <c:pt idx="7">
                  <c:v>2.5398384836415766E-2</c:v>
                </c:pt>
                <c:pt idx="8">
                  <c:v>2.5764356508331532E-2</c:v>
                </c:pt>
                <c:pt idx="9">
                  <c:v>2.5549460442254035E-2</c:v>
                </c:pt>
                <c:pt idx="10">
                  <c:v>2.5055226676238718E-2</c:v>
                </c:pt>
                <c:pt idx="11">
                  <c:v>2.5068135392482871E-2</c:v>
                </c:pt>
                <c:pt idx="12">
                  <c:v>2.5289796403493159E-2</c:v>
                </c:pt>
                <c:pt idx="13">
                  <c:v>2.2363160661464709E-2</c:v>
                </c:pt>
                <c:pt idx="14">
                  <c:v>2.3499153144261209E-2</c:v>
                </c:pt>
                <c:pt idx="15">
                  <c:v>2.4827169739269794E-2</c:v>
                </c:pt>
                <c:pt idx="16">
                  <c:v>2.5696891850526593E-2</c:v>
                </c:pt>
                <c:pt idx="17">
                  <c:v>2.5635113532516685E-2</c:v>
                </c:pt>
                <c:pt idx="18">
                  <c:v>2.5614059137598733E-2</c:v>
                </c:pt>
                <c:pt idx="19">
                  <c:v>2.5702494769587081E-2</c:v>
                </c:pt>
                <c:pt idx="20">
                  <c:v>2.4786265811479691E-2</c:v>
                </c:pt>
                <c:pt idx="21">
                  <c:v>2.4769277049600302E-2</c:v>
                </c:pt>
                <c:pt idx="22">
                  <c:v>3.2623810238603612E-2</c:v>
                </c:pt>
                <c:pt idx="23">
                  <c:v>2.7892495767423475E-2</c:v>
                </c:pt>
                <c:pt idx="24">
                  <c:v>2.4637134761608781E-2</c:v>
                </c:pt>
                <c:pt idx="25">
                  <c:v>2.4209925814016375E-2</c:v>
                </c:pt>
                <c:pt idx="26">
                  <c:v>2.4277824533796122E-2</c:v>
                </c:pt>
                <c:pt idx="27">
                  <c:v>2.5162844928715455E-2</c:v>
                </c:pt>
                <c:pt idx="28">
                  <c:v>2.4838719409223553E-2</c:v>
                </c:pt>
                <c:pt idx="29">
                  <c:v>2.4119286833704345E-2</c:v>
                </c:pt>
                <c:pt idx="30">
                  <c:v>2.4215032417858939E-2</c:v>
                </c:pt>
                <c:pt idx="31">
                  <c:v>2.3901527559068825E-2</c:v>
                </c:pt>
                <c:pt idx="32">
                  <c:v>2.545169567183625E-2</c:v>
                </c:pt>
                <c:pt idx="33">
                  <c:v>2.2102472137583984E-2</c:v>
                </c:pt>
                <c:pt idx="34">
                  <c:v>2.1704496159928421E-2</c:v>
                </c:pt>
                <c:pt idx="35">
                  <c:v>2.1824679967258565E-2</c:v>
                </c:pt>
                <c:pt idx="36">
                  <c:v>2.2233097772480059E-2</c:v>
                </c:pt>
                <c:pt idx="37">
                  <c:v>2.2032597025741341E-2</c:v>
                </c:pt>
                <c:pt idx="38">
                  <c:v>2.1974920059833702E-2</c:v>
                </c:pt>
                <c:pt idx="39">
                  <c:v>2.1770711157223066E-2</c:v>
                </c:pt>
                <c:pt idx="40">
                  <c:v>2.1158936034417986E-2</c:v>
                </c:pt>
                <c:pt idx="41">
                  <c:v>2.6997368900383623E-2</c:v>
                </c:pt>
                <c:pt idx="42">
                  <c:v>3.0193437152633895E-2</c:v>
                </c:pt>
                <c:pt idx="43">
                  <c:v>3.2043143830387533E-2</c:v>
                </c:pt>
                <c:pt idx="44">
                  <c:v>3.1546667991789956E-2</c:v>
                </c:pt>
                <c:pt idx="45">
                  <c:v>3.1890859859758813E-2</c:v>
                </c:pt>
                <c:pt idx="46">
                  <c:v>3.1562199704699756E-2</c:v>
                </c:pt>
                <c:pt idx="47">
                  <c:v>3.1479360739358642E-2</c:v>
                </c:pt>
                <c:pt idx="48">
                  <c:v>3.1194500441731443E-2</c:v>
                </c:pt>
                <c:pt idx="49">
                  <c:v>2.6296168264577258E-2</c:v>
                </c:pt>
                <c:pt idx="50">
                  <c:v>2.4502847108763826E-2</c:v>
                </c:pt>
                <c:pt idx="51">
                  <c:v>2.4116422539922522E-2</c:v>
                </c:pt>
                <c:pt idx="52">
                  <c:v>2.3887520817044816E-2</c:v>
                </c:pt>
                <c:pt idx="53">
                  <c:v>2.4159587113577907E-2</c:v>
                </c:pt>
                <c:pt idx="54">
                  <c:v>2.3914755223437445E-2</c:v>
                </c:pt>
                <c:pt idx="55">
                  <c:v>2.3588771437706546E-2</c:v>
                </c:pt>
                <c:pt idx="56">
                  <c:v>2.3264687123352168E-2</c:v>
                </c:pt>
                <c:pt idx="57">
                  <c:v>2.3849716567773127E-2</c:v>
                </c:pt>
                <c:pt idx="58">
                  <c:v>2.1791237920074757E-2</c:v>
                </c:pt>
                <c:pt idx="59">
                  <c:v>2.2465461292609623E-2</c:v>
                </c:pt>
                <c:pt idx="60">
                  <c:v>2.2405269508389947E-2</c:v>
                </c:pt>
                <c:pt idx="61">
                  <c:v>2.320042246280396E-2</c:v>
                </c:pt>
                <c:pt idx="62">
                  <c:v>2.286921862369351E-2</c:v>
                </c:pt>
                <c:pt idx="63">
                  <c:v>2.2841515299695359E-2</c:v>
                </c:pt>
                <c:pt idx="64">
                  <c:v>2.2906082710059006E-2</c:v>
                </c:pt>
                <c:pt idx="65">
                  <c:v>2.278717563349475E-2</c:v>
                </c:pt>
                <c:pt idx="66">
                  <c:v>2.2943110224525221E-2</c:v>
                </c:pt>
                <c:pt idx="67">
                  <c:v>2.2559508450306853E-2</c:v>
                </c:pt>
                <c:pt idx="68">
                  <c:v>9.5104935232388499E-3</c:v>
                </c:pt>
                <c:pt idx="69">
                  <c:v>4.9259737640345858E-3</c:v>
                </c:pt>
                <c:pt idx="70">
                  <c:v>6.4799317448175353E-3</c:v>
                </c:pt>
                <c:pt idx="71">
                  <c:v>6.067749289110469E-3</c:v>
                </c:pt>
                <c:pt idx="72">
                  <c:v>6.0995957141062318E-3</c:v>
                </c:pt>
                <c:pt idx="73">
                  <c:v>6.2211649795188562E-3</c:v>
                </c:pt>
                <c:pt idx="74">
                  <c:v>6.3603848991512502E-3</c:v>
                </c:pt>
                <c:pt idx="75">
                  <c:v>6.3221188515293347E-3</c:v>
                </c:pt>
                <c:pt idx="76">
                  <c:v>2.6341940699641353E-2</c:v>
                </c:pt>
                <c:pt idx="77">
                  <c:v>2.5131681364578662E-2</c:v>
                </c:pt>
                <c:pt idx="78">
                  <c:v>2.5354970968678558E-2</c:v>
                </c:pt>
                <c:pt idx="79">
                  <c:v>2.8598160545064921E-2</c:v>
                </c:pt>
                <c:pt idx="80">
                  <c:v>2.6965346823291769E-2</c:v>
                </c:pt>
                <c:pt idx="81">
                  <c:v>2.4146745115211643E-2</c:v>
                </c:pt>
                <c:pt idx="82">
                  <c:v>2.4332169091270894E-2</c:v>
                </c:pt>
                <c:pt idx="83">
                  <c:v>2.4553835385354938E-2</c:v>
                </c:pt>
                <c:pt idx="84">
                  <c:v>2.4736049097067947E-2</c:v>
                </c:pt>
                <c:pt idx="85">
                  <c:v>2.4947291120948734E-2</c:v>
                </c:pt>
                <c:pt idx="86">
                  <c:v>2.5046319315458532E-2</c:v>
                </c:pt>
                <c:pt idx="87">
                  <c:v>2.5398563225613069E-2</c:v>
                </c:pt>
                <c:pt idx="88">
                  <c:v>2.6401931228205666E-2</c:v>
                </c:pt>
                <c:pt idx="89">
                  <c:v>2.6109124624714819E-2</c:v>
                </c:pt>
                <c:pt idx="90">
                  <c:v>3.2669488675501901E-2</c:v>
                </c:pt>
                <c:pt idx="91">
                  <c:v>4.2968263434363219E-2</c:v>
                </c:pt>
                <c:pt idx="92">
                  <c:v>4.0236545895422582E-2</c:v>
                </c:pt>
                <c:pt idx="93">
                  <c:v>4.0447606401538549E-2</c:v>
                </c:pt>
                <c:pt idx="94">
                  <c:v>4.1253300311905661E-2</c:v>
                </c:pt>
                <c:pt idx="95">
                  <c:v>4.2175973004457634E-2</c:v>
                </c:pt>
                <c:pt idx="96">
                  <c:v>4.1922366787144671E-2</c:v>
                </c:pt>
                <c:pt idx="97">
                  <c:v>4.0602050496050479E-2</c:v>
                </c:pt>
                <c:pt idx="98">
                  <c:v>0.15311752085608477</c:v>
                </c:pt>
                <c:pt idx="99">
                  <c:v>3.4134418007485068E-2</c:v>
                </c:pt>
                <c:pt idx="100">
                  <c:v>3.2275714635264796E-2</c:v>
                </c:pt>
                <c:pt idx="101">
                  <c:v>2.6372467821353385E-2</c:v>
                </c:pt>
                <c:pt idx="102">
                  <c:v>2.6131389679361239E-2</c:v>
                </c:pt>
                <c:pt idx="103">
                  <c:v>2.6016478492702166E-2</c:v>
                </c:pt>
                <c:pt idx="104">
                  <c:v>2.5586217944680523E-2</c:v>
                </c:pt>
                <c:pt idx="105">
                  <c:v>2.4110525685133055E-2</c:v>
                </c:pt>
                <c:pt idx="106">
                  <c:v>2.3742149286404612E-2</c:v>
                </c:pt>
                <c:pt idx="107">
                  <c:v>2.3448985563015556E-2</c:v>
                </c:pt>
                <c:pt idx="108">
                  <c:v>2.2528502062172384E-2</c:v>
                </c:pt>
                <c:pt idx="109">
                  <c:v>2.2309320764399398E-2</c:v>
                </c:pt>
                <c:pt idx="110">
                  <c:v>2.1876799340504349E-2</c:v>
                </c:pt>
                <c:pt idx="111">
                  <c:v>2.2073707557056843E-2</c:v>
                </c:pt>
                <c:pt idx="112">
                  <c:v>2.2032689625833601E-2</c:v>
                </c:pt>
                <c:pt idx="113">
                  <c:v>2.1983557278545618E-2</c:v>
                </c:pt>
                <c:pt idx="114">
                  <c:v>2.179782975596023E-2</c:v>
                </c:pt>
                <c:pt idx="115">
                  <c:v>2.1721234954549695E-2</c:v>
                </c:pt>
                <c:pt idx="116">
                  <c:v>2.1267645962077864E-2</c:v>
                </c:pt>
                <c:pt idx="117">
                  <c:v>2.1320911455571578E-2</c:v>
                </c:pt>
                <c:pt idx="118">
                  <c:v>2.1068263150604505E-2</c:v>
                </c:pt>
                <c:pt idx="119">
                  <c:v>2.1017798151406142E-2</c:v>
                </c:pt>
                <c:pt idx="120">
                  <c:v>2.1000574935280736E-2</c:v>
                </c:pt>
                <c:pt idx="121">
                  <c:v>2.1522706155798987E-2</c:v>
                </c:pt>
                <c:pt idx="122">
                  <c:v>2.1130498799818431E-2</c:v>
                </c:pt>
                <c:pt idx="123">
                  <c:v>8.8266331436559486E-3</c:v>
                </c:pt>
                <c:pt idx="124">
                  <c:v>1.0046524777189592E-2</c:v>
                </c:pt>
                <c:pt idx="125">
                  <c:v>1.01683242253372E-2</c:v>
                </c:pt>
                <c:pt idx="126">
                  <c:v>1.0445025432613386E-2</c:v>
                </c:pt>
                <c:pt idx="127">
                  <c:v>1.0356310159220672E-2</c:v>
                </c:pt>
                <c:pt idx="128">
                  <c:v>1.0468383011649429E-2</c:v>
                </c:pt>
                <c:pt idx="129">
                  <c:v>1.051826697930891E-2</c:v>
                </c:pt>
                <c:pt idx="130">
                  <c:v>7.9141416397293662E-3</c:v>
                </c:pt>
                <c:pt idx="131">
                  <c:v>7.8165811707453514E-3</c:v>
                </c:pt>
                <c:pt idx="132">
                  <c:v>7.8240948727417159E-3</c:v>
                </c:pt>
                <c:pt idx="133">
                  <c:v>7.8367174680868956E-3</c:v>
                </c:pt>
                <c:pt idx="134">
                  <c:v>7.9776127209941761E-3</c:v>
                </c:pt>
                <c:pt idx="135">
                  <c:v>7.8827563367115383E-3</c:v>
                </c:pt>
                <c:pt idx="136">
                  <c:v>7.8733902033596426E-3</c:v>
                </c:pt>
                <c:pt idx="137">
                  <c:v>7.8821588113300312E-3</c:v>
                </c:pt>
                <c:pt idx="138">
                  <c:v>7.858108671402575E-3</c:v>
                </c:pt>
                <c:pt idx="139">
                  <c:v>7.9276600097837324E-3</c:v>
                </c:pt>
                <c:pt idx="140">
                  <c:v>7.8120099475671445E-3</c:v>
                </c:pt>
                <c:pt idx="141">
                  <c:v>7.8050339157417215E-3</c:v>
                </c:pt>
                <c:pt idx="142">
                  <c:v>7.7747396869130014E-3</c:v>
                </c:pt>
                <c:pt idx="143">
                  <c:v>7.728640963077571E-3</c:v>
                </c:pt>
                <c:pt idx="144">
                  <c:v>7.6831996198345465E-3</c:v>
                </c:pt>
                <c:pt idx="145">
                  <c:v>7.8014340563310469E-3</c:v>
                </c:pt>
                <c:pt idx="146">
                  <c:v>7.7287606734991465E-3</c:v>
                </c:pt>
                <c:pt idx="147">
                  <c:v>7.6226111621773285E-3</c:v>
                </c:pt>
                <c:pt idx="148">
                  <c:v>7.6061345794570245E-3</c:v>
                </c:pt>
                <c:pt idx="149">
                  <c:v>7.5385700899740504E-3</c:v>
                </c:pt>
                <c:pt idx="150">
                  <c:v>7.4829708152440721E-3</c:v>
                </c:pt>
                <c:pt idx="151">
                  <c:v>7.3901012798597288E-3</c:v>
                </c:pt>
                <c:pt idx="152">
                  <c:v>1.5550131687680269E-2</c:v>
                </c:pt>
                <c:pt idx="153">
                  <c:v>1.8934139945985251E-2</c:v>
                </c:pt>
                <c:pt idx="154">
                  <c:v>1.2229058799640091E-2</c:v>
                </c:pt>
                <c:pt idx="155">
                  <c:v>1.1774373512015268E-2</c:v>
                </c:pt>
                <c:pt idx="156">
                  <c:v>1.2218801495753051E-2</c:v>
                </c:pt>
                <c:pt idx="157">
                  <c:v>1.2059512699939323E-2</c:v>
                </c:pt>
                <c:pt idx="158">
                  <c:v>1.2005775845895683E-2</c:v>
                </c:pt>
                <c:pt idx="159">
                  <c:v>1.175813475174281E-2</c:v>
                </c:pt>
                <c:pt idx="160">
                  <c:v>1.1791573155446211E-2</c:v>
                </c:pt>
                <c:pt idx="161">
                  <c:v>1.1603866529155793E-2</c:v>
                </c:pt>
                <c:pt idx="162">
                  <c:v>2.3953000689493686E-2</c:v>
                </c:pt>
                <c:pt idx="163">
                  <c:v>2.488985568504043E-2</c:v>
                </c:pt>
                <c:pt idx="164">
                  <c:v>2.46907971744319E-2</c:v>
                </c:pt>
                <c:pt idx="165">
                  <c:v>2.6135464283596588E-2</c:v>
                </c:pt>
                <c:pt idx="166">
                  <c:v>2.5850873807552577E-2</c:v>
                </c:pt>
                <c:pt idx="167">
                  <c:v>2.6876572982670099E-2</c:v>
                </c:pt>
                <c:pt idx="168">
                  <c:v>2.3912031491741814E-2</c:v>
                </c:pt>
                <c:pt idx="169">
                  <c:v>2.4272353223867671E-2</c:v>
                </c:pt>
                <c:pt idx="170">
                  <c:v>2.2211321708171083E-2</c:v>
                </c:pt>
                <c:pt idx="171">
                  <c:v>2.2383526066106385E-2</c:v>
                </c:pt>
                <c:pt idx="172">
                  <c:v>2.1836746625491954E-2</c:v>
                </c:pt>
                <c:pt idx="173">
                  <c:v>2.2874491008405884E-2</c:v>
                </c:pt>
                <c:pt idx="174">
                  <c:v>2.1698680765036671E-2</c:v>
                </c:pt>
                <c:pt idx="175">
                  <c:v>2.3519543894474304E-2</c:v>
                </c:pt>
                <c:pt idx="176">
                  <c:v>2.2022410856815555E-2</c:v>
                </c:pt>
                <c:pt idx="177">
                  <c:v>1.9036855654010587E-2</c:v>
                </c:pt>
                <c:pt idx="178">
                  <c:v>2.0500466637770276E-2</c:v>
                </c:pt>
                <c:pt idx="179">
                  <c:v>2.1037959862823197E-2</c:v>
                </c:pt>
                <c:pt idx="180">
                  <c:v>1.8648956630995084E-2</c:v>
                </c:pt>
                <c:pt idx="181">
                  <c:v>2.1446673442982567E-2</c:v>
                </c:pt>
                <c:pt idx="182">
                  <c:v>1.7965317351093191E-2</c:v>
                </c:pt>
                <c:pt idx="183">
                  <c:v>2.0326260409079699E-2</c:v>
                </c:pt>
                <c:pt idx="184">
                  <c:v>2.0676121515316281E-2</c:v>
                </c:pt>
                <c:pt idx="185">
                  <c:v>2.0349006498030175E-2</c:v>
                </c:pt>
                <c:pt idx="186">
                  <c:v>2.0761274920012007E-2</c:v>
                </c:pt>
                <c:pt idx="187">
                  <c:v>3.2991200819467825E-2</c:v>
                </c:pt>
                <c:pt idx="188">
                  <c:v>3.273126745782251E-2</c:v>
                </c:pt>
                <c:pt idx="189">
                  <c:v>2.4892470918968734E-2</c:v>
                </c:pt>
                <c:pt idx="190">
                  <c:v>1.9471505303013115E-2</c:v>
                </c:pt>
                <c:pt idx="191">
                  <c:v>2.449732653393466E-2</c:v>
                </c:pt>
                <c:pt idx="192">
                  <c:v>3.2993782004825944E-2</c:v>
                </c:pt>
                <c:pt idx="193">
                  <c:v>3.3659184492938254E-2</c:v>
                </c:pt>
                <c:pt idx="194">
                  <c:v>3.3754349018639607E-2</c:v>
                </c:pt>
                <c:pt idx="195">
                  <c:v>3.3525887434962209E-2</c:v>
                </c:pt>
                <c:pt idx="196">
                  <c:v>3.3705476163109704E-2</c:v>
                </c:pt>
                <c:pt idx="197">
                  <c:v>3.3779160042301415E-2</c:v>
                </c:pt>
                <c:pt idx="198">
                  <c:v>3.3722877240670246E-2</c:v>
                </c:pt>
                <c:pt idx="199">
                  <c:v>4.0689635409374536E-2</c:v>
                </c:pt>
                <c:pt idx="200">
                  <c:v>3.397614984801034E-2</c:v>
                </c:pt>
                <c:pt idx="201">
                  <c:v>4.0770729234667957E-2</c:v>
                </c:pt>
                <c:pt idx="202">
                  <c:v>4.0658163631405619E-2</c:v>
                </c:pt>
                <c:pt idx="203">
                  <c:v>4.094623839386724E-2</c:v>
                </c:pt>
                <c:pt idx="204">
                  <c:v>4.0728517133444719E-2</c:v>
                </c:pt>
                <c:pt idx="205">
                  <c:v>3.42327528325026E-2</c:v>
                </c:pt>
                <c:pt idx="206">
                  <c:v>4.0869224137522031E-2</c:v>
                </c:pt>
                <c:pt idx="207">
                  <c:v>3.3666594439039521E-2</c:v>
                </c:pt>
                <c:pt idx="208">
                  <c:v>3.3617721583510174E-2</c:v>
                </c:pt>
                <c:pt idx="209">
                  <c:v>3.4229422455349545E-2</c:v>
                </c:pt>
                <c:pt idx="210">
                  <c:v>3.4317177034948743E-2</c:v>
                </c:pt>
                <c:pt idx="211">
                  <c:v>3.442974263821108E-2</c:v>
                </c:pt>
                <c:pt idx="212">
                  <c:v>3.4246823532910531E-2</c:v>
                </c:pt>
                <c:pt idx="213">
                  <c:v>3.4204611431686849E-2</c:v>
                </c:pt>
                <c:pt idx="214">
                  <c:v>4.1174699977544083E-2</c:v>
                </c:pt>
                <c:pt idx="215">
                  <c:v>3.4640803144327048E-2</c:v>
                </c:pt>
                <c:pt idx="216">
                  <c:v>3.4295696388439989E-2</c:v>
                </c:pt>
                <c:pt idx="217">
                  <c:v>2.5742457139531494E-2</c:v>
                </c:pt>
                <c:pt idx="218">
                  <c:v>2.7536991612971962E-2</c:v>
                </c:pt>
                <c:pt idx="219">
                  <c:v>2.7292571631329587E-2</c:v>
                </c:pt>
                <c:pt idx="220">
                  <c:v>2.8866529448919431E-2</c:v>
                </c:pt>
                <c:pt idx="221">
                  <c:v>2.6329375405824473E-2</c:v>
                </c:pt>
                <c:pt idx="222">
                  <c:v>2.5323616605071098E-2</c:v>
                </c:pt>
                <c:pt idx="223">
                  <c:v>2.5081884937396937E-2</c:v>
                </c:pt>
                <c:pt idx="224">
                  <c:v>2.4694903196472273E-2</c:v>
                </c:pt>
                <c:pt idx="225">
                  <c:v>2.348928294505781E-2</c:v>
                </c:pt>
                <c:pt idx="226">
                  <c:v>2.341067809244135E-2</c:v>
                </c:pt>
                <c:pt idx="227">
                  <c:v>2.2850179285581307E-2</c:v>
                </c:pt>
                <c:pt idx="228">
                  <c:v>2.2795568771637131E-2</c:v>
                </c:pt>
                <c:pt idx="229">
                  <c:v>2.2732541815867369E-2</c:v>
                </c:pt>
                <c:pt idx="230">
                  <c:v>2.258225424606175E-2</c:v>
                </c:pt>
                <c:pt idx="231">
                  <c:v>2.2530533396592722E-2</c:v>
                </c:pt>
                <c:pt idx="232">
                  <c:v>2.2466739871347507E-2</c:v>
                </c:pt>
                <c:pt idx="233">
                  <c:v>2.243883847405681E-2</c:v>
                </c:pt>
              </c:numCache>
            </c:numRef>
          </c:xVal>
          <c:yVal>
            <c:numRef>
              <c:f>Data!$AF$53:$JE$53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0.18458563979588119</c:v>
                </c:pt>
                <c:pt idx="3">
                  <c:v>0.18634098432226603</c:v>
                </c:pt>
                <c:pt idx="4">
                  <c:v>0.18216552799885072</c:v>
                </c:pt>
                <c:pt idx="5">
                  <c:v>0.1843584915483556</c:v>
                </c:pt>
                <c:pt idx="6">
                  <c:v>0.18239271349684183</c:v>
                </c:pt>
                <c:pt idx="7">
                  <c:v>0.18016118597814357</c:v>
                </c:pt>
                <c:pt idx="8">
                  <c:v>0.17934955761938776</c:v>
                </c:pt>
                <c:pt idx="9">
                  <c:v>0.17941971491768877</c:v>
                </c:pt>
                <c:pt idx="10">
                  <c:v>0.18012116236283057</c:v>
                </c:pt>
                <c:pt idx="11">
                  <c:v>0.18046205001325724</c:v>
                </c:pt>
                <c:pt idx="12">
                  <c:v>0.17971709353059925</c:v>
                </c:pt>
                <c:pt idx="13">
                  <c:v>0.1836857841396462</c:v>
                </c:pt>
                <c:pt idx="14">
                  <c:v>0.18131636318821573</c:v>
                </c:pt>
                <c:pt idx="15">
                  <c:v>0.18851345997155991</c:v>
                </c:pt>
                <c:pt idx="16">
                  <c:v>0.17994173570366426</c:v>
                </c:pt>
                <c:pt idx="17">
                  <c:v>0.17830474369599605</c:v>
                </c:pt>
                <c:pt idx="18">
                  <c:v>0.176352868920303</c:v>
                </c:pt>
                <c:pt idx="19">
                  <c:v>0.17339715665922464</c:v>
                </c:pt>
                <c:pt idx="20">
                  <c:v>0.17822143890814166</c:v>
                </c:pt>
                <c:pt idx="21">
                  <c:v>0.18320005712088683</c:v>
                </c:pt>
                <c:pt idx="22">
                  <c:v>0.19339171995357743</c:v>
                </c:pt>
                <c:pt idx="23">
                  <c:v>0.18124831578939937</c:v>
                </c:pt>
                <c:pt idx="24">
                  <c:v>0.18313406964026577</c:v>
                </c:pt>
                <c:pt idx="25">
                  <c:v>0.18945827610715496</c:v>
                </c:pt>
                <c:pt idx="26">
                  <c:v>0.19113038935315868</c:v>
                </c:pt>
                <c:pt idx="27">
                  <c:v>0.18438668178713249</c:v>
                </c:pt>
                <c:pt idx="28">
                  <c:v>0.18315394770417606</c:v>
                </c:pt>
                <c:pt idx="29">
                  <c:v>0.18287877160897978</c:v>
                </c:pt>
                <c:pt idx="30">
                  <c:v>0.18324920449608101</c:v>
                </c:pt>
                <c:pt idx="31">
                  <c:v>0.18610041226559895</c:v>
                </c:pt>
                <c:pt idx="32">
                  <c:v>0.17846933520305774</c:v>
                </c:pt>
                <c:pt idx="33">
                  <c:v>0.19114631358970569</c:v>
                </c:pt>
                <c:pt idx="34">
                  <c:v>0.19818056456504018</c:v>
                </c:pt>
                <c:pt idx="35">
                  <c:v>0.19789009827996662</c:v>
                </c:pt>
                <c:pt idx="36">
                  <c:v>0.19711051755752845</c:v>
                </c:pt>
                <c:pt idx="37">
                  <c:v>0.19327810049158883</c:v>
                </c:pt>
                <c:pt idx="38">
                  <c:v>0.19289119651561612</c:v>
                </c:pt>
                <c:pt idx="39">
                  <c:v>0.19865951391368256</c:v>
                </c:pt>
                <c:pt idx="40">
                  <c:v>0.18106538860193422</c:v>
                </c:pt>
                <c:pt idx="41">
                  <c:v>0.17136177632056998</c:v>
                </c:pt>
                <c:pt idx="42">
                  <c:v>0.17838869987499739</c:v>
                </c:pt>
                <c:pt idx="43">
                  <c:v>0.17943315706142754</c:v>
                </c:pt>
                <c:pt idx="44">
                  <c:v>0.17859761825947809</c:v>
                </c:pt>
                <c:pt idx="45">
                  <c:v>0.17555744393296491</c:v>
                </c:pt>
                <c:pt idx="46">
                  <c:v>0.17814704767054204</c:v>
                </c:pt>
                <c:pt idx="47">
                  <c:v>0.17948764807637316</c:v>
                </c:pt>
                <c:pt idx="48">
                  <c:v>0.17507965047307739</c:v>
                </c:pt>
                <c:pt idx="49">
                  <c:v>0.18574956873775114</c:v>
                </c:pt>
                <c:pt idx="50">
                  <c:v>0.18785990347618325</c:v>
                </c:pt>
                <c:pt idx="51">
                  <c:v>0.18191845289648395</c:v>
                </c:pt>
                <c:pt idx="52">
                  <c:v>0.17769911204735767</c:v>
                </c:pt>
                <c:pt idx="53">
                  <c:v>0.17689220231290972</c:v>
                </c:pt>
                <c:pt idx="54">
                  <c:v>0.18057669369011953</c:v>
                </c:pt>
                <c:pt idx="55">
                  <c:v>0.1832541050733123</c:v>
                </c:pt>
                <c:pt idx="56">
                  <c:v>0.18059430192283782</c:v>
                </c:pt>
                <c:pt idx="57">
                  <c:v>0.17654578938375107</c:v>
                </c:pt>
                <c:pt idx="58">
                  <c:v>0.17341467946417674</c:v>
                </c:pt>
                <c:pt idx="59">
                  <c:v>0.17810506443976346</c:v>
                </c:pt>
                <c:pt idx="60">
                  <c:v>0.1797785201592686</c:v>
                </c:pt>
                <c:pt idx="61">
                  <c:v>0.18222573968373254</c:v>
                </c:pt>
                <c:pt idx="62">
                  <c:v>0.17898560018179951</c:v>
                </c:pt>
                <c:pt idx="63">
                  <c:v>0.17912465416813955</c:v>
                </c:pt>
                <c:pt idx="64">
                  <c:v>0.17874982351523383</c:v>
                </c:pt>
                <c:pt idx="65">
                  <c:v>0.17980081873610587</c:v>
                </c:pt>
                <c:pt idx="66">
                  <c:v>0.18124866320746763</c:v>
                </c:pt>
                <c:pt idx="67">
                  <c:v>0.18022586330378015</c:v>
                </c:pt>
                <c:pt idx="68">
                  <c:v>0.179293731695852</c:v>
                </c:pt>
                <c:pt idx="69">
                  <c:v>0.16940661724807718</c:v>
                </c:pt>
                <c:pt idx="70">
                  <c:v>0.17264879803460373</c:v>
                </c:pt>
                <c:pt idx="71">
                  <c:v>0.17862933144518281</c:v>
                </c:pt>
                <c:pt idx="72">
                  <c:v>0.17958925399696149</c:v>
                </c:pt>
                <c:pt idx="73">
                  <c:v>0.17840786927402938</c:v>
                </c:pt>
                <c:pt idx="74">
                  <c:v>0.17690012713057743</c:v>
                </c:pt>
                <c:pt idx="75">
                  <c:v>0.17684459874488306</c:v>
                </c:pt>
                <c:pt idx="76">
                  <c:v>0.18843127149636571</c:v>
                </c:pt>
                <c:pt idx="77">
                  <c:v>0.18074513968383643</c:v>
                </c:pt>
                <c:pt idx="78">
                  <c:v>0.1781788335584221</c:v>
                </c:pt>
                <c:pt idx="79">
                  <c:v>0.15776503673336889</c:v>
                </c:pt>
                <c:pt idx="80">
                  <c:v>0.16357010361090105</c:v>
                </c:pt>
                <c:pt idx="81">
                  <c:v>0.18541131241824346</c:v>
                </c:pt>
                <c:pt idx="82">
                  <c:v>0.18099573816866224</c:v>
                </c:pt>
                <c:pt idx="83">
                  <c:v>0.18023287437198288</c:v>
                </c:pt>
                <c:pt idx="84">
                  <c:v>0.1797159327342614</c:v>
                </c:pt>
                <c:pt idx="85">
                  <c:v>0.1794839271673451</c:v>
                </c:pt>
                <c:pt idx="86">
                  <c:v>0.17926376936086194</c:v>
                </c:pt>
                <c:pt idx="87">
                  <c:v>0.17836166225284211</c:v>
                </c:pt>
                <c:pt idx="88">
                  <c:v>0.17695787643369468</c:v>
                </c:pt>
                <c:pt idx="89">
                  <c:v>0.17791146236861169</c:v>
                </c:pt>
                <c:pt idx="90">
                  <c:v>0.17012537476887263</c:v>
                </c:pt>
                <c:pt idx="91">
                  <c:v>0.17325772236949133</c:v>
                </c:pt>
                <c:pt idx="92">
                  <c:v>0.17926282670269755</c:v>
                </c:pt>
                <c:pt idx="93">
                  <c:v>0.18021782134127154</c:v>
                </c:pt>
                <c:pt idx="94">
                  <c:v>0.17902641386734144</c:v>
                </c:pt>
                <c:pt idx="95">
                  <c:v>0.1775103539446804</c:v>
                </c:pt>
                <c:pt idx="96">
                  <c:v>0.17745699451738833</c:v>
                </c:pt>
                <c:pt idx="97">
                  <c:v>0.17651273170435922</c:v>
                </c:pt>
                <c:pt idx="98">
                  <c:v>0.17418641576652455</c:v>
                </c:pt>
                <c:pt idx="99">
                  <c:v>0.16080549121093787</c:v>
                </c:pt>
                <c:pt idx="100">
                  <c:v>0.16549905092430006</c:v>
                </c:pt>
                <c:pt idx="101">
                  <c:v>0.18326984349281911</c:v>
                </c:pt>
                <c:pt idx="102">
                  <c:v>0.18380451756104643</c:v>
                </c:pt>
                <c:pt idx="103">
                  <c:v>0.18482467997246901</c:v>
                </c:pt>
                <c:pt idx="104">
                  <c:v>0.18685715280395954</c:v>
                </c:pt>
                <c:pt idx="105">
                  <c:v>0.19093070790424232</c:v>
                </c:pt>
                <c:pt idx="106">
                  <c:v>0.19227620973405929</c:v>
                </c:pt>
                <c:pt idx="107">
                  <c:v>0.19383102146304113</c:v>
                </c:pt>
                <c:pt idx="108">
                  <c:v>0.19659911870890331</c:v>
                </c:pt>
                <c:pt idx="109">
                  <c:v>0.19683863218996964</c:v>
                </c:pt>
                <c:pt idx="110">
                  <c:v>0.19732148198636854</c:v>
                </c:pt>
                <c:pt idx="111">
                  <c:v>0.19702360237292185</c:v>
                </c:pt>
                <c:pt idx="112">
                  <c:v>0.19780585702434175</c:v>
                </c:pt>
                <c:pt idx="113">
                  <c:v>0.1978888546152294</c:v>
                </c:pt>
                <c:pt idx="114">
                  <c:v>0.19903867715039314</c:v>
                </c:pt>
                <c:pt idx="115">
                  <c:v>0.19877376138112052</c:v>
                </c:pt>
                <c:pt idx="116">
                  <c:v>0.19940123298087942</c:v>
                </c:pt>
                <c:pt idx="117">
                  <c:v>0.2000546455679485</c:v>
                </c:pt>
                <c:pt idx="118">
                  <c:v>0.20045248770036417</c:v>
                </c:pt>
                <c:pt idx="119">
                  <c:v>0.20100419048199061</c:v>
                </c:pt>
                <c:pt idx="120">
                  <c:v>0.20091485328230024</c:v>
                </c:pt>
                <c:pt idx="121">
                  <c:v>0.20081714598993289</c:v>
                </c:pt>
                <c:pt idx="122">
                  <c:v>0.20082910069211271</c:v>
                </c:pt>
                <c:pt idx="123">
                  <c:v>0.19475390213173802</c:v>
                </c:pt>
                <c:pt idx="124">
                  <c:v>0.18887090247945001</c:v>
                </c:pt>
                <c:pt idx="125">
                  <c:v>0.18679074470124837</c:v>
                </c:pt>
                <c:pt idx="126">
                  <c:v>0.18488833937389007</c:v>
                </c:pt>
                <c:pt idx="127">
                  <c:v>0.18342176714270392</c:v>
                </c:pt>
                <c:pt idx="128">
                  <c:v>0.18361593513436131</c:v>
                </c:pt>
                <c:pt idx="129">
                  <c:v>0.18268974260106483</c:v>
                </c:pt>
                <c:pt idx="130">
                  <c:v>0.18216058455769887</c:v>
                </c:pt>
                <c:pt idx="131">
                  <c:v>0.18406016851413337</c:v>
                </c:pt>
                <c:pt idx="132">
                  <c:v>0.18338203218689769</c:v>
                </c:pt>
                <c:pt idx="133">
                  <c:v>0.18366643787930831</c:v>
                </c:pt>
                <c:pt idx="134">
                  <c:v>0.18323116854809701</c:v>
                </c:pt>
                <c:pt idx="135">
                  <c:v>0.18311357804383305</c:v>
                </c:pt>
                <c:pt idx="136">
                  <c:v>0.18354131886806432</c:v>
                </c:pt>
                <c:pt idx="137">
                  <c:v>0.18376905283345507</c:v>
                </c:pt>
                <c:pt idx="138">
                  <c:v>0.18417711315802615</c:v>
                </c:pt>
                <c:pt idx="139">
                  <c:v>0.1837987622180656</c:v>
                </c:pt>
                <c:pt idx="140">
                  <c:v>0.18480781382013045</c:v>
                </c:pt>
                <c:pt idx="141">
                  <c:v>0.18489698184728745</c:v>
                </c:pt>
                <c:pt idx="142">
                  <c:v>0.18560089406986352</c:v>
                </c:pt>
                <c:pt idx="143">
                  <c:v>0.18624140063998629</c:v>
                </c:pt>
                <c:pt idx="144">
                  <c:v>0.18615323856384958</c:v>
                </c:pt>
                <c:pt idx="145">
                  <c:v>0.18556764535285741</c:v>
                </c:pt>
                <c:pt idx="146">
                  <c:v>0.18610948538971095</c:v>
                </c:pt>
                <c:pt idx="147">
                  <c:v>0.18759572509898689</c:v>
                </c:pt>
                <c:pt idx="148">
                  <c:v>0.18725549839868189</c:v>
                </c:pt>
                <c:pt idx="149">
                  <c:v>0.18881421486371766</c:v>
                </c:pt>
                <c:pt idx="150">
                  <c:v>0.1890477050923022</c:v>
                </c:pt>
                <c:pt idx="151">
                  <c:v>0.19012998302447731</c:v>
                </c:pt>
                <c:pt idx="152">
                  <c:v>0.18660736541825487</c:v>
                </c:pt>
                <c:pt idx="153">
                  <c:v>0.18737918611743345</c:v>
                </c:pt>
                <c:pt idx="154">
                  <c:v>0.20130524327175248</c:v>
                </c:pt>
                <c:pt idx="155">
                  <c:v>0.20377418913736092</c:v>
                </c:pt>
                <c:pt idx="156">
                  <c:v>0.20288311824402433</c:v>
                </c:pt>
                <c:pt idx="157">
                  <c:v>0.20424745329406582</c:v>
                </c:pt>
                <c:pt idx="158">
                  <c:v>0.20299158570612905</c:v>
                </c:pt>
                <c:pt idx="159">
                  <c:v>0.20402121143766813</c:v>
                </c:pt>
                <c:pt idx="160">
                  <c:v>0.2050643868750649</c:v>
                </c:pt>
                <c:pt idx="161">
                  <c:v>0.20529766710932701</c:v>
                </c:pt>
                <c:pt idx="162">
                  <c:v>0.2007314037382309</c:v>
                </c:pt>
                <c:pt idx="163">
                  <c:v>0.19564639152446803</c:v>
                </c:pt>
                <c:pt idx="164">
                  <c:v>0.19909556409046891</c:v>
                </c:pt>
                <c:pt idx="165">
                  <c:v>0.19883461792947671</c:v>
                </c:pt>
                <c:pt idx="166">
                  <c:v>0.20018805808191606</c:v>
                </c:pt>
                <c:pt idx="167">
                  <c:v>0.20076902251284579</c:v>
                </c:pt>
                <c:pt idx="168">
                  <c:v>0.20354969113437757</c:v>
                </c:pt>
                <c:pt idx="169">
                  <c:v>0.20469750536919365</c:v>
                </c:pt>
                <c:pt idx="170">
                  <c:v>0.20436718502558382</c:v>
                </c:pt>
                <c:pt idx="171">
                  <c:v>0.20585080050217563</c:v>
                </c:pt>
                <c:pt idx="172">
                  <c:v>0.20639245752194771</c:v>
                </c:pt>
                <c:pt idx="173">
                  <c:v>0.2063783803883632</c:v>
                </c:pt>
                <c:pt idx="174">
                  <c:v>0.21081735716351985</c:v>
                </c:pt>
                <c:pt idx="175">
                  <c:v>0.21179325771859481</c:v>
                </c:pt>
                <c:pt idx="176">
                  <c:v>0.21119170677459639</c:v>
                </c:pt>
                <c:pt idx="177">
                  <c:v>0.21993024272220965</c:v>
                </c:pt>
                <c:pt idx="178">
                  <c:v>0.21595957604770394</c:v>
                </c:pt>
                <c:pt idx="179">
                  <c:v>0.21015748168291321</c:v>
                </c:pt>
                <c:pt idx="180">
                  <c:v>0.22017168882642782</c:v>
                </c:pt>
                <c:pt idx="181">
                  <c:v>0.223114448826085</c:v>
                </c:pt>
                <c:pt idx="182">
                  <c:v>0.22423115117434281</c:v>
                </c:pt>
                <c:pt idx="183">
                  <c:v>0.2249551658574466</c:v>
                </c:pt>
                <c:pt idx="184">
                  <c:v>0.22322608142700975</c:v>
                </c:pt>
                <c:pt idx="185">
                  <c:v>0.22575180492189029</c:v>
                </c:pt>
                <c:pt idx="186">
                  <c:v>0.22498177210119771</c:v>
                </c:pt>
                <c:pt idx="187">
                  <c:v>0.24539642071195986</c:v>
                </c:pt>
                <c:pt idx="188">
                  <c:v>0.24470977568284336</c:v>
                </c:pt>
                <c:pt idx="189">
                  <c:v>0.19095337172379023</c:v>
                </c:pt>
                <c:pt idx="190">
                  <c:v>0.23947555739026644</c:v>
                </c:pt>
                <c:pt idx="191">
                  <c:v>0.21654417219645825</c:v>
                </c:pt>
                <c:pt idx="192">
                  <c:v>0.20459602978069505</c:v>
                </c:pt>
                <c:pt idx="193">
                  <c:v>0.20069684637071256</c:v>
                </c:pt>
                <c:pt idx="194">
                  <c:v>0.20029390307879552</c:v>
                </c:pt>
                <c:pt idx="195">
                  <c:v>0.19959874910957123</c:v>
                </c:pt>
                <c:pt idx="196">
                  <c:v>0.20007224777790783</c:v>
                </c:pt>
                <c:pt idx="197">
                  <c:v>0.19960166495356987</c:v>
                </c:pt>
                <c:pt idx="198">
                  <c:v>0.19989218364806258</c:v>
                </c:pt>
                <c:pt idx="199">
                  <c:v>0.18449241416526896</c:v>
                </c:pt>
                <c:pt idx="200">
                  <c:v>0.19989296260857845</c:v>
                </c:pt>
                <c:pt idx="201">
                  <c:v>0.18361287257902595</c:v>
                </c:pt>
                <c:pt idx="202">
                  <c:v>0.18410158564798063</c:v>
                </c:pt>
                <c:pt idx="203">
                  <c:v>0.18390600167019813</c:v>
                </c:pt>
                <c:pt idx="204">
                  <c:v>0.18439889407953958</c:v>
                </c:pt>
                <c:pt idx="205">
                  <c:v>0.19914261446952949</c:v>
                </c:pt>
                <c:pt idx="206">
                  <c:v>0.18498997115296717</c:v>
                </c:pt>
                <c:pt idx="207">
                  <c:v>0.2001835492707196</c:v>
                </c:pt>
                <c:pt idx="208">
                  <c:v>0.19996092776060029</c:v>
                </c:pt>
                <c:pt idx="209">
                  <c:v>0.1998937303940358</c:v>
                </c:pt>
                <c:pt idx="210">
                  <c:v>0.20000322610642016</c:v>
                </c:pt>
                <c:pt idx="211">
                  <c:v>0.19943274272319877</c:v>
                </c:pt>
                <c:pt idx="212">
                  <c:v>0.19971656500575413</c:v>
                </c:pt>
                <c:pt idx="213">
                  <c:v>0.20057698262242812</c:v>
                </c:pt>
                <c:pt idx="214">
                  <c:v>0.18463847227049657</c:v>
                </c:pt>
                <c:pt idx="215">
                  <c:v>0.20028661455019192</c:v>
                </c:pt>
                <c:pt idx="216">
                  <c:v>0.19993554238193884</c:v>
                </c:pt>
                <c:pt idx="217">
                  <c:v>0.18752456871368092</c:v>
                </c:pt>
                <c:pt idx="218">
                  <c:v>0.18763019826092822</c:v>
                </c:pt>
                <c:pt idx="219">
                  <c:v>0.18879404653167808</c:v>
                </c:pt>
                <c:pt idx="220">
                  <c:v>0.18631763207995691</c:v>
                </c:pt>
                <c:pt idx="221">
                  <c:v>0.19285697894362089</c:v>
                </c:pt>
                <c:pt idx="222">
                  <c:v>0.19617517017954192</c:v>
                </c:pt>
                <c:pt idx="223">
                  <c:v>0.19765865265902724</c:v>
                </c:pt>
                <c:pt idx="224">
                  <c:v>0.19817345743849729</c:v>
                </c:pt>
                <c:pt idx="225">
                  <c:v>0.20078328931032149</c:v>
                </c:pt>
                <c:pt idx="226">
                  <c:v>0.20064994145133241</c:v>
                </c:pt>
                <c:pt idx="227">
                  <c:v>0.20073786257083209</c:v>
                </c:pt>
                <c:pt idx="228">
                  <c:v>0.20093761837890037</c:v>
                </c:pt>
                <c:pt idx="229">
                  <c:v>0.20185344214244494</c:v>
                </c:pt>
                <c:pt idx="230">
                  <c:v>0.2018268797191223</c:v>
                </c:pt>
                <c:pt idx="231">
                  <c:v>0.20221504569328091</c:v>
                </c:pt>
                <c:pt idx="232">
                  <c:v>0.20244663059679446</c:v>
                </c:pt>
                <c:pt idx="233">
                  <c:v>0.2026934122503104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D-4341-8D6E-EBDA25F21DCA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Data!$AF$50:$JE$50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2.476102190893148E-2</c:v>
                </c:pt>
                <c:pt idx="3">
                  <c:v>2.3094036709271792E-2</c:v>
                </c:pt>
                <c:pt idx="4">
                  <c:v>2.5072209375843757E-2</c:v>
                </c:pt>
                <c:pt idx="5">
                  <c:v>2.5510353369438632E-2</c:v>
                </c:pt>
                <c:pt idx="6">
                  <c:v>2.5369874069989473E-2</c:v>
                </c:pt>
                <c:pt idx="7">
                  <c:v>2.5398384836415766E-2</c:v>
                </c:pt>
                <c:pt idx="8">
                  <c:v>2.5764356508331532E-2</c:v>
                </c:pt>
                <c:pt idx="9">
                  <c:v>2.5549460442254035E-2</c:v>
                </c:pt>
                <c:pt idx="10">
                  <c:v>2.5055226676238718E-2</c:v>
                </c:pt>
                <c:pt idx="11">
                  <c:v>2.5068135392482871E-2</c:v>
                </c:pt>
                <c:pt idx="12">
                  <c:v>2.5289796403493159E-2</c:v>
                </c:pt>
                <c:pt idx="13">
                  <c:v>2.2363160661464709E-2</c:v>
                </c:pt>
                <c:pt idx="14">
                  <c:v>2.3499153144261209E-2</c:v>
                </c:pt>
                <c:pt idx="15">
                  <c:v>2.4827169739269794E-2</c:v>
                </c:pt>
                <c:pt idx="16">
                  <c:v>2.5696891850526593E-2</c:v>
                </c:pt>
                <c:pt idx="17">
                  <c:v>2.5635113532516685E-2</c:v>
                </c:pt>
                <c:pt idx="18">
                  <c:v>2.5614059137598733E-2</c:v>
                </c:pt>
                <c:pt idx="19">
                  <c:v>2.5702494769587081E-2</c:v>
                </c:pt>
                <c:pt idx="20">
                  <c:v>2.4786265811479691E-2</c:v>
                </c:pt>
                <c:pt idx="21">
                  <c:v>2.4769277049600302E-2</c:v>
                </c:pt>
                <c:pt idx="22">
                  <c:v>3.2623810238603612E-2</c:v>
                </c:pt>
                <c:pt idx="23">
                  <c:v>2.7892495767423475E-2</c:v>
                </c:pt>
                <c:pt idx="24">
                  <c:v>2.4637134761608781E-2</c:v>
                </c:pt>
                <c:pt idx="25">
                  <c:v>2.4209925814016375E-2</c:v>
                </c:pt>
                <c:pt idx="26">
                  <c:v>2.4277824533796122E-2</c:v>
                </c:pt>
                <c:pt idx="27">
                  <c:v>2.5162844928715455E-2</c:v>
                </c:pt>
                <c:pt idx="28">
                  <c:v>2.4838719409223553E-2</c:v>
                </c:pt>
                <c:pt idx="29">
                  <c:v>2.4119286833704345E-2</c:v>
                </c:pt>
                <c:pt idx="30">
                  <c:v>2.4215032417858939E-2</c:v>
                </c:pt>
                <c:pt idx="31">
                  <c:v>2.3901527559068825E-2</c:v>
                </c:pt>
                <c:pt idx="32">
                  <c:v>2.545169567183625E-2</c:v>
                </c:pt>
                <c:pt idx="33">
                  <c:v>2.2102472137583984E-2</c:v>
                </c:pt>
                <c:pt idx="34">
                  <c:v>2.1704496159928421E-2</c:v>
                </c:pt>
                <c:pt idx="35">
                  <c:v>2.1824679967258565E-2</c:v>
                </c:pt>
                <c:pt idx="36">
                  <c:v>2.2233097772480059E-2</c:v>
                </c:pt>
                <c:pt idx="37">
                  <c:v>2.2032597025741341E-2</c:v>
                </c:pt>
                <c:pt idx="38">
                  <c:v>2.1974920059833702E-2</c:v>
                </c:pt>
                <c:pt idx="39">
                  <c:v>2.1770711157223066E-2</c:v>
                </c:pt>
                <c:pt idx="40">
                  <c:v>2.1158936034417986E-2</c:v>
                </c:pt>
                <c:pt idx="41">
                  <c:v>2.6997368900383623E-2</c:v>
                </c:pt>
                <c:pt idx="42">
                  <c:v>3.0193437152633895E-2</c:v>
                </c:pt>
                <c:pt idx="43">
                  <c:v>3.2043143830387533E-2</c:v>
                </c:pt>
                <c:pt idx="44">
                  <c:v>3.1546667991789956E-2</c:v>
                </c:pt>
                <c:pt idx="45">
                  <c:v>3.1890859859758813E-2</c:v>
                </c:pt>
                <c:pt idx="46">
                  <c:v>3.1562199704699756E-2</c:v>
                </c:pt>
                <c:pt idx="47">
                  <c:v>3.1479360739358642E-2</c:v>
                </c:pt>
                <c:pt idx="48">
                  <c:v>3.1194500441731443E-2</c:v>
                </c:pt>
                <c:pt idx="49">
                  <c:v>2.6296168264577258E-2</c:v>
                </c:pt>
                <c:pt idx="50">
                  <c:v>2.4502847108763826E-2</c:v>
                </c:pt>
                <c:pt idx="51">
                  <c:v>2.4116422539922522E-2</c:v>
                </c:pt>
                <c:pt idx="52">
                  <c:v>2.3887520817044816E-2</c:v>
                </c:pt>
                <c:pt idx="53">
                  <c:v>2.4159587113577907E-2</c:v>
                </c:pt>
                <c:pt idx="54">
                  <c:v>2.3914755223437445E-2</c:v>
                </c:pt>
                <c:pt idx="55">
                  <c:v>2.3588771437706546E-2</c:v>
                </c:pt>
                <c:pt idx="56">
                  <c:v>2.3264687123352168E-2</c:v>
                </c:pt>
                <c:pt idx="57">
                  <c:v>2.3849716567773127E-2</c:v>
                </c:pt>
                <c:pt idx="58">
                  <c:v>2.1791237920074757E-2</c:v>
                </c:pt>
                <c:pt idx="59">
                  <c:v>2.2465461292609623E-2</c:v>
                </c:pt>
                <c:pt idx="60">
                  <c:v>2.2405269508389947E-2</c:v>
                </c:pt>
                <c:pt idx="61">
                  <c:v>2.320042246280396E-2</c:v>
                </c:pt>
                <c:pt idx="62">
                  <c:v>2.286921862369351E-2</c:v>
                </c:pt>
                <c:pt idx="63">
                  <c:v>2.2841515299695359E-2</c:v>
                </c:pt>
                <c:pt idx="64">
                  <c:v>2.2906082710059006E-2</c:v>
                </c:pt>
                <c:pt idx="65">
                  <c:v>2.278717563349475E-2</c:v>
                </c:pt>
                <c:pt idx="66">
                  <c:v>2.2943110224525221E-2</c:v>
                </c:pt>
                <c:pt idx="67">
                  <c:v>2.2559508450306853E-2</c:v>
                </c:pt>
                <c:pt idx="68">
                  <c:v>9.5104935232388499E-3</c:v>
                </c:pt>
                <c:pt idx="69">
                  <c:v>4.9259737640345858E-3</c:v>
                </c:pt>
                <c:pt idx="70">
                  <c:v>6.4799317448175353E-3</c:v>
                </c:pt>
                <c:pt idx="71">
                  <c:v>6.067749289110469E-3</c:v>
                </c:pt>
                <c:pt idx="72">
                  <c:v>6.0995957141062318E-3</c:v>
                </c:pt>
                <c:pt idx="73">
                  <c:v>6.2211649795188562E-3</c:v>
                </c:pt>
                <c:pt idx="74">
                  <c:v>6.3603848991512502E-3</c:v>
                </c:pt>
                <c:pt idx="75">
                  <c:v>6.3221188515293347E-3</c:v>
                </c:pt>
                <c:pt idx="76">
                  <c:v>2.6341940699641353E-2</c:v>
                </c:pt>
                <c:pt idx="77">
                  <c:v>2.5131681364578662E-2</c:v>
                </c:pt>
                <c:pt idx="78">
                  <c:v>2.5354970968678558E-2</c:v>
                </c:pt>
                <c:pt idx="79">
                  <c:v>2.8598160545064921E-2</c:v>
                </c:pt>
                <c:pt idx="80">
                  <c:v>2.6965346823291769E-2</c:v>
                </c:pt>
                <c:pt idx="81">
                  <c:v>2.4146745115211643E-2</c:v>
                </c:pt>
                <c:pt idx="82">
                  <c:v>2.4332169091270894E-2</c:v>
                </c:pt>
                <c:pt idx="83">
                  <c:v>2.4553835385354938E-2</c:v>
                </c:pt>
                <c:pt idx="84">
                  <c:v>2.4736049097067947E-2</c:v>
                </c:pt>
                <c:pt idx="85">
                  <c:v>2.4947291120948734E-2</c:v>
                </c:pt>
                <c:pt idx="86">
                  <c:v>2.5046319315458532E-2</c:v>
                </c:pt>
                <c:pt idx="87">
                  <c:v>2.5398563225613069E-2</c:v>
                </c:pt>
                <c:pt idx="88">
                  <c:v>2.6401931228205666E-2</c:v>
                </c:pt>
                <c:pt idx="89">
                  <c:v>2.6109124624714819E-2</c:v>
                </c:pt>
                <c:pt idx="90">
                  <c:v>3.2669488675501901E-2</c:v>
                </c:pt>
                <c:pt idx="91">
                  <c:v>4.2968263434363219E-2</c:v>
                </c:pt>
                <c:pt idx="92">
                  <c:v>4.0236545895422582E-2</c:v>
                </c:pt>
                <c:pt idx="93">
                  <c:v>4.0447606401538549E-2</c:v>
                </c:pt>
                <c:pt idx="94">
                  <c:v>4.1253300311905661E-2</c:v>
                </c:pt>
                <c:pt idx="95">
                  <c:v>4.2175973004457634E-2</c:v>
                </c:pt>
                <c:pt idx="96">
                  <c:v>4.1922366787144671E-2</c:v>
                </c:pt>
                <c:pt idx="97">
                  <c:v>4.0602050496050479E-2</c:v>
                </c:pt>
                <c:pt idx="98">
                  <c:v>0.15311752085608477</c:v>
                </c:pt>
                <c:pt idx="99">
                  <c:v>3.4134418007485068E-2</c:v>
                </c:pt>
                <c:pt idx="100">
                  <c:v>3.2275714635264796E-2</c:v>
                </c:pt>
                <c:pt idx="101">
                  <c:v>2.6372467821353385E-2</c:v>
                </c:pt>
                <c:pt idx="102">
                  <c:v>2.6131389679361239E-2</c:v>
                </c:pt>
                <c:pt idx="103">
                  <c:v>2.6016478492702166E-2</c:v>
                </c:pt>
                <c:pt idx="104">
                  <c:v>2.5586217944680523E-2</c:v>
                </c:pt>
                <c:pt idx="105">
                  <c:v>2.4110525685133055E-2</c:v>
                </c:pt>
                <c:pt idx="106">
                  <c:v>2.3742149286404612E-2</c:v>
                </c:pt>
                <c:pt idx="107">
                  <c:v>2.3448985563015556E-2</c:v>
                </c:pt>
                <c:pt idx="108">
                  <c:v>2.2528502062172384E-2</c:v>
                </c:pt>
                <c:pt idx="109">
                  <c:v>2.2309320764399398E-2</c:v>
                </c:pt>
                <c:pt idx="110">
                  <c:v>2.1876799340504349E-2</c:v>
                </c:pt>
                <c:pt idx="111">
                  <c:v>2.2073707557056843E-2</c:v>
                </c:pt>
                <c:pt idx="112">
                  <c:v>2.2032689625833601E-2</c:v>
                </c:pt>
                <c:pt idx="113">
                  <c:v>2.1983557278545618E-2</c:v>
                </c:pt>
                <c:pt idx="114">
                  <c:v>2.179782975596023E-2</c:v>
                </c:pt>
                <c:pt idx="115">
                  <c:v>2.1721234954549695E-2</c:v>
                </c:pt>
                <c:pt idx="116">
                  <c:v>2.1267645962077864E-2</c:v>
                </c:pt>
                <c:pt idx="117">
                  <c:v>2.1320911455571578E-2</c:v>
                </c:pt>
                <c:pt idx="118">
                  <c:v>2.1068263150604505E-2</c:v>
                </c:pt>
                <c:pt idx="119">
                  <c:v>2.1017798151406142E-2</c:v>
                </c:pt>
                <c:pt idx="120">
                  <c:v>2.1000574935280736E-2</c:v>
                </c:pt>
                <c:pt idx="121">
                  <c:v>2.1522706155798987E-2</c:v>
                </c:pt>
                <c:pt idx="122">
                  <c:v>2.1130498799818431E-2</c:v>
                </c:pt>
                <c:pt idx="123">
                  <c:v>8.8266331436559486E-3</c:v>
                </c:pt>
                <c:pt idx="124">
                  <c:v>1.0046524777189592E-2</c:v>
                </c:pt>
                <c:pt idx="125">
                  <c:v>1.01683242253372E-2</c:v>
                </c:pt>
                <c:pt idx="126">
                  <c:v>1.0445025432613386E-2</c:v>
                </c:pt>
                <c:pt idx="127">
                  <c:v>1.0356310159220672E-2</c:v>
                </c:pt>
                <c:pt idx="128">
                  <c:v>1.0468383011649429E-2</c:v>
                </c:pt>
                <c:pt idx="129">
                  <c:v>1.051826697930891E-2</c:v>
                </c:pt>
                <c:pt idx="130">
                  <c:v>7.9141416397293662E-3</c:v>
                </c:pt>
                <c:pt idx="131">
                  <c:v>7.8165811707453514E-3</c:v>
                </c:pt>
                <c:pt idx="132">
                  <c:v>7.8240948727417159E-3</c:v>
                </c:pt>
                <c:pt idx="133">
                  <c:v>7.8367174680868956E-3</c:v>
                </c:pt>
                <c:pt idx="134">
                  <c:v>7.9776127209941761E-3</c:v>
                </c:pt>
                <c:pt idx="135">
                  <c:v>7.8827563367115383E-3</c:v>
                </c:pt>
                <c:pt idx="136">
                  <c:v>7.8733902033596426E-3</c:v>
                </c:pt>
                <c:pt idx="137">
                  <c:v>7.8821588113300312E-3</c:v>
                </c:pt>
                <c:pt idx="138">
                  <c:v>7.858108671402575E-3</c:v>
                </c:pt>
                <c:pt idx="139">
                  <c:v>7.9276600097837324E-3</c:v>
                </c:pt>
                <c:pt idx="140">
                  <c:v>7.8120099475671445E-3</c:v>
                </c:pt>
                <c:pt idx="141">
                  <c:v>7.8050339157417215E-3</c:v>
                </c:pt>
                <c:pt idx="142">
                  <c:v>7.7747396869130014E-3</c:v>
                </c:pt>
                <c:pt idx="143">
                  <c:v>7.728640963077571E-3</c:v>
                </c:pt>
                <c:pt idx="144">
                  <c:v>7.6831996198345465E-3</c:v>
                </c:pt>
                <c:pt idx="145">
                  <c:v>7.8014340563310469E-3</c:v>
                </c:pt>
                <c:pt idx="146">
                  <c:v>7.7287606734991465E-3</c:v>
                </c:pt>
                <c:pt idx="147">
                  <c:v>7.6226111621773285E-3</c:v>
                </c:pt>
                <c:pt idx="148">
                  <c:v>7.6061345794570245E-3</c:v>
                </c:pt>
                <c:pt idx="149">
                  <c:v>7.5385700899740504E-3</c:v>
                </c:pt>
                <c:pt idx="150">
                  <c:v>7.4829708152440721E-3</c:v>
                </c:pt>
                <c:pt idx="151">
                  <c:v>7.3901012798597288E-3</c:v>
                </c:pt>
                <c:pt idx="152">
                  <c:v>1.5550131687680269E-2</c:v>
                </c:pt>
                <c:pt idx="153">
                  <c:v>1.8934139945985251E-2</c:v>
                </c:pt>
                <c:pt idx="154">
                  <c:v>1.2229058799640091E-2</c:v>
                </c:pt>
                <c:pt idx="155">
                  <c:v>1.1774373512015268E-2</c:v>
                </c:pt>
                <c:pt idx="156">
                  <c:v>1.2218801495753051E-2</c:v>
                </c:pt>
                <c:pt idx="157">
                  <c:v>1.2059512699939323E-2</c:v>
                </c:pt>
                <c:pt idx="158">
                  <c:v>1.2005775845895683E-2</c:v>
                </c:pt>
                <c:pt idx="159">
                  <c:v>1.175813475174281E-2</c:v>
                </c:pt>
                <c:pt idx="160">
                  <c:v>1.1791573155446211E-2</c:v>
                </c:pt>
                <c:pt idx="161">
                  <c:v>1.1603866529155793E-2</c:v>
                </c:pt>
                <c:pt idx="162">
                  <c:v>2.3953000689493686E-2</c:v>
                </c:pt>
                <c:pt idx="163">
                  <c:v>2.488985568504043E-2</c:v>
                </c:pt>
                <c:pt idx="164">
                  <c:v>2.46907971744319E-2</c:v>
                </c:pt>
                <c:pt idx="165">
                  <c:v>2.6135464283596588E-2</c:v>
                </c:pt>
                <c:pt idx="166">
                  <c:v>2.5850873807552577E-2</c:v>
                </c:pt>
                <c:pt idx="167">
                  <c:v>2.6876572982670099E-2</c:v>
                </c:pt>
                <c:pt idx="168">
                  <c:v>2.3912031491741814E-2</c:v>
                </c:pt>
                <c:pt idx="169">
                  <c:v>2.4272353223867671E-2</c:v>
                </c:pt>
                <c:pt idx="170">
                  <c:v>2.2211321708171083E-2</c:v>
                </c:pt>
                <c:pt idx="171">
                  <c:v>2.2383526066106385E-2</c:v>
                </c:pt>
                <c:pt idx="172">
                  <c:v>2.1836746625491954E-2</c:v>
                </c:pt>
                <c:pt idx="173">
                  <c:v>2.2874491008405884E-2</c:v>
                </c:pt>
                <c:pt idx="174">
                  <c:v>2.1698680765036671E-2</c:v>
                </c:pt>
                <c:pt idx="175">
                  <c:v>2.3519543894474304E-2</c:v>
                </c:pt>
                <c:pt idx="176">
                  <c:v>2.2022410856815555E-2</c:v>
                </c:pt>
                <c:pt idx="177">
                  <c:v>1.9036855654010587E-2</c:v>
                </c:pt>
                <c:pt idx="178">
                  <c:v>2.0500466637770276E-2</c:v>
                </c:pt>
                <c:pt idx="179">
                  <c:v>2.1037959862823197E-2</c:v>
                </c:pt>
                <c:pt idx="180">
                  <c:v>1.8648956630995084E-2</c:v>
                </c:pt>
                <c:pt idx="181">
                  <c:v>2.1446673442982567E-2</c:v>
                </c:pt>
                <c:pt idx="182">
                  <c:v>1.7965317351093191E-2</c:v>
                </c:pt>
                <c:pt idx="183">
                  <c:v>2.0326260409079699E-2</c:v>
                </c:pt>
                <c:pt idx="184">
                  <c:v>2.0676121515316281E-2</c:v>
                </c:pt>
                <c:pt idx="185">
                  <c:v>2.0349006498030175E-2</c:v>
                </c:pt>
                <c:pt idx="186">
                  <c:v>2.0761274920012007E-2</c:v>
                </c:pt>
                <c:pt idx="187">
                  <c:v>3.2991200819467825E-2</c:v>
                </c:pt>
                <c:pt idx="188">
                  <c:v>3.273126745782251E-2</c:v>
                </c:pt>
                <c:pt idx="189">
                  <c:v>2.4892470918968734E-2</c:v>
                </c:pt>
                <c:pt idx="190">
                  <c:v>1.9471505303013115E-2</c:v>
                </c:pt>
                <c:pt idx="191">
                  <c:v>2.449732653393466E-2</c:v>
                </c:pt>
                <c:pt idx="192">
                  <c:v>3.2993782004825944E-2</c:v>
                </c:pt>
                <c:pt idx="193">
                  <c:v>3.3659184492938254E-2</c:v>
                </c:pt>
                <c:pt idx="194">
                  <c:v>3.3754349018639607E-2</c:v>
                </c:pt>
                <c:pt idx="195">
                  <c:v>3.3525887434962209E-2</c:v>
                </c:pt>
                <c:pt idx="196">
                  <c:v>3.3705476163109704E-2</c:v>
                </c:pt>
                <c:pt idx="197">
                  <c:v>3.3779160042301415E-2</c:v>
                </c:pt>
                <c:pt idx="198">
                  <c:v>3.3722877240670246E-2</c:v>
                </c:pt>
                <c:pt idx="199">
                  <c:v>4.0689635409374536E-2</c:v>
                </c:pt>
                <c:pt idx="200">
                  <c:v>3.397614984801034E-2</c:v>
                </c:pt>
                <c:pt idx="201">
                  <c:v>4.0770729234667957E-2</c:v>
                </c:pt>
                <c:pt idx="202">
                  <c:v>4.0658163631405619E-2</c:v>
                </c:pt>
                <c:pt idx="203">
                  <c:v>4.094623839386724E-2</c:v>
                </c:pt>
                <c:pt idx="204">
                  <c:v>4.0728517133444719E-2</c:v>
                </c:pt>
                <c:pt idx="205">
                  <c:v>3.42327528325026E-2</c:v>
                </c:pt>
                <c:pt idx="206">
                  <c:v>4.0869224137522031E-2</c:v>
                </c:pt>
                <c:pt idx="207">
                  <c:v>3.3666594439039521E-2</c:v>
                </c:pt>
                <c:pt idx="208">
                  <c:v>3.3617721583510174E-2</c:v>
                </c:pt>
                <c:pt idx="209">
                  <c:v>3.4229422455349545E-2</c:v>
                </c:pt>
                <c:pt idx="210">
                  <c:v>3.4317177034948743E-2</c:v>
                </c:pt>
                <c:pt idx="211">
                  <c:v>3.442974263821108E-2</c:v>
                </c:pt>
                <c:pt idx="212">
                  <c:v>3.4246823532910531E-2</c:v>
                </c:pt>
                <c:pt idx="213">
                  <c:v>3.4204611431686849E-2</c:v>
                </c:pt>
                <c:pt idx="214">
                  <c:v>4.1174699977544083E-2</c:v>
                </c:pt>
                <c:pt idx="215">
                  <c:v>3.4640803144327048E-2</c:v>
                </c:pt>
                <c:pt idx="216">
                  <c:v>3.4295696388439989E-2</c:v>
                </c:pt>
                <c:pt idx="217">
                  <c:v>2.5742457139531494E-2</c:v>
                </c:pt>
                <c:pt idx="218">
                  <c:v>2.7536991612971962E-2</c:v>
                </c:pt>
                <c:pt idx="219">
                  <c:v>2.7292571631329587E-2</c:v>
                </c:pt>
                <c:pt idx="220">
                  <c:v>2.8866529448919431E-2</c:v>
                </c:pt>
                <c:pt idx="221">
                  <c:v>2.6329375405824473E-2</c:v>
                </c:pt>
                <c:pt idx="222">
                  <c:v>2.5323616605071098E-2</c:v>
                </c:pt>
                <c:pt idx="223">
                  <c:v>2.5081884937396937E-2</c:v>
                </c:pt>
                <c:pt idx="224">
                  <c:v>2.4694903196472273E-2</c:v>
                </c:pt>
                <c:pt idx="225">
                  <c:v>2.348928294505781E-2</c:v>
                </c:pt>
                <c:pt idx="226">
                  <c:v>2.341067809244135E-2</c:v>
                </c:pt>
                <c:pt idx="227">
                  <c:v>2.2850179285581307E-2</c:v>
                </c:pt>
                <c:pt idx="228">
                  <c:v>2.2795568771637131E-2</c:v>
                </c:pt>
                <c:pt idx="229">
                  <c:v>2.2732541815867369E-2</c:v>
                </c:pt>
                <c:pt idx="230">
                  <c:v>2.258225424606175E-2</c:v>
                </c:pt>
                <c:pt idx="231">
                  <c:v>2.2530533396592722E-2</c:v>
                </c:pt>
                <c:pt idx="232">
                  <c:v>2.2466739871347507E-2</c:v>
                </c:pt>
                <c:pt idx="233">
                  <c:v>2.243883847405681E-2</c:v>
                </c:pt>
              </c:numCache>
            </c:numRef>
          </c:xVal>
          <c:yVal>
            <c:numRef>
              <c:f>Data!$AF$54:$JE$54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0.55340059106741768</c:v>
                </c:pt>
                <c:pt idx="3">
                  <c:v>0.62020922418373414</c:v>
                </c:pt>
                <c:pt idx="4">
                  <c:v>0.66061600092014194</c:v>
                </c:pt>
                <c:pt idx="5">
                  <c:v>0.66855796174872906</c:v>
                </c:pt>
                <c:pt idx="6">
                  <c:v>0.66206996578034383</c:v>
                </c:pt>
                <c:pt idx="7">
                  <c:v>0.6572533496634182</c:v>
                </c:pt>
                <c:pt idx="8">
                  <c:v>0.66426763473166706</c:v>
                </c:pt>
                <c:pt idx="9">
                  <c:v>0.66333242266576975</c:v>
                </c:pt>
                <c:pt idx="10">
                  <c:v>0.6727164723555128</c:v>
                </c:pt>
                <c:pt idx="11">
                  <c:v>0.67517194948673687</c:v>
                </c:pt>
                <c:pt idx="12">
                  <c:v>0.67725351605986761</c:v>
                </c:pt>
                <c:pt idx="13">
                  <c:v>0.67444668322379842</c:v>
                </c:pt>
                <c:pt idx="14">
                  <c:v>0.68462236945516863</c:v>
                </c:pt>
                <c:pt idx="15">
                  <c:v>0.67236214042803799</c:v>
                </c:pt>
                <c:pt idx="16">
                  <c:v>0.66777178810273374</c:v>
                </c:pt>
                <c:pt idx="17">
                  <c:v>0.66558948111508753</c:v>
                </c:pt>
                <c:pt idx="18">
                  <c:v>0.66391349298174429</c:v>
                </c:pt>
                <c:pt idx="19">
                  <c:v>0.67007795893584587</c:v>
                </c:pt>
                <c:pt idx="20">
                  <c:v>0.67450939977305135</c:v>
                </c:pt>
                <c:pt idx="21">
                  <c:v>0.67408777936463005</c:v>
                </c:pt>
                <c:pt idx="22">
                  <c:v>0.6604844321206168</c:v>
                </c:pt>
                <c:pt idx="23">
                  <c:v>0.65982260102581558</c:v>
                </c:pt>
                <c:pt idx="24">
                  <c:v>0.65562704846077713</c:v>
                </c:pt>
                <c:pt idx="25">
                  <c:v>0.65662525274456884</c:v>
                </c:pt>
                <c:pt idx="26">
                  <c:v>0.64299766809036762</c:v>
                </c:pt>
                <c:pt idx="27">
                  <c:v>0.66264218185609691</c:v>
                </c:pt>
                <c:pt idx="28">
                  <c:v>0.66351010221258766</c:v>
                </c:pt>
                <c:pt idx="29">
                  <c:v>0.6730933045092744</c:v>
                </c:pt>
                <c:pt idx="30">
                  <c:v>0.67725608288543515</c:v>
                </c:pt>
                <c:pt idx="31">
                  <c:v>0.67196267854454217</c:v>
                </c:pt>
                <c:pt idx="32">
                  <c:v>0.6596038575352493</c:v>
                </c:pt>
                <c:pt idx="33">
                  <c:v>0.65223133414254209</c:v>
                </c:pt>
                <c:pt idx="34">
                  <c:v>0.64873445502339655</c:v>
                </c:pt>
                <c:pt idx="35">
                  <c:v>0.64118875097216332</c:v>
                </c:pt>
                <c:pt idx="36">
                  <c:v>0.64684774708397208</c:v>
                </c:pt>
                <c:pt idx="37">
                  <c:v>0.65142319906655521</c:v>
                </c:pt>
                <c:pt idx="38">
                  <c:v>0.66502263132581729</c:v>
                </c:pt>
                <c:pt idx="39">
                  <c:v>0.65739276301690586</c:v>
                </c:pt>
                <c:pt idx="40">
                  <c:v>0.63328226426616618</c:v>
                </c:pt>
                <c:pt idx="41">
                  <c:v>0.66071093876062392</c:v>
                </c:pt>
                <c:pt idx="42">
                  <c:v>0.66053400729788825</c:v>
                </c:pt>
                <c:pt idx="43">
                  <c:v>0.66642270845586848</c:v>
                </c:pt>
                <c:pt idx="44">
                  <c:v>0.65880837356612776</c:v>
                </c:pt>
                <c:pt idx="45">
                  <c:v>0.6703638981222354</c:v>
                </c:pt>
                <c:pt idx="46">
                  <c:v>0.66324808648056344</c:v>
                </c:pt>
                <c:pt idx="47">
                  <c:v>0.67313838387615466</c:v>
                </c:pt>
                <c:pt idx="48">
                  <c:v>0.68304641679866918</c:v>
                </c:pt>
                <c:pt idx="49">
                  <c:v>0.67308475990681182</c:v>
                </c:pt>
                <c:pt idx="50">
                  <c:v>0.66990161202964638</c:v>
                </c:pt>
                <c:pt idx="51">
                  <c:v>0.66543254146481345</c:v>
                </c:pt>
                <c:pt idx="52">
                  <c:v>0.66513683312954719</c:v>
                </c:pt>
                <c:pt idx="53">
                  <c:v>0.66581430426670685</c:v>
                </c:pt>
                <c:pt idx="54">
                  <c:v>0.6591758880186146</c:v>
                </c:pt>
                <c:pt idx="55">
                  <c:v>0.66748942177697546</c:v>
                </c:pt>
                <c:pt idx="56">
                  <c:v>0.67585889665454613</c:v>
                </c:pt>
                <c:pt idx="57">
                  <c:v>0.68347164991204012</c:v>
                </c:pt>
                <c:pt idx="58">
                  <c:v>0.67921372463694119</c:v>
                </c:pt>
                <c:pt idx="59">
                  <c:v>0.66597942971475033</c:v>
                </c:pt>
                <c:pt idx="60">
                  <c:v>0.66686007587810492</c:v>
                </c:pt>
                <c:pt idx="61">
                  <c:v>0.66488727944917969</c:v>
                </c:pt>
                <c:pt idx="62">
                  <c:v>0.66111988823000112</c:v>
                </c:pt>
                <c:pt idx="63">
                  <c:v>0.66829867230628681</c:v>
                </c:pt>
                <c:pt idx="64">
                  <c:v>0.66445285758543904</c:v>
                </c:pt>
                <c:pt idx="65">
                  <c:v>0.67430860067246079</c:v>
                </c:pt>
                <c:pt idx="66">
                  <c:v>0.67731126276704767</c:v>
                </c:pt>
                <c:pt idx="67">
                  <c:v>0.67559388015842992</c:v>
                </c:pt>
                <c:pt idx="68">
                  <c:v>0.68718293960798793</c:v>
                </c:pt>
                <c:pt idx="69">
                  <c:v>0.79897391611962076</c:v>
                </c:pt>
                <c:pt idx="70">
                  <c:v>0.65263391912821245</c:v>
                </c:pt>
                <c:pt idx="71">
                  <c:v>0.66353113176222522</c:v>
                </c:pt>
                <c:pt idx="72">
                  <c:v>0.66355058743648176</c:v>
                </c:pt>
                <c:pt idx="73">
                  <c:v>0.66251388357594143</c:v>
                </c:pt>
                <c:pt idx="74">
                  <c:v>0.65996202346151245</c:v>
                </c:pt>
                <c:pt idx="75">
                  <c:v>0.66358657963150947</c:v>
                </c:pt>
                <c:pt idx="76">
                  <c:v>0.67033846518774853</c:v>
                </c:pt>
                <c:pt idx="77">
                  <c:v>0.66514046296518692</c:v>
                </c:pt>
                <c:pt idx="78">
                  <c:v>0.65917841832167123</c:v>
                </c:pt>
                <c:pt idx="79">
                  <c:v>0.70115895260587646</c:v>
                </c:pt>
                <c:pt idx="80">
                  <c:v>0.69590304884566367</c:v>
                </c:pt>
                <c:pt idx="81">
                  <c:v>0.68421986097899568</c:v>
                </c:pt>
                <c:pt idx="82">
                  <c:v>0.68671426497676502</c:v>
                </c:pt>
                <c:pt idx="83">
                  <c:v>0.68872311098862338</c:v>
                </c:pt>
                <c:pt idx="84">
                  <c:v>0.6897175016738154</c:v>
                </c:pt>
                <c:pt idx="85">
                  <c:v>0.69374396719596265</c:v>
                </c:pt>
                <c:pt idx="86">
                  <c:v>0.69760474748648049</c:v>
                </c:pt>
                <c:pt idx="87">
                  <c:v>0.68952922988380749</c:v>
                </c:pt>
                <c:pt idx="88">
                  <c:v>0.67464801500959048</c:v>
                </c:pt>
                <c:pt idx="89">
                  <c:v>0.68832596191458351</c:v>
                </c:pt>
                <c:pt idx="90">
                  <c:v>0.79812195586171408</c:v>
                </c:pt>
                <c:pt idx="91">
                  <c:v>0.65205449292162765</c:v>
                </c:pt>
                <c:pt idx="92">
                  <c:v>0.66291091499229726</c:v>
                </c:pt>
                <c:pt idx="93">
                  <c:v>0.66293419474123583</c:v>
                </c:pt>
                <c:pt idx="94">
                  <c:v>0.66190956827663516</c:v>
                </c:pt>
                <c:pt idx="95">
                  <c:v>0.6593698921526191</c:v>
                </c:pt>
                <c:pt idx="96">
                  <c:v>0.66298873158828819</c:v>
                </c:pt>
                <c:pt idx="97">
                  <c:v>0.67171495559427252</c:v>
                </c:pt>
                <c:pt idx="98">
                  <c:v>0.64715736608547936</c:v>
                </c:pt>
                <c:pt idx="99">
                  <c:v>0.50983179446496263</c:v>
                </c:pt>
                <c:pt idx="100">
                  <c:v>0.51772425388384957</c:v>
                </c:pt>
                <c:pt idx="101">
                  <c:v>0.59949736156220801</c:v>
                </c:pt>
                <c:pt idx="102">
                  <c:v>0.59751859939579177</c:v>
                </c:pt>
                <c:pt idx="103">
                  <c:v>0.5985340079719832</c:v>
                </c:pt>
                <c:pt idx="104">
                  <c:v>0.60445321054325196</c:v>
                </c:pt>
                <c:pt idx="105">
                  <c:v>0.62836847019872277</c:v>
                </c:pt>
                <c:pt idx="106">
                  <c:v>0.6316578702875566</c:v>
                </c:pt>
                <c:pt idx="107">
                  <c:v>0.63767266092233243</c:v>
                </c:pt>
                <c:pt idx="108">
                  <c:v>0.66166575822729501</c:v>
                </c:pt>
                <c:pt idx="109">
                  <c:v>0.66011159622722637</c:v>
                </c:pt>
                <c:pt idx="110">
                  <c:v>0.66320547953760167</c:v>
                </c:pt>
                <c:pt idx="111">
                  <c:v>0.65690617836000964</c:v>
                </c:pt>
                <c:pt idx="112">
                  <c:v>0.66604520946360013</c:v>
                </c:pt>
                <c:pt idx="113">
                  <c:v>0.66056350163138944</c:v>
                </c:pt>
                <c:pt idx="114">
                  <c:v>0.66813859569351541</c:v>
                </c:pt>
                <c:pt idx="115">
                  <c:v>0.66830233954399199</c:v>
                </c:pt>
                <c:pt idx="116">
                  <c:v>0.67089234049719104</c:v>
                </c:pt>
                <c:pt idx="117">
                  <c:v>0.67485317625936603</c:v>
                </c:pt>
                <c:pt idx="118">
                  <c:v>0.67284077603671089</c:v>
                </c:pt>
                <c:pt idx="119">
                  <c:v>0.68136136789081758</c:v>
                </c:pt>
                <c:pt idx="120">
                  <c:v>0.67847127855030931</c:v>
                </c:pt>
                <c:pt idx="121">
                  <c:v>0.67279038317666284</c:v>
                </c:pt>
                <c:pt idx="122">
                  <c:v>0.67223701050156559</c:v>
                </c:pt>
                <c:pt idx="123">
                  <c:v>0.7667279477142751</c:v>
                </c:pt>
                <c:pt idx="124">
                  <c:v>0.6864381369529855</c:v>
                </c:pt>
                <c:pt idx="125">
                  <c:v>0.68060754557227443</c:v>
                </c:pt>
                <c:pt idx="126">
                  <c:v>0.66683167147336042</c:v>
                </c:pt>
                <c:pt idx="127">
                  <c:v>0.67222791869991849</c:v>
                </c:pt>
                <c:pt idx="128">
                  <c:v>0.67372441405195793</c:v>
                </c:pt>
                <c:pt idx="129">
                  <c:v>0.67130171023595209</c:v>
                </c:pt>
                <c:pt idx="130">
                  <c:v>0.64979336100164742</c:v>
                </c:pt>
                <c:pt idx="131">
                  <c:v>0.66657088514060436</c:v>
                </c:pt>
                <c:pt idx="132">
                  <c:v>0.67171605692524738</c:v>
                </c:pt>
                <c:pt idx="133">
                  <c:v>0.67170647998045296</c:v>
                </c:pt>
                <c:pt idx="134">
                  <c:v>0.66701095750098938</c:v>
                </c:pt>
                <c:pt idx="135">
                  <c:v>0.67241249198814468</c:v>
                </c:pt>
                <c:pt idx="136">
                  <c:v>0.67398320168984438</c:v>
                </c:pt>
                <c:pt idx="137">
                  <c:v>0.67251247891545607</c:v>
                </c:pt>
                <c:pt idx="138">
                  <c:v>0.67022795078438024</c:v>
                </c:pt>
                <c:pt idx="139">
                  <c:v>0.66907715180776128</c:v>
                </c:pt>
                <c:pt idx="140">
                  <c:v>0.67378669036537531</c:v>
                </c:pt>
                <c:pt idx="141">
                  <c:v>0.67284758200871952</c:v>
                </c:pt>
                <c:pt idx="142">
                  <c:v>0.67160209609883759</c:v>
                </c:pt>
                <c:pt idx="143">
                  <c:v>0.67519318361049618</c:v>
                </c:pt>
                <c:pt idx="144">
                  <c:v>0.67439344900371823</c:v>
                </c:pt>
                <c:pt idx="145">
                  <c:v>0.66487324040921214</c:v>
                </c:pt>
                <c:pt idx="146">
                  <c:v>0.66654741202830348</c:v>
                </c:pt>
                <c:pt idx="147">
                  <c:v>0.67187034992046502</c:v>
                </c:pt>
                <c:pt idx="148">
                  <c:v>0.67038113666420684</c:v>
                </c:pt>
                <c:pt idx="149">
                  <c:v>0.66683083938595977</c:v>
                </c:pt>
                <c:pt idx="150">
                  <c:v>0.66996959127042532</c:v>
                </c:pt>
                <c:pt idx="151">
                  <c:v>0.67085830782167744</c:v>
                </c:pt>
                <c:pt idx="152">
                  <c:v>0.67338041107946545</c:v>
                </c:pt>
                <c:pt idx="153">
                  <c:v>0.6259762268123984</c:v>
                </c:pt>
                <c:pt idx="154">
                  <c:v>0.75968870968708024</c:v>
                </c:pt>
                <c:pt idx="155">
                  <c:v>0.75580294592326136</c:v>
                </c:pt>
                <c:pt idx="156">
                  <c:v>0.75670075955012273</c:v>
                </c:pt>
                <c:pt idx="157">
                  <c:v>0.75556004508912844</c:v>
                </c:pt>
                <c:pt idx="158">
                  <c:v>0.75733018668075291</c:v>
                </c:pt>
                <c:pt idx="159">
                  <c:v>0.755506921592209</c:v>
                </c:pt>
                <c:pt idx="160">
                  <c:v>0.75386940429702565</c:v>
                </c:pt>
                <c:pt idx="161">
                  <c:v>0.75373383121092907</c:v>
                </c:pt>
                <c:pt idx="162">
                  <c:v>0.69141078284950186</c:v>
                </c:pt>
                <c:pt idx="163">
                  <c:v>0.67053344448508356</c:v>
                </c:pt>
                <c:pt idx="164">
                  <c:v>0.67346141325997677</c:v>
                </c:pt>
                <c:pt idx="165">
                  <c:v>0.62332974796805063</c:v>
                </c:pt>
                <c:pt idx="166">
                  <c:v>0.62261490777882489</c:v>
                </c:pt>
                <c:pt idx="167">
                  <c:v>0.62091267416774998</c:v>
                </c:pt>
                <c:pt idx="168">
                  <c:v>0.66053953575344937</c:v>
                </c:pt>
                <c:pt idx="169">
                  <c:v>0.63895974114902543</c:v>
                </c:pt>
                <c:pt idx="170">
                  <c:v>0.6845918968455581</c:v>
                </c:pt>
                <c:pt idx="171">
                  <c:v>0.67628448438464184</c:v>
                </c:pt>
                <c:pt idx="172">
                  <c:v>0.67784414623510381</c:v>
                </c:pt>
                <c:pt idx="173">
                  <c:v>0.68764814152089659</c:v>
                </c:pt>
                <c:pt idx="174">
                  <c:v>0.65840969219384493</c:v>
                </c:pt>
                <c:pt idx="175">
                  <c:v>0.62477090850405348</c:v>
                </c:pt>
                <c:pt idx="176">
                  <c:v>0.68880152096533731</c:v>
                </c:pt>
                <c:pt idx="177">
                  <c:v>0.63232277388522251</c:v>
                </c:pt>
                <c:pt idx="178">
                  <c:v>0.66206601524457831</c:v>
                </c:pt>
                <c:pt idx="179">
                  <c:v>0.68425869775271286</c:v>
                </c:pt>
                <c:pt idx="180">
                  <c:v>0.63429321833014907</c:v>
                </c:pt>
                <c:pt idx="181">
                  <c:v>0.65465991527020173</c:v>
                </c:pt>
                <c:pt idx="182">
                  <c:v>0.64721104145037889</c:v>
                </c:pt>
                <c:pt idx="183">
                  <c:v>0.65677362405344875</c:v>
                </c:pt>
                <c:pt idx="184">
                  <c:v>0.66405429363222324</c:v>
                </c:pt>
                <c:pt idx="185">
                  <c:v>0.66091208017501801</c:v>
                </c:pt>
                <c:pt idx="186">
                  <c:v>0.65344948894082389</c:v>
                </c:pt>
                <c:pt idx="187">
                  <c:v>0.69890903939340865</c:v>
                </c:pt>
                <c:pt idx="188">
                  <c:v>0.70089623781403576</c:v>
                </c:pt>
                <c:pt idx="189">
                  <c:v>0.7717014864444095</c:v>
                </c:pt>
                <c:pt idx="190">
                  <c:v>0.68500185492921817</c:v>
                </c:pt>
                <c:pt idx="191">
                  <c:v>0.7162197803421817</c:v>
                </c:pt>
                <c:pt idx="192">
                  <c:v>0.73399121867518946</c:v>
                </c:pt>
                <c:pt idx="193">
                  <c:v>0.7415432974173165</c:v>
                </c:pt>
                <c:pt idx="194">
                  <c:v>0.74296073934720819</c:v>
                </c:pt>
                <c:pt idx="195">
                  <c:v>0.74413594719285625</c:v>
                </c:pt>
                <c:pt idx="196">
                  <c:v>0.74484044060008925</c:v>
                </c:pt>
                <c:pt idx="197">
                  <c:v>0.74454190482947347</c:v>
                </c:pt>
                <c:pt idx="198">
                  <c:v>0.74417008752863734</c:v>
                </c:pt>
                <c:pt idx="199">
                  <c:v>0.68473366875752073</c:v>
                </c:pt>
                <c:pt idx="200">
                  <c:v>0.7445734521082189</c:v>
                </c:pt>
                <c:pt idx="201">
                  <c:v>0.68658696733260616</c:v>
                </c:pt>
                <c:pt idx="202">
                  <c:v>0.6857527717618167</c:v>
                </c:pt>
                <c:pt idx="203">
                  <c:v>0.68538739665467985</c:v>
                </c:pt>
                <c:pt idx="204">
                  <c:v>0.68571474727936799</c:v>
                </c:pt>
                <c:pt idx="205">
                  <c:v>0.74484457156003148</c:v>
                </c:pt>
                <c:pt idx="206">
                  <c:v>0.68563915103850692</c:v>
                </c:pt>
                <c:pt idx="207">
                  <c:v>0.74379718629567082</c:v>
                </c:pt>
                <c:pt idx="208">
                  <c:v>0.74568482905842048</c:v>
                </c:pt>
                <c:pt idx="209">
                  <c:v>0.74497102997243925</c:v>
                </c:pt>
                <c:pt idx="210">
                  <c:v>0.74414418626903256</c:v>
                </c:pt>
                <c:pt idx="211">
                  <c:v>0.74487398194821086</c:v>
                </c:pt>
                <c:pt idx="212">
                  <c:v>0.74431076373235505</c:v>
                </c:pt>
                <c:pt idx="213">
                  <c:v>0.74341020340713293</c:v>
                </c:pt>
                <c:pt idx="214">
                  <c:v>0.6847213380545597</c:v>
                </c:pt>
                <c:pt idx="215">
                  <c:v>0.7443752610472778</c:v>
                </c:pt>
                <c:pt idx="216">
                  <c:v>0.74246257700182261</c:v>
                </c:pt>
                <c:pt idx="217">
                  <c:v>0.64322181385393318</c:v>
                </c:pt>
                <c:pt idx="218">
                  <c:v>0.60618286751670958</c:v>
                </c:pt>
                <c:pt idx="219">
                  <c:v>0.60582101129993549</c:v>
                </c:pt>
                <c:pt idx="220">
                  <c:v>0.58217122289343093</c:v>
                </c:pt>
                <c:pt idx="221">
                  <c:v>0.61918951757775376</c:v>
                </c:pt>
                <c:pt idx="222">
                  <c:v>0.63591016301371117</c:v>
                </c:pt>
                <c:pt idx="223">
                  <c:v>0.63738124574838706</c:v>
                </c:pt>
                <c:pt idx="224">
                  <c:v>0.64097344362843378</c:v>
                </c:pt>
                <c:pt idx="225">
                  <c:v>0.67851782196081356</c:v>
                </c:pt>
                <c:pt idx="226">
                  <c:v>0.67940263700375758</c:v>
                </c:pt>
                <c:pt idx="227">
                  <c:v>0.69762418467130138</c:v>
                </c:pt>
                <c:pt idx="228">
                  <c:v>0.70305895305881783</c:v>
                </c:pt>
                <c:pt idx="229">
                  <c:v>0.70134893120222874</c:v>
                </c:pt>
                <c:pt idx="230">
                  <c:v>0.70167410879700398</c:v>
                </c:pt>
                <c:pt idx="231">
                  <c:v>0.70402439527376182</c:v>
                </c:pt>
                <c:pt idx="232">
                  <c:v>0.70590991960466687</c:v>
                </c:pt>
                <c:pt idx="233">
                  <c:v>0.70097739108475876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7D-4341-8D6E-EBDA25F21DCA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Data!$AF$50:$JE$50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2.476102190893148E-2</c:v>
                </c:pt>
                <c:pt idx="3">
                  <c:v>2.3094036709271792E-2</c:v>
                </c:pt>
                <c:pt idx="4">
                  <c:v>2.5072209375843757E-2</c:v>
                </c:pt>
                <c:pt idx="5">
                  <c:v>2.5510353369438632E-2</c:v>
                </c:pt>
                <c:pt idx="6">
                  <c:v>2.5369874069989473E-2</c:v>
                </c:pt>
                <c:pt idx="7">
                  <c:v>2.5398384836415766E-2</c:v>
                </c:pt>
                <c:pt idx="8">
                  <c:v>2.5764356508331532E-2</c:v>
                </c:pt>
                <c:pt idx="9">
                  <c:v>2.5549460442254035E-2</c:v>
                </c:pt>
                <c:pt idx="10">
                  <c:v>2.5055226676238718E-2</c:v>
                </c:pt>
                <c:pt idx="11">
                  <c:v>2.5068135392482871E-2</c:v>
                </c:pt>
                <c:pt idx="12">
                  <c:v>2.5289796403493159E-2</c:v>
                </c:pt>
                <c:pt idx="13">
                  <c:v>2.2363160661464709E-2</c:v>
                </c:pt>
                <c:pt idx="14">
                  <c:v>2.3499153144261209E-2</c:v>
                </c:pt>
                <c:pt idx="15">
                  <c:v>2.4827169739269794E-2</c:v>
                </c:pt>
                <c:pt idx="16">
                  <c:v>2.5696891850526593E-2</c:v>
                </c:pt>
                <c:pt idx="17">
                  <c:v>2.5635113532516685E-2</c:v>
                </c:pt>
                <c:pt idx="18">
                  <c:v>2.5614059137598733E-2</c:v>
                </c:pt>
                <c:pt idx="19">
                  <c:v>2.5702494769587081E-2</c:v>
                </c:pt>
                <c:pt idx="20">
                  <c:v>2.4786265811479691E-2</c:v>
                </c:pt>
                <c:pt idx="21">
                  <c:v>2.4769277049600302E-2</c:v>
                </c:pt>
                <c:pt idx="22">
                  <c:v>3.2623810238603612E-2</c:v>
                </c:pt>
                <c:pt idx="23">
                  <c:v>2.7892495767423475E-2</c:v>
                </c:pt>
                <c:pt idx="24">
                  <c:v>2.4637134761608781E-2</c:v>
                </c:pt>
                <c:pt idx="25">
                  <c:v>2.4209925814016375E-2</c:v>
                </c:pt>
                <c:pt idx="26">
                  <c:v>2.4277824533796122E-2</c:v>
                </c:pt>
                <c:pt idx="27">
                  <c:v>2.5162844928715455E-2</c:v>
                </c:pt>
                <c:pt idx="28">
                  <c:v>2.4838719409223553E-2</c:v>
                </c:pt>
                <c:pt idx="29">
                  <c:v>2.4119286833704345E-2</c:v>
                </c:pt>
                <c:pt idx="30">
                  <c:v>2.4215032417858939E-2</c:v>
                </c:pt>
                <c:pt idx="31">
                  <c:v>2.3901527559068825E-2</c:v>
                </c:pt>
                <c:pt idx="32">
                  <c:v>2.545169567183625E-2</c:v>
                </c:pt>
                <c:pt idx="33">
                  <c:v>2.2102472137583984E-2</c:v>
                </c:pt>
                <c:pt idx="34">
                  <c:v>2.1704496159928421E-2</c:v>
                </c:pt>
                <c:pt idx="35">
                  <c:v>2.1824679967258565E-2</c:v>
                </c:pt>
                <c:pt idx="36">
                  <c:v>2.2233097772480059E-2</c:v>
                </c:pt>
                <c:pt idx="37">
                  <c:v>2.2032597025741341E-2</c:v>
                </c:pt>
                <c:pt idx="38">
                  <c:v>2.1974920059833702E-2</c:v>
                </c:pt>
                <c:pt idx="39">
                  <c:v>2.1770711157223066E-2</c:v>
                </c:pt>
                <c:pt idx="40">
                  <c:v>2.1158936034417986E-2</c:v>
                </c:pt>
                <c:pt idx="41">
                  <c:v>2.6997368900383623E-2</c:v>
                </c:pt>
                <c:pt idx="42">
                  <c:v>3.0193437152633895E-2</c:v>
                </c:pt>
                <c:pt idx="43">
                  <c:v>3.2043143830387533E-2</c:v>
                </c:pt>
                <c:pt idx="44">
                  <c:v>3.1546667991789956E-2</c:v>
                </c:pt>
                <c:pt idx="45">
                  <c:v>3.1890859859758813E-2</c:v>
                </c:pt>
                <c:pt idx="46">
                  <c:v>3.1562199704699756E-2</c:v>
                </c:pt>
                <c:pt idx="47">
                  <c:v>3.1479360739358642E-2</c:v>
                </c:pt>
                <c:pt idx="48">
                  <c:v>3.1194500441731443E-2</c:v>
                </c:pt>
                <c:pt idx="49">
                  <c:v>2.6296168264577258E-2</c:v>
                </c:pt>
                <c:pt idx="50">
                  <c:v>2.4502847108763826E-2</c:v>
                </c:pt>
                <c:pt idx="51">
                  <c:v>2.4116422539922522E-2</c:v>
                </c:pt>
                <c:pt idx="52">
                  <c:v>2.3887520817044816E-2</c:v>
                </c:pt>
                <c:pt idx="53">
                  <c:v>2.4159587113577907E-2</c:v>
                </c:pt>
                <c:pt idx="54">
                  <c:v>2.3914755223437445E-2</c:v>
                </c:pt>
                <c:pt idx="55">
                  <c:v>2.3588771437706546E-2</c:v>
                </c:pt>
                <c:pt idx="56">
                  <c:v>2.3264687123352168E-2</c:v>
                </c:pt>
                <c:pt idx="57">
                  <c:v>2.3849716567773127E-2</c:v>
                </c:pt>
                <c:pt idx="58">
                  <c:v>2.1791237920074757E-2</c:v>
                </c:pt>
                <c:pt idx="59">
                  <c:v>2.2465461292609623E-2</c:v>
                </c:pt>
                <c:pt idx="60">
                  <c:v>2.2405269508389947E-2</c:v>
                </c:pt>
                <c:pt idx="61">
                  <c:v>2.320042246280396E-2</c:v>
                </c:pt>
                <c:pt idx="62">
                  <c:v>2.286921862369351E-2</c:v>
                </c:pt>
                <c:pt idx="63">
                  <c:v>2.2841515299695359E-2</c:v>
                </c:pt>
                <c:pt idx="64">
                  <c:v>2.2906082710059006E-2</c:v>
                </c:pt>
                <c:pt idx="65">
                  <c:v>2.278717563349475E-2</c:v>
                </c:pt>
                <c:pt idx="66">
                  <c:v>2.2943110224525221E-2</c:v>
                </c:pt>
                <c:pt idx="67">
                  <c:v>2.2559508450306853E-2</c:v>
                </c:pt>
                <c:pt idx="68">
                  <c:v>9.5104935232388499E-3</c:v>
                </c:pt>
                <c:pt idx="69">
                  <c:v>4.9259737640345858E-3</c:v>
                </c:pt>
                <c:pt idx="70">
                  <c:v>6.4799317448175353E-3</c:v>
                </c:pt>
                <c:pt idx="71">
                  <c:v>6.067749289110469E-3</c:v>
                </c:pt>
                <c:pt idx="72">
                  <c:v>6.0995957141062318E-3</c:v>
                </c:pt>
                <c:pt idx="73">
                  <c:v>6.2211649795188562E-3</c:v>
                </c:pt>
                <c:pt idx="74">
                  <c:v>6.3603848991512502E-3</c:v>
                </c:pt>
                <c:pt idx="75">
                  <c:v>6.3221188515293347E-3</c:v>
                </c:pt>
                <c:pt idx="76">
                  <c:v>2.6341940699641353E-2</c:v>
                </c:pt>
                <c:pt idx="77">
                  <c:v>2.5131681364578662E-2</c:v>
                </c:pt>
                <c:pt idx="78">
                  <c:v>2.5354970968678558E-2</c:v>
                </c:pt>
                <c:pt idx="79">
                  <c:v>2.8598160545064921E-2</c:v>
                </c:pt>
                <c:pt idx="80">
                  <c:v>2.6965346823291769E-2</c:v>
                </c:pt>
                <c:pt idx="81">
                  <c:v>2.4146745115211643E-2</c:v>
                </c:pt>
                <c:pt idx="82">
                  <c:v>2.4332169091270894E-2</c:v>
                </c:pt>
                <c:pt idx="83">
                  <c:v>2.4553835385354938E-2</c:v>
                </c:pt>
                <c:pt idx="84">
                  <c:v>2.4736049097067947E-2</c:v>
                </c:pt>
                <c:pt idx="85">
                  <c:v>2.4947291120948734E-2</c:v>
                </c:pt>
                <c:pt idx="86">
                  <c:v>2.5046319315458532E-2</c:v>
                </c:pt>
                <c:pt idx="87">
                  <c:v>2.5398563225613069E-2</c:v>
                </c:pt>
                <c:pt idx="88">
                  <c:v>2.6401931228205666E-2</c:v>
                </c:pt>
                <c:pt idx="89">
                  <c:v>2.6109124624714819E-2</c:v>
                </c:pt>
                <c:pt idx="90">
                  <c:v>3.2669488675501901E-2</c:v>
                </c:pt>
                <c:pt idx="91">
                  <c:v>4.2968263434363219E-2</c:v>
                </c:pt>
                <c:pt idx="92">
                  <c:v>4.0236545895422582E-2</c:v>
                </c:pt>
                <c:pt idx="93">
                  <c:v>4.0447606401538549E-2</c:v>
                </c:pt>
                <c:pt idx="94">
                  <c:v>4.1253300311905661E-2</c:v>
                </c:pt>
                <c:pt idx="95">
                  <c:v>4.2175973004457634E-2</c:v>
                </c:pt>
                <c:pt idx="96">
                  <c:v>4.1922366787144671E-2</c:v>
                </c:pt>
                <c:pt idx="97">
                  <c:v>4.0602050496050479E-2</c:v>
                </c:pt>
                <c:pt idx="98">
                  <c:v>0.15311752085608477</c:v>
                </c:pt>
                <c:pt idx="99">
                  <c:v>3.4134418007485068E-2</c:v>
                </c:pt>
                <c:pt idx="100">
                  <c:v>3.2275714635264796E-2</c:v>
                </c:pt>
                <c:pt idx="101">
                  <c:v>2.6372467821353385E-2</c:v>
                </c:pt>
                <c:pt idx="102">
                  <c:v>2.6131389679361239E-2</c:v>
                </c:pt>
                <c:pt idx="103">
                  <c:v>2.6016478492702166E-2</c:v>
                </c:pt>
                <c:pt idx="104">
                  <c:v>2.5586217944680523E-2</c:v>
                </c:pt>
                <c:pt idx="105">
                  <c:v>2.4110525685133055E-2</c:v>
                </c:pt>
                <c:pt idx="106">
                  <c:v>2.3742149286404612E-2</c:v>
                </c:pt>
                <c:pt idx="107">
                  <c:v>2.3448985563015556E-2</c:v>
                </c:pt>
                <c:pt idx="108">
                  <c:v>2.2528502062172384E-2</c:v>
                </c:pt>
                <c:pt idx="109">
                  <c:v>2.2309320764399398E-2</c:v>
                </c:pt>
                <c:pt idx="110">
                  <c:v>2.1876799340504349E-2</c:v>
                </c:pt>
                <c:pt idx="111">
                  <c:v>2.2073707557056843E-2</c:v>
                </c:pt>
                <c:pt idx="112">
                  <c:v>2.2032689625833601E-2</c:v>
                </c:pt>
                <c:pt idx="113">
                  <c:v>2.1983557278545618E-2</c:v>
                </c:pt>
                <c:pt idx="114">
                  <c:v>2.179782975596023E-2</c:v>
                </c:pt>
                <c:pt idx="115">
                  <c:v>2.1721234954549695E-2</c:v>
                </c:pt>
                <c:pt idx="116">
                  <c:v>2.1267645962077864E-2</c:v>
                </c:pt>
                <c:pt idx="117">
                  <c:v>2.1320911455571578E-2</c:v>
                </c:pt>
                <c:pt idx="118">
                  <c:v>2.1068263150604505E-2</c:v>
                </c:pt>
                <c:pt idx="119">
                  <c:v>2.1017798151406142E-2</c:v>
                </c:pt>
                <c:pt idx="120">
                  <c:v>2.1000574935280736E-2</c:v>
                </c:pt>
                <c:pt idx="121">
                  <c:v>2.1522706155798987E-2</c:v>
                </c:pt>
                <c:pt idx="122">
                  <c:v>2.1130498799818431E-2</c:v>
                </c:pt>
                <c:pt idx="123">
                  <c:v>8.8266331436559486E-3</c:v>
                </c:pt>
                <c:pt idx="124">
                  <c:v>1.0046524777189592E-2</c:v>
                </c:pt>
                <c:pt idx="125">
                  <c:v>1.01683242253372E-2</c:v>
                </c:pt>
                <c:pt idx="126">
                  <c:v>1.0445025432613386E-2</c:v>
                </c:pt>
                <c:pt idx="127">
                  <c:v>1.0356310159220672E-2</c:v>
                </c:pt>
                <c:pt idx="128">
                  <c:v>1.0468383011649429E-2</c:v>
                </c:pt>
                <c:pt idx="129">
                  <c:v>1.051826697930891E-2</c:v>
                </c:pt>
                <c:pt idx="130">
                  <c:v>7.9141416397293662E-3</c:v>
                </c:pt>
                <c:pt idx="131">
                  <c:v>7.8165811707453514E-3</c:v>
                </c:pt>
                <c:pt idx="132">
                  <c:v>7.8240948727417159E-3</c:v>
                </c:pt>
                <c:pt idx="133">
                  <c:v>7.8367174680868956E-3</c:v>
                </c:pt>
                <c:pt idx="134">
                  <c:v>7.9776127209941761E-3</c:v>
                </c:pt>
                <c:pt idx="135">
                  <c:v>7.8827563367115383E-3</c:v>
                </c:pt>
                <c:pt idx="136">
                  <c:v>7.8733902033596426E-3</c:v>
                </c:pt>
                <c:pt idx="137">
                  <c:v>7.8821588113300312E-3</c:v>
                </c:pt>
                <c:pt idx="138">
                  <c:v>7.858108671402575E-3</c:v>
                </c:pt>
                <c:pt idx="139">
                  <c:v>7.9276600097837324E-3</c:v>
                </c:pt>
                <c:pt idx="140">
                  <c:v>7.8120099475671445E-3</c:v>
                </c:pt>
                <c:pt idx="141">
                  <c:v>7.8050339157417215E-3</c:v>
                </c:pt>
                <c:pt idx="142">
                  <c:v>7.7747396869130014E-3</c:v>
                </c:pt>
                <c:pt idx="143">
                  <c:v>7.728640963077571E-3</c:v>
                </c:pt>
                <c:pt idx="144">
                  <c:v>7.6831996198345465E-3</c:v>
                </c:pt>
                <c:pt idx="145">
                  <c:v>7.8014340563310469E-3</c:v>
                </c:pt>
                <c:pt idx="146">
                  <c:v>7.7287606734991465E-3</c:v>
                </c:pt>
                <c:pt idx="147">
                  <c:v>7.6226111621773285E-3</c:v>
                </c:pt>
                <c:pt idx="148">
                  <c:v>7.6061345794570245E-3</c:v>
                </c:pt>
                <c:pt idx="149">
                  <c:v>7.5385700899740504E-3</c:v>
                </c:pt>
                <c:pt idx="150">
                  <c:v>7.4829708152440721E-3</c:v>
                </c:pt>
                <c:pt idx="151">
                  <c:v>7.3901012798597288E-3</c:v>
                </c:pt>
                <c:pt idx="152">
                  <c:v>1.5550131687680269E-2</c:v>
                </c:pt>
                <c:pt idx="153">
                  <c:v>1.8934139945985251E-2</c:v>
                </c:pt>
                <c:pt idx="154">
                  <c:v>1.2229058799640091E-2</c:v>
                </c:pt>
                <c:pt idx="155">
                  <c:v>1.1774373512015268E-2</c:v>
                </c:pt>
                <c:pt idx="156">
                  <c:v>1.2218801495753051E-2</c:v>
                </c:pt>
                <c:pt idx="157">
                  <c:v>1.2059512699939323E-2</c:v>
                </c:pt>
                <c:pt idx="158">
                  <c:v>1.2005775845895683E-2</c:v>
                </c:pt>
                <c:pt idx="159">
                  <c:v>1.175813475174281E-2</c:v>
                </c:pt>
                <c:pt idx="160">
                  <c:v>1.1791573155446211E-2</c:v>
                </c:pt>
                <c:pt idx="161">
                  <c:v>1.1603866529155793E-2</c:v>
                </c:pt>
                <c:pt idx="162">
                  <c:v>2.3953000689493686E-2</c:v>
                </c:pt>
                <c:pt idx="163">
                  <c:v>2.488985568504043E-2</c:v>
                </c:pt>
                <c:pt idx="164">
                  <c:v>2.46907971744319E-2</c:v>
                </c:pt>
                <c:pt idx="165">
                  <c:v>2.6135464283596588E-2</c:v>
                </c:pt>
                <c:pt idx="166">
                  <c:v>2.5850873807552577E-2</c:v>
                </c:pt>
                <c:pt idx="167">
                  <c:v>2.6876572982670099E-2</c:v>
                </c:pt>
                <c:pt idx="168">
                  <c:v>2.3912031491741814E-2</c:v>
                </c:pt>
                <c:pt idx="169">
                  <c:v>2.4272353223867671E-2</c:v>
                </c:pt>
                <c:pt idx="170">
                  <c:v>2.2211321708171083E-2</c:v>
                </c:pt>
                <c:pt idx="171">
                  <c:v>2.2383526066106385E-2</c:v>
                </c:pt>
                <c:pt idx="172">
                  <c:v>2.1836746625491954E-2</c:v>
                </c:pt>
                <c:pt idx="173">
                  <c:v>2.2874491008405884E-2</c:v>
                </c:pt>
                <c:pt idx="174">
                  <c:v>2.1698680765036671E-2</c:v>
                </c:pt>
                <c:pt idx="175">
                  <c:v>2.3519543894474304E-2</c:v>
                </c:pt>
                <c:pt idx="176">
                  <c:v>2.2022410856815555E-2</c:v>
                </c:pt>
                <c:pt idx="177">
                  <c:v>1.9036855654010587E-2</c:v>
                </c:pt>
                <c:pt idx="178">
                  <c:v>2.0500466637770276E-2</c:v>
                </c:pt>
                <c:pt idx="179">
                  <c:v>2.1037959862823197E-2</c:v>
                </c:pt>
                <c:pt idx="180">
                  <c:v>1.8648956630995084E-2</c:v>
                </c:pt>
                <c:pt idx="181">
                  <c:v>2.1446673442982567E-2</c:v>
                </c:pt>
                <c:pt idx="182">
                  <c:v>1.7965317351093191E-2</c:v>
                </c:pt>
                <c:pt idx="183">
                  <c:v>2.0326260409079699E-2</c:v>
                </c:pt>
                <c:pt idx="184">
                  <c:v>2.0676121515316281E-2</c:v>
                </c:pt>
                <c:pt idx="185">
                  <c:v>2.0349006498030175E-2</c:v>
                </c:pt>
                <c:pt idx="186">
                  <c:v>2.0761274920012007E-2</c:v>
                </c:pt>
                <c:pt idx="187">
                  <c:v>3.2991200819467825E-2</c:v>
                </c:pt>
                <c:pt idx="188">
                  <c:v>3.273126745782251E-2</c:v>
                </c:pt>
                <c:pt idx="189">
                  <c:v>2.4892470918968734E-2</c:v>
                </c:pt>
                <c:pt idx="190">
                  <c:v>1.9471505303013115E-2</c:v>
                </c:pt>
                <c:pt idx="191">
                  <c:v>2.449732653393466E-2</c:v>
                </c:pt>
                <c:pt idx="192">
                  <c:v>3.2993782004825944E-2</c:v>
                </c:pt>
                <c:pt idx="193">
                  <c:v>3.3659184492938254E-2</c:v>
                </c:pt>
                <c:pt idx="194">
                  <c:v>3.3754349018639607E-2</c:v>
                </c:pt>
                <c:pt idx="195">
                  <c:v>3.3525887434962209E-2</c:v>
                </c:pt>
                <c:pt idx="196">
                  <c:v>3.3705476163109704E-2</c:v>
                </c:pt>
                <c:pt idx="197">
                  <c:v>3.3779160042301415E-2</c:v>
                </c:pt>
                <c:pt idx="198">
                  <c:v>3.3722877240670246E-2</c:v>
                </c:pt>
                <c:pt idx="199">
                  <c:v>4.0689635409374536E-2</c:v>
                </c:pt>
                <c:pt idx="200">
                  <c:v>3.397614984801034E-2</c:v>
                </c:pt>
                <c:pt idx="201">
                  <c:v>4.0770729234667957E-2</c:v>
                </c:pt>
                <c:pt idx="202">
                  <c:v>4.0658163631405619E-2</c:v>
                </c:pt>
                <c:pt idx="203">
                  <c:v>4.094623839386724E-2</c:v>
                </c:pt>
                <c:pt idx="204">
                  <c:v>4.0728517133444719E-2</c:v>
                </c:pt>
                <c:pt idx="205">
                  <c:v>3.42327528325026E-2</c:v>
                </c:pt>
                <c:pt idx="206">
                  <c:v>4.0869224137522031E-2</c:v>
                </c:pt>
                <c:pt idx="207">
                  <c:v>3.3666594439039521E-2</c:v>
                </c:pt>
                <c:pt idx="208">
                  <c:v>3.3617721583510174E-2</c:v>
                </c:pt>
                <c:pt idx="209">
                  <c:v>3.4229422455349545E-2</c:v>
                </c:pt>
                <c:pt idx="210">
                  <c:v>3.4317177034948743E-2</c:v>
                </c:pt>
                <c:pt idx="211">
                  <c:v>3.442974263821108E-2</c:v>
                </c:pt>
                <c:pt idx="212">
                  <c:v>3.4246823532910531E-2</c:v>
                </c:pt>
                <c:pt idx="213">
                  <c:v>3.4204611431686849E-2</c:v>
                </c:pt>
                <c:pt idx="214">
                  <c:v>4.1174699977544083E-2</c:v>
                </c:pt>
                <c:pt idx="215">
                  <c:v>3.4640803144327048E-2</c:v>
                </c:pt>
                <c:pt idx="216">
                  <c:v>3.4295696388439989E-2</c:v>
                </c:pt>
                <c:pt idx="217">
                  <c:v>2.5742457139531494E-2</c:v>
                </c:pt>
                <c:pt idx="218">
                  <c:v>2.7536991612971962E-2</c:v>
                </c:pt>
                <c:pt idx="219">
                  <c:v>2.7292571631329587E-2</c:v>
                </c:pt>
                <c:pt idx="220">
                  <c:v>2.8866529448919431E-2</c:v>
                </c:pt>
                <c:pt idx="221">
                  <c:v>2.6329375405824473E-2</c:v>
                </c:pt>
                <c:pt idx="222">
                  <c:v>2.5323616605071098E-2</c:v>
                </c:pt>
                <c:pt idx="223">
                  <c:v>2.5081884937396937E-2</c:v>
                </c:pt>
                <c:pt idx="224">
                  <c:v>2.4694903196472273E-2</c:v>
                </c:pt>
                <c:pt idx="225">
                  <c:v>2.348928294505781E-2</c:v>
                </c:pt>
                <c:pt idx="226">
                  <c:v>2.341067809244135E-2</c:v>
                </c:pt>
                <c:pt idx="227">
                  <c:v>2.2850179285581307E-2</c:v>
                </c:pt>
                <c:pt idx="228">
                  <c:v>2.2795568771637131E-2</c:v>
                </c:pt>
                <c:pt idx="229">
                  <c:v>2.2732541815867369E-2</c:v>
                </c:pt>
                <c:pt idx="230">
                  <c:v>2.258225424606175E-2</c:v>
                </c:pt>
                <c:pt idx="231">
                  <c:v>2.2530533396592722E-2</c:v>
                </c:pt>
                <c:pt idx="232">
                  <c:v>2.2466739871347507E-2</c:v>
                </c:pt>
                <c:pt idx="233">
                  <c:v>2.243883847405681E-2</c:v>
                </c:pt>
              </c:numCache>
            </c:numRef>
          </c:xVal>
          <c:yVal>
            <c:numRef>
              <c:f>Data!$AF$55:$JE$55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3.1922552306877731E-2</c:v>
                </c:pt>
                <c:pt idx="3">
                  <c:v>3.3354869172876646E-2</c:v>
                </c:pt>
                <c:pt idx="4">
                  <c:v>3.3238372246700808E-2</c:v>
                </c:pt>
                <c:pt idx="5">
                  <c:v>3.3433561809584171E-2</c:v>
                </c:pt>
                <c:pt idx="6">
                  <c:v>3.8813959848342031E-2</c:v>
                </c:pt>
                <c:pt idx="7">
                  <c:v>3.7979458481698709E-2</c:v>
                </c:pt>
                <c:pt idx="8">
                  <c:v>3.619126896538867E-2</c:v>
                </c:pt>
                <c:pt idx="9">
                  <c:v>3.8671775713975884E-2</c:v>
                </c:pt>
                <c:pt idx="10">
                  <c:v>3.3530643442481002E-2</c:v>
                </c:pt>
                <c:pt idx="11">
                  <c:v>3.3420138857553738E-2</c:v>
                </c:pt>
                <c:pt idx="12">
                  <c:v>3.3110719086504377E-2</c:v>
                </c:pt>
                <c:pt idx="13">
                  <c:v>3.3850642200437056E-2</c:v>
                </c:pt>
                <c:pt idx="14">
                  <c:v>3.4114535791661994E-2</c:v>
                </c:pt>
                <c:pt idx="15">
                  <c:v>3.4341379991663624E-2</c:v>
                </c:pt>
                <c:pt idx="16">
                  <c:v>3.8011098432172673E-2</c:v>
                </c:pt>
                <c:pt idx="17">
                  <c:v>3.6853636052093831E-2</c:v>
                </c:pt>
                <c:pt idx="18">
                  <c:v>3.5617953222455381E-2</c:v>
                </c:pt>
                <c:pt idx="19">
                  <c:v>3.7331970309673883E-2</c:v>
                </c:pt>
                <c:pt idx="20">
                  <c:v>3.2395224296616267E-2</c:v>
                </c:pt>
                <c:pt idx="21">
                  <c:v>3.2686531577762371E-2</c:v>
                </c:pt>
                <c:pt idx="22">
                  <c:v>3.1635264521371678E-2</c:v>
                </c:pt>
                <c:pt idx="23">
                  <c:v>3.5627870406156288E-2</c:v>
                </c:pt>
                <c:pt idx="24">
                  <c:v>3.8808897006477543E-2</c:v>
                </c:pt>
                <c:pt idx="25">
                  <c:v>3.9069098349167636E-2</c:v>
                </c:pt>
                <c:pt idx="26">
                  <c:v>3.870744338882736E-2</c:v>
                </c:pt>
                <c:pt idx="27">
                  <c:v>3.644233395832535E-2</c:v>
                </c:pt>
                <c:pt idx="28">
                  <c:v>3.8226059473376157E-2</c:v>
                </c:pt>
                <c:pt idx="29">
                  <c:v>3.4313783544631042E-2</c:v>
                </c:pt>
                <c:pt idx="30">
                  <c:v>3.3367284295368123E-2</c:v>
                </c:pt>
                <c:pt idx="31">
                  <c:v>3.4489263312563745E-2</c:v>
                </c:pt>
                <c:pt idx="32">
                  <c:v>4.2210097075890116E-2</c:v>
                </c:pt>
                <c:pt idx="33">
                  <c:v>4.2502548678010565E-2</c:v>
                </c:pt>
                <c:pt idx="34">
                  <c:v>4.1195960469793381E-2</c:v>
                </c:pt>
                <c:pt idx="35">
                  <c:v>4.1292674329438651E-2</c:v>
                </c:pt>
                <c:pt idx="36">
                  <c:v>3.8677349838785929E-2</c:v>
                </c:pt>
                <c:pt idx="37">
                  <c:v>4.07977225113813E-2</c:v>
                </c:pt>
                <c:pt idx="38">
                  <c:v>3.5186774465971918E-2</c:v>
                </c:pt>
                <c:pt idx="39">
                  <c:v>3.6345664689232483E-2</c:v>
                </c:pt>
                <c:pt idx="40">
                  <c:v>4.2104550480555308E-2</c:v>
                </c:pt>
                <c:pt idx="41">
                  <c:v>3.8767612854454153E-2</c:v>
                </c:pt>
                <c:pt idx="42">
                  <c:v>4.1416241674738709E-2</c:v>
                </c:pt>
                <c:pt idx="43">
                  <c:v>3.8026664477590927E-2</c:v>
                </c:pt>
                <c:pt idx="44">
                  <c:v>3.8035094390911142E-2</c:v>
                </c:pt>
                <c:pt idx="45">
                  <c:v>3.4792907986072187E-2</c:v>
                </c:pt>
                <c:pt idx="46">
                  <c:v>3.8322097522441083E-2</c:v>
                </c:pt>
                <c:pt idx="47">
                  <c:v>3.2742175498788807E-2</c:v>
                </c:pt>
                <c:pt idx="48">
                  <c:v>3.2037016041153041E-2</c:v>
                </c:pt>
                <c:pt idx="49">
                  <c:v>3.4385715239441193E-2</c:v>
                </c:pt>
                <c:pt idx="50">
                  <c:v>3.6278471654821259E-2</c:v>
                </c:pt>
                <c:pt idx="51">
                  <c:v>3.7299248464918743E-2</c:v>
                </c:pt>
                <c:pt idx="52">
                  <c:v>3.7872512706632618E-2</c:v>
                </c:pt>
                <c:pt idx="53">
                  <c:v>3.6978285070655911E-2</c:v>
                </c:pt>
                <c:pt idx="54">
                  <c:v>3.8915686939722478E-2</c:v>
                </c:pt>
                <c:pt idx="55">
                  <c:v>3.3284627426278267E-2</c:v>
                </c:pt>
                <c:pt idx="56">
                  <c:v>3.306044288463892E-2</c:v>
                </c:pt>
                <c:pt idx="57">
                  <c:v>3.2239558159030277E-2</c:v>
                </c:pt>
                <c:pt idx="58">
                  <c:v>3.7831782288588182E-2</c:v>
                </c:pt>
                <c:pt idx="59">
                  <c:v>3.8916140177032037E-2</c:v>
                </c:pt>
                <c:pt idx="60">
                  <c:v>3.8405908474617285E-2</c:v>
                </c:pt>
                <c:pt idx="61">
                  <c:v>3.8037463232088953E-2</c:v>
                </c:pt>
                <c:pt idx="62">
                  <c:v>3.8392965692888796E-2</c:v>
                </c:pt>
                <c:pt idx="63">
                  <c:v>3.5302153854478296E-2</c:v>
                </c:pt>
                <c:pt idx="64">
                  <c:v>3.7750460866280214E-2</c:v>
                </c:pt>
                <c:pt idx="65">
                  <c:v>3.2748943766769067E-2</c:v>
                </c:pt>
                <c:pt idx="66">
                  <c:v>3.1423289928248339E-2</c:v>
                </c:pt>
                <c:pt idx="67">
                  <c:v>3.2032067533419979E-2</c:v>
                </c:pt>
                <c:pt idx="68">
                  <c:v>3.2409066335737854E-2</c:v>
                </c:pt>
                <c:pt idx="69">
                  <c:v>3.1619466632302855E-2</c:v>
                </c:pt>
                <c:pt idx="70">
                  <c:v>5.3870956746962448E-2</c:v>
                </c:pt>
                <c:pt idx="71">
                  <c:v>5.1455271895834237E-2</c:v>
                </c:pt>
                <c:pt idx="72">
                  <c:v>5.1135997182201548E-2</c:v>
                </c:pt>
                <c:pt idx="73">
                  <c:v>5.1895945391843779E-2</c:v>
                </c:pt>
                <c:pt idx="74">
                  <c:v>5.1069724526795743E-2</c:v>
                </c:pt>
                <c:pt idx="75">
                  <c:v>5.0419835827643707E-2</c:v>
                </c:pt>
                <c:pt idx="76">
                  <c:v>3.1753704686106915E-2</c:v>
                </c:pt>
                <c:pt idx="77">
                  <c:v>4.1408095573334337E-2</c:v>
                </c:pt>
                <c:pt idx="78">
                  <c:v>3.7626460430473116E-2</c:v>
                </c:pt>
                <c:pt idx="79">
                  <c:v>3.2717224573671919E-2</c:v>
                </c:pt>
                <c:pt idx="80">
                  <c:v>3.5001172068634123E-2</c:v>
                </c:pt>
                <c:pt idx="81">
                  <c:v>3.3628939434016528E-2</c:v>
                </c:pt>
                <c:pt idx="82">
                  <c:v>3.3517878883149679E-2</c:v>
                </c:pt>
                <c:pt idx="83">
                  <c:v>3.3202188491042825E-2</c:v>
                </c:pt>
                <c:pt idx="84">
                  <c:v>3.3512550711186008E-2</c:v>
                </c:pt>
                <c:pt idx="85">
                  <c:v>3.31248807920448E-2</c:v>
                </c:pt>
                <c:pt idx="86">
                  <c:v>3.2347498457459815E-2</c:v>
                </c:pt>
                <c:pt idx="87">
                  <c:v>3.2749261078388311E-2</c:v>
                </c:pt>
                <c:pt idx="88">
                  <c:v>3.3654996511545805E-2</c:v>
                </c:pt>
                <c:pt idx="89">
                  <c:v>3.2481523114796913E-2</c:v>
                </c:pt>
                <c:pt idx="90">
                  <c:v>3.1752669369413095E-2</c:v>
                </c:pt>
                <c:pt idx="91">
                  <c:v>5.3962177073506847E-2</c:v>
                </c:pt>
                <c:pt idx="92">
                  <c:v>5.1553648771381813E-2</c:v>
                </c:pt>
                <c:pt idx="93">
                  <c:v>5.1234097292956658E-2</c:v>
                </c:pt>
                <c:pt idx="94">
                  <c:v>5.1991513888284907E-2</c:v>
                </c:pt>
                <c:pt idx="95">
                  <c:v>5.1164605958803705E-2</c:v>
                </c:pt>
                <c:pt idx="96">
                  <c:v>5.0515703194562125E-2</c:v>
                </c:pt>
                <c:pt idx="97">
                  <c:v>5.011259766653621E-2</c:v>
                </c:pt>
                <c:pt idx="98">
                  <c:v>2.541696632592309E-2</c:v>
                </c:pt>
                <c:pt idx="99">
                  <c:v>2.5331387152597421E-2</c:v>
                </c:pt>
                <c:pt idx="100">
                  <c:v>2.5858922380716333E-2</c:v>
                </c:pt>
                <c:pt idx="101">
                  <c:v>2.5959419134840019E-2</c:v>
                </c:pt>
                <c:pt idx="102">
                  <c:v>2.642877165234097E-2</c:v>
                </c:pt>
                <c:pt idx="103">
                  <c:v>2.6692519079090416E-2</c:v>
                </c:pt>
                <c:pt idx="104">
                  <c:v>2.6908762450276038E-2</c:v>
                </c:pt>
                <c:pt idx="105">
                  <c:v>2.6850042525739911E-2</c:v>
                </c:pt>
                <c:pt idx="106">
                  <c:v>2.711767004674949E-2</c:v>
                </c:pt>
                <c:pt idx="107">
                  <c:v>2.723165769714243E-2</c:v>
                </c:pt>
                <c:pt idx="108">
                  <c:v>2.6658398071576404E-2</c:v>
                </c:pt>
                <c:pt idx="109">
                  <c:v>2.6713683614394051E-2</c:v>
                </c:pt>
                <c:pt idx="110">
                  <c:v>2.7121695719870789E-2</c:v>
                </c:pt>
                <c:pt idx="111">
                  <c:v>2.729360606327956E-2</c:v>
                </c:pt>
                <c:pt idx="112">
                  <c:v>2.6844949199416327E-2</c:v>
                </c:pt>
                <c:pt idx="113">
                  <c:v>2.7730984288731483E-2</c:v>
                </c:pt>
                <c:pt idx="114">
                  <c:v>2.6559862171294121E-2</c:v>
                </c:pt>
                <c:pt idx="115">
                  <c:v>2.7347909903227191E-2</c:v>
                </c:pt>
                <c:pt idx="116">
                  <c:v>2.7109046691371735E-2</c:v>
                </c:pt>
                <c:pt idx="117">
                  <c:v>2.7147147677998171E-2</c:v>
                </c:pt>
                <c:pt idx="118">
                  <c:v>2.7497534469168573E-2</c:v>
                </c:pt>
                <c:pt idx="119">
                  <c:v>2.6841426898590433E-2</c:v>
                </c:pt>
                <c:pt idx="120">
                  <c:v>2.6471534600105328E-2</c:v>
                </c:pt>
                <c:pt idx="121">
                  <c:v>2.7388441099235411E-2</c:v>
                </c:pt>
                <c:pt idx="122">
                  <c:v>2.6950351646627384E-2</c:v>
                </c:pt>
                <c:pt idx="123">
                  <c:v>3.8518150153982883E-2</c:v>
                </c:pt>
                <c:pt idx="124">
                  <c:v>4.4999330887462607E-2</c:v>
                </c:pt>
                <c:pt idx="125">
                  <c:v>4.41927938734923E-2</c:v>
                </c:pt>
                <c:pt idx="126">
                  <c:v>4.6511314256144541E-2</c:v>
                </c:pt>
                <c:pt idx="127">
                  <c:v>4.4689296113782903E-2</c:v>
                </c:pt>
                <c:pt idx="128">
                  <c:v>4.4165885027105292E-2</c:v>
                </c:pt>
                <c:pt idx="129">
                  <c:v>4.4806572765158308E-2</c:v>
                </c:pt>
                <c:pt idx="130">
                  <c:v>5.1270141811448115E-2</c:v>
                </c:pt>
                <c:pt idx="131">
                  <c:v>4.8730317721555907E-2</c:v>
                </c:pt>
                <c:pt idx="132">
                  <c:v>4.776743716901817E-2</c:v>
                </c:pt>
                <c:pt idx="133">
                  <c:v>4.7676838881848281E-2</c:v>
                </c:pt>
                <c:pt idx="134">
                  <c:v>4.7849727873649689E-2</c:v>
                </c:pt>
                <c:pt idx="135">
                  <c:v>4.8147096439537899E-2</c:v>
                </c:pt>
                <c:pt idx="136">
                  <c:v>4.592363300299341E-2</c:v>
                </c:pt>
                <c:pt idx="137">
                  <c:v>4.7377311038531641E-2</c:v>
                </c:pt>
                <c:pt idx="138">
                  <c:v>4.9039852706357204E-2</c:v>
                </c:pt>
                <c:pt idx="139">
                  <c:v>4.799795157852485E-2</c:v>
                </c:pt>
                <c:pt idx="140">
                  <c:v>4.7645112943159248E-2</c:v>
                </c:pt>
                <c:pt idx="141">
                  <c:v>4.844981477222185E-2</c:v>
                </c:pt>
                <c:pt idx="142">
                  <c:v>4.8634265683529208E-2</c:v>
                </c:pt>
                <c:pt idx="143">
                  <c:v>4.7227307001702738E-2</c:v>
                </c:pt>
                <c:pt idx="144">
                  <c:v>4.7529929189232566E-2</c:v>
                </c:pt>
                <c:pt idx="145">
                  <c:v>4.8792358340151457E-2</c:v>
                </c:pt>
                <c:pt idx="146">
                  <c:v>4.9103271235757154E-2</c:v>
                </c:pt>
                <c:pt idx="147">
                  <c:v>4.7898234803469747E-2</c:v>
                </c:pt>
                <c:pt idx="148">
                  <c:v>4.9576288046130908E-2</c:v>
                </c:pt>
                <c:pt idx="149">
                  <c:v>5.0795508390732769E-2</c:v>
                </c:pt>
                <c:pt idx="150">
                  <c:v>5.0224257993795166E-2</c:v>
                </c:pt>
                <c:pt idx="151">
                  <c:v>5.0687472782312747E-2</c:v>
                </c:pt>
                <c:pt idx="152">
                  <c:v>4.0727577654214558E-2</c:v>
                </c:pt>
                <c:pt idx="153">
                  <c:v>4.256502889065384E-2</c:v>
                </c:pt>
                <c:pt idx="154">
                  <c:v>3.9006047041168751E-2</c:v>
                </c:pt>
                <c:pt idx="155">
                  <c:v>4.0422864939375386E-2</c:v>
                </c:pt>
                <c:pt idx="156">
                  <c:v>4.0416122205849461E-2</c:v>
                </c:pt>
                <c:pt idx="157">
                  <c:v>4.019250161680709E-2</c:v>
                </c:pt>
                <c:pt idx="158">
                  <c:v>3.9678227613119538E-2</c:v>
                </c:pt>
                <c:pt idx="159">
                  <c:v>4.0471866970126204E-2</c:v>
                </c:pt>
                <c:pt idx="160">
                  <c:v>4.1066208827906757E-2</c:v>
                </c:pt>
                <c:pt idx="161">
                  <c:v>4.0968501679745986E-2</c:v>
                </c:pt>
                <c:pt idx="162">
                  <c:v>3.6721357302859942E-2</c:v>
                </c:pt>
                <c:pt idx="163">
                  <c:v>3.8562409959523994E-2</c:v>
                </c:pt>
                <c:pt idx="164">
                  <c:v>3.908647460469606E-2</c:v>
                </c:pt>
                <c:pt idx="165">
                  <c:v>4.3624303925495753E-2</c:v>
                </c:pt>
                <c:pt idx="166">
                  <c:v>4.4021361273912811E-2</c:v>
                </c:pt>
                <c:pt idx="167">
                  <c:v>4.3496401194430996E-2</c:v>
                </c:pt>
                <c:pt idx="168">
                  <c:v>4.2183266724265818E-2</c:v>
                </c:pt>
                <c:pt idx="169">
                  <c:v>4.3498113356056758E-2</c:v>
                </c:pt>
                <c:pt idx="170">
                  <c:v>3.9485211607802488E-2</c:v>
                </c:pt>
                <c:pt idx="171">
                  <c:v>4.1747738593767639E-2</c:v>
                </c:pt>
                <c:pt idx="172">
                  <c:v>4.0269653677512375E-2</c:v>
                </c:pt>
                <c:pt idx="173">
                  <c:v>3.9297302419164723E-2</c:v>
                </c:pt>
                <c:pt idx="174">
                  <c:v>4.4020515570184396E-2</c:v>
                </c:pt>
                <c:pt idx="175">
                  <c:v>4.721912343761224E-2</c:v>
                </c:pt>
                <c:pt idx="176">
                  <c:v>3.8656707896474095E-2</c:v>
                </c:pt>
                <c:pt idx="177">
                  <c:v>5.1679810624759417E-2</c:v>
                </c:pt>
                <c:pt idx="178">
                  <c:v>4.4661544194787288E-2</c:v>
                </c:pt>
                <c:pt idx="179">
                  <c:v>4.1207388256567098E-2</c:v>
                </c:pt>
                <c:pt idx="180">
                  <c:v>5.0496641366651426E-2</c:v>
                </c:pt>
                <c:pt idx="181">
                  <c:v>4.62343799971228E-2</c:v>
                </c:pt>
                <c:pt idx="182">
                  <c:v>4.991532857195085E-2</c:v>
                </c:pt>
                <c:pt idx="183">
                  <c:v>4.6515202522273175E-2</c:v>
                </c:pt>
                <c:pt idx="184">
                  <c:v>4.4961475574040587E-2</c:v>
                </c:pt>
                <c:pt idx="185">
                  <c:v>4.7446875806953996E-2</c:v>
                </c:pt>
                <c:pt idx="186">
                  <c:v>4.5755773404462761E-2</c:v>
                </c:pt>
                <c:pt idx="187">
                  <c:v>5.5694539894630954E-2</c:v>
                </c:pt>
                <c:pt idx="188">
                  <c:v>5.4393986503118386E-2</c:v>
                </c:pt>
                <c:pt idx="189">
                  <c:v>3.7345141831801272E-2</c:v>
                </c:pt>
                <c:pt idx="190">
                  <c:v>7.552258768052024E-2</c:v>
                </c:pt>
                <c:pt idx="191">
                  <c:v>6.7236047461355947E-2</c:v>
                </c:pt>
                <c:pt idx="192">
                  <c:v>6.1412751544115948E-2</c:v>
                </c:pt>
                <c:pt idx="193">
                  <c:v>5.7759856211973062E-2</c:v>
                </c:pt>
                <c:pt idx="194">
                  <c:v>5.6745357574001426E-2</c:v>
                </c:pt>
                <c:pt idx="195">
                  <c:v>5.6265303697576222E-2</c:v>
                </c:pt>
                <c:pt idx="196">
                  <c:v>5.508731162199839E-2</c:v>
                </c:pt>
                <c:pt idx="197">
                  <c:v>5.5856430216955737E-2</c:v>
                </c:pt>
                <c:pt idx="198">
                  <c:v>5.5937728823304673E-2</c:v>
                </c:pt>
                <c:pt idx="199">
                  <c:v>5.1892154279102383E-2</c:v>
                </c:pt>
                <c:pt idx="200">
                  <c:v>5.5533585283202541E-2</c:v>
                </c:pt>
                <c:pt idx="201">
                  <c:v>5.1010705856753089E-2</c:v>
                </c:pt>
                <c:pt idx="202">
                  <c:v>5.1146478464951177E-2</c:v>
                </c:pt>
                <c:pt idx="203">
                  <c:v>5.2357728426677845E-2</c:v>
                </c:pt>
                <c:pt idx="204">
                  <c:v>5.1044581385220666E-2</c:v>
                </c:pt>
                <c:pt idx="205">
                  <c:v>5.6012813970440278E-2</c:v>
                </c:pt>
                <c:pt idx="206">
                  <c:v>5.0842000424560524E-2</c:v>
                </c:pt>
                <c:pt idx="207">
                  <c:v>5.6019264433608065E-2</c:v>
                </c:pt>
                <c:pt idx="208">
                  <c:v>5.4354243180979742E-2</c:v>
                </c:pt>
                <c:pt idx="209">
                  <c:v>5.513523963352026E-2</c:v>
                </c:pt>
                <c:pt idx="210">
                  <c:v>5.585258762454904E-2</c:v>
                </c:pt>
                <c:pt idx="211">
                  <c:v>5.5693275328592536E-2</c:v>
                </c:pt>
                <c:pt idx="212">
                  <c:v>5.5972671261895084E-2</c:v>
                </c:pt>
                <c:pt idx="213">
                  <c:v>5.6012813970440278E-2</c:v>
                </c:pt>
                <c:pt idx="214">
                  <c:v>5.2817054367140355E-2</c:v>
                </c:pt>
                <c:pt idx="215">
                  <c:v>5.5338124402524849E-2</c:v>
                </c:pt>
                <c:pt idx="216">
                  <c:v>5.7601880616240837E-2</c:v>
                </c:pt>
                <c:pt idx="217">
                  <c:v>2.6408499576958983E-2</c:v>
                </c:pt>
                <c:pt idx="218">
                  <c:v>2.7173918295558971E-2</c:v>
                </c:pt>
                <c:pt idx="219">
                  <c:v>2.7572377677827001E-2</c:v>
                </c:pt>
                <c:pt idx="220">
                  <c:v>2.8112055357053928E-2</c:v>
                </c:pt>
                <c:pt idx="221">
                  <c:v>2.8042158134924944E-2</c:v>
                </c:pt>
                <c:pt idx="222">
                  <c:v>2.8123498351207466E-2</c:v>
                </c:pt>
                <c:pt idx="223">
                  <c:v>2.7667743704904171E-2</c:v>
                </c:pt>
                <c:pt idx="224">
                  <c:v>2.8177436105308179E-2</c:v>
                </c:pt>
                <c:pt idx="225">
                  <c:v>2.6939509876528198E-2</c:v>
                </c:pt>
                <c:pt idx="226">
                  <c:v>2.6797265491753715E-2</c:v>
                </c:pt>
                <c:pt idx="227">
                  <c:v>2.651025368169849E-2</c:v>
                </c:pt>
                <c:pt idx="228">
                  <c:v>2.6419058213194627E-2</c:v>
                </c:pt>
                <c:pt idx="229">
                  <c:v>2.6073949842835037E-2</c:v>
                </c:pt>
                <c:pt idx="230">
                  <c:v>2.6233098244035989E-2</c:v>
                </c:pt>
                <c:pt idx="231">
                  <c:v>2.6213492303768203E-2</c:v>
                </c:pt>
                <c:pt idx="232">
                  <c:v>2.5798615533619805E-2</c:v>
                </c:pt>
                <c:pt idx="233">
                  <c:v>2.6592734655257536E-2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7D-4341-8D6E-EBDA25F21DCA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Data!$AF$50:$JE$50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2.476102190893148E-2</c:v>
                </c:pt>
                <c:pt idx="3">
                  <c:v>2.3094036709271792E-2</c:v>
                </c:pt>
                <c:pt idx="4">
                  <c:v>2.5072209375843757E-2</c:v>
                </c:pt>
                <c:pt idx="5">
                  <c:v>2.5510353369438632E-2</c:v>
                </c:pt>
                <c:pt idx="6">
                  <c:v>2.5369874069989473E-2</c:v>
                </c:pt>
                <c:pt idx="7">
                  <c:v>2.5398384836415766E-2</c:v>
                </c:pt>
                <c:pt idx="8">
                  <c:v>2.5764356508331532E-2</c:v>
                </c:pt>
                <c:pt idx="9">
                  <c:v>2.5549460442254035E-2</c:v>
                </c:pt>
                <c:pt idx="10">
                  <c:v>2.5055226676238718E-2</c:v>
                </c:pt>
                <c:pt idx="11">
                  <c:v>2.5068135392482871E-2</c:v>
                </c:pt>
                <c:pt idx="12">
                  <c:v>2.5289796403493159E-2</c:v>
                </c:pt>
                <c:pt idx="13">
                  <c:v>2.2363160661464709E-2</c:v>
                </c:pt>
                <c:pt idx="14">
                  <c:v>2.3499153144261209E-2</c:v>
                </c:pt>
                <c:pt idx="15">
                  <c:v>2.4827169739269794E-2</c:v>
                </c:pt>
                <c:pt idx="16">
                  <c:v>2.5696891850526593E-2</c:v>
                </c:pt>
                <c:pt idx="17">
                  <c:v>2.5635113532516685E-2</c:v>
                </c:pt>
                <c:pt idx="18">
                  <c:v>2.5614059137598733E-2</c:v>
                </c:pt>
                <c:pt idx="19">
                  <c:v>2.5702494769587081E-2</c:v>
                </c:pt>
                <c:pt idx="20">
                  <c:v>2.4786265811479691E-2</c:v>
                </c:pt>
                <c:pt idx="21">
                  <c:v>2.4769277049600302E-2</c:v>
                </c:pt>
                <c:pt idx="22">
                  <c:v>3.2623810238603612E-2</c:v>
                </c:pt>
                <c:pt idx="23">
                  <c:v>2.7892495767423475E-2</c:v>
                </c:pt>
                <c:pt idx="24">
                  <c:v>2.4637134761608781E-2</c:v>
                </c:pt>
                <c:pt idx="25">
                  <c:v>2.4209925814016375E-2</c:v>
                </c:pt>
                <c:pt idx="26">
                  <c:v>2.4277824533796122E-2</c:v>
                </c:pt>
                <c:pt idx="27">
                  <c:v>2.5162844928715455E-2</c:v>
                </c:pt>
                <c:pt idx="28">
                  <c:v>2.4838719409223553E-2</c:v>
                </c:pt>
                <c:pt idx="29">
                  <c:v>2.4119286833704345E-2</c:v>
                </c:pt>
                <c:pt idx="30">
                  <c:v>2.4215032417858939E-2</c:v>
                </c:pt>
                <c:pt idx="31">
                  <c:v>2.3901527559068825E-2</c:v>
                </c:pt>
                <c:pt idx="32">
                  <c:v>2.545169567183625E-2</c:v>
                </c:pt>
                <c:pt idx="33">
                  <c:v>2.2102472137583984E-2</c:v>
                </c:pt>
                <c:pt idx="34">
                  <c:v>2.1704496159928421E-2</c:v>
                </c:pt>
                <c:pt idx="35">
                  <c:v>2.1824679967258565E-2</c:v>
                </c:pt>
                <c:pt idx="36">
                  <c:v>2.2233097772480059E-2</c:v>
                </c:pt>
                <c:pt idx="37">
                  <c:v>2.2032597025741341E-2</c:v>
                </c:pt>
                <c:pt idx="38">
                  <c:v>2.1974920059833702E-2</c:v>
                </c:pt>
                <c:pt idx="39">
                  <c:v>2.1770711157223066E-2</c:v>
                </c:pt>
                <c:pt idx="40">
                  <c:v>2.1158936034417986E-2</c:v>
                </c:pt>
                <c:pt idx="41">
                  <c:v>2.6997368900383623E-2</c:v>
                </c:pt>
                <c:pt idx="42">
                  <c:v>3.0193437152633895E-2</c:v>
                </c:pt>
                <c:pt idx="43">
                  <c:v>3.2043143830387533E-2</c:v>
                </c:pt>
                <c:pt idx="44">
                  <c:v>3.1546667991789956E-2</c:v>
                </c:pt>
                <c:pt idx="45">
                  <c:v>3.1890859859758813E-2</c:v>
                </c:pt>
                <c:pt idx="46">
                  <c:v>3.1562199704699756E-2</c:v>
                </c:pt>
                <c:pt idx="47">
                  <c:v>3.1479360739358642E-2</c:v>
                </c:pt>
                <c:pt idx="48">
                  <c:v>3.1194500441731443E-2</c:v>
                </c:pt>
                <c:pt idx="49">
                  <c:v>2.6296168264577258E-2</c:v>
                </c:pt>
                <c:pt idx="50">
                  <c:v>2.4502847108763826E-2</c:v>
                </c:pt>
                <c:pt idx="51">
                  <c:v>2.4116422539922522E-2</c:v>
                </c:pt>
                <c:pt idx="52">
                  <c:v>2.3887520817044816E-2</c:v>
                </c:pt>
                <c:pt idx="53">
                  <c:v>2.4159587113577907E-2</c:v>
                </c:pt>
                <c:pt idx="54">
                  <c:v>2.3914755223437445E-2</c:v>
                </c:pt>
                <c:pt idx="55">
                  <c:v>2.3588771437706546E-2</c:v>
                </c:pt>
                <c:pt idx="56">
                  <c:v>2.3264687123352168E-2</c:v>
                </c:pt>
                <c:pt idx="57">
                  <c:v>2.3849716567773127E-2</c:v>
                </c:pt>
                <c:pt idx="58">
                  <c:v>2.1791237920074757E-2</c:v>
                </c:pt>
                <c:pt idx="59">
                  <c:v>2.2465461292609623E-2</c:v>
                </c:pt>
                <c:pt idx="60">
                  <c:v>2.2405269508389947E-2</c:v>
                </c:pt>
                <c:pt idx="61">
                  <c:v>2.320042246280396E-2</c:v>
                </c:pt>
                <c:pt idx="62">
                  <c:v>2.286921862369351E-2</c:v>
                </c:pt>
                <c:pt idx="63">
                  <c:v>2.2841515299695359E-2</c:v>
                </c:pt>
                <c:pt idx="64">
                  <c:v>2.2906082710059006E-2</c:v>
                </c:pt>
                <c:pt idx="65">
                  <c:v>2.278717563349475E-2</c:v>
                </c:pt>
                <c:pt idx="66">
                  <c:v>2.2943110224525221E-2</c:v>
                </c:pt>
                <c:pt idx="67">
                  <c:v>2.2559508450306853E-2</c:v>
                </c:pt>
                <c:pt idx="68">
                  <c:v>9.5104935232388499E-3</c:v>
                </c:pt>
                <c:pt idx="69">
                  <c:v>4.9259737640345858E-3</c:v>
                </c:pt>
                <c:pt idx="70">
                  <c:v>6.4799317448175353E-3</c:v>
                </c:pt>
                <c:pt idx="71">
                  <c:v>6.067749289110469E-3</c:v>
                </c:pt>
                <c:pt idx="72">
                  <c:v>6.0995957141062318E-3</c:v>
                </c:pt>
                <c:pt idx="73">
                  <c:v>6.2211649795188562E-3</c:v>
                </c:pt>
                <c:pt idx="74">
                  <c:v>6.3603848991512502E-3</c:v>
                </c:pt>
                <c:pt idx="75">
                  <c:v>6.3221188515293347E-3</c:v>
                </c:pt>
                <c:pt idx="76">
                  <c:v>2.6341940699641353E-2</c:v>
                </c:pt>
                <c:pt idx="77">
                  <c:v>2.5131681364578662E-2</c:v>
                </c:pt>
                <c:pt idx="78">
                  <c:v>2.5354970968678558E-2</c:v>
                </c:pt>
                <c:pt idx="79">
                  <c:v>2.8598160545064921E-2</c:v>
                </c:pt>
                <c:pt idx="80">
                  <c:v>2.6965346823291769E-2</c:v>
                </c:pt>
                <c:pt idx="81">
                  <c:v>2.4146745115211643E-2</c:v>
                </c:pt>
                <c:pt idx="82">
                  <c:v>2.4332169091270894E-2</c:v>
                </c:pt>
                <c:pt idx="83">
                  <c:v>2.4553835385354938E-2</c:v>
                </c:pt>
                <c:pt idx="84">
                  <c:v>2.4736049097067947E-2</c:v>
                </c:pt>
                <c:pt idx="85">
                  <c:v>2.4947291120948734E-2</c:v>
                </c:pt>
                <c:pt idx="86">
                  <c:v>2.5046319315458532E-2</c:v>
                </c:pt>
                <c:pt idx="87">
                  <c:v>2.5398563225613069E-2</c:v>
                </c:pt>
                <c:pt idx="88">
                  <c:v>2.6401931228205666E-2</c:v>
                </c:pt>
                <c:pt idx="89">
                  <c:v>2.6109124624714819E-2</c:v>
                </c:pt>
                <c:pt idx="90">
                  <c:v>3.2669488675501901E-2</c:v>
                </c:pt>
                <c:pt idx="91">
                  <c:v>4.2968263434363219E-2</c:v>
                </c:pt>
                <c:pt idx="92">
                  <c:v>4.0236545895422582E-2</c:v>
                </c:pt>
                <c:pt idx="93">
                  <c:v>4.0447606401538549E-2</c:v>
                </c:pt>
                <c:pt idx="94">
                  <c:v>4.1253300311905661E-2</c:v>
                </c:pt>
                <c:pt idx="95">
                  <c:v>4.2175973004457634E-2</c:v>
                </c:pt>
                <c:pt idx="96">
                  <c:v>4.1922366787144671E-2</c:v>
                </c:pt>
                <c:pt idx="97">
                  <c:v>4.0602050496050479E-2</c:v>
                </c:pt>
                <c:pt idx="98">
                  <c:v>0.15311752085608477</c:v>
                </c:pt>
                <c:pt idx="99">
                  <c:v>3.4134418007485068E-2</c:v>
                </c:pt>
                <c:pt idx="100">
                  <c:v>3.2275714635264796E-2</c:v>
                </c:pt>
                <c:pt idx="101">
                  <c:v>2.6372467821353385E-2</c:v>
                </c:pt>
                <c:pt idx="102">
                  <c:v>2.6131389679361239E-2</c:v>
                </c:pt>
                <c:pt idx="103">
                  <c:v>2.6016478492702166E-2</c:v>
                </c:pt>
                <c:pt idx="104">
                  <c:v>2.5586217944680523E-2</c:v>
                </c:pt>
                <c:pt idx="105">
                  <c:v>2.4110525685133055E-2</c:v>
                </c:pt>
                <c:pt idx="106">
                  <c:v>2.3742149286404612E-2</c:v>
                </c:pt>
                <c:pt idx="107">
                  <c:v>2.3448985563015556E-2</c:v>
                </c:pt>
                <c:pt idx="108">
                  <c:v>2.2528502062172384E-2</c:v>
                </c:pt>
                <c:pt idx="109">
                  <c:v>2.2309320764399398E-2</c:v>
                </c:pt>
                <c:pt idx="110">
                  <c:v>2.1876799340504349E-2</c:v>
                </c:pt>
                <c:pt idx="111">
                  <c:v>2.2073707557056843E-2</c:v>
                </c:pt>
                <c:pt idx="112">
                  <c:v>2.2032689625833601E-2</c:v>
                </c:pt>
                <c:pt idx="113">
                  <c:v>2.1983557278545618E-2</c:v>
                </c:pt>
                <c:pt idx="114">
                  <c:v>2.179782975596023E-2</c:v>
                </c:pt>
                <c:pt idx="115">
                  <c:v>2.1721234954549695E-2</c:v>
                </c:pt>
                <c:pt idx="116">
                  <c:v>2.1267645962077864E-2</c:v>
                </c:pt>
                <c:pt idx="117">
                  <c:v>2.1320911455571578E-2</c:v>
                </c:pt>
                <c:pt idx="118">
                  <c:v>2.1068263150604505E-2</c:v>
                </c:pt>
                <c:pt idx="119">
                  <c:v>2.1017798151406142E-2</c:v>
                </c:pt>
                <c:pt idx="120">
                  <c:v>2.1000574935280736E-2</c:v>
                </c:pt>
                <c:pt idx="121">
                  <c:v>2.1522706155798987E-2</c:v>
                </c:pt>
                <c:pt idx="122">
                  <c:v>2.1130498799818431E-2</c:v>
                </c:pt>
                <c:pt idx="123">
                  <c:v>8.8266331436559486E-3</c:v>
                </c:pt>
                <c:pt idx="124">
                  <c:v>1.0046524777189592E-2</c:v>
                </c:pt>
                <c:pt idx="125">
                  <c:v>1.01683242253372E-2</c:v>
                </c:pt>
                <c:pt idx="126">
                  <c:v>1.0445025432613386E-2</c:v>
                </c:pt>
                <c:pt idx="127">
                  <c:v>1.0356310159220672E-2</c:v>
                </c:pt>
                <c:pt idx="128">
                  <c:v>1.0468383011649429E-2</c:v>
                </c:pt>
                <c:pt idx="129">
                  <c:v>1.051826697930891E-2</c:v>
                </c:pt>
                <c:pt idx="130">
                  <c:v>7.9141416397293662E-3</c:v>
                </c:pt>
                <c:pt idx="131">
                  <c:v>7.8165811707453514E-3</c:v>
                </c:pt>
                <c:pt idx="132">
                  <c:v>7.8240948727417159E-3</c:v>
                </c:pt>
                <c:pt idx="133">
                  <c:v>7.8367174680868956E-3</c:v>
                </c:pt>
                <c:pt idx="134">
                  <c:v>7.9776127209941761E-3</c:v>
                </c:pt>
                <c:pt idx="135">
                  <c:v>7.8827563367115383E-3</c:v>
                </c:pt>
                <c:pt idx="136">
                  <c:v>7.8733902033596426E-3</c:v>
                </c:pt>
                <c:pt idx="137">
                  <c:v>7.8821588113300312E-3</c:v>
                </c:pt>
                <c:pt idx="138">
                  <c:v>7.858108671402575E-3</c:v>
                </c:pt>
                <c:pt idx="139">
                  <c:v>7.9276600097837324E-3</c:v>
                </c:pt>
                <c:pt idx="140">
                  <c:v>7.8120099475671445E-3</c:v>
                </c:pt>
                <c:pt idx="141">
                  <c:v>7.8050339157417215E-3</c:v>
                </c:pt>
                <c:pt idx="142">
                  <c:v>7.7747396869130014E-3</c:v>
                </c:pt>
                <c:pt idx="143">
                  <c:v>7.728640963077571E-3</c:v>
                </c:pt>
                <c:pt idx="144">
                  <c:v>7.6831996198345465E-3</c:v>
                </c:pt>
                <c:pt idx="145">
                  <c:v>7.8014340563310469E-3</c:v>
                </c:pt>
                <c:pt idx="146">
                  <c:v>7.7287606734991465E-3</c:v>
                </c:pt>
                <c:pt idx="147">
                  <c:v>7.6226111621773285E-3</c:v>
                </c:pt>
                <c:pt idx="148">
                  <c:v>7.6061345794570245E-3</c:v>
                </c:pt>
                <c:pt idx="149">
                  <c:v>7.5385700899740504E-3</c:v>
                </c:pt>
                <c:pt idx="150">
                  <c:v>7.4829708152440721E-3</c:v>
                </c:pt>
                <c:pt idx="151">
                  <c:v>7.3901012798597288E-3</c:v>
                </c:pt>
                <c:pt idx="152">
                  <c:v>1.5550131687680269E-2</c:v>
                </c:pt>
                <c:pt idx="153">
                  <c:v>1.8934139945985251E-2</c:v>
                </c:pt>
                <c:pt idx="154">
                  <c:v>1.2229058799640091E-2</c:v>
                </c:pt>
                <c:pt idx="155">
                  <c:v>1.1774373512015268E-2</c:v>
                </c:pt>
                <c:pt idx="156">
                  <c:v>1.2218801495753051E-2</c:v>
                </c:pt>
                <c:pt idx="157">
                  <c:v>1.2059512699939323E-2</c:v>
                </c:pt>
                <c:pt idx="158">
                  <c:v>1.2005775845895683E-2</c:v>
                </c:pt>
                <c:pt idx="159">
                  <c:v>1.175813475174281E-2</c:v>
                </c:pt>
                <c:pt idx="160">
                  <c:v>1.1791573155446211E-2</c:v>
                </c:pt>
                <c:pt idx="161">
                  <c:v>1.1603866529155793E-2</c:v>
                </c:pt>
                <c:pt idx="162">
                  <c:v>2.3953000689493686E-2</c:v>
                </c:pt>
                <c:pt idx="163">
                  <c:v>2.488985568504043E-2</c:v>
                </c:pt>
                <c:pt idx="164">
                  <c:v>2.46907971744319E-2</c:v>
                </c:pt>
                <c:pt idx="165">
                  <c:v>2.6135464283596588E-2</c:v>
                </c:pt>
                <c:pt idx="166">
                  <c:v>2.5850873807552577E-2</c:v>
                </c:pt>
                <c:pt idx="167">
                  <c:v>2.6876572982670099E-2</c:v>
                </c:pt>
                <c:pt idx="168">
                  <c:v>2.3912031491741814E-2</c:v>
                </c:pt>
                <c:pt idx="169">
                  <c:v>2.4272353223867671E-2</c:v>
                </c:pt>
                <c:pt idx="170">
                  <c:v>2.2211321708171083E-2</c:v>
                </c:pt>
                <c:pt idx="171">
                  <c:v>2.2383526066106385E-2</c:v>
                </c:pt>
                <c:pt idx="172">
                  <c:v>2.1836746625491954E-2</c:v>
                </c:pt>
                <c:pt idx="173">
                  <c:v>2.2874491008405884E-2</c:v>
                </c:pt>
                <c:pt idx="174">
                  <c:v>2.1698680765036671E-2</c:v>
                </c:pt>
                <c:pt idx="175">
                  <c:v>2.3519543894474304E-2</c:v>
                </c:pt>
                <c:pt idx="176">
                  <c:v>2.2022410856815555E-2</c:v>
                </c:pt>
                <c:pt idx="177">
                  <c:v>1.9036855654010587E-2</c:v>
                </c:pt>
                <c:pt idx="178">
                  <c:v>2.0500466637770276E-2</c:v>
                </c:pt>
                <c:pt idx="179">
                  <c:v>2.1037959862823197E-2</c:v>
                </c:pt>
                <c:pt idx="180">
                  <c:v>1.8648956630995084E-2</c:v>
                </c:pt>
                <c:pt idx="181">
                  <c:v>2.1446673442982567E-2</c:v>
                </c:pt>
                <c:pt idx="182">
                  <c:v>1.7965317351093191E-2</c:v>
                </c:pt>
                <c:pt idx="183">
                  <c:v>2.0326260409079699E-2</c:v>
                </c:pt>
                <c:pt idx="184">
                  <c:v>2.0676121515316281E-2</c:v>
                </c:pt>
                <c:pt idx="185">
                  <c:v>2.0349006498030175E-2</c:v>
                </c:pt>
                <c:pt idx="186">
                  <c:v>2.0761274920012007E-2</c:v>
                </c:pt>
                <c:pt idx="187">
                  <c:v>3.2991200819467825E-2</c:v>
                </c:pt>
                <c:pt idx="188">
                  <c:v>3.273126745782251E-2</c:v>
                </c:pt>
                <c:pt idx="189">
                  <c:v>2.4892470918968734E-2</c:v>
                </c:pt>
                <c:pt idx="190">
                  <c:v>1.9471505303013115E-2</c:v>
                </c:pt>
                <c:pt idx="191">
                  <c:v>2.449732653393466E-2</c:v>
                </c:pt>
                <c:pt idx="192">
                  <c:v>3.2993782004825944E-2</c:v>
                </c:pt>
                <c:pt idx="193">
                  <c:v>3.3659184492938254E-2</c:v>
                </c:pt>
                <c:pt idx="194">
                  <c:v>3.3754349018639607E-2</c:v>
                </c:pt>
                <c:pt idx="195">
                  <c:v>3.3525887434962209E-2</c:v>
                </c:pt>
                <c:pt idx="196">
                  <c:v>3.3705476163109704E-2</c:v>
                </c:pt>
                <c:pt idx="197">
                  <c:v>3.3779160042301415E-2</c:v>
                </c:pt>
                <c:pt idx="198">
                  <c:v>3.3722877240670246E-2</c:v>
                </c:pt>
                <c:pt idx="199">
                  <c:v>4.0689635409374536E-2</c:v>
                </c:pt>
                <c:pt idx="200">
                  <c:v>3.397614984801034E-2</c:v>
                </c:pt>
                <c:pt idx="201">
                  <c:v>4.0770729234667957E-2</c:v>
                </c:pt>
                <c:pt idx="202">
                  <c:v>4.0658163631405619E-2</c:v>
                </c:pt>
                <c:pt idx="203">
                  <c:v>4.094623839386724E-2</c:v>
                </c:pt>
                <c:pt idx="204">
                  <c:v>4.0728517133444719E-2</c:v>
                </c:pt>
                <c:pt idx="205">
                  <c:v>3.42327528325026E-2</c:v>
                </c:pt>
                <c:pt idx="206">
                  <c:v>4.0869224137522031E-2</c:v>
                </c:pt>
                <c:pt idx="207">
                  <c:v>3.3666594439039521E-2</c:v>
                </c:pt>
                <c:pt idx="208">
                  <c:v>3.3617721583510174E-2</c:v>
                </c:pt>
                <c:pt idx="209">
                  <c:v>3.4229422455349545E-2</c:v>
                </c:pt>
                <c:pt idx="210">
                  <c:v>3.4317177034948743E-2</c:v>
                </c:pt>
                <c:pt idx="211">
                  <c:v>3.442974263821108E-2</c:v>
                </c:pt>
                <c:pt idx="212">
                  <c:v>3.4246823532910531E-2</c:v>
                </c:pt>
                <c:pt idx="213">
                  <c:v>3.4204611431686849E-2</c:v>
                </c:pt>
                <c:pt idx="214">
                  <c:v>4.1174699977544083E-2</c:v>
                </c:pt>
                <c:pt idx="215">
                  <c:v>3.4640803144327048E-2</c:v>
                </c:pt>
                <c:pt idx="216">
                  <c:v>3.4295696388439989E-2</c:v>
                </c:pt>
                <c:pt idx="217">
                  <c:v>2.5742457139531494E-2</c:v>
                </c:pt>
                <c:pt idx="218">
                  <c:v>2.7536991612971962E-2</c:v>
                </c:pt>
                <c:pt idx="219">
                  <c:v>2.7292571631329587E-2</c:v>
                </c:pt>
                <c:pt idx="220">
                  <c:v>2.8866529448919431E-2</c:v>
                </c:pt>
                <c:pt idx="221">
                  <c:v>2.6329375405824473E-2</c:v>
                </c:pt>
                <c:pt idx="222">
                  <c:v>2.5323616605071098E-2</c:v>
                </c:pt>
                <c:pt idx="223">
                  <c:v>2.5081884937396937E-2</c:v>
                </c:pt>
                <c:pt idx="224">
                  <c:v>2.4694903196472273E-2</c:v>
                </c:pt>
                <c:pt idx="225">
                  <c:v>2.348928294505781E-2</c:v>
                </c:pt>
                <c:pt idx="226">
                  <c:v>2.341067809244135E-2</c:v>
                </c:pt>
                <c:pt idx="227">
                  <c:v>2.2850179285581307E-2</c:v>
                </c:pt>
                <c:pt idx="228">
                  <c:v>2.2795568771637131E-2</c:v>
                </c:pt>
                <c:pt idx="229">
                  <c:v>2.2732541815867369E-2</c:v>
                </c:pt>
                <c:pt idx="230">
                  <c:v>2.258225424606175E-2</c:v>
                </c:pt>
                <c:pt idx="231">
                  <c:v>2.2530533396592722E-2</c:v>
                </c:pt>
                <c:pt idx="232">
                  <c:v>2.2466739871347507E-2</c:v>
                </c:pt>
                <c:pt idx="233">
                  <c:v>2.243883847405681E-2</c:v>
                </c:pt>
              </c:numCache>
            </c:numRef>
          </c:xVal>
          <c:yVal>
            <c:numRef>
              <c:f>Data!$AF$56:$JE$56</c:f>
              <c:numCache>
                <c:formatCode>0.0%</c:formatCode>
                <c:ptCount val="234"/>
                <c:pt idx="0">
                  <c:v>0</c:v>
                </c:pt>
                <c:pt idx="1">
                  <c:v>0</c:v>
                </c:pt>
                <c:pt idx="2">
                  <c:v>5.0767644212140707E-3</c:v>
                </c:pt>
                <c:pt idx="3">
                  <c:v>3.5140390549156849E-3</c:v>
                </c:pt>
                <c:pt idx="4">
                  <c:v>2.8312108019929311E-3</c:v>
                </c:pt>
                <c:pt idx="5">
                  <c:v>2.6732442342970639E-3</c:v>
                </c:pt>
                <c:pt idx="6">
                  <c:v>2.7390126130130152E-3</c:v>
                </c:pt>
                <c:pt idx="7">
                  <c:v>2.9161156715454893E-3</c:v>
                </c:pt>
                <c:pt idx="8">
                  <c:v>2.841765027993264E-3</c:v>
                </c:pt>
                <c:pt idx="9">
                  <c:v>2.8026369584661067E-3</c:v>
                </c:pt>
                <c:pt idx="10">
                  <c:v>2.6436991262281011E-3</c:v>
                </c:pt>
                <c:pt idx="11">
                  <c:v>2.5804285363901724E-3</c:v>
                </c:pt>
                <c:pt idx="12">
                  <c:v>2.5893313224872095E-3</c:v>
                </c:pt>
                <c:pt idx="13">
                  <c:v>2.5744913377541761E-3</c:v>
                </c:pt>
                <c:pt idx="14">
                  <c:v>2.4495962668237528E-3</c:v>
                </c:pt>
                <c:pt idx="15">
                  <c:v>2.5720484730060666E-3</c:v>
                </c:pt>
                <c:pt idx="16">
                  <c:v>2.7056490789691893E-3</c:v>
                </c:pt>
                <c:pt idx="17">
                  <c:v>2.8053480653579769E-3</c:v>
                </c:pt>
                <c:pt idx="18">
                  <c:v>2.8645856687473949E-3</c:v>
                </c:pt>
                <c:pt idx="19">
                  <c:v>2.7651081567395251E-3</c:v>
                </c:pt>
                <c:pt idx="20">
                  <c:v>2.5518834748852349E-3</c:v>
                </c:pt>
                <c:pt idx="21">
                  <c:v>2.5571960121557424E-3</c:v>
                </c:pt>
                <c:pt idx="22">
                  <c:v>2.6133489959775137E-3</c:v>
                </c:pt>
                <c:pt idx="23">
                  <c:v>2.6554915081808675E-3</c:v>
                </c:pt>
                <c:pt idx="24">
                  <c:v>2.8713534331155782E-3</c:v>
                </c:pt>
                <c:pt idx="25">
                  <c:v>2.7025440544689128E-3</c:v>
                </c:pt>
                <c:pt idx="26">
                  <c:v>2.9989469024855604E-3</c:v>
                </c:pt>
                <c:pt idx="27">
                  <c:v>2.857541114791235E-3</c:v>
                </c:pt>
                <c:pt idx="28">
                  <c:v>2.7876851737692904E-3</c:v>
                </c:pt>
                <c:pt idx="29">
                  <c:v>2.6131766455370327E-3</c:v>
                </c:pt>
                <c:pt idx="30">
                  <c:v>2.4480663483722243E-3</c:v>
                </c:pt>
                <c:pt idx="31">
                  <c:v>2.4789524545172892E-3</c:v>
                </c:pt>
                <c:pt idx="32">
                  <c:v>2.6239917465741072E-3</c:v>
                </c:pt>
                <c:pt idx="33">
                  <c:v>2.6954797790728581E-3</c:v>
                </c:pt>
                <c:pt idx="34">
                  <c:v>2.6876388553179623E-3</c:v>
                </c:pt>
                <c:pt idx="35">
                  <c:v>2.8002414524885598E-3</c:v>
                </c:pt>
                <c:pt idx="36">
                  <c:v>2.7977539671447567E-3</c:v>
                </c:pt>
                <c:pt idx="37">
                  <c:v>2.6972162778499263E-3</c:v>
                </c:pt>
                <c:pt idx="38">
                  <c:v>2.5583628161467112E-3</c:v>
                </c:pt>
                <c:pt idx="39">
                  <c:v>2.5430559704005232E-3</c:v>
                </c:pt>
                <c:pt idx="40">
                  <c:v>2.9891510751497135E-3</c:v>
                </c:pt>
                <c:pt idx="41">
                  <c:v>2.5153246218499892E-3</c:v>
                </c:pt>
                <c:pt idx="42">
                  <c:v>2.7543866952454378E-3</c:v>
                </c:pt>
                <c:pt idx="43">
                  <c:v>2.731297822780295E-3</c:v>
                </c:pt>
                <c:pt idx="44">
                  <c:v>2.9650194855881094E-3</c:v>
                </c:pt>
                <c:pt idx="45">
                  <c:v>2.7648599709597385E-3</c:v>
                </c:pt>
                <c:pt idx="46">
                  <c:v>2.7635688659424953E-3</c:v>
                </c:pt>
                <c:pt idx="47">
                  <c:v>2.6230306976797735E-3</c:v>
                </c:pt>
                <c:pt idx="48">
                  <c:v>2.552004882575639E-3</c:v>
                </c:pt>
                <c:pt idx="49">
                  <c:v>2.5413547040266217E-3</c:v>
                </c:pt>
                <c:pt idx="50">
                  <c:v>2.4989910578630315E-3</c:v>
                </c:pt>
                <c:pt idx="51">
                  <c:v>2.731609630145499E-3</c:v>
                </c:pt>
                <c:pt idx="52">
                  <c:v>2.7654202646647374E-3</c:v>
                </c:pt>
                <c:pt idx="53">
                  <c:v>2.8721827321295992E-3</c:v>
                </c:pt>
                <c:pt idx="54">
                  <c:v>2.8116024709069665E-3</c:v>
                </c:pt>
                <c:pt idx="55">
                  <c:v>2.6999586692347975E-3</c:v>
                </c:pt>
                <c:pt idx="56">
                  <c:v>2.5162971504961475E-3</c:v>
                </c:pt>
                <c:pt idx="57">
                  <c:v>2.525190045026088E-3</c:v>
                </c:pt>
                <c:pt idx="58">
                  <c:v>2.5827431770762228E-3</c:v>
                </c:pt>
                <c:pt idx="59">
                  <c:v>2.7105296140699227E-3</c:v>
                </c:pt>
                <c:pt idx="60">
                  <c:v>2.495647819622417E-3</c:v>
                </c:pt>
                <c:pt idx="61">
                  <c:v>2.6687001367503016E-3</c:v>
                </c:pt>
                <c:pt idx="62">
                  <c:v>2.8012199198107191E-3</c:v>
                </c:pt>
                <c:pt idx="63">
                  <c:v>2.645082238556236E-3</c:v>
                </c:pt>
                <c:pt idx="64">
                  <c:v>2.7709909810632225E-3</c:v>
                </c:pt>
                <c:pt idx="65">
                  <c:v>2.649649190099313E-3</c:v>
                </c:pt>
                <c:pt idx="66">
                  <c:v>2.5312561562449904E-3</c:v>
                </c:pt>
                <c:pt idx="67">
                  <c:v>2.5851524495037683E-3</c:v>
                </c:pt>
                <c:pt idx="68">
                  <c:v>2.4570131335807975E-3</c:v>
                </c:pt>
                <c:pt idx="69">
                  <c:v>0</c:v>
                </c:pt>
                <c:pt idx="70">
                  <c:v>1.4703742394633595E-3</c:v>
                </c:pt>
                <c:pt idx="71">
                  <c:v>1.2933434731735114E-3</c:v>
                </c:pt>
                <c:pt idx="72">
                  <c:v>1.2796325953835052E-3</c:v>
                </c:pt>
                <c:pt idx="73">
                  <c:v>1.3073740850124134E-3</c:v>
                </c:pt>
                <c:pt idx="74">
                  <c:v>1.3612319333571217E-3</c:v>
                </c:pt>
                <c:pt idx="75">
                  <c:v>1.3473332519338889E-3</c:v>
                </c:pt>
                <c:pt idx="76">
                  <c:v>2.5290558415812527E-3</c:v>
                </c:pt>
                <c:pt idx="77">
                  <c:v>3.4611209013602454E-3</c:v>
                </c:pt>
                <c:pt idx="78">
                  <c:v>2.6449909665530289E-3</c:v>
                </c:pt>
                <c:pt idx="79">
                  <c:v>2.5312077766441064E-3</c:v>
                </c:pt>
                <c:pt idx="80">
                  <c:v>2.2515953821046716E-3</c:v>
                </c:pt>
                <c:pt idx="81">
                  <c:v>2.2120525431539519E-3</c:v>
                </c:pt>
                <c:pt idx="82">
                  <c:v>2.258097751292864E-3</c:v>
                </c:pt>
                <c:pt idx="83">
                  <c:v>2.2658892291045674E-3</c:v>
                </c:pt>
                <c:pt idx="84">
                  <c:v>2.2725116129692709E-3</c:v>
                </c:pt>
                <c:pt idx="85">
                  <c:v>2.2586646661883055E-3</c:v>
                </c:pt>
                <c:pt idx="86">
                  <c:v>2.2523649497801211E-3</c:v>
                </c:pt>
                <c:pt idx="87">
                  <c:v>2.4075500971041824E-3</c:v>
                </c:pt>
                <c:pt idx="88">
                  <c:v>2.6360202854415573E-3</c:v>
                </c:pt>
                <c:pt idx="89">
                  <c:v>2.4571091933488741E-3</c:v>
                </c:pt>
                <c:pt idx="90">
                  <c:v>0</c:v>
                </c:pt>
                <c:pt idx="91">
                  <c:v>1.4703511557334443E-3</c:v>
                </c:pt>
                <c:pt idx="92">
                  <c:v>1.2933221565872752E-3</c:v>
                </c:pt>
                <c:pt idx="93">
                  <c:v>1.2796117283569853E-3</c:v>
                </c:pt>
                <c:pt idx="94">
                  <c:v>1.307352984086532E-3</c:v>
                </c:pt>
                <c:pt idx="95">
                  <c:v>1.3612104036943586E-3</c:v>
                </c:pt>
                <c:pt idx="96">
                  <c:v>1.3363991209399621E-3</c:v>
                </c:pt>
                <c:pt idx="97">
                  <c:v>1.2731458544701462E-3</c:v>
                </c:pt>
                <c:pt idx="98">
                  <c:v>7.8030907312978907E-3</c:v>
                </c:pt>
                <c:pt idx="99">
                  <c:v>1.2841918138564513E-2</c:v>
                </c:pt>
                <c:pt idx="100">
                  <c:v>1.1769491277237077E-2</c:v>
                </c:pt>
                <c:pt idx="101">
                  <c:v>8.8538466713156787E-3</c:v>
                </c:pt>
                <c:pt idx="102">
                  <c:v>8.7343726092609496E-3</c:v>
                </c:pt>
                <c:pt idx="103">
                  <c:v>8.5435085904515418E-3</c:v>
                </c:pt>
                <c:pt idx="104">
                  <c:v>8.1844373932025427E-3</c:v>
                </c:pt>
                <c:pt idx="105">
                  <c:v>7.2951882135337265E-3</c:v>
                </c:pt>
                <c:pt idx="106">
                  <c:v>7.0674110214054321E-3</c:v>
                </c:pt>
                <c:pt idx="107">
                  <c:v>6.713600084101508E-3</c:v>
                </c:pt>
                <c:pt idx="108">
                  <c:v>5.8475807046239822E-3</c:v>
                </c:pt>
                <c:pt idx="109">
                  <c:v>5.9115376384857986E-3</c:v>
                </c:pt>
                <c:pt idx="110">
                  <c:v>5.7654315426284367E-3</c:v>
                </c:pt>
                <c:pt idx="111">
                  <c:v>5.9191470303860318E-3</c:v>
                </c:pt>
                <c:pt idx="112">
                  <c:v>5.572893591292977E-3</c:v>
                </c:pt>
                <c:pt idx="113">
                  <c:v>5.6988164280399991E-3</c:v>
                </c:pt>
                <c:pt idx="114">
                  <c:v>5.4070992421669604E-3</c:v>
                </c:pt>
                <c:pt idx="115">
                  <c:v>5.3805803490310821E-3</c:v>
                </c:pt>
                <c:pt idx="116">
                  <c:v>5.268332290013937E-3</c:v>
                </c:pt>
                <c:pt idx="117">
                  <c:v>5.0973599733427407E-3</c:v>
                </c:pt>
                <c:pt idx="118">
                  <c:v>5.0821347198079297E-3</c:v>
                </c:pt>
                <c:pt idx="119">
                  <c:v>4.8144631080949832E-3</c:v>
                </c:pt>
                <c:pt idx="120">
                  <c:v>4.9628509154911625E-3</c:v>
                </c:pt>
                <c:pt idx="121">
                  <c:v>5.0705571814961591E-3</c:v>
                </c:pt>
                <c:pt idx="122">
                  <c:v>5.0852132883673186E-3</c:v>
                </c:pt>
                <c:pt idx="123">
                  <c:v>0</c:v>
                </c:pt>
                <c:pt idx="124">
                  <c:v>1.2393394968323887E-3</c:v>
                </c:pt>
                <c:pt idx="125">
                  <c:v>1.3580913768300022E-3</c:v>
                </c:pt>
                <c:pt idx="126">
                  <c:v>1.4830251266212556E-3</c:v>
                </c:pt>
                <c:pt idx="127">
                  <c:v>1.4852578195206632E-3</c:v>
                </c:pt>
                <c:pt idx="128">
                  <c:v>1.5056445108933894E-3</c:v>
                </c:pt>
                <c:pt idx="129">
                  <c:v>1.5410467619956418E-3</c:v>
                </c:pt>
                <c:pt idx="130">
                  <c:v>1.4201091320475911E-3</c:v>
                </c:pt>
                <c:pt idx="131">
                  <c:v>1.3343085543136091E-3</c:v>
                </c:pt>
                <c:pt idx="132">
                  <c:v>1.3241562366514421E-3</c:v>
                </c:pt>
                <c:pt idx="133">
                  <c:v>1.3544072611937053E-3</c:v>
                </c:pt>
                <c:pt idx="134">
                  <c:v>1.3840650193432701E-3</c:v>
                </c:pt>
                <c:pt idx="135">
                  <c:v>1.3384967346044226E-3</c:v>
                </c:pt>
                <c:pt idx="136">
                  <c:v>1.3527040248650975E-3</c:v>
                </c:pt>
                <c:pt idx="137">
                  <c:v>1.337258104187484E-3</c:v>
                </c:pt>
                <c:pt idx="138">
                  <c:v>1.3207760336720305E-3</c:v>
                </c:pt>
                <c:pt idx="139">
                  <c:v>1.3618579869499284E-3</c:v>
                </c:pt>
                <c:pt idx="140">
                  <c:v>1.2952554672613235E-3</c:v>
                </c:pt>
                <c:pt idx="141">
                  <c:v>1.2904447009029522E-3</c:v>
                </c:pt>
                <c:pt idx="142">
                  <c:v>1.2868032795232188E-3</c:v>
                </c:pt>
                <c:pt idx="143">
                  <c:v>1.2599661616470702E-3</c:v>
                </c:pt>
                <c:pt idx="144">
                  <c:v>1.2646100830347633E-3</c:v>
                </c:pt>
                <c:pt idx="145">
                  <c:v>1.352776419800651E-3</c:v>
                </c:pt>
                <c:pt idx="146">
                  <c:v>1.3224667078265704E-3</c:v>
                </c:pt>
                <c:pt idx="147">
                  <c:v>1.2469340587876535E-3</c:v>
                </c:pt>
                <c:pt idx="148">
                  <c:v>1.2470686887379946E-3</c:v>
                </c:pt>
                <c:pt idx="149">
                  <c:v>1.2301973811670213E-3</c:v>
                </c:pt>
                <c:pt idx="150">
                  <c:v>1.2220136651378277E-3</c:v>
                </c:pt>
                <c:pt idx="151">
                  <c:v>1.1685437700727041E-3</c:v>
                </c:pt>
                <c:pt idx="152">
                  <c:v>1.8911560753742916E-3</c:v>
                </c:pt>
                <c:pt idx="153">
                  <c:v>2.3962464630829781E-3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1.6793714541401149E-3</c:v>
                </c:pt>
                <c:pt idx="163">
                  <c:v>2.1316102868165119E-3</c:v>
                </c:pt>
                <c:pt idx="164">
                  <c:v>1.8823394534214371E-3</c:v>
                </c:pt>
                <c:pt idx="165">
                  <c:v>2.3136043523506278E-3</c:v>
                </c:pt>
                <c:pt idx="166">
                  <c:v>2.2653075283005628E-3</c:v>
                </c:pt>
                <c:pt idx="167">
                  <c:v>2.3738535232494728E-3</c:v>
                </c:pt>
                <c:pt idx="168">
                  <c:v>1.8226328459518936E-3</c:v>
                </c:pt>
                <c:pt idx="169">
                  <c:v>1.9600341998776208E-3</c:v>
                </c:pt>
                <c:pt idx="170">
                  <c:v>1.5717489572112412E-3</c:v>
                </c:pt>
                <c:pt idx="171">
                  <c:v>1.5688042437409482E-3</c:v>
                </c:pt>
                <c:pt idx="172">
                  <c:v>1.6072528717461306E-3</c:v>
                </c:pt>
                <c:pt idx="173">
                  <c:v>1.5811664884941203E-3</c:v>
                </c:pt>
                <c:pt idx="174">
                  <c:v>1.6010604775964596E-3</c:v>
                </c:pt>
                <c:pt idx="175">
                  <c:v>1.871270140052833E-3</c:v>
                </c:pt>
                <c:pt idx="176">
                  <c:v>1.3696751947282597E-3</c:v>
                </c:pt>
                <c:pt idx="177">
                  <c:v>1.3345457658941518E-3</c:v>
                </c:pt>
                <c:pt idx="178">
                  <c:v>1.4183631053648511E-3</c:v>
                </c:pt>
                <c:pt idx="179">
                  <c:v>1.3891708982561577E-3</c:v>
                </c:pt>
                <c:pt idx="180">
                  <c:v>1.4379947332968039E-3</c:v>
                </c:pt>
                <c:pt idx="181">
                  <c:v>1.338969664263553E-3</c:v>
                </c:pt>
                <c:pt idx="182">
                  <c:v>1.2203928496884557E-3</c:v>
                </c:pt>
                <c:pt idx="183">
                  <c:v>1.2282899667978289E-3</c:v>
                </c:pt>
                <c:pt idx="184">
                  <c:v>1.3094461673399758E-3</c:v>
                </c:pt>
                <c:pt idx="185">
                  <c:v>1.2071212629501859E-3</c:v>
                </c:pt>
                <c:pt idx="186">
                  <c:v>1.3939274996342514E-3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9.8055920819592685E-4</c:v>
                </c:pt>
                <c:pt idx="200">
                  <c:v>0</c:v>
                </c:pt>
                <c:pt idx="201">
                  <c:v>9.9254819776526467E-4</c:v>
                </c:pt>
                <c:pt idx="202">
                  <c:v>9.8256450129585531E-4</c:v>
                </c:pt>
                <c:pt idx="203">
                  <c:v>9.8035615920572753E-4</c:v>
                </c:pt>
                <c:pt idx="204">
                  <c:v>9.8141511329391897E-4</c:v>
                </c:pt>
                <c:pt idx="205">
                  <c:v>0</c:v>
                </c:pt>
                <c:pt idx="206">
                  <c:v>9.8353816409274845E-4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9.7636511920380306E-4</c:v>
                </c:pt>
                <c:pt idx="215">
                  <c:v>0</c:v>
                </c:pt>
                <c:pt idx="216">
                  <c:v>0</c:v>
                </c:pt>
                <c:pt idx="217">
                  <c:v>7.2967213236867371E-3</c:v>
                </c:pt>
                <c:pt idx="218">
                  <c:v>8.1788555111598424E-3</c:v>
                </c:pt>
                <c:pt idx="219">
                  <c:v>7.9721711962552639E-3</c:v>
                </c:pt>
                <c:pt idx="220">
                  <c:v>8.6747438384750814E-3</c:v>
                </c:pt>
                <c:pt idx="221">
                  <c:v>7.2335060164220805E-3</c:v>
                </c:pt>
                <c:pt idx="222">
                  <c:v>6.6350647923056581E-3</c:v>
                </c:pt>
                <c:pt idx="223">
                  <c:v>6.4541154274251195E-3</c:v>
                </c:pt>
                <c:pt idx="224">
                  <c:v>6.253148055537899E-3</c:v>
                </c:pt>
                <c:pt idx="225">
                  <c:v>5.1177300473728808E-3</c:v>
                </c:pt>
                <c:pt idx="226">
                  <c:v>5.1271049444358277E-3</c:v>
                </c:pt>
                <c:pt idx="227">
                  <c:v>4.5688129784782448E-3</c:v>
                </c:pt>
                <c:pt idx="228">
                  <c:v>4.3441680460847712E-3</c:v>
                </c:pt>
                <c:pt idx="229">
                  <c:v>4.3459009758957268E-3</c:v>
                </c:pt>
                <c:pt idx="230">
                  <c:v>4.340113666717777E-3</c:v>
                </c:pt>
                <c:pt idx="231">
                  <c:v>4.2118962550526159E-3</c:v>
                </c:pt>
                <c:pt idx="232">
                  <c:v>4.1519752976209041E-3</c:v>
                </c:pt>
                <c:pt idx="233">
                  <c:v>4.2668453502511111E-3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7D-4341-8D6E-EBDA25F21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295359"/>
        <c:axId val="321873711"/>
      </c:scatterChart>
      <c:valAx>
        <c:axId val="438295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73711"/>
        <c:crosses val="autoZero"/>
        <c:crossBetween val="midCat"/>
      </c:valAx>
      <c:valAx>
        <c:axId val="32187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95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Data!$AF$43:$JD$43</c:f>
              <c:numCache>
                <c:formatCode>0.0000</c:formatCode>
                <c:ptCount val="233"/>
                <c:pt idx="0">
                  <c:v>0.12783610664464037</c:v>
                </c:pt>
                <c:pt idx="1">
                  <c:v>0.12783610664464037</c:v>
                </c:pt>
                <c:pt idx="2">
                  <c:v>0.12783610664464037</c:v>
                </c:pt>
                <c:pt idx="3">
                  <c:v>0.12783610664464037</c:v>
                </c:pt>
                <c:pt idx="4">
                  <c:v>0.12783610664464037</c:v>
                </c:pt>
                <c:pt idx="5">
                  <c:v>0.12783610664464037</c:v>
                </c:pt>
                <c:pt idx="6">
                  <c:v>0.12783610664464037</c:v>
                </c:pt>
                <c:pt idx="7">
                  <c:v>0.12783610664464037</c:v>
                </c:pt>
                <c:pt idx="8">
                  <c:v>0.12783610664464037</c:v>
                </c:pt>
                <c:pt idx="9">
                  <c:v>0.12783610664464037</c:v>
                </c:pt>
                <c:pt idx="10">
                  <c:v>0.12783610664464037</c:v>
                </c:pt>
                <c:pt idx="11">
                  <c:v>0.12783610664464037</c:v>
                </c:pt>
                <c:pt idx="12">
                  <c:v>0.12783610664464037</c:v>
                </c:pt>
                <c:pt idx="13">
                  <c:v>0.1699035394077332</c:v>
                </c:pt>
                <c:pt idx="14">
                  <c:v>0.1699035394077332</c:v>
                </c:pt>
                <c:pt idx="15">
                  <c:v>0.1699035394077332</c:v>
                </c:pt>
                <c:pt idx="16">
                  <c:v>0.1699035394077332</c:v>
                </c:pt>
                <c:pt idx="17">
                  <c:v>0.1699035394077332</c:v>
                </c:pt>
                <c:pt idx="18">
                  <c:v>0.1699035394077332</c:v>
                </c:pt>
                <c:pt idx="19">
                  <c:v>0.1699035394077332</c:v>
                </c:pt>
                <c:pt idx="20">
                  <c:v>0.1699035394077332</c:v>
                </c:pt>
                <c:pt idx="21">
                  <c:v>0.1699035394077332</c:v>
                </c:pt>
                <c:pt idx="22">
                  <c:v>9.0916651440276136E-2</c:v>
                </c:pt>
                <c:pt idx="23">
                  <c:v>9.0916651440276136E-2</c:v>
                </c:pt>
                <c:pt idx="24">
                  <c:v>9.0916651440276136E-2</c:v>
                </c:pt>
                <c:pt idx="25">
                  <c:v>9.0916651440276136E-2</c:v>
                </c:pt>
                <c:pt idx="26">
                  <c:v>9.0916651440276136E-2</c:v>
                </c:pt>
                <c:pt idx="27">
                  <c:v>9.0916651440276136E-2</c:v>
                </c:pt>
                <c:pt idx="28">
                  <c:v>9.0916651440276136E-2</c:v>
                </c:pt>
                <c:pt idx="29">
                  <c:v>9.0916651440276136E-2</c:v>
                </c:pt>
                <c:pt idx="30">
                  <c:v>9.0916651440276136E-2</c:v>
                </c:pt>
                <c:pt idx="31">
                  <c:v>9.0916651440276136E-2</c:v>
                </c:pt>
                <c:pt idx="32">
                  <c:v>6.0885932182451682E-2</c:v>
                </c:pt>
                <c:pt idx="33">
                  <c:v>6.0885932182451682E-2</c:v>
                </c:pt>
                <c:pt idx="34">
                  <c:v>6.0885932182451682E-2</c:v>
                </c:pt>
                <c:pt idx="35">
                  <c:v>6.0885932182451682E-2</c:v>
                </c:pt>
                <c:pt idx="36">
                  <c:v>6.0885932182451682E-2</c:v>
                </c:pt>
                <c:pt idx="37">
                  <c:v>6.0885932182451682E-2</c:v>
                </c:pt>
                <c:pt idx="38">
                  <c:v>6.0885932182451682E-2</c:v>
                </c:pt>
                <c:pt idx="39">
                  <c:v>6.0885932182451682E-2</c:v>
                </c:pt>
                <c:pt idx="40">
                  <c:v>0.12783610664464037</c:v>
                </c:pt>
                <c:pt idx="41">
                  <c:v>0.12783610664464037</c:v>
                </c:pt>
                <c:pt idx="42">
                  <c:v>0.12783610664464037</c:v>
                </c:pt>
                <c:pt idx="43">
                  <c:v>0.12783610664464037</c:v>
                </c:pt>
                <c:pt idx="44">
                  <c:v>0.12783610664464037</c:v>
                </c:pt>
                <c:pt idx="45">
                  <c:v>0.12783610664464037</c:v>
                </c:pt>
                <c:pt idx="46">
                  <c:v>0.12783610664464037</c:v>
                </c:pt>
                <c:pt idx="47">
                  <c:v>0.12783610664464037</c:v>
                </c:pt>
                <c:pt idx="48">
                  <c:v>0.12783610664464037</c:v>
                </c:pt>
                <c:pt idx="49">
                  <c:v>0.14375654102621094</c:v>
                </c:pt>
                <c:pt idx="50">
                  <c:v>0.14375654102621094</c:v>
                </c:pt>
                <c:pt idx="51">
                  <c:v>0.14375654102621094</c:v>
                </c:pt>
                <c:pt idx="52">
                  <c:v>0.14375654102621094</c:v>
                </c:pt>
                <c:pt idx="53">
                  <c:v>0.14375654102621094</c:v>
                </c:pt>
                <c:pt idx="54">
                  <c:v>0.14375654102621094</c:v>
                </c:pt>
                <c:pt idx="55">
                  <c:v>0.14375654102621094</c:v>
                </c:pt>
                <c:pt idx="56">
                  <c:v>0.14375654102621094</c:v>
                </c:pt>
                <c:pt idx="57">
                  <c:v>0.14375654102621094</c:v>
                </c:pt>
                <c:pt idx="58">
                  <c:v>0.16131290696629294</c:v>
                </c:pt>
                <c:pt idx="59">
                  <c:v>0.16131290696629294</c:v>
                </c:pt>
                <c:pt idx="60">
                  <c:v>0.16131290696629294</c:v>
                </c:pt>
                <c:pt idx="61">
                  <c:v>0.16131290696629294</c:v>
                </c:pt>
                <c:pt idx="62">
                  <c:v>0.16131290696629294</c:v>
                </c:pt>
                <c:pt idx="63">
                  <c:v>0.16131290696629294</c:v>
                </c:pt>
                <c:pt idx="64">
                  <c:v>0.16131290696629294</c:v>
                </c:pt>
                <c:pt idx="65">
                  <c:v>0.16131290696629294</c:v>
                </c:pt>
                <c:pt idx="66">
                  <c:v>0.16131290696629294</c:v>
                </c:pt>
                <c:pt idx="67">
                  <c:v>0.16131290696629294</c:v>
                </c:pt>
                <c:pt idx="68">
                  <c:v>0.42724940666473588</c:v>
                </c:pt>
                <c:pt idx="69">
                  <c:v>0.42724940666473588</c:v>
                </c:pt>
                <c:pt idx="70">
                  <c:v>0.42724940666473588</c:v>
                </c:pt>
                <c:pt idx="71">
                  <c:v>0.42724940666473588</c:v>
                </c:pt>
                <c:pt idx="72">
                  <c:v>0.42724940666473588</c:v>
                </c:pt>
                <c:pt idx="73">
                  <c:v>0.42724940666473588</c:v>
                </c:pt>
                <c:pt idx="74">
                  <c:v>0.42724940666473588</c:v>
                </c:pt>
                <c:pt idx="75">
                  <c:v>0.42724940666473588</c:v>
                </c:pt>
                <c:pt idx="76">
                  <c:v>0.15416324998325895</c:v>
                </c:pt>
                <c:pt idx="77">
                  <c:v>0.15416324998325895</c:v>
                </c:pt>
                <c:pt idx="78">
                  <c:v>0.15416324998325895</c:v>
                </c:pt>
                <c:pt idx="79">
                  <c:v>0.15416324998325895</c:v>
                </c:pt>
                <c:pt idx="80">
                  <c:v>0.15416324998325895</c:v>
                </c:pt>
                <c:pt idx="81">
                  <c:v>0.15416324998325895</c:v>
                </c:pt>
                <c:pt idx="82">
                  <c:v>0.15416324998325895</c:v>
                </c:pt>
                <c:pt idx="83">
                  <c:v>0.15416324998325895</c:v>
                </c:pt>
                <c:pt idx="84">
                  <c:v>0.15416324998325895</c:v>
                </c:pt>
                <c:pt idx="85">
                  <c:v>0.15416324998325895</c:v>
                </c:pt>
                <c:pt idx="86">
                  <c:v>0.15416324998325895</c:v>
                </c:pt>
                <c:pt idx="87">
                  <c:v>0.15416324998325895</c:v>
                </c:pt>
                <c:pt idx="88">
                  <c:v>0.15416324998325895</c:v>
                </c:pt>
                <c:pt idx="89">
                  <c:v>0.15416324998325895</c:v>
                </c:pt>
                <c:pt idx="90">
                  <c:v>6.1706905681736104E-2</c:v>
                </c:pt>
                <c:pt idx="91">
                  <c:v>6.1706905681736104E-2</c:v>
                </c:pt>
                <c:pt idx="92">
                  <c:v>6.1706905681736104E-2</c:v>
                </c:pt>
                <c:pt idx="93">
                  <c:v>6.1706905681736104E-2</c:v>
                </c:pt>
                <c:pt idx="94">
                  <c:v>6.1706905681736104E-2</c:v>
                </c:pt>
                <c:pt idx="95">
                  <c:v>6.1706905681736104E-2</c:v>
                </c:pt>
                <c:pt idx="96">
                  <c:v>6.1706905681736104E-2</c:v>
                </c:pt>
                <c:pt idx="97">
                  <c:v>6.1706905681736104E-2</c:v>
                </c:pt>
                <c:pt idx="98">
                  <c:v>6.1706905681736104E-2</c:v>
                </c:pt>
                <c:pt idx="99">
                  <c:v>0.42724940666473588</c:v>
                </c:pt>
                <c:pt idx="100">
                  <c:v>0.42724940666473588</c:v>
                </c:pt>
                <c:pt idx="101">
                  <c:v>0.42724940666473588</c:v>
                </c:pt>
                <c:pt idx="102">
                  <c:v>0.42724940666473588</c:v>
                </c:pt>
                <c:pt idx="103">
                  <c:v>0.42724940666473588</c:v>
                </c:pt>
                <c:pt idx="104">
                  <c:v>0.42724940666473588</c:v>
                </c:pt>
                <c:pt idx="105">
                  <c:v>0.42724940666473588</c:v>
                </c:pt>
                <c:pt idx="106">
                  <c:v>0.42724940666473588</c:v>
                </c:pt>
                <c:pt idx="107">
                  <c:v>0.42724940666473588</c:v>
                </c:pt>
                <c:pt idx="108">
                  <c:v>0.42724940666473588</c:v>
                </c:pt>
                <c:pt idx="109">
                  <c:v>0.42724940666473588</c:v>
                </c:pt>
                <c:pt idx="110">
                  <c:v>0.42724940666473588</c:v>
                </c:pt>
                <c:pt idx="111">
                  <c:v>0.42724940666473588</c:v>
                </c:pt>
                <c:pt idx="112">
                  <c:v>0.42724940666473588</c:v>
                </c:pt>
                <c:pt idx="113">
                  <c:v>0.42724940666473588</c:v>
                </c:pt>
                <c:pt idx="114">
                  <c:v>0.42724940666473588</c:v>
                </c:pt>
                <c:pt idx="115">
                  <c:v>0.42724940666473588</c:v>
                </c:pt>
                <c:pt idx="116">
                  <c:v>0.42724940666473588</c:v>
                </c:pt>
                <c:pt idx="117">
                  <c:v>0.42724940666473588</c:v>
                </c:pt>
                <c:pt idx="118">
                  <c:v>0.42724940666473588</c:v>
                </c:pt>
                <c:pt idx="119">
                  <c:v>0.42724940666473588</c:v>
                </c:pt>
                <c:pt idx="120">
                  <c:v>0.42724940666473588</c:v>
                </c:pt>
                <c:pt idx="121">
                  <c:v>0.42724940666473588</c:v>
                </c:pt>
                <c:pt idx="122">
                  <c:v>0.42724940666473588</c:v>
                </c:pt>
                <c:pt idx="123">
                  <c:v>0.29074444842458896</c:v>
                </c:pt>
                <c:pt idx="124">
                  <c:v>0.29074444842458896</c:v>
                </c:pt>
                <c:pt idx="125">
                  <c:v>0.29074444842458896</c:v>
                </c:pt>
                <c:pt idx="126">
                  <c:v>0.29074444842458896</c:v>
                </c:pt>
                <c:pt idx="127">
                  <c:v>0.29074444842458896</c:v>
                </c:pt>
                <c:pt idx="128">
                  <c:v>0.29074444842458896</c:v>
                </c:pt>
                <c:pt idx="129">
                  <c:v>0.29074444842458896</c:v>
                </c:pt>
                <c:pt idx="130">
                  <c:v>0.35900076931281</c:v>
                </c:pt>
                <c:pt idx="131">
                  <c:v>0.35900076931281</c:v>
                </c:pt>
                <c:pt idx="132">
                  <c:v>0.35900076931281</c:v>
                </c:pt>
                <c:pt idx="133">
                  <c:v>0.35900076931281</c:v>
                </c:pt>
                <c:pt idx="134">
                  <c:v>0.35900076931281</c:v>
                </c:pt>
                <c:pt idx="135">
                  <c:v>0.35900076931281</c:v>
                </c:pt>
                <c:pt idx="136">
                  <c:v>0.35900076931281</c:v>
                </c:pt>
                <c:pt idx="137">
                  <c:v>0.35900076931281</c:v>
                </c:pt>
                <c:pt idx="138">
                  <c:v>0.35900076931281</c:v>
                </c:pt>
                <c:pt idx="139">
                  <c:v>0.35900076931281</c:v>
                </c:pt>
                <c:pt idx="140">
                  <c:v>0.35900076931281</c:v>
                </c:pt>
                <c:pt idx="141">
                  <c:v>0.35900076931281</c:v>
                </c:pt>
                <c:pt idx="142">
                  <c:v>0.35900076931281</c:v>
                </c:pt>
                <c:pt idx="143">
                  <c:v>0.35900076931281</c:v>
                </c:pt>
                <c:pt idx="144">
                  <c:v>0.35900076931281</c:v>
                </c:pt>
                <c:pt idx="145">
                  <c:v>0.35900076931281</c:v>
                </c:pt>
                <c:pt idx="146">
                  <c:v>0.35900076931281</c:v>
                </c:pt>
                <c:pt idx="147">
                  <c:v>0.35900076931281</c:v>
                </c:pt>
                <c:pt idx="148">
                  <c:v>0.35900076931281</c:v>
                </c:pt>
                <c:pt idx="149">
                  <c:v>0.35900076931281</c:v>
                </c:pt>
                <c:pt idx="150">
                  <c:v>0.35900076931281</c:v>
                </c:pt>
                <c:pt idx="151">
                  <c:v>0.35900076931281</c:v>
                </c:pt>
                <c:pt idx="152">
                  <c:v>0.22247282687866626</c:v>
                </c:pt>
                <c:pt idx="153">
                  <c:v>0.22247282687866626</c:v>
                </c:pt>
                <c:pt idx="154">
                  <c:v>0.22247282687866626</c:v>
                </c:pt>
                <c:pt idx="155">
                  <c:v>0.22247282687866626</c:v>
                </c:pt>
                <c:pt idx="156">
                  <c:v>0.22247282687866626</c:v>
                </c:pt>
                <c:pt idx="157">
                  <c:v>0.22247282687866626</c:v>
                </c:pt>
                <c:pt idx="158">
                  <c:v>0.22247282687866626</c:v>
                </c:pt>
                <c:pt idx="159">
                  <c:v>0.22247282687866626</c:v>
                </c:pt>
                <c:pt idx="160">
                  <c:v>0.22247282687866626</c:v>
                </c:pt>
                <c:pt idx="161">
                  <c:v>0.22247282687866626</c:v>
                </c:pt>
                <c:pt idx="162">
                  <c:v>0.15416324998325895</c:v>
                </c:pt>
                <c:pt idx="163">
                  <c:v>0.15416324998325895</c:v>
                </c:pt>
                <c:pt idx="164">
                  <c:v>0.15416324998325895</c:v>
                </c:pt>
                <c:pt idx="165">
                  <c:v>0.15416324998325895</c:v>
                </c:pt>
                <c:pt idx="166">
                  <c:v>0.15416324998325895</c:v>
                </c:pt>
                <c:pt idx="167">
                  <c:v>0.15416324998325895</c:v>
                </c:pt>
                <c:pt idx="168">
                  <c:v>0.15416324998325895</c:v>
                </c:pt>
                <c:pt idx="169">
                  <c:v>0.15416324998325895</c:v>
                </c:pt>
                <c:pt idx="170">
                  <c:v>0.15416324998325895</c:v>
                </c:pt>
                <c:pt idx="171">
                  <c:v>0.15416324998325895</c:v>
                </c:pt>
                <c:pt idx="172">
                  <c:v>0.15416324998325895</c:v>
                </c:pt>
                <c:pt idx="173">
                  <c:v>0.15416324998325895</c:v>
                </c:pt>
                <c:pt idx="174">
                  <c:v>0.15416324998325895</c:v>
                </c:pt>
                <c:pt idx="175">
                  <c:v>0.15416324998325895</c:v>
                </c:pt>
                <c:pt idx="176">
                  <c:v>0.15416324998325895</c:v>
                </c:pt>
                <c:pt idx="177">
                  <c:v>0.15416324998325895</c:v>
                </c:pt>
                <c:pt idx="178">
                  <c:v>0.15416324998325895</c:v>
                </c:pt>
                <c:pt idx="179">
                  <c:v>0.15416324998325895</c:v>
                </c:pt>
                <c:pt idx="180">
                  <c:v>0.15416324998325895</c:v>
                </c:pt>
                <c:pt idx="181">
                  <c:v>0.15416324998325895</c:v>
                </c:pt>
                <c:pt idx="182">
                  <c:v>0.15416324998325895</c:v>
                </c:pt>
                <c:pt idx="183">
                  <c:v>0.15416324998325895</c:v>
                </c:pt>
                <c:pt idx="184">
                  <c:v>0.15416324998325895</c:v>
                </c:pt>
                <c:pt idx="185">
                  <c:v>0.15416324998325895</c:v>
                </c:pt>
                <c:pt idx="186">
                  <c:v>0.15416324998325895</c:v>
                </c:pt>
                <c:pt idx="187">
                  <c:v>6.1706905681736104E-2</c:v>
                </c:pt>
                <c:pt idx="188">
                  <c:v>6.1706905681736104E-2</c:v>
                </c:pt>
                <c:pt idx="189">
                  <c:v>6.1706905681736104E-2</c:v>
                </c:pt>
                <c:pt idx="190">
                  <c:v>6.1706905681736104E-2</c:v>
                </c:pt>
                <c:pt idx="191">
                  <c:v>6.1706905681736104E-2</c:v>
                </c:pt>
                <c:pt idx="192">
                  <c:v>6.1706905681736104E-2</c:v>
                </c:pt>
                <c:pt idx="193">
                  <c:v>6.1706905681736104E-2</c:v>
                </c:pt>
                <c:pt idx="194">
                  <c:v>6.1706905681736104E-2</c:v>
                </c:pt>
                <c:pt idx="195">
                  <c:v>6.1706905681736104E-2</c:v>
                </c:pt>
                <c:pt idx="196">
                  <c:v>6.1706905681736104E-2</c:v>
                </c:pt>
                <c:pt idx="197">
                  <c:v>6.1706905681736104E-2</c:v>
                </c:pt>
                <c:pt idx="198">
                  <c:v>6.1706905681736104E-2</c:v>
                </c:pt>
                <c:pt idx="199">
                  <c:v>6.1706905681736104E-2</c:v>
                </c:pt>
                <c:pt idx="200">
                  <c:v>6.1706905681736104E-2</c:v>
                </c:pt>
                <c:pt idx="201">
                  <c:v>6.1706905681736104E-2</c:v>
                </c:pt>
                <c:pt idx="202">
                  <c:v>6.1706905681736104E-2</c:v>
                </c:pt>
                <c:pt idx="203">
                  <c:v>6.1706905681736104E-2</c:v>
                </c:pt>
                <c:pt idx="204">
                  <c:v>6.1706905681736104E-2</c:v>
                </c:pt>
                <c:pt idx="205">
                  <c:v>6.1706905681736104E-2</c:v>
                </c:pt>
                <c:pt idx="206">
                  <c:v>6.1706905681736104E-2</c:v>
                </c:pt>
                <c:pt idx="207">
                  <c:v>6.1706905681736104E-2</c:v>
                </c:pt>
                <c:pt idx="208">
                  <c:v>6.1706905681736104E-2</c:v>
                </c:pt>
                <c:pt idx="209">
                  <c:v>6.1706905681736104E-2</c:v>
                </c:pt>
                <c:pt idx="210">
                  <c:v>6.1706905681736104E-2</c:v>
                </c:pt>
                <c:pt idx="211">
                  <c:v>6.1706905681736104E-2</c:v>
                </c:pt>
                <c:pt idx="212">
                  <c:v>6.1706905681736104E-2</c:v>
                </c:pt>
                <c:pt idx="213">
                  <c:v>6.1706905681736104E-2</c:v>
                </c:pt>
                <c:pt idx="214">
                  <c:v>6.1706905681736104E-2</c:v>
                </c:pt>
                <c:pt idx="215">
                  <c:v>6.1706905681736104E-2</c:v>
                </c:pt>
                <c:pt idx="216">
                  <c:v>6.1706905681736104E-2</c:v>
                </c:pt>
                <c:pt idx="217">
                  <c:v>0.42724940666473588</c:v>
                </c:pt>
                <c:pt idx="218">
                  <c:v>0.42724940666473588</c:v>
                </c:pt>
                <c:pt idx="219">
                  <c:v>0.42724940666473588</c:v>
                </c:pt>
                <c:pt idx="220">
                  <c:v>0.42724940666473588</c:v>
                </c:pt>
                <c:pt idx="221">
                  <c:v>0.42724940666473588</c:v>
                </c:pt>
                <c:pt idx="222">
                  <c:v>0.42724940666473588</c:v>
                </c:pt>
                <c:pt idx="223">
                  <c:v>0.42724940666473588</c:v>
                </c:pt>
                <c:pt idx="224">
                  <c:v>0.42724940666473588</c:v>
                </c:pt>
                <c:pt idx="225">
                  <c:v>0.42724940666473588</c:v>
                </c:pt>
                <c:pt idx="226">
                  <c:v>0.42724940666473588</c:v>
                </c:pt>
                <c:pt idx="227">
                  <c:v>0.42724940666473588</c:v>
                </c:pt>
                <c:pt idx="228">
                  <c:v>0.42724940666473588</c:v>
                </c:pt>
                <c:pt idx="229">
                  <c:v>0.42724940666473588</c:v>
                </c:pt>
                <c:pt idx="230">
                  <c:v>0.42724940666473588</c:v>
                </c:pt>
                <c:pt idx="231">
                  <c:v>0.42724940666473588</c:v>
                </c:pt>
                <c:pt idx="232">
                  <c:v>0.42724940666473588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A-428B-91E7-AA1999F1B90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Data!$AF$44:$JD$44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5.2082305971923705E-4</c:v>
                </c:pt>
                <c:pt idx="3">
                  <c:v>5.2380582610265332E-4</c:v>
                </c:pt>
                <c:pt idx="4">
                  <c:v>5.7451285462072966E-4</c:v>
                </c:pt>
                <c:pt idx="5">
                  <c:v>5.9837498568805975E-4</c:v>
                </c:pt>
                <c:pt idx="6">
                  <c:v>5.8793530334610294E-4</c:v>
                </c:pt>
                <c:pt idx="7">
                  <c:v>5.7600423781243779E-4</c:v>
                </c:pt>
                <c:pt idx="8">
                  <c:v>5.8346115377097844E-4</c:v>
                </c:pt>
                <c:pt idx="9">
                  <c:v>5.8047838738756229E-4</c:v>
                </c:pt>
                <c:pt idx="10">
                  <c:v>5.7302147142902164E-4</c:v>
                </c:pt>
                <c:pt idx="11">
                  <c:v>5.7600423781243779E-4</c:v>
                </c:pt>
                <c:pt idx="12">
                  <c:v>5.7898700419585416E-4</c:v>
                </c:pt>
                <c:pt idx="13">
                  <c:v>6.9845362310590967E-4</c:v>
                </c:pt>
                <c:pt idx="14">
                  <c:v>7.2958974712943817E-4</c:v>
                </c:pt>
                <c:pt idx="15">
                  <c:v>8.0051091851636414E-4</c:v>
                </c:pt>
                <c:pt idx="16">
                  <c:v>7.8148328716865227E-4</c:v>
                </c:pt>
                <c:pt idx="17">
                  <c:v>7.676450098248618E-4</c:v>
                </c:pt>
                <c:pt idx="18">
                  <c:v>7.5380673248107133E-4</c:v>
                </c:pt>
                <c:pt idx="19">
                  <c:v>7.4688759380917621E-4</c:v>
                </c:pt>
                <c:pt idx="20">
                  <c:v>7.4342802447322864E-4</c:v>
                </c:pt>
                <c:pt idx="21">
                  <c:v>7.6937479449283564E-4</c:v>
                </c:pt>
                <c:pt idx="22">
                  <c:v>5.7247834683041049E-4</c:v>
                </c:pt>
                <c:pt idx="23">
                  <c:v>4.5289478185954479E-4</c:v>
                </c:pt>
                <c:pt idx="24">
                  <c:v>4.0555962072524372E-4</c:v>
                </c:pt>
                <c:pt idx="25">
                  <c:v>4.1677057994126245E-4</c:v>
                </c:pt>
                <c:pt idx="26">
                  <c:v>4.1677057994126245E-4</c:v>
                </c:pt>
                <c:pt idx="27">
                  <c:v>4.1926190421148876E-4</c:v>
                </c:pt>
                <c:pt idx="28">
                  <c:v>4.1178793140080966E-4</c:v>
                </c:pt>
                <c:pt idx="29">
                  <c:v>4.0057697218479104E-4</c:v>
                </c:pt>
                <c:pt idx="30">
                  <c:v>4.0431395859013056E-4</c:v>
                </c:pt>
                <c:pt idx="31">
                  <c:v>4.0555962072524372E-4</c:v>
                </c:pt>
                <c:pt idx="32">
                  <c:v>2.7399578709029075E-4</c:v>
                </c:pt>
                <c:pt idx="33">
                  <c:v>2.5792885737348854E-4</c:v>
                </c:pt>
                <c:pt idx="34">
                  <c:v>2.6395395601728935E-4</c:v>
                </c:pt>
                <c:pt idx="35">
                  <c:v>2.6294977290998922E-4</c:v>
                </c:pt>
                <c:pt idx="36">
                  <c:v>2.6696650533918976E-4</c:v>
                </c:pt>
                <c:pt idx="37">
                  <c:v>2.5993722358808881E-4</c:v>
                </c:pt>
                <c:pt idx="38">
                  <c:v>2.5993722358808881E-4</c:v>
                </c:pt>
                <c:pt idx="39">
                  <c:v>2.6596232223188962E-4</c:v>
                </c:pt>
                <c:pt idx="40">
                  <c:v>4.7459018077628499E-4</c:v>
                </c:pt>
                <c:pt idx="41">
                  <c:v>5.7749562100414592E-4</c:v>
                </c:pt>
                <c:pt idx="42">
                  <c:v>6.8189244442371508E-4</c:v>
                </c:pt>
                <c:pt idx="43">
                  <c:v>7.2961670655837527E-4</c:v>
                </c:pt>
                <c:pt idx="44">
                  <c:v>7.0873734187446144E-4</c:v>
                </c:pt>
                <c:pt idx="45">
                  <c:v>7.0575457549104518E-4</c:v>
                </c:pt>
                <c:pt idx="46">
                  <c:v>7.1022872506616957E-4</c:v>
                </c:pt>
                <c:pt idx="47">
                  <c:v>7.1619425783300209E-4</c:v>
                </c:pt>
                <c:pt idx="48">
                  <c:v>6.9382350995738013E-4</c:v>
                </c:pt>
                <c:pt idx="49">
                  <c:v>7.044952589891786E-4</c:v>
                </c:pt>
                <c:pt idx="50">
                  <c:v>6.6579354142211073E-4</c:v>
                </c:pt>
                <c:pt idx="51">
                  <c:v>6.2709182385504297E-4</c:v>
                </c:pt>
                <c:pt idx="52">
                  <c:v>6.0327538227530897E-4</c:v>
                </c:pt>
                <c:pt idx="53">
                  <c:v>6.0625243747277572E-4</c:v>
                </c:pt>
                <c:pt idx="54">
                  <c:v>6.136950754664426E-4</c:v>
                </c:pt>
                <c:pt idx="55">
                  <c:v>6.1667213066390935E-4</c:v>
                </c:pt>
                <c:pt idx="56">
                  <c:v>6.0178685467657559E-4</c:v>
                </c:pt>
                <c:pt idx="57">
                  <c:v>6.0327538227530897E-4</c:v>
                </c:pt>
                <c:pt idx="58">
                  <c:v>6.0721046731461166E-4</c:v>
                </c:pt>
                <c:pt idx="59">
                  <c:v>6.4001427890413368E-4</c:v>
                </c:pt>
                <c:pt idx="60">
                  <c:v>6.4597860828404679E-4</c:v>
                </c:pt>
                <c:pt idx="61">
                  <c:v>6.787824198735687E-4</c:v>
                </c:pt>
                <c:pt idx="62">
                  <c:v>6.519429376639598E-4</c:v>
                </c:pt>
                <c:pt idx="63">
                  <c:v>6.5343402000893813E-4</c:v>
                </c:pt>
                <c:pt idx="64">
                  <c:v>6.5343402000893813E-4</c:v>
                </c:pt>
                <c:pt idx="65">
                  <c:v>6.5641618469889458E-4</c:v>
                </c:pt>
                <c:pt idx="66">
                  <c:v>6.6834484345872081E-4</c:v>
                </c:pt>
                <c:pt idx="67">
                  <c:v>6.519429376639598E-4</c:v>
                </c:pt>
                <c:pt idx="68">
                  <c:v>7.3200126145699551E-4</c:v>
                </c:pt>
                <c:pt idx="69">
                  <c:v>3.9637756225485054E-4</c:v>
                </c:pt>
                <c:pt idx="70">
                  <c:v>4.7438739504237614E-4</c:v>
                </c:pt>
                <c:pt idx="71">
                  <c:v>4.6713066641097844E-4</c:v>
                </c:pt>
                <c:pt idx="72">
                  <c:v>4.7257321288452669E-4</c:v>
                </c:pt>
                <c:pt idx="73">
                  <c:v>4.7801575935807499E-4</c:v>
                </c:pt>
                <c:pt idx="74">
                  <c:v>4.8164412367377384E-4</c:v>
                </c:pt>
                <c:pt idx="75">
                  <c:v>4.7982994151592444E-4</c:v>
                </c:pt>
                <c:pt idx="76">
                  <c:v>7.6568331041032556E-4</c:v>
                </c:pt>
                <c:pt idx="77">
                  <c:v>6.991362860215664E-4</c:v>
                </c:pt>
                <c:pt idx="78">
                  <c:v>6.8474774020778047E-4</c:v>
                </c:pt>
                <c:pt idx="79">
                  <c:v>6.8654630843450375E-4</c:v>
                </c:pt>
                <c:pt idx="80">
                  <c:v>6.7575489907416438E-4</c:v>
                </c:pt>
                <c:pt idx="81">
                  <c:v>6.991362860215664E-4</c:v>
                </c:pt>
                <c:pt idx="82">
                  <c:v>6.8474774020778047E-4</c:v>
                </c:pt>
                <c:pt idx="83">
                  <c:v>6.8834487666122703E-4</c:v>
                </c:pt>
                <c:pt idx="84">
                  <c:v>6.9194201311467338E-4</c:v>
                </c:pt>
                <c:pt idx="85">
                  <c:v>6.991362860215664E-4</c:v>
                </c:pt>
                <c:pt idx="86">
                  <c:v>7.0273342247501275E-4</c:v>
                </c:pt>
                <c:pt idx="87">
                  <c:v>7.0273342247501275E-4</c:v>
                </c:pt>
                <c:pt idx="88">
                  <c:v>7.1352483183535211E-4</c:v>
                </c:pt>
                <c:pt idx="89">
                  <c:v>7.1892053651552174E-4</c:v>
                </c:pt>
                <c:pt idx="90">
                  <c:v>3.8146619099537372E-4</c:v>
                </c:pt>
                <c:pt idx="91">
                  <c:v>4.5613649792791228E-4</c:v>
                </c:pt>
                <c:pt idx="92">
                  <c:v>4.4919042286442032E-4</c:v>
                </c:pt>
                <c:pt idx="93">
                  <c:v>4.5439997916203929E-4</c:v>
                </c:pt>
                <c:pt idx="94">
                  <c:v>4.5960953545965826E-4</c:v>
                </c:pt>
                <c:pt idx="95">
                  <c:v>4.6308257299140424E-4</c:v>
                </c:pt>
                <c:pt idx="96">
                  <c:v>4.6134605422553125E-4</c:v>
                </c:pt>
                <c:pt idx="97">
                  <c:v>4.4745390409854733E-4</c:v>
                </c:pt>
                <c:pt idx="98">
                  <c:v>1.5622989517890067E-3</c:v>
                </c:pt>
                <c:pt idx="99">
                  <c:v>1.9366182142690181E-3</c:v>
                </c:pt>
                <c:pt idx="100">
                  <c:v>1.9094054819012766E-3</c:v>
                </c:pt>
                <c:pt idx="101">
                  <c:v>1.9003345711120292E-3</c:v>
                </c:pt>
                <c:pt idx="102">
                  <c:v>1.8876352960070838E-3</c:v>
                </c:pt>
                <c:pt idx="103">
                  <c:v>1.8948920246384814E-3</c:v>
                </c:pt>
                <c:pt idx="104">
                  <c:v>1.9003345711120292E-3</c:v>
                </c:pt>
                <c:pt idx="105">
                  <c:v>1.882192749533535E-3</c:v>
                </c:pt>
                <c:pt idx="106">
                  <c:v>1.8767502030599867E-3</c:v>
                </c:pt>
                <c:pt idx="107">
                  <c:v>1.8840069316913848E-3</c:v>
                </c:pt>
                <c:pt idx="108">
                  <c:v>1.8858211138492341E-3</c:v>
                </c:pt>
                <c:pt idx="109">
                  <c:v>1.8676792922707399E-3</c:v>
                </c:pt>
                <c:pt idx="110">
                  <c:v>1.8440949242186973E-3</c:v>
                </c:pt>
                <c:pt idx="111">
                  <c:v>1.8459091063765466E-3</c:v>
                </c:pt>
                <c:pt idx="112">
                  <c:v>1.8676792922707399E-3</c:v>
                </c:pt>
                <c:pt idx="113">
                  <c:v>1.8567941993236432E-3</c:v>
                </c:pt>
                <c:pt idx="114">
                  <c:v>1.8658651101128906E-3</c:v>
                </c:pt>
                <c:pt idx="115">
                  <c:v>1.8586083814814925E-3</c:v>
                </c:pt>
                <c:pt idx="116">
                  <c:v>1.831395649113751E-3</c:v>
                </c:pt>
                <c:pt idx="117">
                  <c:v>1.8513516528500949E-3</c:v>
                </c:pt>
                <c:pt idx="118">
                  <c:v>1.831395649113751E-3</c:v>
                </c:pt>
                <c:pt idx="119">
                  <c:v>1.8477232885343959E-3</c:v>
                </c:pt>
                <c:pt idx="120">
                  <c:v>1.838652377745149E-3</c:v>
                </c:pt>
                <c:pt idx="121">
                  <c:v>1.8749360209021374E-3</c:v>
                </c:pt>
                <c:pt idx="122">
                  <c:v>1.838652377745149E-3</c:v>
                </c:pt>
                <c:pt idx="123">
                  <c:v>5.6578703592215609E-4</c:v>
                </c:pt>
                <c:pt idx="124">
                  <c:v>5.7302804918053926E-4</c:v>
                </c:pt>
                <c:pt idx="125">
                  <c:v>5.6759728923675183E-4</c:v>
                </c:pt>
                <c:pt idx="126">
                  <c:v>5.6940754255134767E-4</c:v>
                </c:pt>
                <c:pt idx="127">
                  <c:v>5.6035627597836877E-4</c:v>
                </c:pt>
                <c:pt idx="128">
                  <c:v>5.6759728923675183E-4</c:v>
                </c:pt>
                <c:pt idx="129">
                  <c:v>5.6578703592215609E-4</c:v>
                </c:pt>
                <c:pt idx="130">
                  <c:v>5.1752020909868091E-4</c:v>
                </c:pt>
                <c:pt idx="131">
                  <c:v>5.2477064340217001E-4</c:v>
                </c:pt>
                <c:pt idx="132">
                  <c:v>5.2477064340217001E-4</c:v>
                </c:pt>
                <c:pt idx="133">
                  <c:v>5.2658325197804234E-4</c:v>
                </c:pt>
                <c:pt idx="134">
                  <c:v>5.3202107770565911E-4</c:v>
                </c:pt>
                <c:pt idx="135">
                  <c:v>5.2839586055391467E-4</c:v>
                </c:pt>
                <c:pt idx="136">
                  <c:v>5.2839586055391467E-4</c:v>
                </c:pt>
                <c:pt idx="137">
                  <c:v>5.30208469129787E-4</c:v>
                </c:pt>
                <c:pt idx="138">
                  <c:v>5.30208469129787E-4</c:v>
                </c:pt>
                <c:pt idx="139">
                  <c:v>5.3202107770565911E-4</c:v>
                </c:pt>
                <c:pt idx="140">
                  <c:v>5.30208469129787E-4</c:v>
                </c:pt>
                <c:pt idx="141">
                  <c:v>5.30208469129787E-4</c:v>
                </c:pt>
                <c:pt idx="142">
                  <c:v>5.30208469129787E-4</c:v>
                </c:pt>
                <c:pt idx="143">
                  <c:v>5.30208469129787E-4</c:v>
                </c:pt>
                <c:pt idx="144">
                  <c:v>5.2658325197804234E-4</c:v>
                </c:pt>
                <c:pt idx="145">
                  <c:v>5.2839586055391467E-4</c:v>
                </c:pt>
                <c:pt idx="146">
                  <c:v>5.2658325197804234E-4</c:v>
                </c:pt>
                <c:pt idx="147">
                  <c:v>5.2658325197804234E-4</c:v>
                </c:pt>
                <c:pt idx="148">
                  <c:v>5.2477064340217001E-4</c:v>
                </c:pt>
                <c:pt idx="149">
                  <c:v>5.2477064340217001E-4</c:v>
                </c:pt>
                <c:pt idx="150">
                  <c:v>5.2295803482629768E-4</c:v>
                </c:pt>
                <c:pt idx="151">
                  <c:v>5.2114542625042557E-4</c:v>
                </c:pt>
                <c:pt idx="152">
                  <c:v>6.5498531561606233E-4</c:v>
                </c:pt>
                <c:pt idx="153">
                  <c:v>7.669784856024752E-4</c:v>
                </c:pt>
                <c:pt idx="154">
                  <c:v>6.2247116949097462E-4</c:v>
                </c:pt>
                <c:pt idx="155">
                  <c:v>6.0802043787982455E-4</c:v>
                </c:pt>
                <c:pt idx="156">
                  <c:v>6.2789019384515594E-4</c:v>
                </c:pt>
                <c:pt idx="157">
                  <c:v>6.242775109423684E-4</c:v>
                </c:pt>
                <c:pt idx="158">
                  <c:v>6.1705214513679341E-4</c:v>
                </c:pt>
                <c:pt idx="159">
                  <c:v>6.0802043787982455E-4</c:v>
                </c:pt>
                <c:pt idx="160">
                  <c:v>6.1343946223400587E-4</c:v>
                </c:pt>
                <c:pt idx="161">
                  <c:v>6.0440775497703711E-4</c:v>
                </c:pt>
                <c:pt idx="162">
                  <c:v>7.782732879973881E-4</c:v>
                </c:pt>
                <c:pt idx="163">
                  <c:v>7.6748187863704873E-4</c:v>
                </c:pt>
                <c:pt idx="164">
                  <c:v>7.8187042445083444E-4</c:v>
                </c:pt>
                <c:pt idx="165">
                  <c:v>7.9086326558445064E-4</c:v>
                </c:pt>
                <c:pt idx="166">
                  <c:v>7.8906469735772746E-4</c:v>
                </c:pt>
                <c:pt idx="167">
                  <c:v>8.2143892543874546E-4</c:v>
                </c:pt>
                <c:pt idx="168">
                  <c:v>7.7287758331721836E-4</c:v>
                </c:pt>
                <c:pt idx="169">
                  <c:v>7.7467615154394164E-4</c:v>
                </c:pt>
                <c:pt idx="170">
                  <c:v>7.3690621878275391E-4</c:v>
                </c:pt>
                <c:pt idx="171">
                  <c:v>7.4589905991637E-4</c:v>
                </c:pt>
                <c:pt idx="172">
                  <c:v>7.29711945875861E-4</c:v>
                </c:pt>
                <c:pt idx="173">
                  <c:v>7.7107901509049529E-4</c:v>
                </c:pt>
                <c:pt idx="174">
                  <c:v>7.3510765055603085E-4</c:v>
                </c:pt>
                <c:pt idx="175">
                  <c:v>7.782732879973881E-4</c:v>
                </c:pt>
                <c:pt idx="176">
                  <c:v>7.6568331041032556E-4</c:v>
                </c:pt>
                <c:pt idx="177">
                  <c:v>6.7215776262071804E-4</c:v>
                </c:pt>
                <c:pt idx="178">
                  <c:v>7.2071910474224492E-4</c:v>
                </c:pt>
                <c:pt idx="179">
                  <c:v>7.2611480942241465E-4</c:v>
                </c:pt>
                <c:pt idx="180">
                  <c:v>6.5956778503365539E-4</c:v>
                </c:pt>
                <c:pt idx="181">
                  <c:v>7.8366899267755773E-4</c:v>
                </c:pt>
                <c:pt idx="182">
                  <c:v>6.5956778503365539E-4</c:v>
                </c:pt>
                <c:pt idx="183">
                  <c:v>7.5309333282326302E-4</c:v>
                </c:pt>
                <c:pt idx="184">
                  <c:v>7.620861739568791E-4</c:v>
                </c:pt>
                <c:pt idx="185">
                  <c:v>7.620861739568791E-4</c:v>
                </c:pt>
                <c:pt idx="186">
                  <c:v>7.6568331041032556E-4</c:v>
                </c:pt>
                <c:pt idx="187">
                  <c:v>5.8811192413425956E-4</c:v>
                </c:pt>
                <c:pt idx="188">
                  <c:v>5.8116584907076749E-4</c:v>
                </c:pt>
                <c:pt idx="189">
                  <c:v>3.3110714678505701E-4</c:v>
                </c:pt>
                <c:pt idx="190">
                  <c:v>3.4152625938029495E-4</c:v>
                </c:pt>
                <c:pt idx="191">
                  <c:v>3.8146619099537372E-4</c:v>
                </c:pt>
                <c:pt idx="192">
                  <c:v>4.8044776065013414E-4</c:v>
                </c:pt>
                <c:pt idx="193">
                  <c:v>4.7871124188426115E-4</c:v>
                </c:pt>
                <c:pt idx="194">
                  <c:v>4.7871124188426115E-4</c:v>
                </c:pt>
                <c:pt idx="195">
                  <c:v>4.7350168558664218E-4</c:v>
                </c:pt>
                <c:pt idx="196">
                  <c:v>4.7697472311838816E-4</c:v>
                </c:pt>
                <c:pt idx="197">
                  <c:v>4.7697472311838816E-4</c:v>
                </c:pt>
                <c:pt idx="198">
                  <c:v>4.7697472311838816E-4</c:v>
                </c:pt>
                <c:pt idx="199">
                  <c:v>4.8218427941600713E-4</c:v>
                </c:pt>
                <c:pt idx="200">
                  <c:v>4.8044776065013414E-4</c:v>
                </c:pt>
                <c:pt idx="201">
                  <c:v>4.8044776065013414E-4</c:v>
                </c:pt>
                <c:pt idx="202">
                  <c:v>4.8044776065013414E-4</c:v>
                </c:pt>
                <c:pt idx="203">
                  <c:v>4.8392079818188012E-4</c:v>
                </c:pt>
                <c:pt idx="204">
                  <c:v>4.8218427941600713E-4</c:v>
                </c:pt>
                <c:pt idx="205">
                  <c:v>4.8218427941600713E-4</c:v>
                </c:pt>
                <c:pt idx="206">
                  <c:v>4.8565731694775311E-4</c:v>
                </c:pt>
                <c:pt idx="207">
                  <c:v>4.7697472311838816E-4</c:v>
                </c:pt>
                <c:pt idx="208">
                  <c:v>4.7523820435251517E-4</c:v>
                </c:pt>
                <c:pt idx="209">
                  <c:v>4.8392079818188012E-4</c:v>
                </c:pt>
                <c:pt idx="210">
                  <c:v>4.8565731694775311E-4</c:v>
                </c:pt>
                <c:pt idx="211">
                  <c:v>4.8565731694775311E-4</c:v>
                </c:pt>
                <c:pt idx="212">
                  <c:v>4.8392079818188012E-4</c:v>
                </c:pt>
                <c:pt idx="213">
                  <c:v>4.8565731694775311E-4</c:v>
                </c:pt>
                <c:pt idx="214">
                  <c:v>4.8913035447949909E-4</c:v>
                </c:pt>
                <c:pt idx="215">
                  <c:v>4.9086687324537202E-4</c:v>
                </c:pt>
                <c:pt idx="216">
                  <c:v>4.8565731694775311E-4</c:v>
                </c:pt>
                <c:pt idx="217">
                  <c:v>1.9910436790045011E-3</c:v>
                </c:pt>
                <c:pt idx="218">
                  <c:v>2.0599826010027794E-3</c:v>
                </c:pt>
                <c:pt idx="219">
                  <c:v>2.0581684188449301E-3</c:v>
                </c:pt>
                <c:pt idx="220">
                  <c:v>2.0962662441597682E-3</c:v>
                </c:pt>
                <c:pt idx="221">
                  <c:v>2.067239329634177E-3</c:v>
                </c:pt>
                <c:pt idx="222">
                  <c:v>2.0654251474763277E-3</c:v>
                </c:pt>
                <c:pt idx="223">
                  <c:v>2.067239329634177E-3</c:v>
                </c:pt>
                <c:pt idx="224">
                  <c:v>2.0509116902135325E-3</c:v>
                </c:pt>
                <c:pt idx="225">
                  <c:v>2.0563542366870808E-3</c:v>
                </c:pt>
                <c:pt idx="226">
                  <c:v>2.0490975080556828E-3</c:v>
                </c:pt>
                <c:pt idx="227">
                  <c:v>2.0382124151085861E-3</c:v>
                </c:pt>
                <c:pt idx="228">
                  <c:v>2.0472833258978335E-3</c:v>
                </c:pt>
                <c:pt idx="229">
                  <c:v>2.0490975080556828E-3</c:v>
                </c:pt>
                <c:pt idx="230">
                  <c:v>2.0363982329507369E-3</c:v>
                </c:pt>
                <c:pt idx="231">
                  <c:v>2.0418407794242852E-3</c:v>
                </c:pt>
                <c:pt idx="232">
                  <c:v>2.0418407794242852E-3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3A-428B-91E7-AA1999F1B90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Data!$AF$45:$JD$45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1.5614637704693111E-3</c:v>
                </c:pt>
                <c:pt idx="3">
                  <c:v>1.7434125198577028E-3</c:v>
                </c:pt>
                <c:pt idx="4">
                  <c:v>2.0834478875671569E-3</c:v>
                </c:pt>
                <c:pt idx="5">
                  <c:v>2.1699481126862281E-3</c:v>
                </c:pt>
                <c:pt idx="6">
                  <c:v>2.1341549160852334E-3</c:v>
                </c:pt>
                <c:pt idx="7">
                  <c:v>2.1013444858676541E-3</c:v>
                </c:pt>
                <c:pt idx="8">
                  <c:v>2.1609998135359793E-3</c:v>
                </c:pt>
                <c:pt idx="9">
                  <c:v>2.146085981618898E-3</c:v>
                </c:pt>
                <c:pt idx="10">
                  <c:v>2.1401204488520655E-3</c:v>
                </c:pt>
                <c:pt idx="11">
                  <c:v>2.1550342807691468E-3</c:v>
                </c:pt>
                <c:pt idx="12">
                  <c:v>2.1818791782198931E-3</c:v>
                </c:pt>
                <c:pt idx="13">
                  <c:v>2.5645410269272517E-3</c:v>
                </c:pt>
                <c:pt idx="14">
                  <c:v>2.7548173404043702E-3</c:v>
                </c:pt>
                <c:pt idx="15">
                  <c:v>2.8551448511468509E-3</c:v>
                </c:pt>
                <c:pt idx="16">
                  <c:v>2.9001192525141698E-3</c:v>
                </c:pt>
                <c:pt idx="17">
                  <c:v>2.8655235591546935E-3</c:v>
                </c:pt>
                <c:pt idx="18">
                  <c:v>2.837847004467113E-3</c:v>
                </c:pt>
                <c:pt idx="19">
                  <c:v>2.8862809751703791E-3</c:v>
                </c:pt>
                <c:pt idx="20">
                  <c:v>2.8136300191154793E-3</c:v>
                </c:pt>
                <c:pt idx="21">
                  <c:v>2.8309278657952176E-3</c:v>
                </c:pt>
                <c:pt idx="22">
                  <c:v>1.9551666219132704E-3</c:v>
                </c:pt>
                <c:pt idx="23">
                  <c:v>1.6487337366754269E-3</c:v>
                </c:pt>
                <c:pt idx="24">
                  <c:v>1.4519191193275438E-3</c:v>
                </c:pt>
                <c:pt idx="25">
                  <c:v>1.4444451465168645E-3</c:v>
                </c:pt>
                <c:pt idx="26">
                  <c:v>1.4020926339230165E-3</c:v>
                </c:pt>
                <c:pt idx="27">
                  <c:v>1.5067282532725238E-3</c:v>
                </c:pt>
                <c:pt idx="28">
                  <c:v>1.4917803076511657E-3</c:v>
                </c:pt>
                <c:pt idx="29">
                  <c:v>1.4743410377595812E-3</c:v>
                </c:pt>
                <c:pt idx="30">
                  <c:v>1.4942716319213921E-3</c:v>
                </c:pt>
                <c:pt idx="31">
                  <c:v>1.4643757406786757E-3</c:v>
                </c:pt>
                <c:pt idx="32">
                  <c:v>1.0126595580553616E-3</c:v>
                </c:pt>
                <c:pt idx="33">
                  <c:v>8.8010738789174323E-4</c:v>
                </c:pt>
                <c:pt idx="34">
                  <c:v>8.6404045817494097E-4</c:v>
                </c:pt>
                <c:pt idx="35">
                  <c:v>8.5199026088733935E-4</c:v>
                </c:pt>
                <c:pt idx="36">
                  <c:v>8.7609065546254258E-4</c:v>
                </c:pt>
                <c:pt idx="37">
                  <c:v>8.7609065546254258E-4</c:v>
                </c:pt>
                <c:pt idx="38">
                  <c:v>8.9617431760854538E-4</c:v>
                </c:pt>
                <c:pt idx="39">
                  <c:v>8.8010738789174323E-4</c:v>
                </c:pt>
                <c:pt idx="40">
                  <c:v>1.6598950611220475E-3</c:v>
                </c:pt>
                <c:pt idx="41">
                  <c:v>2.226620673971137E-3</c:v>
                </c:pt>
                <c:pt idx="42">
                  <c:v>2.5248973123127632E-3</c:v>
                </c:pt>
                <c:pt idx="43">
                  <c:v>2.7098288280845715E-3</c:v>
                </c:pt>
                <c:pt idx="44">
                  <c:v>2.6143803038152511E-3</c:v>
                </c:pt>
                <c:pt idx="45">
                  <c:v>2.6949149961674902E-3</c:v>
                </c:pt>
                <c:pt idx="46">
                  <c:v>2.6442079676494137E-3</c:v>
                </c:pt>
                <c:pt idx="47">
                  <c:v>2.6859666970172414E-3</c:v>
                </c:pt>
                <c:pt idx="48">
                  <c:v>2.7068460617011548E-3</c:v>
                </c:pt>
                <c:pt idx="49">
                  <c:v>2.5528189673575626E-3</c:v>
                </c:pt>
                <c:pt idx="50">
                  <c:v>2.3741956555095576E-3</c:v>
                </c:pt>
                <c:pt idx="51">
                  <c:v>2.2938151651779553E-3</c:v>
                </c:pt>
                <c:pt idx="52">
                  <c:v>2.2580905028083543E-3</c:v>
                </c:pt>
                <c:pt idx="53">
                  <c:v>2.2819069443880883E-3</c:v>
                </c:pt>
                <c:pt idx="54">
                  <c:v>2.2402281716235538E-3</c:v>
                </c:pt>
                <c:pt idx="55">
                  <c:v>2.2461822820184873E-3</c:v>
                </c:pt>
                <c:pt idx="56">
                  <c:v>2.2521363924134208E-3</c:v>
                </c:pt>
                <c:pt idx="57">
                  <c:v>2.3354939379424899E-3</c:v>
                </c:pt>
                <c:pt idx="58">
                  <c:v>2.3782628115314318E-3</c:v>
                </c:pt>
                <c:pt idx="59">
                  <c:v>2.3931736349812145E-3</c:v>
                </c:pt>
                <c:pt idx="60">
                  <c:v>2.3961557996711714E-3</c:v>
                </c:pt>
                <c:pt idx="61">
                  <c:v>2.4766742462999981E-3</c:v>
                </c:pt>
                <c:pt idx="62">
                  <c:v>2.4080844584309972E-3</c:v>
                </c:pt>
                <c:pt idx="63">
                  <c:v>2.4379061053305625E-3</c:v>
                </c:pt>
                <c:pt idx="64">
                  <c:v>2.4289596112606932E-3</c:v>
                </c:pt>
                <c:pt idx="65">
                  <c:v>2.4617634228502154E-3</c:v>
                </c:pt>
                <c:pt idx="66">
                  <c:v>2.4975493991296937E-3</c:v>
                </c:pt>
                <c:pt idx="67">
                  <c:v>2.4438704347104758E-3</c:v>
                </c:pt>
                <c:pt idx="68">
                  <c:v>2.8055569700455455E-3</c:v>
                </c:pt>
                <c:pt idx="69">
                  <c:v>1.8694389765952387E-3</c:v>
                </c:pt>
                <c:pt idx="70">
                  <c:v>1.7932433259655626E-3</c:v>
                </c:pt>
                <c:pt idx="71">
                  <c:v>1.735189496914381E-3</c:v>
                </c:pt>
                <c:pt idx="72">
                  <c:v>1.7460745898614774E-3</c:v>
                </c:pt>
                <c:pt idx="73">
                  <c:v>1.7751015043870682E-3</c:v>
                </c:pt>
                <c:pt idx="74">
                  <c:v>1.7968716902812614E-3</c:v>
                </c:pt>
                <c:pt idx="75">
                  <c:v>1.8005000545969604E-3</c:v>
                </c:pt>
                <c:pt idx="76">
                  <c:v>2.7238948771315355E-3</c:v>
                </c:pt>
                <c:pt idx="77">
                  <c:v>2.572815146086785E-3</c:v>
                </c:pt>
                <c:pt idx="78">
                  <c:v>2.5332466450988739E-3</c:v>
                </c:pt>
                <c:pt idx="79">
                  <c:v>3.0512342943951622E-3</c:v>
                </c:pt>
                <c:pt idx="80">
                  <c:v>2.8749746081762864E-3</c:v>
                </c:pt>
                <c:pt idx="81">
                  <c:v>2.5800094189936777E-3</c:v>
                </c:pt>
                <c:pt idx="82">
                  <c:v>2.5979951012609099E-3</c:v>
                </c:pt>
                <c:pt idx="83">
                  <c:v>2.6303693293419279E-3</c:v>
                </c:pt>
                <c:pt idx="84">
                  <c:v>2.6555492845160532E-3</c:v>
                </c:pt>
                <c:pt idx="85">
                  <c:v>2.702312058410857E-3</c:v>
                </c:pt>
                <c:pt idx="86">
                  <c:v>2.734686286491875E-3</c:v>
                </c:pt>
                <c:pt idx="87">
                  <c:v>2.7167006042246428E-3</c:v>
                </c:pt>
                <c:pt idx="88">
                  <c:v>2.7202977406780892E-3</c:v>
                </c:pt>
                <c:pt idx="89">
                  <c:v>2.7814490603866788E-3</c:v>
                </c:pt>
                <c:pt idx="90">
                  <c:v>1.7896010096434564E-3</c:v>
                </c:pt>
                <c:pt idx="91">
                  <c:v>1.7166672214767907E-3</c:v>
                </c:pt>
                <c:pt idx="92">
                  <c:v>1.6610986209688553E-3</c:v>
                </c:pt>
                <c:pt idx="93">
                  <c:v>1.6715177335640931E-3</c:v>
                </c:pt>
                <c:pt idx="94">
                  <c:v>1.699302033818061E-3</c:v>
                </c:pt>
                <c:pt idx="95">
                  <c:v>1.7201402590085368E-3</c:v>
                </c:pt>
                <c:pt idx="96">
                  <c:v>1.7236132965402829E-3</c:v>
                </c:pt>
                <c:pt idx="97">
                  <c:v>1.7027750713498068E-3</c:v>
                </c:pt>
                <c:pt idx="98">
                  <c:v>5.8044323963418092E-3</c:v>
                </c:pt>
                <c:pt idx="99">
                  <c:v>6.140023776172801E-3</c:v>
                </c:pt>
                <c:pt idx="100">
                  <c:v>5.9731190176506533E-3</c:v>
                </c:pt>
                <c:pt idx="101">
                  <c:v>6.2162194268024773E-3</c:v>
                </c:pt>
                <c:pt idx="102">
                  <c:v>6.1363954118571025E-3</c:v>
                </c:pt>
                <c:pt idx="103">
                  <c:v>6.1363954118571025E-3</c:v>
                </c:pt>
                <c:pt idx="104">
                  <c:v>6.1472805048041991E-3</c:v>
                </c:pt>
                <c:pt idx="105">
                  <c:v>6.1944492409082841E-3</c:v>
                </c:pt>
                <c:pt idx="106">
                  <c:v>6.1654223263826937E-3</c:v>
                </c:pt>
                <c:pt idx="107">
                  <c:v>6.1980776052239827E-3</c:v>
                </c:pt>
                <c:pt idx="108">
                  <c:v>6.3468405421676366E-3</c:v>
                </c:pt>
                <c:pt idx="109">
                  <c:v>6.2633881629065623E-3</c:v>
                </c:pt>
                <c:pt idx="110">
                  <c:v>6.1980776052239827E-3</c:v>
                </c:pt>
                <c:pt idx="111">
                  <c:v>6.1545372334355971E-3</c:v>
                </c:pt>
                <c:pt idx="112">
                  <c:v>6.2887867131164541E-3</c:v>
                </c:pt>
                <c:pt idx="113">
                  <c:v>6.1980776052239827E-3</c:v>
                </c:pt>
                <c:pt idx="114">
                  <c:v>6.2633881629065623E-3</c:v>
                </c:pt>
                <c:pt idx="115">
                  <c:v>6.2488747056437671E-3</c:v>
                </c:pt>
                <c:pt idx="116">
                  <c:v>6.1617939620669943E-3</c:v>
                </c:pt>
                <c:pt idx="117">
                  <c:v>6.2452463413280685E-3</c:v>
                </c:pt>
                <c:pt idx="118">
                  <c:v>6.1472805048041991E-3</c:v>
                </c:pt>
                <c:pt idx="119">
                  <c:v>6.2633881629065623E-3</c:v>
                </c:pt>
                <c:pt idx="120">
                  <c:v>6.2089626981710793E-3</c:v>
                </c:pt>
                <c:pt idx="121">
                  <c:v>6.2815299844850569E-3</c:v>
                </c:pt>
                <c:pt idx="122">
                  <c:v>6.1545372334355971E-3</c:v>
                </c:pt>
                <c:pt idx="123">
                  <c:v>2.2274507886496549E-3</c:v>
                </c:pt>
                <c:pt idx="124">
                  <c:v>2.0826305234819915E-3</c:v>
                </c:pt>
                <c:pt idx="125">
                  <c:v>2.0681484969652256E-3</c:v>
                </c:pt>
                <c:pt idx="126">
                  <c:v>2.0536664704484593E-3</c:v>
                </c:pt>
                <c:pt idx="127">
                  <c:v>2.0536664704484593E-3</c:v>
                </c:pt>
                <c:pt idx="128">
                  <c:v>2.0826305234819915E-3</c:v>
                </c:pt>
                <c:pt idx="129">
                  <c:v>2.0790100168528E-3</c:v>
                </c:pt>
                <c:pt idx="130">
                  <c:v>1.8460700314122621E-3</c:v>
                </c:pt>
                <c:pt idx="131">
                  <c:v>1.9004482886884307E-3</c:v>
                </c:pt>
                <c:pt idx="132">
                  <c:v>1.922199591598898E-3</c:v>
                </c:pt>
                <c:pt idx="133">
                  <c:v>1.9258248087506427E-3</c:v>
                </c:pt>
                <c:pt idx="134">
                  <c:v>1.9367004602058762E-3</c:v>
                </c:pt>
                <c:pt idx="135">
                  <c:v>1.9403256773576209E-3</c:v>
                </c:pt>
                <c:pt idx="136">
                  <c:v>1.9403256773576209E-3</c:v>
                </c:pt>
                <c:pt idx="137">
                  <c:v>1.9403256773576209E-3</c:v>
                </c:pt>
                <c:pt idx="138">
                  <c:v>1.9294500259023873E-3</c:v>
                </c:pt>
                <c:pt idx="139">
                  <c:v>1.9367004602058762E-3</c:v>
                </c:pt>
                <c:pt idx="140">
                  <c:v>1.933075243054132E-3</c:v>
                </c:pt>
                <c:pt idx="141">
                  <c:v>1.9294500259023873E-3</c:v>
                </c:pt>
                <c:pt idx="142">
                  <c:v>1.9185743744471533E-3</c:v>
                </c:pt>
                <c:pt idx="143">
                  <c:v>1.922199591598898E-3</c:v>
                </c:pt>
                <c:pt idx="144">
                  <c:v>1.9076987229919198E-3</c:v>
                </c:pt>
                <c:pt idx="145">
                  <c:v>1.8931978543849416E-3</c:v>
                </c:pt>
                <c:pt idx="146">
                  <c:v>1.8859474200814525E-3</c:v>
                </c:pt>
                <c:pt idx="147">
                  <c:v>1.8859474200814525E-3</c:v>
                </c:pt>
                <c:pt idx="148">
                  <c:v>1.8786969857779634E-3</c:v>
                </c:pt>
                <c:pt idx="149">
                  <c:v>1.8533204657157514E-3</c:v>
                </c:pt>
                <c:pt idx="150">
                  <c:v>1.8533204657157514E-3</c:v>
                </c:pt>
                <c:pt idx="151">
                  <c:v>1.8388195971087732E-3</c:v>
                </c:pt>
                <c:pt idx="152">
                  <c:v>2.3635416538462703E-3</c:v>
                </c:pt>
                <c:pt idx="153">
                  <c:v>2.5622392134995839E-3</c:v>
                </c:pt>
                <c:pt idx="154">
                  <c:v>2.3490909222351206E-3</c:v>
                </c:pt>
                <c:pt idx="155">
                  <c:v>2.2551611667626448E-3</c:v>
                </c:pt>
                <c:pt idx="156">
                  <c:v>2.3418655564295455E-3</c:v>
                </c:pt>
                <c:pt idx="157">
                  <c:v>2.3093514103044578E-3</c:v>
                </c:pt>
                <c:pt idx="158">
                  <c:v>2.3021260444988827E-3</c:v>
                </c:pt>
                <c:pt idx="159">
                  <c:v>2.2515484838598579E-3</c:v>
                </c:pt>
                <c:pt idx="160">
                  <c:v>2.2551611667626448E-3</c:v>
                </c:pt>
                <c:pt idx="161">
                  <c:v>2.2190343377347698E-3</c:v>
                </c:pt>
                <c:pt idx="162">
                  <c:v>2.6807292396901785E-3</c:v>
                </c:pt>
                <c:pt idx="163">
                  <c:v>2.6303693293419279E-3</c:v>
                </c:pt>
                <c:pt idx="164">
                  <c:v>2.6447578751557141E-3</c:v>
                </c:pt>
                <c:pt idx="165">
                  <c:v>2.4792895982971774E-3</c:v>
                </c:pt>
                <c:pt idx="166">
                  <c:v>2.4541096431230521E-3</c:v>
                </c:pt>
                <c:pt idx="167">
                  <c:v>2.540440918005767E-3</c:v>
                </c:pt>
                <c:pt idx="168">
                  <c:v>2.5080666899247486E-3</c:v>
                </c:pt>
                <c:pt idx="169">
                  <c:v>2.4181382785885878E-3</c:v>
                </c:pt>
                <c:pt idx="170">
                  <c:v>2.4684981889368379E-3</c:v>
                </c:pt>
                <c:pt idx="171">
                  <c:v>2.4505125066696058E-3</c:v>
                </c:pt>
                <c:pt idx="172">
                  <c:v>2.3965554598679092E-3</c:v>
                </c:pt>
                <c:pt idx="173">
                  <c:v>2.5692180096333382E-3</c:v>
                </c:pt>
                <c:pt idx="174">
                  <c:v>2.2958356391714089E-3</c:v>
                </c:pt>
                <c:pt idx="175">
                  <c:v>2.2958356391714089E-3</c:v>
                </c:pt>
                <c:pt idx="176">
                  <c:v>2.4972752805644096E-3</c:v>
                </c:pt>
                <c:pt idx="177">
                  <c:v>1.9325248573733177E-3</c:v>
                </c:pt>
                <c:pt idx="178">
                  <c:v>2.209504364288694E-3</c:v>
                </c:pt>
                <c:pt idx="179">
                  <c:v>2.3641812317868908E-3</c:v>
                </c:pt>
                <c:pt idx="180">
                  <c:v>1.9001506292922997E-3</c:v>
                </c:pt>
                <c:pt idx="181">
                  <c:v>2.2994327756248548E-3</c:v>
                </c:pt>
                <c:pt idx="182">
                  <c:v>1.903747765745746E-3</c:v>
                </c:pt>
                <c:pt idx="183">
                  <c:v>2.1987129549283545E-3</c:v>
                </c:pt>
                <c:pt idx="184">
                  <c:v>2.2670585475438368E-3</c:v>
                </c:pt>
                <c:pt idx="185">
                  <c:v>2.2310871830093725E-3</c:v>
                </c:pt>
                <c:pt idx="186">
                  <c:v>2.2238929101024798E-3</c:v>
                </c:pt>
                <c:pt idx="187">
                  <c:v>1.6749907710958392E-3</c:v>
                </c:pt>
                <c:pt idx="188">
                  <c:v>1.6645716585006012E-3</c:v>
                </c:pt>
                <c:pt idx="189">
                  <c:v>1.3381061305164791E-3</c:v>
                </c:pt>
                <c:pt idx="190">
                  <c:v>9.7691022721489718E-4</c:v>
                </c:pt>
                <c:pt idx="191">
                  <c:v>1.2616993048180675E-3</c:v>
                </c:pt>
                <c:pt idx="192">
                  <c:v>1.7236132965402829E-3</c:v>
                </c:pt>
                <c:pt idx="193">
                  <c:v>1.7687627844529806E-3</c:v>
                </c:pt>
                <c:pt idx="194">
                  <c:v>1.7757088595164725E-3</c:v>
                </c:pt>
                <c:pt idx="195">
                  <c:v>1.7652897469212347E-3</c:v>
                </c:pt>
                <c:pt idx="196">
                  <c:v>1.7757088595164725E-3</c:v>
                </c:pt>
                <c:pt idx="197">
                  <c:v>1.7791818970482186E-3</c:v>
                </c:pt>
                <c:pt idx="198">
                  <c:v>1.7757088595164725E-3</c:v>
                </c:pt>
                <c:pt idx="199">
                  <c:v>1.7896010096434564E-3</c:v>
                </c:pt>
                <c:pt idx="200">
                  <c:v>1.7896010096434564E-3</c:v>
                </c:pt>
                <c:pt idx="201">
                  <c:v>1.7965470847069484E-3</c:v>
                </c:pt>
                <c:pt idx="202">
                  <c:v>1.7896010096434564E-3</c:v>
                </c:pt>
                <c:pt idx="203">
                  <c:v>1.8034931597704403E-3</c:v>
                </c:pt>
                <c:pt idx="204">
                  <c:v>1.7930740471752025E-3</c:v>
                </c:pt>
                <c:pt idx="205">
                  <c:v>1.8034931597704403E-3</c:v>
                </c:pt>
                <c:pt idx="206">
                  <c:v>1.8000201222386945E-3</c:v>
                </c:pt>
                <c:pt idx="207">
                  <c:v>1.7722358219847264E-3</c:v>
                </c:pt>
                <c:pt idx="208">
                  <c:v>1.7722358219847264E-3</c:v>
                </c:pt>
                <c:pt idx="209">
                  <c:v>1.8034931597704403E-3</c:v>
                </c:pt>
                <c:pt idx="210">
                  <c:v>1.8069661973021862E-3</c:v>
                </c:pt>
                <c:pt idx="211">
                  <c:v>1.8139122723656784E-3</c:v>
                </c:pt>
                <c:pt idx="212">
                  <c:v>1.8034931597704403E-3</c:v>
                </c:pt>
                <c:pt idx="213">
                  <c:v>1.8000201222386945E-3</c:v>
                </c:pt>
                <c:pt idx="214">
                  <c:v>1.8139122723656784E-3</c:v>
                </c:pt>
                <c:pt idx="215">
                  <c:v>1.8243313849609162E-3</c:v>
                </c:pt>
                <c:pt idx="216">
                  <c:v>1.8034931597704403E-3</c:v>
                </c:pt>
                <c:pt idx="217">
                  <c:v>6.8294129961555851E-3</c:v>
                </c:pt>
                <c:pt idx="218">
                  <c:v>6.6552515090020402E-3</c:v>
                </c:pt>
                <c:pt idx="219">
                  <c:v>6.6044544085822558E-3</c:v>
                </c:pt>
                <c:pt idx="220">
                  <c:v>6.5500289438467727E-3</c:v>
                </c:pt>
                <c:pt idx="221">
                  <c:v>6.6371096874235456E-3</c:v>
                </c:pt>
                <c:pt idx="222">
                  <c:v>6.6951635164747272E-3</c:v>
                </c:pt>
                <c:pt idx="223">
                  <c:v>6.666136601949136E-3</c:v>
                </c:pt>
                <c:pt idx="224">
                  <c:v>6.6334813231078461E-3</c:v>
                </c:pt>
                <c:pt idx="225">
                  <c:v>6.9491490185736478E-3</c:v>
                </c:pt>
                <c:pt idx="226">
                  <c:v>6.9382639256265512E-3</c:v>
                </c:pt>
                <c:pt idx="227">
                  <c:v>7.0833984982545057E-3</c:v>
                </c:pt>
                <c:pt idx="228">
                  <c:v>7.1632225131998814E-3</c:v>
                </c:pt>
                <c:pt idx="229">
                  <c:v>7.1196821414114941E-3</c:v>
                </c:pt>
                <c:pt idx="230">
                  <c:v>7.0797701339388071E-3</c:v>
                </c:pt>
                <c:pt idx="231">
                  <c:v>7.1087970484643983E-3</c:v>
                </c:pt>
                <c:pt idx="232">
                  <c:v>7.1196821414114941E-3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3A-428B-91E7-AA1999F1B90D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Data!$AF$46:$JD$46</c:f>
              <c:numCache>
                <c:formatCode>0.0000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9.0072019605104935E-5</c:v>
                </c:pt>
                <c:pt idx="3">
                  <c:v>9.3760773375698521E-5</c:v>
                </c:pt>
                <c:pt idx="4">
                  <c:v>1.0482703468747936E-4</c:v>
                </c:pt>
                <c:pt idx="5">
                  <c:v>1.0851578845807296E-4</c:v>
                </c:pt>
                <c:pt idx="6">
                  <c:v>1.2511518042574419E-4</c:v>
                </c:pt>
                <c:pt idx="7">
                  <c:v>1.2142642665515058E-4</c:v>
                </c:pt>
                <c:pt idx="8">
                  <c:v>1.1773767288455698E-4</c:v>
                </c:pt>
                <c:pt idx="9">
                  <c:v>1.2511518042574419E-4</c:v>
                </c:pt>
                <c:pt idx="10">
                  <c:v>1.0667141157277615E-4</c:v>
                </c:pt>
                <c:pt idx="11">
                  <c:v>1.0667141157277615E-4</c:v>
                </c:pt>
                <c:pt idx="12">
                  <c:v>1.0667141157277615E-4</c:v>
                </c:pt>
                <c:pt idx="13">
                  <c:v>1.2871493458297521E-4</c:v>
                </c:pt>
                <c:pt idx="14">
                  <c:v>1.3727175586375587E-4</c:v>
                </c:pt>
                <c:pt idx="15">
                  <c:v>1.4582857714453659E-4</c:v>
                </c:pt>
                <c:pt idx="16">
                  <c:v>1.6508142502629313E-4</c:v>
                </c:pt>
                <c:pt idx="17">
                  <c:v>1.586638090657076E-4</c:v>
                </c:pt>
                <c:pt idx="18">
                  <c:v>1.5224619310512209E-4</c:v>
                </c:pt>
                <c:pt idx="19">
                  <c:v>1.6080301438590276E-4</c:v>
                </c:pt>
                <c:pt idx="20">
                  <c:v>1.3513255054356071E-4</c:v>
                </c:pt>
                <c:pt idx="21">
                  <c:v>1.3727175586375587E-4</c:v>
                </c:pt>
                <c:pt idx="22">
                  <c:v>9.364673905938123E-5</c:v>
                </c:pt>
                <c:pt idx="23">
                  <c:v>8.902524983716293E-5</c:v>
                </c:pt>
                <c:pt idx="24">
                  <c:v>8.5944257022350725E-5</c:v>
                </c:pt>
                <c:pt idx="25">
                  <c:v>8.5944257022350725E-5</c:v>
                </c:pt>
                <c:pt idx="26">
                  <c:v>8.4403760614944616E-5</c:v>
                </c:pt>
                <c:pt idx="27">
                  <c:v>8.2863264207538507E-5</c:v>
                </c:pt>
                <c:pt idx="28">
                  <c:v>8.5944257022350725E-5</c:v>
                </c:pt>
                <c:pt idx="29">
                  <c:v>7.5160782170507988E-5</c:v>
                </c:pt>
                <c:pt idx="30">
                  <c:v>7.3620285763101892E-5</c:v>
                </c:pt>
                <c:pt idx="31">
                  <c:v>7.5160782170507988E-5</c:v>
                </c:pt>
                <c:pt idx="32">
                  <c:v>6.4803226606449204E-5</c:v>
                </c:pt>
                <c:pt idx="33">
                  <c:v>5.7352054612528722E-5</c:v>
                </c:pt>
                <c:pt idx="34">
                  <c:v>5.4868330614555227E-5</c:v>
                </c:pt>
                <c:pt idx="35">
                  <c:v>5.4868330614555227E-5</c:v>
                </c:pt>
                <c:pt idx="36">
                  <c:v>5.2384606616581733E-5</c:v>
                </c:pt>
                <c:pt idx="37">
                  <c:v>5.4868330614555227E-5</c:v>
                </c:pt>
                <c:pt idx="38">
                  <c:v>4.7417158620634738E-5</c:v>
                </c:pt>
                <c:pt idx="39">
                  <c:v>4.8659020619621492E-5</c:v>
                </c:pt>
                <c:pt idx="40">
                  <c:v>1.1036016534336977E-4</c:v>
                </c:pt>
                <c:pt idx="41">
                  <c:v>1.306483110816346E-4</c:v>
                </c:pt>
                <c:pt idx="42">
                  <c:v>1.5831396436108663E-4</c:v>
                </c:pt>
                <c:pt idx="43">
                  <c:v>1.5462521059049305E-4</c:v>
                </c:pt>
                <c:pt idx="44">
                  <c:v>1.5093645681989943E-4</c:v>
                </c:pt>
                <c:pt idx="45">
                  <c:v>1.3987019550811859E-4</c:v>
                </c:pt>
                <c:pt idx="46">
                  <c:v>1.5278083370519623E-4</c:v>
                </c:pt>
                <c:pt idx="47">
                  <c:v>1.306483110816346E-4</c:v>
                </c:pt>
                <c:pt idx="48">
                  <c:v>1.2695955731104099E-4</c:v>
                </c:pt>
                <c:pt idx="49">
                  <c:v>1.304152334121406E-4</c:v>
                </c:pt>
                <c:pt idx="50">
                  <c:v>1.2857438800668462E-4</c:v>
                </c:pt>
                <c:pt idx="51">
                  <c:v>1.2857438800668462E-4</c:v>
                </c:pt>
                <c:pt idx="52">
                  <c:v>1.2857438800668462E-4</c:v>
                </c:pt>
                <c:pt idx="53">
                  <c:v>1.2673354260122862E-4</c:v>
                </c:pt>
                <c:pt idx="54">
                  <c:v>1.3225607881759658E-4</c:v>
                </c:pt>
                <c:pt idx="55">
                  <c:v>1.1200677935758075E-4</c:v>
                </c:pt>
                <c:pt idx="56">
                  <c:v>1.1016593395212476E-4</c:v>
                </c:pt>
                <c:pt idx="57">
                  <c:v>1.1016593395212476E-4</c:v>
                </c:pt>
                <c:pt idx="58">
                  <c:v>1.3246776036364156E-4</c:v>
                </c:pt>
                <c:pt idx="59">
                  <c:v>1.3984377968970699E-4</c:v>
                </c:pt>
                <c:pt idx="60">
                  <c:v>1.3799977485819064E-4</c:v>
                </c:pt>
                <c:pt idx="61">
                  <c:v>1.4168778452122336E-4</c:v>
                </c:pt>
                <c:pt idx="62">
                  <c:v>1.3984377968970699E-4</c:v>
                </c:pt>
                <c:pt idx="63">
                  <c:v>1.2877975070060883E-4</c:v>
                </c:pt>
                <c:pt idx="64">
                  <c:v>1.3799977485819064E-4</c:v>
                </c:pt>
                <c:pt idx="65">
                  <c:v>1.1955972654302706E-4</c:v>
                </c:pt>
                <c:pt idx="66">
                  <c:v>1.1587171687999433E-4</c:v>
                </c:pt>
                <c:pt idx="67">
                  <c:v>1.1587171687999433E-4</c:v>
                </c:pt>
                <c:pt idx="68">
                  <c:v>1.3231626792534657E-4</c:v>
                </c:pt>
                <c:pt idx="69">
                  <c:v>7.3983220414331548E-5</c:v>
                </c:pt>
                <c:pt idx="70">
                  <c:v>1.4802131917831217E-4</c:v>
                </c:pt>
                <c:pt idx="71">
                  <c:v>1.3455984667577021E-4</c:v>
                </c:pt>
                <c:pt idx="72">
                  <c:v>1.3455984667577021E-4</c:v>
                </c:pt>
                <c:pt idx="73">
                  <c:v>1.3904700417661752E-4</c:v>
                </c:pt>
                <c:pt idx="74">
                  <c:v>1.3904700417661752E-4</c:v>
                </c:pt>
                <c:pt idx="75">
                  <c:v>1.3680342542619388E-4</c:v>
                </c:pt>
                <c:pt idx="76">
                  <c:v>1.2902997219502998E-4</c:v>
                </c:pt>
                <c:pt idx="77">
                  <c:v>1.6016974066913704E-4</c:v>
                </c:pt>
                <c:pt idx="78">
                  <c:v>1.4459985643208351E-4</c:v>
                </c:pt>
                <c:pt idx="79">
                  <c:v>1.4237558725536159E-4</c:v>
                </c:pt>
                <c:pt idx="80">
                  <c:v>1.4459985643208351E-4</c:v>
                </c:pt>
                <c:pt idx="81">
                  <c:v>1.2680570301830805E-4</c:v>
                </c:pt>
                <c:pt idx="82">
                  <c:v>1.2680570301830805E-4</c:v>
                </c:pt>
                <c:pt idx="83">
                  <c:v>1.2680570301830805E-4</c:v>
                </c:pt>
                <c:pt idx="84">
                  <c:v>1.2902997219502998E-4</c:v>
                </c:pt>
                <c:pt idx="85">
                  <c:v>1.2902997219502998E-4</c:v>
                </c:pt>
                <c:pt idx="86">
                  <c:v>1.2680570301830805E-4</c:v>
                </c:pt>
                <c:pt idx="87">
                  <c:v>1.2902997219502998E-4</c:v>
                </c:pt>
                <c:pt idx="88">
                  <c:v>1.3570277972519578E-4</c:v>
                </c:pt>
                <c:pt idx="89">
                  <c:v>1.312542413717519E-4</c:v>
                </c:pt>
                <c:pt idx="90">
                  <c:v>7.1197902457180602E-5</c:v>
                </c:pt>
                <c:pt idx="91">
                  <c:v>1.4206650147681701E-4</c:v>
                </c:pt>
                <c:pt idx="92">
                  <c:v>1.2918130165506494E-4</c:v>
                </c:pt>
                <c:pt idx="93">
                  <c:v>1.2918130165506494E-4</c:v>
                </c:pt>
                <c:pt idx="94">
                  <c:v>1.3347636826231563E-4</c:v>
                </c:pt>
                <c:pt idx="95">
                  <c:v>1.3347636826231563E-4</c:v>
                </c:pt>
                <c:pt idx="96">
                  <c:v>1.313288349586903E-4</c:v>
                </c:pt>
                <c:pt idx="97">
                  <c:v>1.270337683514396E-4</c:v>
                </c:pt>
                <c:pt idx="98">
                  <c:v>2.2796783362183083E-4</c:v>
                </c:pt>
                <c:pt idx="99">
                  <c:v>3.0507183170796798E-4</c:v>
                </c:pt>
                <c:pt idx="100">
                  <c:v>2.9834109545669705E-4</c:v>
                </c:pt>
                <c:pt idx="101">
                  <c:v>2.6917457170118949E-4</c:v>
                </c:pt>
                <c:pt idx="102">
                  <c:v>2.7141815045161313E-4</c:v>
                </c:pt>
                <c:pt idx="103">
                  <c:v>2.7366172920203683E-4</c:v>
                </c:pt>
                <c:pt idx="104">
                  <c:v>2.7366172920203683E-4</c:v>
                </c:pt>
                <c:pt idx="105">
                  <c:v>2.6468741420034221E-4</c:v>
                </c:pt>
                <c:pt idx="106">
                  <c:v>2.6468741420034221E-4</c:v>
                </c:pt>
                <c:pt idx="107">
                  <c:v>2.6468741420034221E-4</c:v>
                </c:pt>
                <c:pt idx="108">
                  <c:v>2.5571309919864758E-4</c:v>
                </c:pt>
                <c:pt idx="109">
                  <c:v>2.5346952044822394E-4</c:v>
                </c:pt>
                <c:pt idx="110">
                  <c:v>2.5346952044822394E-4</c:v>
                </c:pt>
                <c:pt idx="111">
                  <c:v>2.5571309919864758E-4</c:v>
                </c:pt>
                <c:pt idx="112">
                  <c:v>2.5346952044822394E-4</c:v>
                </c:pt>
                <c:pt idx="113">
                  <c:v>2.6020025669949487E-4</c:v>
                </c:pt>
                <c:pt idx="114">
                  <c:v>2.489823629473766E-4</c:v>
                </c:pt>
                <c:pt idx="115">
                  <c:v>2.5571309919864758E-4</c:v>
                </c:pt>
                <c:pt idx="116">
                  <c:v>2.489823629473766E-4</c:v>
                </c:pt>
                <c:pt idx="117">
                  <c:v>2.512259416978003E-4</c:v>
                </c:pt>
                <c:pt idx="118">
                  <c:v>2.512259416978003E-4</c:v>
                </c:pt>
                <c:pt idx="119">
                  <c:v>2.4673878419695296E-4</c:v>
                </c:pt>
                <c:pt idx="120">
                  <c:v>2.4225162669610568E-4</c:v>
                </c:pt>
                <c:pt idx="121">
                  <c:v>2.5571309919864758E-4</c:v>
                </c:pt>
                <c:pt idx="122">
                  <c:v>2.4673878419695296E-4</c:v>
                </c:pt>
                <c:pt idx="123">
                  <c:v>1.1190055637542481E-4</c:v>
                </c:pt>
                <c:pt idx="124">
                  <c:v>1.3652647630927638E-4</c:v>
                </c:pt>
                <c:pt idx="125">
                  <c:v>1.3428775631528985E-4</c:v>
                </c:pt>
                <c:pt idx="126">
                  <c:v>1.432426362912359E-4</c:v>
                </c:pt>
                <c:pt idx="127">
                  <c:v>1.3652647630927638E-4</c:v>
                </c:pt>
                <c:pt idx="128">
                  <c:v>1.3652647630927638E-4</c:v>
                </c:pt>
                <c:pt idx="129">
                  <c:v>1.3876519630326287E-4</c:v>
                </c:pt>
                <c:pt idx="130">
                  <c:v>1.4565903252454314E-4</c:v>
                </c:pt>
                <c:pt idx="131">
                  <c:v>1.3893413436687934E-4</c:v>
                </c:pt>
                <c:pt idx="132">
                  <c:v>1.3669250164765806E-4</c:v>
                </c:pt>
                <c:pt idx="133">
                  <c:v>1.3669250164765806E-4</c:v>
                </c:pt>
                <c:pt idx="134">
                  <c:v>1.3893413436687934E-4</c:v>
                </c:pt>
                <c:pt idx="135">
                  <c:v>1.3893413436687934E-4</c:v>
                </c:pt>
                <c:pt idx="136">
                  <c:v>1.3220923620921551E-4</c:v>
                </c:pt>
                <c:pt idx="137">
                  <c:v>1.3669250164765806E-4</c:v>
                </c:pt>
                <c:pt idx="138">
                  <c:v>1.4117576708610062E-4</c:v>
                </c:pt>
                <c:pt idx="139">
                  <c:v>1.3893413436687934E-4</c:v>
                </c:pt>
                <c:pt idx="140">
                  <c:v>1.3669250164765806E-4</c:v>
                </c:pt>
                <c:pt idx="141">
                  <c:v>1.3893413436687934E-4</c:v>
                </c:pt>
                <c:pt idx="142">
                  <c:v>1.3893413436687934E-4</c:v>
                </c:pt>
                <c:pt idx="143">
                  <c:v>1.3445086892843679E-4</c:v>
                </c:pt>
                <c:pt idx="144">
                  <c:v>1.3445086892843679E-4</c:v>
                </c:pt>
                <c:pt idx="145">
                  <c:v>1.3893413436687934E-4</c:v>
                </c:pt>
                <c:pt idx="146">
                  <c:v>1.3893413436687934E-4</c:v>
                </c:pt>
                <c:pt idx="147">
                  <c:v>1.3445086892843679E-4</c:v>
                </c:pt>
                <c:pt idx="148">
                  <c:v>1.3893413436687934E-4</c:v>
                </c:pt>
                <c:pt idx="149">
                  <c:v>1.4117576708610062E-4</c:v>
                </c:pt>
                <c:pt idx="150">
                  <c:v>1.3893413436687934E-4</c:v>
                </c:pt>
                <c:pt idx="151">
                  <c:v>1.3893413436687934E-4</c:v>
                </c:pt>
                <c:pt idx="152">
                  <c:v>1.429523708473826E-4</c:v>
                </c:pt>
                <c:pt idx="153">
                  <c:v>1.7422672215962792E-4</c:v>
                </c:pt>
                <c:pt idx="154">
                  <c:v>1.2061354848149311E-4</c:v>
                </c:pt>
                <c:pt idx="155">
                  <c:v>1.2061354848149311E-4</c:v>
                </c:pt>
                <c:pt idx="156">
                  <c:v>1.25081312954671E-4</c:v>
                </c:pt>
                <c:pt idx="157">
                  <c:v>1.2284743071808203E-4</c:v>
                </c:pt>
                <c:pt idx="158">
                  <c:v>1.2061354848149311E-4</c:v>
                </c:pt>
                <c:pt idx="159">
                  <c:v>1.2061354848149311E-4</c:v>
                </c:pt>
                <c:pt idx="160">
                  <c:v>1.2284743071808203E-4</c:v>
                </c:pt>
                <c:pt idx="161">
                  <c:v>1.2061354848149311E-4</c:v>
                </c:pt>
                <c:pt idx="162">
                  <c:v>1.4237558725536159E-4</c:v>
                </c:pt>
                <c:pt idx="163">
                  <c:v>1.5127266396224931E-4</c:v>
                </c:pt>
                <c:pt idx="164">
                  <c:v>1.5349693313897124E-4</c:v>
                </c:pt>
                <c:pt idx="165">
                  <c:v>1.7351535572946865E-4</c:v>
                </c:pt>
                <c:pt idx="166">
                  <c:v>1.7351535572946865E-4</c:v>
                </c:pt>
                <c:pt idx="167">
                  <c:v>1.779638940829125E-4</c:v>
                </c:pt>
                <c:pt idx="168">
                  <c:v>1.6016974066913704E-4</c:v>
                </c:pt>
                <c:pt idx="169">
                  <c:v>1.6461827902258092E-4</c:v>
                </c:pt>
                <c:pt idx="170">
                  <c:v>1.4237558725536159E-4</c:v>
                </c:pt>
                <c:pt idx="171">
                  <c:v>1.5127266396224931E-4</c:v>
                </c:pt>
                <c:pt idx="172">
                  <c:v>1.4237558725536159E-4</c:v>
                </c:pt>
                <c:pt idx="173">
                  <c:v>1.4682412560880546E-4</c:v>
                </c:pt>
                <c:pt idx="174">
                  <c:v>1.5349693313897124E-4</c:v>
                </c:pt>
                <c:pt idx="175">
                  <c:v>1.7351535572946865E-4</c:v>
                </c:pt>
                <c:pt idx="176">
                  <c:v>1.4015131807863966E-4</c:v>
                </c:pt>
                <c:pt idx="177">
                  <c:v>1.5794547149241512E-4</c:v>
                </c:pt>
                <c:pt idx="178">
                  <c:v>1.4904839478552739E-4</c:v>
                </c:pt>
                <c:pt idx="179">
                  <c:v>1.4237558725536159E-4</c:v>
                </c:pt>
                <c:pt idx="180">
                  <c:v>1.5127266396224931E-4</c:v>
                </c:pt>
                <c:pt idx="181">
                  <c:v>1.62394009845859E-4</c:v>
                </c:pt>
                <c:pt idx="182">
                  <c:v>1.4682412560880546E-4</c:v>
                </c:pt>
                <c:pt idx="183">
                  <c:v>1.5572120231569317E-4</c:v>
                </c:pt>
                <c:pt idx="184">
                  <c:v>1.5349693313897124E-4</c:v>
                </c:pt>
                <c:pt idx="185">
                  <c:v>1.6016974066913704E-4</c:v>
                </c:pt>
                <c:pt idx="186">
                  <c:v>1.5572120231569317E-4</c:v>
                </c:pt>
                <c:pt idx="187">
                  <c:v>1.3347636826231563E-4</c:v>
                </c:pt>
                <c:pt idx="188">
                  <c:v>1.2918130165506494E-4</c:v>
                </c:pt>
                <c:pt idx="189">
                  <c:v>6.4755302546304564E-5</c:v>
                </c:pt>
                <c:pt idx="190">
                  <c:v>1.0770596861881147E-4</c:v>
                </c:pt>
                <c:pt idx="191">
                  <c:v>1.1844363513693821E-4</c:v>
                </c:pt>
                <c:pt idx="192">
                  <c:v>1.4421403478044235E-4</c:v>
                </c:pt>
                <c:pt idx="193">
                  <c:v>1.3777143486956632E-4</c:v>
                </c:pt>
                <c:pt idx="194">
                  <c:v>1.3562390156594099E-4</c:v>
                </c:pt>
                <c:pt idx="195">
                  <c:v>1.3347636826231563E-4</c:v>
                </c:pt>
                <c:pt idx="196">
                  <c:v>1.313288349586903E-4</c:v>
                </c:pt>
                <c:pt idx="197">
                  <c:v>1.3347636826231563E-4</c:v>
                </c:pt>
                <c:pt idx="198">
                  <c:v>1.3347636826231563E-4</c:v>
                </c:pt>
                <c:pt idx="199">
                  <c:v>1.3562390156594099E-4</c:v>
                </c:pt>
                <c:pt idx="200">
                  <c:v>1.3347636826231563E-4</c:v>
                </c:pt>
                <c:pt idx="201">
                  <c:v>1.3347636826231563E-4</c:v>
                </c:pt>
                <c:pt idx="202">
                  <c:v>1.3347636826231563E-4</c:v>
                </c:pt>
                <c:pt idx="203">
                  <c:v>1.3777143486956632E-4</c:v>
                </c:pt>
                <c:pt idx="204">
                  <c:v>1.3347636826231563E-4</c:v>
                </c:pt>
                <c:pt idx="205">
                  <c:v>1.3562390156594099E-4</c:v>
                </c:pt>
                <c:pt idx="206">
                  <c:v>1.3347636826231563E-4</c:v>
                </c:pt>
                <c:pt idx="207">
                  <c:v>1.3347636826231563E-4</c:v>
                </c:pt>
                <c:pt idx="208">
                  <c:v>1.2918130165506494E-4</c:v>
                </c:pt>
                <c:pt idx="209">
                  <c:v>1.3347636826231563E-4</c:v>
                </c:pt>
                <c:pt idx="210">
                  <c:v>1.3562390156594099E-4</c:v>
                </c:pt>
                <c:pt idx="211">
                  <c:v>1.3562390156594099E-4</c:v>
                </c:pt>
                <c:pt idx="212">
                  <c:v>1.3562390156594099E-4</c:v>
                </c:pt>
                <c:pt idx="213">
                  <c:v>1.3562390156594099E-4</c:v>
                </c:pt>
                <c:pt idx="214">
                  <c:v>1.3991896817319165E-4</c:v>
                </c:pt>
                <c:pt idx="215">
                  <c:v>1.3562390156594099E-4</c:v>
                </c:pt>
                <c:pt idx="216">
                  <c:v>1.3991896817319165E-4</c:v>
                </c:pt>
                <c:pt idx="217">
                  <c:v>2.8039246545330781E-4</c:v>
                </c:pt>
                <c:pt idx="218">
                  <c:v>2.9834109545669705E-4</c:v>
                </c:pt>
                <c:pt idx="219">
                  <c:v>3.005846742071207E-4</c:v>
                </c:pt>
                <c:pt idx="220">
                  <c:v>3.1628972546008624E-4</c:v>
                </c:pt>
                <c:pt idx="221">
                  <c:v>3.005846742071207E-4</c:v>
                </c:pt>
                <c:pt idx="222">
                  <c:v>2.9609751670627341E-4</c:v>
                </c:pt>
                <c:pt idx="223">
                  <c:v>2.8936678045500243E-4</c:v>
                </c:pt>
                <c:pt idx="224">
                  <c:v>2.9161035920542607E-4</c:v>
                </c:pt>
                <c:pt idx="225">
                  <c:v>2.7590530795246047E-4</c:v>
                </c:pt>
                <c:pt idx="226">
                  <c:v>2.7366172920203683E-4</c:v>
                </c:pt>
                <c:pt idx="227">
                  <c:v>2.6917457170118949E-4</c:v>
                </c:pt>
                <c:pt idx="228">
                  <c:v>2.6917457170118949E-4</c:v>
                </c:pt>
                <c:pt idx="229">
                  <c:v>2.6468741420034221E-4</c:v>
                </c:pt>
                <c:pt idx="230">
                  <c:v>2.6468741420034221E-4</c:v>
                </c:pt>
                <c:pt idx="231">
                  <c:v>2.6468741420034221E-4</c:v>
                </c:pt>
                <c:pt idx="232">
                  <c:v>2.6020025669949487E-4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3A-428B-91E7-AA1999F1B90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Data!$AF$25:$JD$25</c:f>
              <c:numCache>
                <c:formatCode>General</c:formatCode>
                <c:ptCount val="2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</c:numCache>
            </c:numRef>
          </c:xVal>
          <c:yVal>
            <c:numRef>
              <c:f>Data!$AF$47:$JD$47</c:f>
              <c:numCache>
                <c:formatCode>0.0000</c:formatCode>
                <c:ptCount val="233"/>
                <c:pt idx="0">
                  <c:v>0.15537339267562447</c:v>
                </c:pt>
                <c:pt idx="1">
                  <c:v>0.13015707189984654</c:v>
                </c:pt>
                <c:pt idx="2">
                  <c:v>0.12570843485251065</c:v>
                </c:pt>
                <c:pt idx="3">
                  <c:v>0.12570474609874008</c:v>
                </c:pt>
                <c:pt idx="4">
                  <c:v>0.13534345970130116</c:v>
                </c:pt>
                <c:pt idx="5">
                  <c:v>0.13511106821375377</c:v>
                </c:pt>
                <c:pt idx="6">
                  <c:v>0.13452086761045878</c:v>
                </c:pt>
                <c:pt idx="7">
                  <c:v>0.13381631564027541</c:v>
                </c:pt>
                <c:pt idx="8">
                  <c:v>0.13473112657538264</c:v>
                </c:pt>
                <c:pt idx="9">
                  <c:v>0.13403026335896984</c:v>
                </c:pt>
                <c:pt idx="10">
                  <c:v>0.13391960074585202</c:v>
                </c:pt>
                <c:pt idx="11">
                  <c:v>0.13439544998225861</c:v>
                </c:pt>
                <c:pt idx="12">
                  <c:v>0.13389377946945788</c:v>
                </c:pt>
                <c:pt idx="13">
                  <c:v>0.15614559996242852</c:v>
                </c:pt>
                <c:pt idx="14">
                  <c:v>0.160556641332671</c:v>
                </c:pt>
                <c:pt idx="15">
                  <c:v>0.16919475241561907</c:v>
                </c:pt>
                <c:pt idx="16">
                  <c:v>0.17958273345048684</c:v>
                </c:pt>
                <c:pt idx="17">
                  <c:v>0.17921906854605366</c:v>
                </c:pt>
                <c:pt idx="18">
                  <c:v>0.18145667731097784</c:v>
                </c:pt>
                <c:pt idx="19">
                  <c:v>0.18188023996437647</c:v>
                </c:pt>
                <c:pt idx="20">
                  <c:v>0.18408362144417748</c:v>
                </c:pt>
                <c:pt idx="21">
                  <c:v>0.1769557893172872</c:v>
                </c:pt>
                <c:pt idx="22">
                  <c:v>0.12706257759208542</c:v>
                </c:pt>
                <c:pt idx="23">
                  <c:v>0.1138327944452818</c:v>
                </c:pt>
                <c:pt idx="24">
                  <c:v>9.2481514238633211E-2</c:v>
                </c:pt>
                <c:pt idx="25">
                  <c:v>9.1535649444485861E-2</c:v>
                </c:pt>
                <c:pt idx="26">
                  <c:v>9.0558974722190391E-2</c:v>
                </c:pt>
                <c:pt idx="27">
                  <c:v>9.0716105355745827E-2</c:v>
                </c:pt>
                <c:pt idx="28">
                  <c:v>9.0848588046782738E-2</c:v>
                </c:pt>
                <c:pt idx="29">
                  <c:v>9.0013638993968637E-2</c:v>
                </c:pt>
                <c:pt idx="30">
                  <c:v>9.3676939450780344E-2</c:v>
                </c:pt>
                <c:pt idx="31">
                  <c:v>9.2512324166781332E-2</c:v>
                </c:pt>
                <c:pt idx="32">
                  <c:v>6.8692807417271226E-2</c:v>
                </c:pt>
                <c:pt idx="33">
                  <c:v>5.5933917239681392E-2</c:v>
                </c:pt>
                <c:pt idx="34">
                  <c:v>5.4264854713043195E-2</c:v>
                </c:pt>
                <c:pt idx="35">
                  <c:v>5.5596130775956987E-2</c:v>
                </c:pt>
                <c:pt idx="36">
                  <c:v>5.5620968015936724E-2</c:v>
                </c:pt>
                <c:pt idx="37">
                  <c:v>5.5901628827707731E-2</c:v>
                </c:pt>
                <c:pt idx="38">
                  <c:v>5.5104353424358245E-2</c:v>
                </c:pt>
                <c:pt idx="39">
                  <c:v>5.5452074784074531E-2</c:v>
                </c:pt>
                <c:pt idx="40">
                  <c:v>0.12362797772589587</c:v>
                </c:pt>
                <c:pt idx="41">
                  <c:v>0.17011365274291651</c:v>
                </c:pt>
                <c:pt idx="42">
                  <c:v>0.16269925766402335</c:v>
                </c:pt>
                <c:pt idx="43">
                  <c:v>0.16927630563699175</c:v>
                </c:pt>
                <c:pt idx="44">
                  <c:v>0.16323412696075942</c:v>
                </c:pt>
                <c:pt idx="45">
                  <c:v>0.16989970502422205</c:v>
                </c:pt>
                <c:pt idx="46">
                  <c:v>0.17001405639111047</c:v>
                </c:pt>
                <c:pt idx="47">
                  <c:v>0.17084771474326466</c:v>
                </c:pt>
                <c:pt idx="48">
                  <c:v>0.16703354334447085</c:v>
                </c:pt>
                <c:pt idx="49">
                  <c:v>0.15597057993272426</c:v>
                </c:pt>
                <c:pt idx="50">
                  <c:v>0.14710506846004823</c:v>
                </c:pt>
                <c:pt idx="51">
                  <c:v>0.14251400001884101</c:v>
                </c:pt>
                <c:pt idx="52">
                  <c:v>0.14345651286643446</c:v>
                </c:pt>
                <c:pt idx="53">
                  <c:v>0.14055165881662493</c:v>
                </c:pt>
                <c:pt idx="54">
                  <c:v>0.14367373262427829</c:v>
                </c:pt>
                <c:pt idx="55">
                  <c:v>0.14156780548043663</c:v>
                </c:pt>
                <c:pt idx="56">
                  <c:v>0.14334974383291801</c:v>
                </c:pt>
                <c:pt idx="57">
                  <c:v>0.14274962823073939</c:v>
                </c:pt>
                <c:pt idx="58">
                  <c:v>0.14538811576106467</c:v>
                </c:pt>
                <c:pt idx="59">
                  <c:v>0.1519380209226108</c:v>
                </c:pt>
                <c:pt idx="60">
                  <c:v>0.16233083215303698</c:v>
                </c:pt>
                <c:pt idx="61">
                  <c:v>0.15700903420928078</c:v>
                </c:pt>
                <c:pt idx="62">
                  <c:v>0.15478885239213508</c:v>
                </c:pt>
                <c:pt idx="63">
                  <c:v>0.15851743016146114</c:v>
                </c:pt>
                <c:pt idx="64">
                  <c:v>0.15382996987974659</c:v>
                </c:pt>
                <c:pt idx="65">
                  <c:v>0.15265349479723911</c:v>
                </c:pt>
                <c:pt idx="66">
                  <c:v>0.15698690615130256</c:v>
                </c:pt>
                <c:pt idx="67">
                  <c:v>0.15371564158019255</c:v>
                </c:pt>
                <c:pt idx="68">
                  <c:v>0.16434652086933427</c:v>
                </c:pt>
                <c:pt idx="69">
                  <c:v>8.9675732897734187E-2</c:v>
                </c:pt>
                <c:pt idx="70">
                  <c:v>0.2234109750529874</c:v>
                </c:pt>
                <c:pt idx="71">
                  <c:v>0.21276743746097759</c:v>
                </c:pt>
                <c:pt idx="72">
                  <c:v>0.21505588778640972</c:v>
                </c:pt>
                <c:pt idx="73">
                  <c:v>0.21726805643432745</c:v>
                </c:pt>
                <c:pt idx="74">
                  <c:v>0.22173726530517135</c:v>
                </c:pt>
                <c:pt idx="75">
                  <c:v>0.21738920968685033</c:v>
                </c:pt>
                <c:pt idx="76">
                  <c:v>0.17227858953371097</c:v>
                </c:pt>
                <c:pt idx="77">
                  <c:v>0.12252613658879476</c:v>
                </c:pt>
                <c:pt idx="78">
                  <c:v>0.17827966777250676</c:v>
                </c:pt>
                <c:pt idx="79">
                  <c:v>0.18241235990285612</c:v>
                </c:pt>
                <c:pt idx="80">
                  <c:v>0.18992594118182279</c:v>
                </c:pt>
                <c:pt idx="81">
                  <c:v>0.16149978110331648</c:v>
                </c:pt>
                <c:pt idx="82">
                  <c:v>0.16207364255091075</c:v>
                </c:pt>
                <c:pt idx="83">
                  <c:v>0.16146864133484237</c:v>
                </c:pt>
                <c:pt idx="84">
                  <c:v>0.16095705942419633</c:v>
                </c:pt>
                <c:pt idx="85">
                  <c:v>0.15797209018903549</c:v>
                </c:pt>
                <c:pt idx="86">
                  <c:v>0.15443995073640107</c:v>
                </c:pt>
                <c:pt idx="87">
                  <c:v>0.15905308500892235</c:v>
                </c:pt>
                <c:pt idx="88">
                  <c:v>0.17194050061884925</c:v>
                </c:pt>
                <c:pt idx="89">
                  <c:v>0.16293221045312539</c:v>
                </c:pt>
                <c:pt idx="90">
                  <c:v>8.5837564752780163E-2</c:v>
                </c:pt>
                <c:pt idx="91">
                  <c:v>0.21384772991527981</c:v>
                </c:pt>
                <c:pt idx="92">
                  <c:v>0.20365983192288117</c:v>
                </c:pt>
                <c:pt idx="93">
                  <c:v>0.20585031589257902</c:v>
                </c:pt>
                <c:pt idx="94">
                  <c:v>0.20796778372995361</c:v>
                </c:pt>
                <c:pt idx="95">
                  <c:v>0.2122456700707753</c:v>
                </c:pt>
                <c:pt idx="96">
                  <c:v>0.20980177717124968</c:v>
                </c:pt>
                <c:pt idx="97">
                  <c:v>0.2001378773049356</c:v>
                </c:pt>
                <c:pt idx="98">
                  <c:v>0.16854336734199948</c:v>
                </c:pt>
                <c:pt idx="99">
                  <c:v>0.2767408419505577</c:v>
                </c:pt>
                <c:pt idx="100">
                  <c:v>0.27699660992810599</c:v>
                </c:pt>
                <c:pt idx="101">
                  <c:v>0.21562126963151645</c:v>
                </c:pt>
                <c:pt idx="102">
                  <c:v>0.21774818228691811</c:v>
                </c:pt>
                <c:pt idx="103">
                  <c:v>0.21963727559477481</c:v>
                </c:pt>
                <c:pt idx="104">
                  <c:v>0.21755972167188253</c:v>
                </c:pt>
                <c:pt idx="105">
                  <c:v>0.19955724577848311</c:v>
                </c:pt>
                <c:pt idx="106">
                  <c:v>0.19740341017807639</c:v>
                </c:pt>
                <c:pt idx="107">
                  <c:v>0.19617392902284425</c:v>
                </c:pt>
                <c:pt idx="108">
                  <c:v>0.18028041715484308</c:v>
                </c:pt>
                <c:pt idx="109">
                  <c:v>0.17834196511447703</c:v>
                </c:pt>
                <c:pt idx="110">
                  <c:v>0.1738233975111238</c:v>
                </c:pt>
                <c:pt idx="111">
                  <c:v>0.17974644541224225</c:v>
                </c:pt>
                <c:pt idx="112">
                  <c:v>0.17678043430418217</c:v>
                </c:pt>
                <c:pt idx="113">
                  <c:v>0.17908234610211682</c:v>
                </c:pt>
                <c:pt idx="114">
                  <c:v>0.17585159270150677</c:v>
                </c:pt>
                <c:pt idx="115">
                  <c:v>0.17510672455636611</c:v>
                </c:pt>
                <c:pt idx="116">
                  <c:v>0.17061956705551881</c:v>
                </c:pt>
                <c:pt idx="117">
                  <c:v>0.16947085473530191</c:v>
                </c:pt>
                <c:pt idx="118">
                  <c:v>0.17012149257292475</c:v>
                </c:pt>
                <c:pt idx="119">
                  <c:v>0.16499715870695711</c:v>
                </c:pt>
                <c:pt idx="120">
                  <c:v>0.16530677257451559</c:v>
                </c:pt>
                <c:pt idx="121">
                  <c:v>0.17388621771613566</c:v>
                </c:pt>
                <c:pt idx="122">
                  <c:v>0.17176827937573572</c:v>
                </c:pt>
                <c:pt idx="123">
                  <c:v>0.13328884011532077</c:v>
                </c:pt>
                <c:pt idx="124">
                  <c:v>0.19229702171681706</c:v>
                </c:pt>
                <c:pt idx="125">
                  <c:v>0.19504169242944452</c:v>
                </c:pt>
                <c:pt idx="126">
                  <c:v>0.20857251607309896</c:v>
                </c:pt>
                <c:pt idx="127">
                  <c:v>0.20224141593010514</c:v>
                </c:pt>
                <c:pt idx="128">
                  <c:v>0.19942958361765808</c:v>
                </c:pt>
                <c:pt idx="129">
                  <c:v>0.20059819545451907</c:v>
                </c:pt>
                <c:pt idx="130">
                  <c:v>0.23110775589782503</c:v>
                </c:pt>
                <c:pt idx="131">
                  <c:v>0.21247530473565782</c:v>
                </c:pt>
                <c:pt idx="132">
                  <c:v>0.20733299927776422</c:v>
                </c:pt>
                <c:pt idx="133">
                  <c:v>0.20263902036371489</c:v>
                </c:pt>
                <c:pt idx="134">
                  <c:v>0.21117964102394793</c:v>
                </c:pt>
                <c:pt idx="135">
                  <c:v>0.20505998370047387</c:v>
                </c:pt>
                <c:pt idx="136">
                  <c:v>0.20288559996282923</c:v>
                </c:pt>
                <c:pt idx="137">
                  <c:v>0.20525276411432689</c:v>
                </c:pt>
                <c:pt idx="138">
                  <c:v>0.20785305806862359</c:v>
                </c:pt>
                <c:pt idx="139">
                  <c:v>0.20808170460598413</c:v>
                </c:pt>
                <c:pt idx="140">
                  <c:v>0.20507791676222761</c:v>
                </c:pt>
                <c:pt idx="141">
                  <c:v>0.20585352168307819</c:v>
                </c:pt>
                <c:pt idx="142">
                  <c:v>0.20645427925182952</c:v>
                </c:pt>
                <c:pt idx="143">
                  <c:v>0.20379121958139462</c:v>
                </c:pt>
                <c:pt idx="144">
                  <c:v>0.20305148078405158</c:v>
                </c:pt>
                <c:pt idx="145">
                  <c:v>0.20954324913891639</c:v>
                </c:pt>
                <c:pt idx="146">
                  <c:v>0.20763337806213986</c:v>
                </c:pt>
                <c:pt idx="147">
                  <c:v>0.20598801964623145</c:v>
                </c:pt>
                <c:pt idx="148">
                  <c:v>0.20597008658447771</c:v>
                </c:pt>
                <c:pt idx="149">
                  <c:v>0.20885282626139626</c:v>
                </c:pt>
                <c:pt idx="150">
                  <c:v>0.20293491588265211</c:v>
                </c:pt>
                <c:pt idx="151">
                  <c:v>0.20467890613820625</c:v>
                </c:pt>
                <c:pt idx="152">
                  <c:v>0.18110973626462398</c:v>
                </c:pt>
                <c:pt idx="153">
                  <c:v>0.24260851423791782</c:v>
                </c:pt>
                <c:pt idx="154">
                  <c:v>0.14579205810415269</c:v>
                </c:pt>
                <c:pt idx="155">
                  <c:v>0.14765958365394102</c:v>
                </c:pt>
                <c:pt idx="156">
                  <c:v>0.14815997327493696</c:v>
                </c:pt>
                <c:pt idx="157">
                  <c:v>0.14905352616957254</c:v>
                </c:pt>
                <c:pt idx="158">
                  <c:v>0.14233847616638615</c:v>
                </c:pt>
                <c:pt idx="159">
                  <c:v>0.14354477257414419</c:v>
                </c:pt>
                <c:pt idx="160">
                  <c:v>0.14611373714622147</c:v>
                </c:pt>
                <c:pt idx="161">
                  <c:v>0.14600204303439204</c:v>
                </c:pt>
                <c:pt idx="162">
                  <c:v>0.16063231612439494</c:v>
                </c:pt>
                <c:pt idx="163">
                  <c:v>0.1717536620080046</c:v>
                </c:pt>
                <c:pt idx="164">
                  <c:v>0.18075750363537499</c:v>
                </c:pt>
                <c:pt idx="165">
                  <c:v>0.22728921481239783</c:v>
                </c:pt>
                <c:pt idx="166">
                  <c:v>0.22830793009533651</c:v>
                </c:pt>
                <c:pt idx="167">
                  <c:v>0.22883285762104288</c:v>
                </c:pt>
                <c:pt idx="168">
                  <c:v>0.19181656998203644</c:v>
                </c:pt>
                <c:pt idx="169">
                  <c:v>0.21452635827636737</c:v>
                </c:pt>
                <c:pt idx="170">
                  <c:v>0.16081025765853268</c:v>
                </c:pt>
                <c:pt idx="171">
                  <c:v>0.17246097960620219</c:v>
                </c:pt>
                <c:pt idx="172">
                  <c:v>0.16279875430252208</c:v>
                </c:pt>
                <c:pt idx="173">
                  <c:v>0.15406627351471178</c:v>
                </c:pt>
                <c:pt idx="174">
                  <c:v>0.18575321220629246</c:v>
                </c:pt>
                <c:pt idx="175">
                  <c:v>0.22497152633025361</c:v>
                </c:pt>
                <c:pt idx="176">
                  <c:v>0.15899080547197414</c:v>
                </c:pt>
                <c:pt idx="177">
                  <c:v>0.21723996667196815</c:v>
                </c:pt>
                <c:pt idx="178">
                  <c:v>0.1788312865283338</c:v>
                </c:pt>
                <c:pt idx="179">
                  <c:v>0.15688219829244174</c:v>
                </c:pt>
                <c:pt idx="180">
                  <c:v>0.19527753282101579</c:v>
                </c:pt>
                <c:pt idx="181">
                  <c:v>0.19609606387804943</c:v>
                </c:pt>
                <c:pt idx="182">
                  <c:v>0.18683865556453277</c:v>
                </c:pt>
                <c:pt idx="183">
                  <c:v>0.19246605658163926</c:v>
                </c:pt>
                <c:pt idx="184">
                  <c:v>0.17347524635078737</c:v>
                </c:pt>
                <c:pt idx="185">
                  <c:v>0.18110893816529705</c:v>
                </c:pt>
                <c:pt idx="186">
                  <c:v>0.18195416045245139</c:v>
                </c:pt>
                <c:pt idx="187">
                  <c:v>0.16986195279042546</c:v>
                </c:pt>
                <c:pt idx="188">
                  <c:v>0.15923166293748001</c:v>
                </c:pt>
                <c:pt idx="189">
                  <c:v>6.4499673847958724E-2</c:v>
                </c:pt>
                <c:pt idx="190">
                  <c:v>0.17080257237741336</c:v>
                </c:pt>
                <c:pt idx="191">
                  <c:v>0.19030217477433153</c:v>
                </c:pt>
                <c:pt idx="192">
                  <c:v>0.22165616100726157</c:v>
                </c:pt>
                <c:pt idx="193">
                  <c:v>0.20616385575490834</c:v>
                </c:pt>
                <c:pt idx="194">
                  <c:v>0.20451455017772405</c:v>
                </c:pt>
                <c:pt idx="195">
                  <c:v>0.20445871431182977</c:v>
                </c:pt>
                <c:pt idx="196">
                  <c:v>0.20578588989347027</c:v>
                </c:pt>
                <c:pt idx="197">
                  <c:v>0.20390894578610172</c:v>
                </c:pt>
                <c:pt idx="198">
                  <c:v>0.20405068298414097</c:v>
                </c:pt>
                <c:pt idx="199">
                  <c:v>0.20784322679834333</c:v>
                </c:pt>
                <c:pt idx="200">
                  <c:v>0.20564415269543099</c:v>
                </c:pt>
                <c:pt idx="201">
                  <c:v>0.20530054736685094</c:v>
                </c:pt>
                <c:pt idx="202">
                  <c:v>0.20741801520422554</c:v>
                </c:pt>
                <c:pt idx="203">
                  <c:v>0.20786899719798685</c:v>
                </c:pt>
                <c:pt idx="204">
                  <c:v>0.20765853893423156</c:v>
                </c:pt>
                <c:pt idx="205">
                  <c:v>0.20595769255776031</c:v>
                </c:pt>
                <c:pt idx="206">
                  <c:v>0.20719467174064851</c:v>
                </c:pt>
                <c:pt idx="207">
                  <c:v>0.20276216300196576</c:v>
                </c:pt>
                <c:pt idx="208">
                  <c:v>0.20160249501800806</c:v>
                </c:pt>
                <c:pt idx="209">
                  <c:v>0.20482809004005337</c:v>
                </c:pt>
                <c:pt idx="210">
                  <c:v>0.20534779309953069</c:v>
                </c:pt>
                <c:pt idx="211">
                  <c:v>0.20489251603916211</c:v>
                </c:pt>
                <c:pt idx="212">
                  <c:v>0.20546805496453369</c:v>
                </c:pt>
                <c:pt idx="213">
                  <c:v>0.20608224948937054</c:v>
                </c:pt>
                <c:pt idx="214">
                  <c:v>0.20871083025300796</c:v>
                </c:pt>
                <c:pt idx="215">
                  <c:v>0.20712595067493247</c:v>
                </c:pt>
                <c:pt idx="216">
                  <c:v>0.20597487282418928</c:v>
                </c:pt>
                <c:pt idx="217">
                  <c:v>0.19875404458583143</c:v>
                </c:pt>
                <c:pt idx="218">
                  <c:v>0.23128593646697443</c:v>
                </c:pt>
                <c:pt idx="219">
                  <c:v>0.23418912737002265</c:v>
                </c:pt>
                <c:pt idx="220">
                  <c:v>0.2548435133464228</c:v>
                </c:pt>
                <c:pt idx="221">
                  <c:v>0.22796095275884656</c:v>
                </c:pt>
                <c:pt idx="222">
                  <c:v>0.21276295030347672</c:v>
                </c:pt>
                <c:pt idx="223">
                  <c:v>0.21345397255860724</c:v>
                </c:pt>
                <c:pt idx="224">
                  <c:v>0.21060462754556919</c:v>
                </c:pt>
                <c:pt idx="225">
                  <c:v>0.17835093942947874</c:v>
                </c:pt>
                <c:pt idx="226">
                  <c:v>0.17627787266408726</c:v>
                </c:pt>
                <c:pt idx="227">
                  <c:v>0.15757091304305482</c:v>
                </c:pt>
                <c:pt idx="228">
                  <c:v>0.15372093190732786</c:v>
                </c:pt>
                <c:pt idx="229">
                  <c:v>0.1557670757277142</c:v>
                </c:pt>
                <c:pt idx="230">
                  <c:v>0.1539722127273753</c:v>
                </c:pt>
                <c:pt idx="231">
                  <c:v>0.15251837369710075</c:v>
                </c:pt>
                <c:pt idx="232">
                  <c:v>0.15052607576672455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3A-428B-91E7-AA1999F1B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TCD Other Prods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Pt .037'!$E$21:$Z$21</c:f>
              <c:numCache>
                <c:formatCode>General</c:formatCode>
                <c:ptCount val="22"/>
              </c:numCache>
            </c:numRef>
          </c:xVal>
          <c:yVal>
            <c:numRef>
              <c:f>'Data Pt .037'!$E$33:$Z$33</c:f>
              <c:numCache>
                <c:formatCode>General</c:formatCode>
                <c:ptCount val="22"/>
                <c:pt idx="0">
                  <c:v>2761.2</c:v>
                </c:pt>
                <c:pt idx="1">
                  <c:v>2745.5</c:v>
                </c:pt>
                <c:pt idx="2">
                  <c:v>2735.8</c:v>
                </c:pt>
                <c:pt idx="3">
                  <c:v>2750.5</c:v>
                </c:pt>
                <c:pt idx="10">
                  <c:v>2727.9</c:v>
                </c:pt>
                <c:pt idx="11">
                  <c:v>2708.8</c:v>
                </c:pt>
                <c:pt idx="12">
                  <c:v>2736.3</c:v>
                </c:pt>
                <c:pt idx="13">
                  <c:v>2754.7</c:v>
                </c:pt>
                <c:pt idx="14">
                  <c:v>2738.4</c:v>
                </c:pt>
                <c:pt idx="15">
                  <c:v>2749.2</c:v>
                </c:pt>
                <c:pt idx="16">
                  <c:v>2754.4</c:v>
                </c:pt>
                <c:pt idx="17">
                  <c:v>2731.6</c:v>
                </c:pt>
                <c:pt idx="18">
                  <c:v>2780.6</c:v>
                </c:pt>
                <c:pt idx="19">
                  <c:v>2762</c:v>
                </c:pt>
                <c:pt idx="20">
                  <c:v>2766.6</c:v>
                </c:pt>
                <c:pt idx="21">
                  <c:v>2777.1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B-481B-A54F-A643445CAF1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Pt .037'!$E$21:$Z$21</c:f>
              <c:numCache>
                <c:formatCode>General</c:formatCode>
                <c:ptCount val="22"/>
              </c:numCache>
            </c:numRef>
          </c:xVal>
          <c:yVal>
            <c:numRef>
              <c:f>'Data Pt .037'!$E$34:$Z$34</c:f>
              <c:numCache>
                <c:formatCode>General</c:formatCode>
                <c:ptCount val="22"/>
                <c:pt idx="0">
                  <c:v>40.299999999999997</c:v>
                </c:pt>
                <c:pt idx="1">
                  <c:v>37.799999999999997</c:v>
                </c:pt>
                <c:pt idx="2">
                  <c:v>49.8</c:v>
                </c:pt>
                <c:pt idx="3">
                  <c:v>46.6</c:v>
                </c:pt>
                <c:pt idx="10">
                  <c:v>18.399999999999999</c:v>
                </c:pt>
                <c:pt idx="11">
                  <c:v>14</c:v>
                </c:pt>
                <c:pt idx="12">
                  <c:v>19.899999999999999</c:v>
                </c:pt>
                <c:pt idx="13">
                  <c:v>10.5</c:v>
                </c:pt>
                <c:pt idx="14">
                  <c:v>9.8000000000000007</c:v>
                </c:pt>
                <c:pt idx="15">
                  <c:v>23.2</c:v>
                </c:pt>
                <c:pt idx="16">
                  <c:v>25.9</c:v>
                </c:pt>
                <c:pt idx="17">
                  <c:v>13</c:v>
                </c:pt>
                <c:pt idx="18">
                  <c:v>29.3</c:v>
                </c:pt>
                <c:pt idx="19">
                  <c:v>27.7</c:v>
                </c:pt>
                <c:pt idx="20">
                  <c:v>36.200000000000003</c:v>
                </c:pt>
                <c:pt idx="21">
                  <c:v>32.5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BB-481B-A54F-A643445CAF13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Pt .037'!$E$21:$Z$21</c:f>
              <c:numCache>
                <c:formatCode>General</c:formatCode>
                <c:ptCount val="22"/>
              </c:numCache>
            </c:numRef>
          </c:xVal>
          <c:yVal>
            <c:numRef>
              <c:f>'Data Pt .037'!$E$36:$Z$36</c:f>
              <c:numCache>
                <c:formatCode>General</c:formatCode>
                <c:ptCount val="22"/>
                <c:pt idx="0">
                  <c:v>56.8</c:v>
                </c:pt>
                <c:pt idx="1">
                  <c:v>46.7</c:v>
                </c:pt>
                <c:pt idx="2">
                  <c:v>48.2</c:v>
                </c:pt>
                <c:pt idx="3">
                  <c:v>45.7</c:v>
                </c:pt>
                <c:pt idx="10">
                  <c:v>33.700000000000003</c:v>
                </c:pt>
                <c:pt idx="11">
                  <c:v>36.5</c:v>
                </c:pt>
                <c:pt idx="12">
                  <c:v>42.6</c:v>
                </c:pt>
                <c:pt idx="13">
                  <c:v>33.9</c:v>
                </c:pt>
                <c:pt idx="14">
                  <c:v>40.9</c:v>
                </c:pt>
                <c:pt idx="15">
                  <c:v>39.799999999999997</c:v>
                </c:pt>
                <c:pt idx="16">
                  <c:v>40</c:v>
                </c:pt>
                <c:pt idx="17">
                  <c:v>39.1</c:v>
                </c:pt>
                <c:pt idx="18">
                  <c:v>29.3</c:v>
                </c:pt>
                <c:pt idx="19">
                  <c:v>29.1</c:v>
                </c:pt>
                <c:pt idx="20">
                  <c:v>30.1</c:v>
                </c:pt>
                <c:pt idx="21">
                  <c:v>29.8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BB-481B-A54F-A643445CAF13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Pt .037'!$E$21:$Z$21</c:f>
              <c:numCache>
                <c:formatCode>General</c:formatCode>
                <c:ptCount val="22"/>
              </c:numCache>
            </c:numRef>
          </c:xVal>
          <c:yVal>
            <c:numRef>
              <c:f>'Data Pt .037'!$E$37:$Z$37</c:f>
              <c:numCache>
                <c:formatCode>General</c:formatCode>
                <c:ptCount val="22"/>
                <c:pt idx="0">
                  <c:v>248.6</c:v>
                </c:pt>
                <c:pt idx="1">
                  <c:v>233.4</c:v>
                </c:pt>
                <c:pt idx="2">
                  <c:v>67.8</c:v>
                </c:pt>
                <c:pt idx="3">
                  <c:v>120.1</c:v>
                </c:pt>
                <c:pt idx="10">
                  <c:v>108.6</c:v>
                </c:pt>
                <c:pt idx="11">
                  <c:v>142.5</c:v>
                </c:pt>
                <c:pt idx="12">
                  <c:v>123.7</c:v>
                </c:pt>
                <c:pt idx="13">
                  <c:v>120.1</c:v>
                </c:pt>
                <c:pt idx="14">
                  <c:v>119.5</c:v>
                </c:pt>
                <c:pt idx="18">
                  <c:v>76.099999999999994</c:v>
                </c:pt>
                <c:pt idx="19">
                  <c:v>78</c:v>
                </c:pt>
                <c:pt idx="20">
                  <c:v>433.8</c:v>
                </c:pt>
                <c:pt idx="21">
                  <c:v>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BB-481B-A54F-A643445CAF13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Pt .037'!$E$21:$Z$21</c:f>
              <c:numCache>
                <c:formatCode>General</c:formatCode>
                <c:ptCount val="22"/>
              </c:numCache>
            </c:numRef>
          </c:xVal>
          <c:yVal>
            <c:numRef>
              <c:f>'Data Pt .037'!$E$38:$Z$38</c:f>
              <c:numCache>
                <c:formatCode>General</c:formatCode>
                <c:ptCount val="22"/>
                <c:pt idx="0">
                  <c:v>452.2</c:v>
                </c:pt>
                <c:pt idx="1">
                  <c:v>433.8</c:v>
                </c:pt>
                <c:pt idx="2">
                  <c:v>264.89999999999998</c:v>
                </c:pt>
                <c:pt idx="3">
                  <c:v>336</c:v>
                </c:pt>
                <c:pt idx="10">
                  <c:v>429.9</c:v>
                </c:pt>
                <c:pt idx="11">
                  <c:v>412.5</c:v>
                </c:pt>
                <c:pt idx="12">
                  <c:v>428</c:v>
                </c:pt>
                <c:pt idx="13">
                  <c:v>499.7</c:v>
                </c:pt>
                <c:pt idx="14">
                  <c:v>405.5</c:v>
                </c:pt>
                <c:pt idx="15">
                  <c:v>491.1</c:v>
                </c:pt>
                <c:pt idx="16">
                  <c:v>481.7</c:v>
                </c:pt>
                <c:pt idx="17">
                  <c:v>597.9</c:v>
                </c:pt>
                <c:pt idx="18">
                  <c:v>259.39999999999998</c:v>
                </c:pt>
                <c:pt idx="19">
                  <c:v>268.8</c:v>
                </c:pt>
                <c:pt idx="20">
                  <c:v>265.3</c:v>
                </c:pt>
                <c:pt idx="21">
                  <c:v>255.1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BB-481B-A54F-A643445CAF1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'Data Pt .037'!$E$21:$Z$21</c:f>
              <c:numCache>
                <c:formatCode>General</c:formatCode>
                <c:ptCount val="22"/>
              </c:numCache>
            </c:numRef>
          </c:xVal>
          <c:yVal>
            <c:numRef>
              <c:f>'Data Pt .037'!$E$39:$Z$39</c:f>
              <c:numCache>
                <c:formatCode>General</c:formatCode>
                <c:ptCount val="22"/>
                <c:pt idx="0">
                  <c:v>5458.6</c:v>
                </c:pt>
                <c:pt idx="1">
                  <c:v>6453.4</c:v>
                </c:pt>
                <c:pt idx="2">
                  <c:v>7294.5</c:v>
                </c:pt>
                <c:pt idx="3">
                  <c:v>6255.7</c:v>
                </c:pt>
                <c:pt idx="10">
                  <c:v>7199.2</c:v>
                </c:pt>
                <c:pt idx="11">
                  <c:v>8233.2999999999993</c:v>
                </c:pt>
                <c:pt idx="12">
                  <c:v>7166.2</c:v>
                </c:pt>
                <c:pt idx="13">
                  <c:v>6605.7</c:v>
                </c:pt>
                <c:pt idx="14">
                  <c:v>7401.5</c:v>
                </c:pt>
                <c:pt idx="15">
                  <c:v>6801</c:v>
                </c:pt>
                <c:pt idx="16">
                  <c:v>6684.6</c:v>
                </c:pt>
                <c:pt idx="17">
                  <c:v>7930.7</c:v>
                </c:pt>
                <c:pt idx="18">
                  <c:v>6845.9</c:v>
                </c:pt>
                <c:pt idx="19">
                  <c:v>7392.5</c:v>
                </c:pt>
                <c:pt idx="20">
                  <c:v>7471.2</c:v>
                </c:pt>
                <c:pt idx="21">
                  <c:v>7372.5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BB-481B-A54F-A643445CA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078831"/>
        <c:axId val="1719462015"/>
      </c:scatterChart>
      <c:valAx>
        <c:axId val="149707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TOS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62015"/>
        <c:crosses val="autoZero"/>
        <c:crossBetween val="midCat"/>
      </c:valAx>
      <c:valAx>
        <c:axId val="171946201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7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Pt/C 0.037 EtOH:H2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Pt .037'!$E$50:$Z$50</c:f>
              <c:numCache>
                <c:formatCode>0%</c:formatCode>
                <c:ptCount val="22"/>
                <c:pt idx="0">
                  <c:v>5.6903205982042959E-2</c:v>
                </c:pt>
                <c:pt idx="1">
                  <c:v>-0.11439003458954293</c:v>
                </c:pt>
                <c:pt idx="2">
                  <c:v>2.912214045651219E-2</c:v>
                </c:pt>
                <c:pt idx="3">
                  <c:v>-7.9445629890314035E-2</c:v>
                </c:pt>
                <c:pt idx="4">
                  <c:v>-0.15655393913338583</c:v>
                </c:pt>
                <c:pt idx="5">
                  <c:v>-0.10669158247091186</c:v>
                </c:pt>
                <c:pt idx="6">
                  <c:v>5.1066056567279053E-4</c:v>
                </c:pt>
                <c:pt idx="7">
                  <c:v>-0.1133301698246575</c:v>
                </c:pt>
                <c:pt idx="8">
                  <c:v>5.5078389583274164E-2</c:v>
                </c:pt>
                <c:pt idx="9">
                  <c:v>-6.4744464576365277E-2</c:v>
                </c:pt>
                <c:pt idx="10">
                  <c:v>-0.12168593669567836</c:v>
                </c:pt>
                <c:pt idx="11" formatCode="General">
                  <c:v>107</c:v>
                </c:pt>
                <c:pt idx="12" formatCode="General">
                  <c:v>107</c:v>
                </c:pt>
                <c:pt idx="13" formatCode="General">
                  <c:v>123</c:v>
                </c:pt>
                <c:pt idx="14" formatCode="General">
                  <c:v>123</c:v>
                </c:pt>
                <c:pt idx="15" formatCode="General">
                  <c:v>123</c:v>
                </c:pt>
                <c:pt idx="16" formatCode="General">
                  <c:v>123</c:v>
                </c:pt>
                <c:pt idx="17" formatCode="General">
                  <c:v>123</c:v>
                </c:pt>
                <c:pt idx="18" formatCode="General">
                  <c:v>141.5</c:v>
                </c:pt>
                <c:pt idx="19" formatCode="General">
                  <c:v>141.5</c:v>
                </c:pt>
                <c:pt idx="20" formatCode="General">
                  <c:v>141.5</c:v>
                </c:pt>
                <c:pt idx="21" formatCode="General">
                  <c:v>141.5</c:v>
                </c:pt>
              </c:numCache>
            </c:numRef>
          </c:xVal>
          <c:yVal>
            <c:numRef>
              <c:f>'Data Pt .037'!$E$51:$Z$51</c:f>
              <c:numCache>
                <c:formatCode>0.0%</c:formatCode>
                <c:ptCount val="22"/>
                <c:pt idx="0">
                  <c:v>0.60151686242576941</c:v>
                </c:pt>
                <c:pt idx="1">
                  <c:v>0.68850688538789417</c:v>
                </c:pt>
                <c:pt idx="2">
                  <c:v>0.55493717670145859</c:v>
                </c:pt>
                <c:pt idx="3">
                  <c:v>0.66632850200591265</c:v>
                </c:pt>
                <c:pt idx="4">
                  <c:v>0.87276852574114783</c:v>
                </c:pt>
                <c:pt idx="5">
                  <c:v>0.81732552362746813</c:v>
                </c:pt>
                <c:pt idx="6">
                  <c:v>0.73811218588226124</c:v>
                </c:pt>
                <c:pt idx="7">
                  <c:v>0.80764927820534638</c:v>
                </c:pt>
                <c:pt idx="8">
                  <c:v>0.69508377577254254</c:v>
                </c:pt>
                <c:pt idx="9">
                  <c:v>0.77098855226921281</c:v>
                </c:pt>
                <c:pt idx="10">
                  <c:v>0.52499170970063302</c:v>
                </c:pt>
                <c:pt idx="11">
                  <c:v>0.47919938309401156</c:v>
                </c:pt>
                <c:pt idx="12">
                  <c:v>0.35812883151433816</c:v>
                </c:pt>
                <c:pt idx="13">
                  <c:v>0.41313086905562058</c:v>
                </c:pt>
                <c:pt idx="14">
                  <c:v>0.44160943496389471</c:v>
                </c:pt>
                <c:pt idx="15">
                  <c:v>0.41458824911621528</c:v>
                </c:pt>
                <c:pt idx="16">
                  <c:v>0.40534760353529187</c:v>
                </c:pt>
                <c:pt idx="17">
                  <c:v>0.45557737802512666</c:v>
                </c:pt>
                <c:pt idx="18">
                  <c:v>0.52163156338231942</c:v>
                </c:pt>
                <c:pt idx="19">
                  <c:v>0.53372714970504154</c:v>
                </c:pt>
                <c:pt idx="20">
                  <c:v>0.53490236714923323</c:v>
                </c:pt>
                <c:pt idx="21">
                  <c:v>0.52676564806177495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5-41C3-9B19-11C413960E9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Pt .037'!$E$50:$Z$50</c:f>
              <c:numCache>
                <c:formatCode>0%</c:formatCode>
                <c:ptCount val="22"/>
                <c:pt idx="0">
                  <c:v>5.6903205982042959E-2</c:v>
                </c:pt>
                <c:pt idx="1">
                  <c:v>-0.11439003458954293</c:v>
                </c:pt>
                <c:pt idx="2">
                  <c:v>2.912214045651219E-2</c:v>
                </c:pt>
                <c:pt idx="3">
                  <c:v>-7.9445629890314035E-2</c:v>
                </c:pt>
                <c:pt idx="4">
                  <c:v>-0.15655393913338583</c:v>
                </c:pt>
                <c:pt idx="5">
                  <c:v>-0.10669158247091186</c:v>
                </c:pt>
                <c:pt idx="6">
                  <c:v>5.1066056567279053E-4</c:v>
                </c:pt>
                <c:pt idx="7">
                  <c:v>-0.1133301698246575</c:v>
                </c:pt>
                <c:pt idx="8">
                  <c:v>5.5078389583274164E-2</c:v>
                </c:pt>
                <c:pt idx="9">
                  <c:v>-6.4744464576365277E-2</c:v>
                </c:pt>
                <c:pt idx="10">
                  <c:v>-0.12168593669567836</c:v>
                </c:pt>
                <c:pt idx="11" formatCode="General">
                  <c:v>107</c:v>
                </c:pt>
                <c:pt idx="12" formatCode="General">
                  <c:v>107</c:v>
                </c:pt>
                <c:pt idx="13" formatCode="General">
                  <c:v>123</c:v>
                </c:pt>
                <c:pt idx="14" formatCode="General">
                  <c:v>123</c:v>
                </c:pt>
                <c:pt idx="15" formatCode="General">
                  <c:v>123</c:v>
                </c:pt>
                <c:pt idx="16" formatCode="General">
                  <c:v>123</c:v>
                </c:pt>
                <c:pt idx="17" formatCode="General">
                  <c:v>123</c:v>
                </c:pt>
                <c:pt idx="18" formatCode="General">
                  <c:v>141.5</c:v>
                </c:pt>
                <c:pt idx="19" formatCode="General">
                  <c:v>141.5</c:v>
                </c:pt>
                <c:pt idx="20" formatCode="General">
                  <c:v>141.5</c:v>
                </c:pt>
                <c:pt idx="21" formatCode="General">
                  <c:v>141.5</c:v>
                </c:pt>
              </c:numCache>
            </c:numRef>
          </c:xVal>
          <c:yVal>
            <c:numRef>
              <c:f>'Data Pt .037'!$E$52:$Z$52</c:f>
              <c:numCache>
                <c:formatCode>0.0%</c:formatCode>
                <c:ptCount val="22"/>
                <c:pt idx="0">
                  <c:v>0.618035990966606</c:v>
                </c:pt>
                <c:pt idx="1">
                  <c:v>0.62479079169215046</c:v>
                </c:pt>
                <c:pt idx="2">
                  <c:v>0.62172063260488686</c:v>
                </c:pt>
                <c:pt idx="3">
                  <c:v>0.6301275389489267</c:v>
                </c:pt>
                <c:pt idx="4">
                  <c:v>0.55510649727571648</c:v>
                </c:pt>
                <c:pt idx="5">
                  <c:v>0.57739322073797339</c:v>
                </c:pt>
                <c:pt idx="6">
                  <c:v>0.61242220314542739</c:v>
                </c:pt>
                <c:pt idx="7">
                  <c:v>0.58724607860279732</c:v>
                </c:pt>
                <c:pt idx="8">
                  <c:v>0.63472353314669983</c:v>
                </c:pt>
                <c:pt idx="9">
                  <c:v>0.60363900405540694</c:v>
                </c:pt>
                <c:pt idx="10">
                  <c:v>0.46870297153177554</c:v>
                </c:pt>
                <c:pt idx="11">
                  <c:v>0.44798275422397316</c:v>
                </c:pt>
                <c:pt idx="12">
                  <c:v>0.48721208906190328</c:v>
                </c:pt>
                <c:pt idx="13">
                  <c:v>0.52165805529681375</c:v>
                </c:pt>
                <c:pt idx="14">
                  <c:v>0.5075459093428365</c:v>
                </c:pt>
                <c:pt idx="15">
                  <c:v>0.52364101873962621</c:v>
                </c:pt>
                <c:pt idx="16">
                  <c:v>0.53827414582816746</c:v>
                </c:pt>
                <c:pt idx="17">
                  <c:v>0.50242110249861571</c:v>
                </c:pt>
                <c:pt idx="18">
                  <c:v>0.58716524025172401</c:v>
                </c:pt>
                <c:pt idx="19">
                  <c:v>0.58435316176612939</c:v>
                </c:pt>
                <c:pt idx="20">
                  <c:v>0.58387983748062056</c:v>
                </c:pt>
                <c:pt idx="21">
                  <c:v>0.58934451293668688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05-41C3-9B19-11C413960E9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Pt .037'!$E$50:$Z$50</c:f>
              <c:numCache>
                <c:formatCode>0%</c:formatCode>
                <c:ptCount val="22"/>
                <c:pt idx="0">
                  <c:v>5.6903205982042959E-2</c:v>
                </c:pt>
                <c:pt idx="1">
                  <c:v>-0.11439003458954293</c:v>
                </c:pt>
                <c:pt idx="2">
                  <c:v>2.912214045651219E-2</c:v>
                </c:pt>
                <c:pt idx="3">
                  <c:v>-7.9445629890314035E-2</c:v>
                </c:pt>
                <c:pt idx="4">
                  <c:v>-0.15655393913338583</c:v>
                </c:pt>
                <c:pt idx="5">
                  <c:v>-0.10669158247091186</c:v>
                </c:pt>
                <c:pt idx="6">
                  <c:v>5.1066056567279053E-4</c:v>
                </c:pt>
                <c:pt idx="7">
                  <c:v>-0.1133301698246575</c:v>
                </c:pt>
                <c:pt idx="8">
                  <c:v>5.5078389583274164E-2</c:v>
                </c:pt>
                <c:pt idx="9">
                  <c:v>-6.4744464576365277E-2</c:v>
                </c:pt>
                <c:pt idx="10">
                  <c:v>-0.12168593669567836</c:v>
                </c:pt>
                <c:pt idx="11" formatCode="General">
                  <c:v>107</c:v>
                </c:pt>
                <c:pt idx="12" formatCode="General">
                  <c:v>107</c:v>
                </c:pt>
                <c:pt idx="13" formatCode="General">
                  <c:v>123</c:v>
                </c:pt>
                <c:pt idx="14" formatCode="General">
                  <c:v>123</c:v>
                </c:pt>
                <c:pt idx="15" formatCode="General">
                  <c:v>123</c:v>
                </c:pt>
                <c:pt idx="16" formatCode="General">
                  <c:v>123</c:v>
                </c:pt>
                <c:pt idx="17" formatCode="General">
                  <c:v>123</c:v>
                </c:pt>
                <c:pt idx="18" formatCode="General">
                  <c:v>141.5</c:v>
                </c:pt>
                <c:pt idx="19" formatCode="General">
                  <c:v>141.5</c:v>
                </c:pt>
                <c:pt idx="20" formatCode="General">
                  <c:v>141.5</c:v>
                </c:pt>
                <c:pt idx="21" formatCode="General">
                  <c:v>141.5</c:v>
                </c:pt>
              </c:numCache>
            </c:numRef>
          </c:xVal>
          <c:yVal>
            <c:numRef>
              <c:f>'Data Pt .037'!$E$53:$Z$53</c:f>
              <c:numCache>
                <c:formatCode>0.0%</c:formatCode>
                <c:ptCount val="22"/>
                <c:pt idx="0">
                  <c:v>0.37032998366218012</c:v>
                </c:pt>
                <c:pt idx="1">
                  <c:v>0.36114198911220619</c:v>
                </c:pt>
                <c:pt idx="2">
                  <c:v>0.36119096721463767</c:v>
                </c:pt>
                <c:pt idx="3">
                  <c:v>0.35663126823816443</c:v>
                </c:pt>
                <c:pt idx="4">
                  <c:v>0.41393821366855527</c:v>
                </c:pt>
                <c:pt idx="5">
                  <c:v>0.39349007945769154</c:v>
                </c:pt>
                <c:pt idx="6">
                  <c:v>0.36255852783075049</c:v>
                </c:pt>
                <c:pt idx="7">
                  <c:v>0.38470431373103209</c:v>
                </c:pt>
                <c:pt idx="8">
                  <c:v>0.34314431941882678</c:v>
                </c:pt>
                <c:pt idx="9">
                  <c:v>0.3707023081948595</c:v>
                </c:pt>
                <c:pt idx="10">
                  <c:v>0.50718750684703939</c:v>
                </c:pt>
                <c:pt idx="11">
                  <c:v>0.51402460358386948</c:v>
                </c:pt>
                <c:pt idx="12">
                  <c:v>0.47826744680963662</c:v>
                </c:pt>
                <c:pt idx="13">
                  <c:v>0.45484577080240046</c:v>
                </c:pt>
                <c:pt idx="14">
                  <c:v>0.46531393045423691</c:v>
                </c:pt>
                <c:pt idx="15">
                  <c:v>0.45270548502090618</c:v>
                </c:pt>
                <c:pt idx="16">
                  <c:v>0.43965791126977904</c:v>
                </c:pt>
                <c:pt idx="17">
                  <c:v>0.46953729798634392</c:v>
                </c:pt>
                <c:pt idx="18">
                  <c:v>0.39916898284765429</c:v>
                </c:pt>
                <c:pt idx="19">
                  <c:v>0.39967140520085348</c:v>
                </c:pt>
                <c:pt idx="20">
                  <c:v>0.39934767257701814</c:v>
                </c:pt>
                <c:pt idx="21">
                  <c:v>0.39548082064504908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05-41C3-9B19-11C413960E9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Pt .037'!$E$50:$Z$50</c:f>
              <c:numCache>
                <c:formatCode>0%</c:formatCode>
                <c:ptCount val="22"/>
                <c:pt idx="0">
                  <c:v>5.6903205982042959E-2</c:v>
                </c:pt>
                <c:pt idx="1">
                  <c:v>-0.11439003458954293</c:v>
                </c:pt>
                <c:pt idx="2">
                  <c:v>2.912214045651219E-2</c:v>
                </c:pt>
                <c:pt idx="3">
                  <c:v>-7.9445629890314035E-2</c:v>
                </c:pt>
                <c:pt idx="4">
                  <c:v>-0.15655393913338583</c:v>
                </c:pt>
                <c:pt idx="5">
                  <c:v>-0.10669158247091186</c:v>
                </c:pt>
                <c:pt idx="6">
                  <c:v>5.1066056567279053E-4</c:v>
                </c:pt>
                <c:pt idx="7">
                  <c:v>-0.1133301698246575</c:v>
                </c:pt>
                <c:pt idx="8">
                  <c:v>5.5078389583274164E-2</c:v>
                </c:pt>
                <c:pt idx="9">
                  <c:v>-6.4744464576365277E-2</c:v>
                </c:pt>
                <c:pt idx="10">
                  <c:v>-0.12168593669567836</c:v>
                </c:pt>
                <c:pt idx="11" formatCode="General">
                  <c:v>107</c:v>
                </c:pt>
                <c:pt idx="12" formatCode="General">
                  <c:v>107</c:v>
                </c:pt>
                <c:pt idx="13" formatCode="General">
                  <c:v>123</c:v>
                </c:pt>
                <c:pt idx="14" formatCode="General">
                  <c:v>123</c:v>
                </c:pt>
                <c:pt idx="15" formatCode="General">
                  <c:v>123</c:v>
                </c:pt>
                <c:pt idx="16" formatCode="General">
                  <c:v>123</c:v>
                </c:pt>
                <c:pt idx="17" formatCode="General">
                  <c:v>123</c:v>
                </c:pt>
                <c:pt idx="18" formatCode="General">
                  <c:v>141.5</c:v>
                </c:pt>
                <c:pt idx="19" formatCode="General">
                  <c:v>141.5</c:v>
                </c:pt>
                <c:pt idx="20" formatCode="General">
                  <c:v>141.5</c:v>
                </c:pt>
                <c:pt idx="21" formatCode="General">
                  <c:v>141.5</c:v>
                </c:pt>
              </c:numCache>
            </c:numRef>
          </c:xVal>
          <c:yVal>
            <c:numRef>
              <c:f>'Data Pt .037'!$E$54:$Z$54</c:f>
              <c:numCache>
                <c:formatCode>0.0%</c:formatCode>
                <c:ptCount val="22"/>
                <c:pt idx="0">
                  <c:v>7.439204537851063E-4</c:v>
                </c:pt>
                <c:pt idx="1">
                  <c:v>7.0478555433934025E-4</c:v>
                </c:pt>
                <c:pt idx="2">
                  <c:v>7.3168681340320086E-4</c:v>
                </c:pt>
                <c:pt idx="3">
                  <c:v>7.2458089136054316E-4</c:v>
                </c:pt>
                <c:pt idx="4">
                  <c:v>5.7352867715245056E-4</c:v>
                </c:pt>
                <c:pt idx="5">
                  <c:v>6.0183427251209144E-4</c:v>
                </c:pt>
                <c:pt idx="6">
                  <c:v>6.1145717561166219E-4</c:v>
                </c:pt>
                <c:pt idx="7">
                  <c:v>6.2064875044454365E-4</c:v>
                </c:pt>
                <c:pt idx="8">
                  <c:v>6.3657797392247114E-4</c:v>
                </c:pt>
                <c:pt idx="9">
                  <c:v>6.2367182004278304E-4</c:v>
                </c:pt>
                <c:pt idx="10">
                  <c:v>6.5316142933183785E-4</c:v>
                </c:pt>
                <c:pt idx="11">
                  <c:v>6.3995010675612133E-4</c:v>
                </c:pt>
                <c:pt idx="12">
                  <c:v>1.0565589755237338E-3</c:v>
                </c:pt>
                <c:pt idx="13">
                  <c:v>6.722078152287779E-4</c:v>
                </c:pt>
                <c:pt idx="14">
                  <c:v>6.8873687506207522E-4</c:v>
                </c:pt>
                <c:pt idx="15">
                  <c:v>7.2262153809291236E-4</c:v>
                </c:pt>
                <c:pt idx="16">
                  <c:v>7.304349149506791E-4</c:v>
                </c:pt>
                <c:pt idx="17">
                  <c:v>6.954659001873095E-4</c:v>
                </c:pt>
                <c:pt idx="18">
                  <c:v>6.2355258158267436E-4</c:v>
                </c:pt>
                <c:pt idx="19">
                  <c:v>6.3233096766982997E-4</c:v>
                </c:pt>
                <c:pt idx="20">
                  <c:v>6.5157480496001458E-4</c:v>
                </c:pt>
                <c:pt idx="21">
                  <c:v>6.576730543186841E-4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05-41C3-9B19-11C413960E90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Pt .037'!$E$50:$Z$50</c:f>
              <c:numCache>
                <c:formatCode>0%</c:formatCode>
                <c:ptCount val="22"/>
                <c:pt idx="0">
                  <c:v>5.6903205982042959E-2</c:v>
                </c:pt>
                <c:pt idx="1">
                  <c:v>-0.11439003458954293</c:v>
                </c:pt>
                <c:pt idx="2">
                  <c:v>2.912214045651219E-2</c:v>
                </c:pt>
                <c:pt idx="3">
                  <c:v>-7.9445629890314035E-2</c:v>
                </c:pt>
                <c:pt idx="4">
                  <c:v>-0.15655393913338583</c:v>
                </c:pt>
                <c:pt idx="5">
                  <c:v>-0.10669158247091186</c:v>
                </c:pt>
                <c:pt idx="6">
                  <c:v>5.1066056567279053E-4</c:v>
                </c:pt>
                <c:pt idx="7">
                  <c:v>-0.1133301698246575</c:v>
                </c:pt>
                <c:pt idx="8">
                  <c:v>5.5078389583274164E-2</c:v>
                </c:pt>
                <c:pt idx="9">
                  <c:v>-6.4744464576365277E-2</c:v>
                </c:pt>
                <c:pt idx="10">
                  <c:v>-0.12168593669567836</c:v>
                </c:pt>
                <c:pt idx="11" formatCode="General">
                  <c:v>107</c:v>
                </c:pt>
                <c:pt idx="12" formatCode="General">
                  <c:v>107</c:v>
                </c:pt>
                <c:pt idx="13" formatCode="General">
                  <c:v>123</c:v>
                </c:pt>
                <c:pt idx="14" formatCode="General">
                  <c:v>123</c:v>
                </c:pt>
                <c:pt idx="15" formatCode="General">
                  <c:v>123</c:v>
                </c:pt>
                <c:pt idx="16" formatCode="General">
                  <c:v>123</c:v>
                </c:pt>
                <c:pt idx="17" formatCode="General">
                  <c:v>123</c:v>
                </c:pt>
                <c:pt idx="18" formatCode="General">
                  <c:v>141.5</c:v>
                </c:pt>
                <c:pt idx="19" formatCode="General">
                  <c:v>141.5</c:v>
                </c:pt>
                <c:pt idx="20" formatCode="General">
                  <c:v>141.5</c:v>
                </c:pt>
                <c:pt idx="21" formatCode="General">
                  <c:v>141.5</c:v>
                </c:pt>
              </c:numCache>
            </c:numRef>
          </c:xVal>
          <c:yVal>
            <c:numRef>
              <c:f>'Data Pt .037'!$E$55:$Z$55</c:f>
              <c:numCache>
                <c:formatCode>0.0%</c:formatCode>
                <c:ptCount val="22"/>
                <c:pt idx="0">
                  <c:v>5.2131533806084275E-3</c:v>
                </c:pt>
                <c:pt idx="1">
                  <c:v>6.3011778442033711E-3</c:v>
                </c:pt>
                <c:pt idx="2">
                  <c:v>7.3768987169482722E-3</c:v>
                </c:pt>
                <c:pt idx="3">
                  <c:v>5.9130901857554182E-3</c:v>
                </c:pt>
                <c:pt idx="4">
                  <c:v>1.5446889111404103E-2</c:v>
                </c:pt>
                <c:pt idx="5">
                  <c:v>1.4453851143713876E-2</c:v>
                </c:pt>
                <c:pt idx="6">
                  <c:v>1.2531609541139847E-2</c:v>
                </c:pt>
                <c:pt idx="7">
                  <c:v>1.382729861756671E-2</c:v>
                </c:pt>
                <c:pt idx="8">
                  <c:v>1.1107120766453583E-2</c:v>
                </c:pt>
                <c:pt idx="9">
                  <c:v>1.2686854259386435E-2</c:v>
                </c:pt>
                <c:pt idx="10">
                  <c:v>8.8121170947411519E-3</c:v>
                </c:pt>
                <c:pt idx="11">
                  <c:v>1.2783171535929221E-2</c:v>
                </c:pt>
                <c:pt idx="12">
                  <c:v>1.1625316018571969E-2</c:v>
                </c:pt>
                <c:pt idx="13">
                  <c:v>8.4839128955474224E-3</c:v>
                </c:pt>
                <c:pt idx="14">
                  <c:v>9.4967384345352995E-3</c:v>
                </c:pt>
                <c:pt idx="15">
                  <c:v>8.3997715241429412E-3</c:v>
                </c:pt>
                <c:pt idx="16">
                  <c:v>7.8732114374850618E-3</c:v>
                </c:pt>
                <c:pt idx="17">
                  <c:v>9.5435564026546509E-3</c:v>
                </c:pt>
                <c:pt idx="18">
                  <c:v>5.6550059616438256E-3</c:v>
                </c:pt>
                <c:pt idx="19">
                  <c:v>6.4216914958630774E-3</c:v>
                </c:pt>
                <c:pt idx="20">
                  <c:v>6.7164122366871947E-3</c:v>
                </c:pt>
                <c:pt idx="21">
                  <c:v>6.1111719234686803E-3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05-41C3-9B19-11C413960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02152"/>
        <c:axId val="820297560"/>
      </c:scatterChart>
      <c:valAx>
        <c:axId val="820302152"/>
        <c:scaling>
          <c:orientation val="minMax"/>
          <c:max val="145"/>
          <c:min val="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/ SCCM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97560"/>
        <c:crosses val="autoZero"/>
        <c:crossBetween val="midCat"/>
      </c:valAx>
      <c:valAx>
        <c:axId val="82029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Selectivity /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0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TCD Other Prods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.037R'!#REF!</c:f>
            </c:numRef>
          </c:xVal>
          <c:yVal>
            <c:numRef>
              <c:f>'Data Re .037R'!#REF!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C7-426B-9CEE-F6827972106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.037R'!#REF!</c:f>
            </c:numRef>
          </c:xVal>
          <c:yVal>
            <c:numRef>
              <c:f>'Data Re .037R'!#REF!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C7-426B-9CEE-F68279721068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.037R'!#REF!</c:f>
            </c:numRef>
          </c:xVal>
          <c:yVal>
            <c:numRef>
              <c:f>'Data Re .037R'!#REF!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C7-426B-9CEE-F68279721068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.037R'!#REF!</c:f>
            </c:numRef>
          </c:xVal>
          <c:yVal>
            <c:numRef>
              <c:f>'Data Re .037R'!#REF!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C7-426B-9CEE-F68279721068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.037R'!#REF!</c:f>
            </c:numRef>
          </c:xVal>
          <c:yVal>
            <c:numRef>
              <c:f>'Data Re .037R'!#REF!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C7-426B-9CEE-F68279721068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'Data Re .037R'!#REF!</c:f>
            </c:numRef>
          </c:xVal>
          <c:yVal>
            <c:numRef>
              <c:f>'Data Re .037R'!#REF!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C7-426B-9CEE-F68279721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078831"/>
        <c:axId val="1719462015"/>
      </c:scatterChart>
      <c:valAx>
        <c:axId val="149707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TOS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62015"/>
        <c:crosses val="autoZero"/>
        <c:crossBetween val="midCat"/>
      </c:valAx>
      <c:valAx>
        <c:axId val="171946201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7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.037R'!$E$26:$HJ$26</c:f>
              <c:numCache>
                <c:formatCode>General</c:formatCode>
                <c:ptCount val="214"/>
                <c:pt idx="0">
                  <c:v>44.1</c:v>
                </c:pt>
                <c:pt idx="1">
                  <c:v>41.5</c:v>
                </c:pt>
                <c:pt idx="2">
                  <c:v>38.9</c:v>
                </c:pt>
                <c:pt idx="3">
                  <c:v>37.299999999999997</c:v>
                </c:pt>
                <c:pt idx="4">
                  <c:v>37.5</c:v>
                </c:pt>
                <c:pt idx="5">
                  <c:v>38</c:v>
                </c:pt>
                <c:pt idx="6">
                  <c:v>38.200000000000003</c:v>
                </c:pt>
                <c:pt idx="7">
                  <c:v>37.200000000000003</c:v>
                </c:pt>
                <c:pt idx="8">
                  <c:v>37.299999999999997</c:v>
                </c:pt>
                <c:pt idx="9">
                  <c:v>37.5</c:v>
                </c:pt>
                <c:pt idx="10">
                  <c:v>39.700000000000003</c:v>
                </c:pt>
                <c:pt idx="11">
                  <c:v>40.1</c:v>
                </c:pt>
                <c:pt idx="12">
                  <c:v>42.3</c:v>
                </c:pt>
                <c:pt idx="13">
                  <c:v>40.5</c:v>
                </c:pt>
                <c:pt idx="14">
                  <c:v>40.6</c:v>
                </c:pt>
                <c:pt idx="15">
                  <c:v>40.6</c:v>
                </c:pt>
                <c:pt idx="16">
                  <c:v>40.799999999999997</c:v>
                </c:pt>
                <c:pt idx="17">
                  <c:v>41.6</c:v>
                </c:pt>
                <c:pt idx="18">
                  <c:v>40.5</c:v>
                </c:pt>
                <c:pt idx="19">
                  <c:v>31.7</c:v>
                </c:pt>
                <c:pt idx="20">
                  <c:v>31.9</c:v>
                </c:pt>
                <c:pt idx="21">
                  <c:v>35.299999999999997</c:v>
                </c:pt>
                <c:pt idx="22">
                  <c:v>36.9</c:v>
                </c:pt>
                <c:pt idx="23">
                  <c:v>36.200000000000003</c:v>
                </c:pt>
                <c:pt idx="24">
                  <c:v>35.4</c:v>
                </c:pt>
                <c:pt idx="25">
                  <c:v>35.9</c:v>
                </c:pt>
                <c:pt idx="26">
                  <c:v>35.700000000000003</c:v>
                </c:pt>
                <c:pt idx="27">
                  <c:v>35.200000000000003</c:v>
                </c:pt>
                <c:pt idx="28">
                  <c:v>35.4</c:v>
                </c:pt>
                <c:pt idx="29">
                  <c:v>35.6</c:v>
                </c:pt>
                <c:pt idx="30">
                  <c:v>28.6</c:v>
                </c:pt>
                <c:pt idx="31">
                  <c:v>35.5</c:v>
                </c:pt>
                <c:pt idx="32">
                  <c:v>42.5</c:v>
                </c:pt>
                <c:pt idx="33">
                  <c:v>45.7</c:v>
                </c:pt>
                <c:pt idx="34">
                  <c:v>44.3</c:v>
                </c:pt>
                <c:pt idx="35">
                  <c:v>44.1</c:v>
                </c:pt>
                <c:pt idx="36">
                  <c:v>44.4</c:v>
                </c:pt>
                <c:pt idx="37">
                  <c:v>44.8</c:v>
                </c:pt>
                <c:pt idx="38">
                  <c:v>43.3</c:v>
                </c:pt>
                <c:pt idx="39">
                  <c:v>37.6</c:v>
                </c:pt>
                <c:pt idx="40">
                  <c:v>39.4</c:v>
                </c:pt>
                <c:pt idx="41">
                  <c:v>43.5</c:v>
                </c:pt>
                <c:pt idx="42">
                  <c:v>42.4</c:v>
                </c:pt>
                <c:pt idx="43">
                  <c:v>41.6</c:v>
                </c:pt>
                <c:pt idx="44">
                  <c:v>40.799999999999997</c:v>
                </c:pt>
                <c:pt idx="45">
                  <c:v>40.4</c:v>
                </c:pt>
                <c:pt idx="46">
                  <c:v>40.200000000000003</c:v>
                </c:pt>
                <c:pt idx="47">
                  <c:v>41.7</c:v>
                </c:pt>
                <c:pt idx="48">
                  <c:v>19.2</c:v>
                </c:pt>
                <c:pt idx="49">
                  <c:v>23.5</c:v>
                </c:pt>
                <c:pt idx="50">
                  <c:v>23.1</c:v>
                </c:pt>
                <c:pt idx="51">
                  <c:v>23.4</c:v>
                </c:pt>
                <c:pt idx="52">
                  <c:v>23.7</c:v>
                </c:pt>
                <c:pt idx="53">
                  <c:v>23.9</c:v>
                </c:pt>
                <c:pt idx="54">
                  <c:v>23.8</c:v>
                </c:pt>
                <c:pt idx="55">
                  <c:v>23</c:v>
                </c:pt>
                <c:pt idx="56">
                  <c:v>87.2</c:v>
                </c:pt>
                <c:pt idx="57">
                  <c:v>31.1</c:v>
                </c:pt>
                <c:pt idx="58">
                  <c:v>30.7</c:v>
                </c:pt>
                <c:pt idx="59">
                  <c:v>16.3</c:v>
                </c:pt>
                <c:pt idx="60">
                  <c:v>16.899999999999999</c:v>
                </c:pt>
                <c:pt idx="61">
                  <c:v>19.2</c:v>
                </c:pt>
                <c:pt idx="62">
                  <c:v>24.9</c:v>
                </c:pt>
                <c:pt idx="63">
                  <c:v>24.8</c:v>
                </c:pt>
                <c:pt idx="64">
                  <c:v>24.8</c:v>
                </c:pt>
                <c:pt idx="65">
                  <c:v>24.5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25</c:v>
                </c:pt>
                <c:pt idx="70">
                  <c:v>24.9</c:v>
                </c:pt>
                <c:pt idx="71">
                  <c:v>24.9</c:v>
                </c:pt>
                <c:pt idx="72">
                  <c:v>24.9</c:v>
                </c:pt>
                <c:pt idx="73">
                  <c:v>25.1</c:v>
                </c:pt>
                <c:pt idx="74">
                  <c:v>25</c:v>
                </c:pt>
                <c:pt idx="75">
                  <c:v>25</c:v>
                </c:pt>
                <c:pt idx="76">
                  <c:v>25.2</c:v>
                </c:pt>
                <c:pt idx="77">
                  <c:v>24.7</c:v>
                </c:pt>
                <c:pt idx="78">
                  <c:v>24.6</c:v>
                </c:pt>
                <c:pt idx="79">
                  <c:v>25.1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25.2</c:v>
                </c:pt>
                <c:pt idx="84">
                  <c:v>25.4</c:v>
                </c:pt>
                <c:pt idx="85">
                  <c:v>25.5</c:v>
                </c:pt>
                <c:pt idx="86">
                  <c:v>25.2</c:v>
                </c:pt>
                <c:pt idx="87">
                  <c:v>39.9</c:v>
                </c:pt>
                <c:pt idx="88">
                  <c:v>36.200000000000003</c:v>
                </c:pt>
                <c:pt idx="89">
                  <c:v>35.4</c:v>
                </c:pt>
                <c:pt idx="90">
                  <c:v>35.5</c:v>
                </c:pt>
                <c:pt idx="91">
                  <c:v>34.9</c:v>
                </c:pt>
                <c:pt idx="92">
                  <c:v>36.200000000000003</c:v>
                </c:pt>
                <c:pt idx="93">
                  <c:v>35.4</c:v>
                </c:pt>
                <c:pt idx="94">
                  <c:v>35.6</c:v>
                </c:pt>
                <c:pt idx="95">
                  <c:v>35.799999999999997</c:v>
                </c:pt>
                <c:pt idx="96">
                  <c:v>36.200000000000003</c:v>
                </c:pt>
                <c:pt idx="97">
                  <c:v>36.4</c:v>
                </c:pt>
                <c:pt idx="98">
                  <c:v>36.4</c:v>
                </c:pt>
                <c:pt idx="99">
                  <c:v>37</c:v>
                </c:pt>
                <c:pt idx="100">
                  <c:v>37.299999999999997</c:v>
                </c:pt>
                <c:pt idx="101">
                  <c:v>40.6</c:v>
                </c:pt>
                <c:pt idx="102">
                  <c:v>40</c:v>
                </c:pt>
                <c:pt idx="103">
                  <c:v>40.799999999999997</c:v>
                </c:pt>
                <c:pt idx="104">
                  <c:v>41.3</c:v>
                </c:pt>
                <c:pt idx="105">
                  <c:v>41.2</c:v>
                </c:pt>
                <c:pt idx="106">
                  <c:v>43</c:v>
                </c:pt>
                <c:pt idx="107">
                  <c:v>40.299999999999997</c:v>
                </c:pt>
                <c:pt idx="108">
                  <c:v>40.4</c:v>
                </c:pt>
                <c:pt idx="109">
                  <c:v>38.299999999999997</c:v>
                </c:pt>
                <c:pt idx="110">
                  <c:v>38.799999999999997</c:v>
                </c:pt>
                <c:pt idx="111">
                  <c:v>37.9</c:v>
                </c:pt>
                <c:pt idx="112">
                  <c:v>40.200000000000003</c:v>
                </c:pt>
                <c:pt idx="113">
                  <c:v>38.200000000000003</c:v>
                </c:pt>
                <c:pt idx="114">
                  <c:v>40.6</c:v>
                </c:pt>
                <c:pt idx="115">
                  <c:v>39.9</c:v>
                </c:pt>
                <c:pt idx="116">
                  <c:v>34.700000000000003</c:v>
                </c:pt>
                <c:pt idx="117">
                  <c:v>37.4</c:v>
                </c:pt>
                <c:pt idx="118">
                  <c:v>37.700000000000003</c:v>
                </c:pt>
                <c:pt idx="119">
                  <c:v>34</c:v>
                </c:pt>
                <c:pt idx="120">
                  <c:v>40.9</c:v>
                </c:pt>
                <c:pt idx="121">
                  <c:v>34</c:v>
                </c:pt>
                <c:pt idx="122">
                  <c:v>39.200000000000003</c:v>
                </c:pt>
                <c:pt idx="123">
                  <c:v>39.700000000000003</c:v>
                </c:pt>
                <c:pt idx="124">
                  <c:v>39.700000000000003</c:v>
                </c:pt>
                <c:pt idx="125">
                  <c:v>39.9</c:v>
                </c:pt>
                <c:pt idx="126">
                  <c:v>33.6</c:v>
                </c:pt>
                <c:pt idx="127">
                  <c:v>39.799999999999997</c:v>
                </c:pt>
                <c:pt idx="128">
                  <c:v>31.8</c:v>
                </c:pt>
                <c:pt idx="129">
                  <c:v>31</c:v>
                </c:pt>
                <c:pt idx="130">
                  <c:v>32.1</c:v>
                </c:pt>
                <c:pt idx="131">
                  <c:v>31.9</c:v>
                </c:pt>
                <c:pt idx="132">
                  <c:v>31.5</c:v>
                </c:pt>
                <c:pt idx="133">
                  <c:v>31</c:v>
                </c:pt>
                <c:pt idx="134">
                  <c:v>31.3</c:v>
                </c:pt>
                <c:pt idx="135">
                  <c:v>30.8</c:v>
                </c:pt>
                <c:pt idx="136">
                  <c:v>28.6</c:v>
                </c:pt>
                <c:pt idx="137">
                  <c:v>29</c:v>
                </c:pt>
                <c:pt idx="138">
                  <c:v>28.7</c:v>
                </c:pt>
                <c:pt idx="139">
                  <c:v>28.8</c:v>
                </c:pt>
                <c:pt idx="140">
                  <c:v>28.3</c:v>
                </c:pt>
                <c:pt idx="141">
                  <c:v>28.7</c:v>
                </c:pt>
                <c:pt idx="142">
                  <c:v>28.6</c:v>
                </c:pt>
                <c:pt idx="143">
                  <c:v>25.9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26.7</c:v>
                </c:pt>
                <c:pt idx="148">
                  <c:v>26.5</c:v>
                </c:pt>
                <c:pt idx="149">
                  <c:v>26.5</c:v>
                </c:pt>
                <c:pt idx="150">
                  <c:v>26.6</c:v>
                </c:pt>
                <c:pt idx="151">
                  <c:v>26.6</c:v>
                </c:pt>
                <c:pt idx="152">
                  <c:v>26.7</c:v>
                </c:pt>
                <c:pt idx="153">
                  <c:v>26.6</c:v>
                </c:pt>
                <c:pt idx="154">
                  <c:v>26.6</c:v>
                </c:pt>
                <c:pt idx="155">
                  <c:v>26.6</c:v>
                </c:pt>
                <c:pt idx="156">
                  <c:v>26.6</c:v>
                </c:pt>
                <c:pt idx="157">
                  <c:v>26.4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26.3</c:v>
                </c:pt>
                <c:pt idx="163">
                  <c:v>26.2</c:v>
                </c:pt>
                <c:pt idx="164">
                  <c:v>26.1</c:v>
                </c:pt>
                <c:pt idx="165">
                  <c:v>37.700000000000003</c:v>
                </c:pt>
                <c:pt idx="166">
                  <c:v>19.2</c:v>
                </c:pt>
                <c:pt idx="167">
                  <c:v>23.5</c:v>
                </c:pt>
                <c:pt idx="168">
                  <c:v>23.1</c:v>
                </c:pt>
                <c:pt idx="169">
                  <c:v>23.4</c:v>
                </c:pt>
                <c:pt idx="170">
                  <c:v>23.7</c:v>
                </c:pt>
                <c:pt idx="171">
                  <c:v>23.9</c:v>
                </c:pt>
                <c:pt idx="172">
                  <c:v>23.8</c:v>
                </c:pt>
                <c:pt idx="173">
                  <c:v>104.1</c:v>
                </c:pt>
                <c:pt idx="174">
                  <c:v>102.6</c:v>
                </c:pt>
                <c:pt idx="175">
                  <c:v>102.1</c:v>
                </c:pt>
                <c:pt idx="176">
                  <c:v>101.4</c:v>
                </c:pt>
                <c:pt idx="177">
                  <c:v>101.8</c:v>
                </c:pt>
                <c:pt idx="178">
                  <c:v>102.1</c:v>
                </c:pt>
                <c:pt idx="179">
                  <c:v>101.1</c:v>
                </c:pt>
                <c:pt idx="180">
                  <c:v>100.8</c:v>
                </c:pt>
                <c:pt idx="181">
                  <c:v>101.2</c:v>
                </c:pt>
                <c:pt idx="182">
                  <c:v>101.3</c:v>
                </c:pt>
                <c:pt idx="183">
                  <c:v>100.3</c:v>
                </c:pt>
                <c:pt idx="184">
                  <c:v>99</c:v>
                </c:pt>
                <c:pt idx="185">
                  <c:v>99.1</c:v>
                </c:pt>
                <c:pt idx="186">
                  <c:v>100.3</c:v>
                </c:pt>
                <c:pt idx="187">
                  <c:v>99.7</c:v>
                </c:pt>
                <c:pt idx="188">
                  <c:v>100.2</c:v>
                </c:pt>
                <c:pt idx="189">
                  <c:v>99.8</c:v>
                </c:pt>
                <c:pt idx="190">
                  <c:v>98.3</c:v>
                </c:pt>
                <c:pt idx="191">
                  <c:v>99.4</c:v>
                </c:pt>
                <c:pt idx="192">
                  <c:v>98.3</c:v>
                </c:pt>
                <c:pt idx="193">
                  <c:v>99.2</c:v>
                </c:pt>
                <c:pt idx="194">
                  <c:v>98.7</c:v>
                </c:pt>
                <c:pt idx="195">
                  <c:v>100.7</c:v>
                </c:pt>
                <c:pt idx="196">
                  <c:v>98.7</c:v>
                </c:pt>
                <c:pt idx="197">
                  <c:v>107.1</c:v>
                </c:pt>
                <c:pt idx="198">
                  <c:v>110.9</c:v>
                </c:pt>
                <c:pt idx="199">
                  <c:v>110.8</c:v>
                </c:pt>
                <c:pt idx="200">
                  <c:v>112.9</c:v>
                </c:pt>
                <c:pt idx="201">
                  <c:v>111.3</c:v>
                </c:pt>
                <c:pt idx="202">
                  <c:v>111.2</c:v>
                </c:pt>
                <c:pt idx="203">
                  <c:v>111.3</c:v>
                </c:pt>
                <c:pt idx="204">
                  <c:v>110.4</c:v>
                </c:pt>
                <c:pt idx="205">
                  <c:v>110.7</c:v>
                </c:pt>
                <c:pt idx="206">
                  <c:v>110.3</c:v>
                </c:pt>
                <c:pt idx="207">
                  <c:v>109.7</c:v>
                </c:pt>
                <c:pt idx="208">
                  <c:v>110.2</c:v>
                </c:pt>
                <c:pt idx="209">
                  <c:v>110.3</c:v>
                </c:pt>
                <c:pt idx="210">
                  <c:v>109.6</c:v>
                </c:pt>
                <c:pt idx="211">
                  <c:v>109.9</c:v>
                </c:pt>
                <c:pt idx="212">
                  <c:v>109.9</c:v>
                </c:pt>
                <c:pt idx="213">
                  <c:v>109.5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29-40BA-AFFC-4C77D0D6F1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.037R'!$E$27:$HJ$27</c:f>
              <c:numCache>
                <c:formatCode>General</c:formatCode>
                <c:ptCount val="214"/>
                <c:pt idx="0">
                  <c:v>85.6</c:v>
                </c:pt>
                <c:pt idx="1">
                  <c:v>79.599999999999994</c:v>
                </c:pt>
                <c:pt idx="2">
                  <c:v>76.900000000000006</c:v>
                </c:pt>
                <c:pt idx="3">
                  <c:v>75.7</c:v>
                </c:pt>
                <c:pt idx="4">
                  <c:v>76.5</c:v>
                </c:pt>
                <c:pt idx="5">
                  <c:v>75.099999999999994</c:v>
                </c:pt>
                <c:pt idx="6">
                  <c:v>75.3</c:v>
                </c:pt>
                <c:pt idx="7">
                  <c:v>75.5</c:v>
                </c:pt>
                <c:pt idx="8">
                  <c:v>78.3</c:v>
                </c:pt>
                <c:pt idx="9">
                  <c:v>79.599999999999994</c:v>
                </c:pt>
                <c:pt idx="10">
                  <c:v>80.099999999999994</c:v>
                </c:pt>
                <c:pt idx="11">
                  <c:v>80.2</c:v>
                </c:pt>
                <c:pt idx="12">
                  <c:v>82.9</c:v>
                </c:pt>
                <c:pt idx="13">
                  <c:v>80.599999999999994</c:v>
                </c:pt>
                <c:pt idx="14">
                  <c:v>81.599999999999994</c:v>
                </c:pt>
                <c:pt idx="15">
                  <c:v>81.3</c:v>
                </c:pt>
                <c:pt idx="16">
                  <c:v>82.4</c:v>
                </c:pt>
                <c:pt idx="17">
                  <c:v>83.6</c:v>
                </c:pt>
                <c:pt idx="18">
                  <c:v>81.8</c:v>
                </c:pt>
                <c:pt idx="19">
                  <c:v>52.2</c:v>
                </c:pt>
                <c:pt idx="20">
                  <c:v>58.3</c:v>
                </c:pt>
                <c:pt idx="21">
                  <c:v>69.7</c:v>
                </c:pt>
                <c:pt idx="22">
                  <c:v>72.599999999999994</c:v>
                </c:pt>
                <c:pt idx="23">
                  <c:v>71.400000000000006</c:v>
                </c:pt>
                <c:pt idx="24">
                  <c:v>70.3</c:v>
                </c:pt>
                <c:pt idx="25">
                  <c:v>72.3</c:v>
                </c:pt>
                <c:pt idx="26">
                  <c:v>71.8</c:v>
                </c:pt>
                <c:pt idx="27">
                  <c:v>71.599999999999994</c:v>
                </c:pt>
                <c:pt idx="28">
                  <c:v>72.099999999999994</c:v>
                </c:pt>
                <c:pt idx="29">
                  <c:v>73</c:v>
                </c:pt>
                <c:pt idx="30">
                  <c:v>55.5</c:v>
                </c:pt>
                <c:pt idx="31">
                  <c:v>74.5</c:v>
                </c:pt>
                <c:pt idx="32">
                  <c:v>84.5</c:v>
                </c:pt>
                <c:pt idx="33">
                  <c:v>90.7</c:v>
                </c:pt>
                <c:pt idx="34">
                  <c:v>87.5</c:v>
                </c:pt>
                <c:pt idx="35">
                  <c:v>90.2</c:v>
                </c:pt>
                <c:pt idx="36">
                  <c:v>88.5</c:v>
                </c:pt>
                <c:pt idx="37">
                  <c:v>89.9</c:v>
                </c:pt>
                <c:pt idx="38">
                  <c:v>90.6</c:v>
                </c:pt>
                <c:pt idx="39">
                  <c:v>74</c:v>
                </c:pt>
                <c:pt idx="40">
                  <c:v>79.5</c:v>
                </c:pt>
                <c:pt idx="41">
                  <c:v>82.4</c:v>
                </c:pt>
                <c:pt idx="42">
                  <c:v>83.7</c:v>
                </c:pt>
                <c:pt idx="43">
                  <c:v>82.7</c:v>
                </c:pt>
                <c:pt idx="44">
                  <c:v>81.900000000000006</c:v>
                </c:pt>
                <c:pt idx="45">
                  <c:v>83.3</c:v>
                </c:pt>
                <c:pt idx="46">
                  <c:v>81.2</c:v>
                </c:pt>
                <c:pt idx="47">
                  <c:v>81.7</c:v>
                </c:pt>
                <c:pt idx="48">
                  <c:v>51.4</c:v>
                </c:pt>
                <c:pt idx="49">
                  <c:v>49.3</c:v>
                </c:pt>
                <c:pt idx="50">
                  <c:v>47.7</c:v>
                </c:pt>
                <c:pt idx="51">
                  <c:v>48</c:v>
                </c:pt>
                <c:pt idx="52">
                  <c:v>48.8</c:v>
                </c:pt>
                <c:pt idx="53">
                  <c:v>49.4</c:v>
                </c:pt>
                <c:pt idx="54">
                  <c:v>49.5</c:v>
                </c:pt>
                <c:pt idx="55">
                  <c:v>48.9</c:v>
                </c:pt>
                <c:pt idx="56">
                  <c:v>167</c:v>
                </c:pt>
                <c:pt idx="57">
                  <c:v>48.1</c:v>
                </c:pt>
                <c:pt idx="58">
                  <c:v>47.8</c:v>
                </c:pt>
                <c:pt idx="59">
                  <c:v>38.4</c:v>
                </c:pt>
                <c:pt idx="60">
                  <c:v>28</c:v>
                </c:pt>
                <c:pt idx="61">
                  <c:v>36.200000000000003</c:v>
                </c:pt>
                <c:pt idx="62">
                  <c:v>49.5</c:v>
                </c:pt>
                <c:pt idx="63">
                  <c:v>50.8</c:v>
                </c:pt>
                <c:pt idx="64">
                  <c:v>51</c:v>
                </c:pt>
                <c:pt idx="65">
                  <c:v>50.7</c:v>
                </c:pt>
                <c:pt idx="66">
                  <c:v>51</c:v>
                </c:pt>
                <c:pt idx="67">
                  <c:v>51.1</c:v>
                </c:pt>
                <c:pt idx="68">
                  <c:v>51</c:v>
                </c:pt>
                <c:pt idx="69">
                  <c:v>51.4</c:v>
                </c:pt>
                <c:pt idx="70">
                  <c:v>51.4</c:v>
                </c:pt>
                <c:pt idx="71">
                  <c:v>51.6</c:v>
                </c:pt>
                <c:pt idx="72">
                  <c:v>51.4</c:v>
                </c:pt>
                <c:pt idx="73">
                  <c:v>51.8</c:v>
                </c:pt>
                <c:pt idx="74">
                  <c:v>51.5</c:v>
                </c:pt>
                <c:pt idx="75">
                  <c:v>51.8</c:v>
                </c:pt>
                <c:pt idx="76">
                  <c:v>51.7</c:v>
                </c:pt>
                <c:pt idx="77">
                  <c:v>50.9</c:v>
                </c:pt>
                <c:pt idx="78">
                  <c:v>50.9</c:v>
                </c:pt>
                <c:pt idx="79">
                  <c:v>51.8</c:v>
                </c:pt>
                <c:pt idx="80">
                  <c:v>51.9</c:v>
                </c:pt>
                <c:pt idx="81">
                  <c:v>52.1</c:v>
                </c:pt>
                <c:pt idx="82">
                  <c:v>51.8</c:v>
                </c:pt>
                <c:pt idx="83">
                  <c:v>51.7</c:v>
                </c:pt>
                <c:pt idx="84">
                  <c:v>52.1</c:v>
                </c:pt>
                <c:pt idx="85">
                  <c:v>52.4</c:v>
                </c:pt>
                <c:pt idx="86">
                  <c:v>51.8</c:v>
                </c:pt>
                <c:pt idx="87">
                  <c:v>75.599999999999994</c:v>
                </c:pt>
                <c:pt idx="88">
                  <c:v>71.400000000000006</c:v>
                </c:pt>
                <c:pt idx="89">
                  <c:v>70.3</c:v>
                </c:pt>
                <c:pt idx="90">
                  <c:v>84.7</c:v>
                </c:pt>
                <c:pt idx="91">
                  <c:v>79.8</c:v>
                </c:pt>
                <c:pt idx="92">
                  <c:v>71.599999999999994</c:v>
                </c:pt>
                <c:pt idx="93">
                  <c:v>72.099999999999994</c:v>
                </c:pt>
                <c:pt idx="94">
                  <c:v>73</c:v>
                </c:pt>
                <c:pt idx="95">
                  <c:v>73.7</c:v>
                </c:pt>
                <c:pt idx="96">
                  <c:v>75</c:v>
                </c:pt>
                <c:pt idx="97">
                  <c:v>75.900000000000006</c:v>
                </c:pt>
                <c:pt idx="98">
                  <c:v>75.400000000000006</c:v>
                </c:pt>
                <c:pt idx="99">
                  <c:v>75.5</c:v>
                </c:pt>
                <c:pt idx="100">
                  <c:v>77.2</c:v>
                </c:pt>
                <c:pt idx="101">
                  <c:v>74.400000000000006</c:v>
                </c:pt>
                <c:pt idx="102">
                  <c:v>73</c:v>
                </c:pt>
                <c:pt idx="103">
                  <c:v>73.400000000000006</c:v>
                </c:pt>
                <c:pt idx="104">
                  <c:v>68.8</c:v>
                </c:pt>
                <c:pt idx="105">
                  <c:v>68.099999999999994</c:v>
                </c:pt>
                <c:pt idx="106">
                  <c:v>70.5</c:v>
                </c:pt>
                <c:pt idx="107">
                  <c:v>69.599999999999994</c:v>
                </c:pt>
                <c:pt idx="108">
                  <c:v>67.099999999999994</c:v>
                </c:pt>
                <c:pt idx="109">
                  <c:v>68.5</c:v>
                </c:pt>
                <c:pt idx="110">
                  <c:v>68</c:v>
                </c:pt>
                <c:pt idx="111">
                  <c:v>66.5</c:v>
                </c:pt>
                <c:pt idx="112">
                  <c:v>71.3</c:v>
                </c:pt>
                <c:pt idx="113">
                  <c:v>63.7</c:v>
                </c:pt>
                <c:pt idx="114">
                  <c:v>63.7</c:v>
                </c:pt>
                <c:pt idx="115">
                  <c:v>69.3</c:v>
                </c:pt>
                <c:pt idx="116">
                  <c:v>53.6</c:v>
                </c:pt>
                <c:pt idx="117">
                  <c:v>61.3</c:v>
                </c:pt>
                <c:pt idx="118">
                  <c:v>65.599999999999994</c:v>
                </c:pt>
                <c:pt idx="119">
                  <c:v>52.7</c:v>
                </c:pt>
                <c:pt idx="120">
                  <c:v>63.8</c:v>
                </c:pt>
                <c:pt idx="121">
                  <c:v>52.8</c:v>
                </c:pt>
                <c:pt idx="122">
                  <c:v>61</c:v>
                </c:pt>
                <c:pt idx="123">
                  <c:v>62.9</c:v>
                </c:pt>
                <c:pt idx="124">
                  <c:v>61.9</c:v>
                </c:pt>
                <c:pt idx="125">
                  <c:v>61.7</c:v>
                </c:pt>
                <c:pt idx="126">
                  <c:v>65.3</c:v>
                </c:pt>
                <c:pt idx="127">
                  <c:v>70.8</c:v>
                </c:pt>
                <c:pt idx="128">
                  <c:v>64.900000000000006</c:v>
                </c:pt>
                <c:pt idx="129">
                  <c:v>62.3</c:v>
                </c:pt>
                <c:pt idx="130">
                  <c:v>64.7</c:v>
                </c:pt>
                <c:pt idx="131">
                  <c:v>63.8</c:v>
                </c:pt>
                <c:pt idx="132">
                  <c:v>63.6</c:v>
                </c:pt>
                <c:pt idx="133">
                  <c:v>62.2</c:v>
                </c:pt>
                <c:pt idx="134">
                  <c:v>62.3</c:v>
                </c:pt>
                <c:pt idx="135">
                  <c:v>61.3</c:v>
                </c:pt>
                <c:pt idx="136">
                  <c:v>61.4</c:v>
                </c:pt>
                <c:pt idx="137">
                  <c:v>57.4</c:v>
                </c:pt>
                <c:pt idx="138">
                  <c:v>57</c:v>
                </c:pt>
                <c:pt idx="139">
                  <c:v>56.6</c:v>
                </c:pt>
                <c:pt idx="140">
                  <c:v>56.6</c:v>
                </c:pt>
                <c:pt idx="141">
                  <c:v>57.4</c:v>
                </c:pt>
                <c:pt idx="142">
                  <c:v>57.3</c:v>
                </c:pt>
                <c:pt idx="143">
                  <c:v>50.8</c:v>
                </c:pt>
                <c:pt idx="144">
                  <c:v>52.3</c:v>
                </c:pt>
                <c:pt idx="145">
                  <c:v>52.9</c:v>
                </c:pt>
                <c:pt idx="146">
                  <c:v>53</c:v>
                </c:pt>
                <c:pt idx="147">
                  <c:v>53.3</c:v>
                </c:pt>
                <c:pt idx="148">
                  <c:v>53.4</c:v>
                </c:pt>
                <c:pt idx="149">
                  <c:v>53.4</c:v>
                </c:pt>
                <c:pt idx="150">
                  <c:v>53.4</c:v>
                </c:pt>
                <c:pt idx="151">
                  <c:v>53.1</c:v>
                </c:pt>
                <c:pt idx="152">
                  <c:v>53.3</c:v>
                </c:pt>
                <c:pt idx="153">
                  <c:v>53.2</c:v>
                </c:pt>
                <c:pt idx="154">
                  <c:v>53.1</c:v>
                </c:pt>
                <c:pt idx="155">
                  <c:v>52.8</c:v>
                </c:pt>
                <c:pt idx="156">
                  <c:v>52.9</c:v>
                </c:pt>
                <c:pt idx="157">
                  <c:v>52.5</c:v>
                </c:pt>
                <c:pt idx="158">
                  <c:v>52.1</c:v>
                </c:pt>
                <c:pt idx="159">
                  <c:v>51.9</c:v>
                </c:pt>
                <c:pt idx="160">
                  <c:v>51.9</c:v>
                </c:pt>
                <c:pt idx="161">
                  <c:v>51.7</c:v>
                </c:pt>
                <c:pt idx="162">
                  <c:v>51</c:v>
                </c:pt>
                <c:pt idx="163">
                  <c:v>51</c:v>
                </c:pt>
                <c:pt idx="164">
                  <c:v>50.6</c:v>
                </c:pt>
                <c:pt idx="165">
                  <c:v>77.2</c:v>
                </c:pt>
                <c:pt idx="166">
                  <c:v>51.4</c:v>
                </c:pt>
                <c:pt idx="167">
                  <c:v>49.3</c:v>
                </c:pt>
                <c:pt idx="168">
                  <c:v>47.7</c:v>
                </c:pt>
                <c:pt idx="169">
                  <c:v>48</c:v>
                </c:pt>
                <c:pt idx="170">
                  <c:v>48.8</c:v>
                </c:pt>
                <c:pt idx="171">
                  <c:v>49.4</c:v>
                </c:pt>
                <c:pt idx="172">
                  <c:v>49.5</c:v>
                </c:pt>
                <c:pt idx="173">
                  <c:v>169.1</c:v>
                </c:pt>
                <c:pt idx="174">
                  <c:v>164.5</c:v>
                </c:pt>
                <c:pt idx="175">
                  <c:v>171.2</c:v>
                </c:pt>
                <c:pt idx="176">
                  <c:v>169</c:v>
                </c:pt>
                <c:pt idx="177">
                  <c:v>169</c:v>
                </c:pt>
                <c:pt idx="178">
                  <c:v>169.3</c:v>
                </c:pt>
                <c:pt idx="179">
                  <c:v>170.6</c:v>
                </c:pt>
                <c:pt idx="180">
                  <c:v>169.8</c:v>
                </c:pt>
                <c:pt idx="181">
                  <c:v>170.7</c:v>
                </c:pt>
                <c:pt idx="182">
                  <c:v>174.8</c:v>
                </c:pt>
                <c:pt idx="183">
                  <c:v>172.5</c:v>
                </c:pt>
                <c:pt idx="184">
                  <c:v>170.7</c:v>
                </c:pt>
                <c:pt idx="185">
                  <c:v>169.5</c:v>
                </c:pt>
                <c:pt idx="186">
                  <c:v>173.2</c:v>
                </c:pt>
                <c:pt idx="187">
                  <c:v>170.7</c:v>
                </c:pt>
                <c:pt idx="188">
                  <c:v>172.5</c:v>
                </c:pt>
                <c:pt idx="189">
                  <c:v>172.1</c:v>
                </c:pt>
                <c:pt idx="190">
                  <c:v>169.7</c:v>
                </c:pt>
                <c:pt idx="191">
                  <c:v>172</c:v>
                </c:pt>
                <c:pt idx="192">
                  <c:v>169.3</c:v>
                </c:pt>
                <c:pt idx="193">
                  <c:v>172.5</c:v>
                </c:pt>
                <c:pt idx="194">
                  <c:v>171</c:v>
                </c:pt>
                <c:pt idx="195">
                  <c:v>173</c:v>
                </c:pt>
                <c:pt idx="196">
                  <c:v>169.5</c:v>
                </c:pt>
                <c:pt idx="197">
                  <c:v>188.1</c:v>
                </c:pt>
                <c:pt idx="198">
                  <c:v>183.3</c:v>
                </c:pt>
                <c:pt idx="199">
                  <c:v>181.9</c:v>
                </c:pt>
                <c:pt idx="200">
                  <c:v>180.4</c:v>
                </c:pt>
                <c:pt idx="201">
                  <c:v>182.8</c:v>
                </c:pt>
                <c:pt idx="202">
                  <c:v>184.4</c:v>
                </c:pt>
                <c:pt idx="203">
                  <c:v>183.6</c:v>
                </c:pt>
                <c:pt idx="204">
                  <c:v>182.7</c:v>
                </c:pt>
                <c:pt idx="205">
                  <c:v>191.4</c:v>
                </c:pt>
                <c:pt idx="206">
                  <c:v>191.1</c:v>
                </c:pt>
                <c:pt idx="207">
                  <c:v>195.1</c:v>
                </c:pt>
                <c:pt idx="208">
                  <c:v>197.3</c:v>
                </c:pt>
                <c:pt idx="209">
                  <c:v>196.1</c:v>
                </c:pt>
                <c:pt idx="210">
                  <c:v>195</c:v>
                </c:pt>
                <c:pt idx="211">
                  <c:v>195.8</c:v>
                </c:pt>
                <c:pt idx="212">
                  <c:v>196.1</c:v>
                </c:pt>
                <c:pt idx="213">
                  <c:v>193.8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29-40BA-AFFC-4C77D0D6F11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.037R'!$E$28:$HJ$28</c:f>
              <c:numCache>
                <c:formatCode>General</c:formatCode>
                <c:ptCount val="214"/>
                <c:pt idx="0">
                  <c:v>6.6</c:v>
                </c:pt>
                <c:pt idx="1">
                  <c:v>6.5</c:v>
                </c:pt>
                <c:pt idx="2">
                  <c:v>6.5</c:v>
                </c:pt>
                <c:pt idx="3">
                  <c:v>6.5</c:v>
                </c:pt>
                <c:pt idx="4">
                  <c:v>6.4</c:v>
                </c:pt>
                <c:pt idx="5">
                  <c:v>6.7</c:v>
                </c:pt>
                <c:pt idx="6">
                  <c:v>5.6</c:v>
                </c:pt>
                <c:pt idx="7">
                  <c:v>5.5</c:v>
                </c:pt>
                <c:pt idx="8">
                  <c:v>5.5</c:v>
                </c:pt>
                <c:pt idx="9">
                  <c:v>6.7</c:v>
                </c:pt>
                <c:pt idx="10">
                  <c:v>7.1</c:v>
                </c:pt>
                <c:pt idx="11">
                  <c:v>7</c:v>
                </c:pt>
                <c:pt idx="12">
                  <c:v>7.2</c:v>
                </c:pt>
                <c:pt idx="13">
                  <c:v>7.1</c:v>
                </c:pt>
                <c:pt idx="14">
                  <c:v>6.5</c:v>
                </c:pt>
                <c:pt idx="15">
                  <c:v>7</c:v>
                </c:pt>
                <c:pt idx="16">
                  <c:v>6</c:v>
                </c:pt>
                <c:pt idx="17">
                  <c:v>5.8</c:v>
                </c:pt>
                <c:pt idx="18">
                  <c:v>5.8</c:v>
                </c:pt>
                <c:pt idx="19">
                  <c:v>4.4000000000000004</c:v>
                </c:pt>
                <c:pt idx="20">
                  <c:v>4.5999999999999996</c:v>
                </c:pt>
                <c:pt idx="21">
                  <c:v>5.2</c:v>
                </c:pt>
                <c:pt idx="22">
                  <c:v>5.4</c:v>
                </c:pt>
                <c:pt idx="23">
                  <c:v>6.3</c:v>
                </c:pt>
                <c:pt idx="24">
                  <c:v>6.1</c:v>
                </c:pt>
                <c:pt idx="25">
                  <c:v>5.9</c:v>
                </c:pt>
                <c:pt idx="26">
                  <c:v>6.3</c:v>
                </c:pt>
                <c:pt idx="27">
                  <c:v>5.3</c:v>
                </c:pt>
                <c:pt idx="28">
                  <c:v>5.3</c:v>
                </c:pt>
                <c:pt idx="29">
                  <c:v>5.3</c:v>
                </c:pt>
                <c:pt idx="30">
                  <c:v>5.5</c:v>
                </c:pt>
                <c:pt idx="31">
                  <c:v>6.6</c:v>
                </c:pt>
                <c:pt idx="32">
                  <c:v>8.1</c:v>
                </c:pt>
                <c:pt idx="33">
                  <c:v>7.9</c:v>
                </c:pt>
                <c:pt idx="34">
                  <c:v>7.7</c:v>
                </c:pt>
                <c:pt idx="35">
                  <c:v>7.1</c:v>
                </c:pt>
                <c:pt idx="36">
                  <c:v>7.8</c:v>
                </c:pt>
                <c:pt idx="37">
                  <c:v>6.6</c:v>
                </c:pt>
                <c:pt idx="38">
                  <c:v>6.4</c:v>
                </c:pt>
                <c:pt idx="39">
                  <c:v>5.6</c:v>
                </c:pt>
                <c:pt idx="40">
                  <c:v>6</c:v>
                </c:pt>
                <c:pt idx="41">
                  <c:v>6.4</c:v>
                </c:pt>
                <c:pt idx="42">
                  <c:v>7.3</c:v>
                </c:pt>
                <c:pt idx="43">
                  <c:v>7</c:v>
                </c:pt>
                <c:pt idx="44">
                  <c:v>6.7</c:v>
                </c:pt>
                <c:pt idx="45">
                  <c:v>7.1</c:v>
                </c:pt>
                <c:pt idx="46">
                  <c:v>5.9</c:v>
                </c:pt>
                <c:pt idx="47">
                  <c:v>6</c:v>
                </c:pt>
                <c:pt idx="48">
                  <c:v>2.9</c:v>
                </c:pt>
                <c:pt idx="49">
                  <c:v>6.2</c:v>
                </c:pt>
                <c:pt idx="50">
                  <c:v>5.6</c:v>
                </c:pt>
                <c:pt idx="51">
                  <c:v>5.6</c:v>
                </c:pt>
                <c:pt idx="52">
                  <c:v>5.8</c:v>
                </c:pt>
                <c:pt idx="53">
                  <c:v>5.8</c:v>
                </c:pt>
                <c:pt idx="54">
                  <c:v>5.7</c:v>
                </c:pt>
                <c:pt idx="55">
                  <c:v>5.5</c:v>
                </c:pt>
                <c:pt idx="56">
                  <c:v>10.199999999999999</c:v>
                </c:pt>
                <c:pt idx="57">
                  <c:v>5.8</c:v>
                </c:pt>
                <c:pt idx="58">
                  <c:v>5.6</c:v>
                </c:pt>
                <c:pt idx="59">
                  <c:v>2.6</c:v>
                </c:pt>
                <c:pt idx="60">
                  <c:v>4.5999999999999996</c:v>
                </c:pt>
                <c:pt idx="61">
                  <c:v>5.0999999999999996</c:v>
                </c:pt>
                <c:pt idx="62">
                  <c:v>6.3</c:v>
                </c:pt>
                <c:pt idx="63">
                  <c:v>6</c:v>
                </c:pt>
                <c:pt idx="64">
                  <c:v>5.9</c:v>
                </c:pt>
                <c:pt idx="65">
                  <c:v>5.8</c:v>
                </c:pt>
                <c:pt idx="66">
                  <c:v>5.7</c:v>
                </c:pt>
                <c:pt idx="67">
                  <c:v>5.8</c:v>
                </c:pt>
                <c:pt idx="68">
                  <c:v>5.8</c:v>
                </c:pt>
                <c:pt idx="69">
                  <c:v>5.9</c:v>
                </c:pt>
                <c:pt idx="70">
                  <c:v>5.8</c:v>
                </c:pt>
                <c:pt idx="71">
                  <c:v>5.8</c:v>
                </c:pt>
                <c:pt idx="72">
                  <c:v>5.8</c:v>
                </c:pt>
                <c:pt idx="73">
                  <c:v>6</c:v>
                </c:pt>
                <c:pt idx="74">
                  <c:v>5.8</c:v>
                </c:pt>
                <c:pt idx="75">
                  <c:v>5.9</c:v>
                </c:pt>
                <c:pt idx="76">
                  <c:v>5.8</c:v>
                </c:pt>
                <c:pt idx="77">
                  <c:v>5.8</c:v>
                </c:pt>
                <c:pt idx="78">
                  <c:v>5.6</c:v>
                </c:pt>
                <c:pt idx="79">
                  <c:v>5.8</c:v>
                </c:pt>
                <c:pt idx="80">
                  <c:v>5.9</c:v>
                </c:pt>
                <c:pt idx="81">
                  <c:v>5.9</c:v>
                </c:pt>
                <c:pt idx="82">
                  <c:v>5.9</c:v>
                </c:pt>
                <c:pt idx="83">
                  <c:v>5.9</c:v>
                </c:pt>
                <c:pt idx="84">
                  <c:v>6.1</c:v>
                </c:pt>
                <c:pt idx="85">
                  <c:v>5.9</c:v>
                </c:pt>
                <c:pt idx="86">
                  <c:v>6.1</c:v>
                </c:pt>
                <c:pt idx="87">
                  <c:v>5.4</c:v>
                </c:pt>
                <c:pt idx="88">
                  <c:v>6.8</c:v>
                </c:pt>
                <c:pt idx="89">
                  <c:v>6.1</c:v>
                </c:pt>
                <c:pt idx="90">
                  <c:v>6</c:v>
                </c:pt>
                <c:pt idx="91">
                  <c:v>6.1</c:v>
                </c:pt>
                <c:pt idx="92">
                  <c:v>5.3</c:v>
                </c:pt>
                <c:pt idx="93">
                  <c:v>5.3</c:v>
                </c:pt>
                <c:pt idx="94">
                  <c:v>5.3</c:v>
                </c:pt>
                <c:pt idx="95">
                  <c:v>5.4</c:v>
                </c:pt>
                <c:pt idx="96">
                  <c:v>5.4</c:v>
                </c:pt>
                <c:pt idx="97">
                  <c:v>5.3</c:v>
                </c:pt>
                <c:pt idx="98">
                  <c:v>5.4</c:v>
                </c:pt>
                <c:pt idx="99">
                  <c:v>5.7</c:v>
                </c:pt>
                <c:pt idx="100">
                  <c:v>5.5</c:v>
                </c:pt>
                <c:pt idx="101">
                  <c:v>6</c:v>
                </c:pt>
                <c:pt idx="102">
                  <c:v>6.4</c:v>
                </c:pt>
                <c:pt idx="103">
                  <c:v>6.5</c:v>
                </c:pt>
                <c:pt idx="104">
                  <c:v>7.4</c:v>
                </c:pt>
                <c:pt idx="105">
                  <c:v>7.4</c:v>
                </c:pt>
                <c:pt idx="106">
                  <c:v>7.6</c:v>
                </c:pt>
                <c:pt idx="107">
                  <c:v>6.8</c:v>
                </c:pt>
                <c:pt idx="108">
                  <c:v>7</c:v>
                </c:pt>
                <c:pt idx="109">
                  <c:v>6</c:v>
                </c:pt>
                <c:pt idx="110">
                  <c:v>6.4</c:v>
                </c:pt>
                <c:pt idx="111">
                  <c:v>6</c:v>
                </c:pt>
                <c:pt idx="112">
                  <c:v>6.2</c:v>
                </c:pt>
                <c:pt idx="113">
                  <c:v>6.5</c:v>
                </c:pt>
                <c:pt idx="114">
                  <c:v>7.4</c:v>
                </c:pt>
                <c:pt idx="115">
                  <c:v>5.9</c:v>
                </c:pt>
                <c:pt idx="116">
                  <c:v>6.7</c:v>
                </c:pt>
                <c:pt idx="117">
                  <c:v>6.3</c:v>
                </c:pt>
                <c:pt idx="118">
                  <c:v>6</c:v>
                </c:pt>
                <c:pt idx="119">
                  <c:v>6.4</c:v>
                </c:pt>
                <c:pt idx="120">
                  <c:v>6.9</c:v>
                </c:pt>
                <c:pt idx="121">
                  <c:v>6.2</c:v>
                </c:pt>
                <c:pt idx="122">
                  <c:v>6.6</c:v>
                </c:pt>
                <c:pt idx="123">
                  <c:v>6.5</c:v>
                </c:pt>
                <c:pt idx="124">
                  <c:v>6.8</c:v>
                </c:pt>
                <c:pt idx="125">
                  <c:v>6.6</c:v>
                </c:pt>
                <c:pt idx="126">
                  <c:v>6</c:v>
                </c:pt>
                <c:pt idx="127">
                  <c:v>7.4</c:v>
                </c:pt>
                <c:pt idx="128">
                  <c:v>5</c:v>
                </c:pt>
                <c:pt idx="129">
                  <c:v>5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5</c:v>
                </c:pt>
                <c:pt idx="133">
                  <c:v>5</c:v>
                </c:pt>
                <c:pt idx="134">
                  <c:v>5.0999999999999996</c:v>
                </c:pt>
                <c:pt idx="135">
                  <c:v>5</c:v>
                </c:pt>
                <c:pt idx="136">
                  <c:v>4.5999999999999996</c:v>
                </c:pt>
                <c:pt idx="137">
                  <c:v>5.7</c:v>
                </c:pt>
                <c:pt idx="138">
                  <c:v>5.6</c:v>
                </c:pt>
                <c:pt idx="139">
                  <c:v>6</c:v>
                </c:pt>
                <c:pt idx="140">
                  <c:v>5.7</c:v>
                </c:pt>
                <c:pt idx="141">
                  <c:v>5.7</c:v>
                </c:pt>
                <c:pt idx="142">
                  <c:v>5.8</c:v>
                </c:pt>
                <c:pt idx="143">
                  <c:v>6.1</c:v>
                </c:pt>
                <c:pt idx="144">
                  <c:v>5.8</c:v>
                </c:pt>
                <c:pt idx="145">
                  <c:v>5.7</c:v>
                </c:pt>
                <c:pt idx="146">
                  <c:v>5.7</c:v>
                </c:pt>
                <c:pt idx="147">
                  <c:v>5.8</c:v>
                </c:pt>
                <c:pt idx="148">
                  <c:v>5.8</c:v>
                </c:pt>
                <c:pt idx="149">
                  <c:v>5.5</c:v>
                </c:pt>
                <c:pt idx="150">
                  <c:v>5.7</c:v>
                </c:pt>
                <c:pt idx="151">
                  <c:v>5.9</c:v>
                </c:pt>
                <c:pt idx="152">
                  <c:v>5.8</c:v>
                </c:pt>
                <c:pt idx="153">
                  <c:v>5.7</c:v>
                </c:pt>
                <c:pt idx="154">
                  <c:v>5.8</c:v>
                </c:pt>
                <c:pt idx="155">
                  <c:v>5.8</c:v>
                </c:pt>
                <c:pt idx="156">
                  <c:v>5.6</c:v>
                </c:pt>
                <c:pt idx="157">
                  <c:v>5.6</c:v>
                </c:pt>
                <c:pt idx="158">
                  <c:v>5.8</c:v>
                </c:pt>
                <c:pt idx="159">
                  <c:v>5.8</c:v>
                </c:pt>
                <c:pt idx="160">
                  <c:v>5.6</c:v>
                </c:pt>
                <c:pt idx="161">
                  <c:v>5.8</c:v>
                </c:pt>
                <c:pt idx="162">
                  <c:v>5.9</c:v>
                </c:pt>
                <c:pt idx="163">
                  <c:v>5.8</c:v>
                </c:pt>
                <c:pt idx="164">
                  <c:v>5.8</c:v>
                </c:pt>
                <c:pt idx="165">
                  <c:v>5.5</c:v>
                </c:pt>
                <c:pt idx="166">
                  <c:v>2.9</c:v>
                </c:pt>
                <c:pt idx="167">
                  <c:v>6.2</c:v>
                </c:pt>
                <c:pt idx="168">
                  <c:v>5.6</c:v>
                </c:pt>
                <c:pt idx="169">
                  <c:v>5.6</c:v>
                </c:pt>
                <c:pt idx="170">
                  <c:v>5.8</c:v>
                </c:pt>
                <c:pt idx="171">
                  <c:v>5.8</c:v>
                </c:pt>
                <c:pt idx="172">
                  <c:v>5.7</c:v>
                </c:pt>
                <c:pt idx="173">
                  <c:v>13.2</c:v>
                </c:pt>
                <c:pt idx="174">
                  <c:v>12.9</c:v>
                </c:pt>
                <c:pt idx="175">
                  <c:v>11.6</c:v>
                </c:pt>
                <c:pt idx="176">
                  <c:v>11.7</c:v>
                </c:pt>
                <c:pt idx="177">
                  <c:v>11.8</c:v>
                </c:pt>
                <c:pt idx="178">
                  <c:v>11.8</c:v>
                </c:pt>
                <c:pt idx="179">
                  <c:v>11.4</c:v>
                </c:pt>
                <c:pt idx="180">
                  <c:v>11.4</c:v>
                </c:pt>
                <c:pt idx="181">
                  <c:v>11.4</c:v>
                </c:pt>
                <c:pt idx="182">
                  <c:v>11</c:v>
                </c:pt>
                <c:pt idx="183">
                  <c:v>10.9</c:v>
                </c:pt>
                <c:pt idx="184">
                  <c:v>10.9</c:v>
                </c:pt>
                <c:pt idx="185">
                  <c:v>11</c:v>
                </c:pt>
                <c:pt idx="186">
                  <c:v>10.9</c:v>
                </c:pt>
                <c:pt idx="187">
                  <c:v>11.2</c:v>
                </c:pt>
                <c:pt idx="188">
                  <c:v>10.7</c:v>
                </c:pt>
                <c:pt idx="189">
                  <c:v>11</c:v>
                </c:pt>
                <c:pt idx="190">
                  <c:v>10.7</c:v>
                </c:pt>
                <c:pt idx="191">
                  <c:v>10.8</c:v>
                </c:pt>
                <c:pt idx="192">
                  <c:v>10.8</c:v>
                </c:pt>
                <c:pt idx="193">
                  <c:v>10.6</c:v>
                </c:pt>
                <c:pt idx="194">
                  <c:v>10.4</c:v>
                </c:pt>
                <c:pt idx="195">
                  <c:v>11</c:v>
                </c:pt>
                <c:pt idx="196">
                  <c:v>10.6</c:v>
                </c:pt>
                <c:pt idx="197">
                  <c:v>12.1</c:v>
                </c:pt>
                <c:pt idx="198">
                  <c:v>12.9</c:v>
                </c:pt>
                <c:pt idx="199">
                  <c:v>13</c:v>
                </c:pt>
                <c:pt idx="200">
                  <c:v>13.7</c:v>
                </c:pt>
                <c:pt idx="201">
                  <c:v>13</c:v>
                </c:pt>
                <c:pt idx="202">
                  <c:v>12.8</c:v>
                </c:pt>
                <c:pt idx="203">
                  <c:v>12.5</c:v>
                </c:pt>
                <c:pt idx="204">
                  <c:v>12.6</c:v>
                </c:pt>
                <c:pt idx="205">
                  <c:v>11.9</c:v>
                </c:pt>
                <c:pt idx="206">
                  <c:v>11.8</c:v>
                </c:pt>
                <c:pt idx="207">
                  <c:v>11.6</c:v>
                </c:pt>
                <c:pt idx="208">
                  <c:v>11.6</c:v>
                </c:pt>
                <c:pt idx="209">
                  <c:v>11.4</c:v>
                </c:pt>
                <c:pt idx="210">
                  <c:v>11.4</c:v>
                </c:pt>
                <c:pt idx="211">
                  <c:v>11.4</c:v>
                </c:pt>
                <c:pt idx="212">
                  <c:v>11.2</c:v>
                </c:pt>
                <c:pt idx="213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29-40BA-AFFC-4C77D0D6F11D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.037R'!$E$29:$HJ$29</c:f>
              <c:numCache>
                <c:formatCode>General</c:formatCode>
                <c:ptCount val="214"/>
                <c:pt idx="0">
                  <c:v>4235.8999999999996</c:v>
                </c:pt>
                <c:pt idx="1">
                  <c:v>3995.1</c:v>
                </c:pt>
                <c:pt idx="2">
                  <c:v>3870.4</c:v>
                </c:pt>
                <c:pt idx="3">
                  <c:v>3896</c:v>
                </c:pt>
                <c:pt idx="4">
                  <c:v>3817.1</c:v>
                </c:pt>
                <c:pt idx="5">
                  <c:v>3901.9</c:v>
                </c:pt>
                <c:pt idx="6">
                  <c:v>3844.7</c:v>
                </c:pt>
                <c:pt idx="7">
                  <c:v>3893.1</c:v>
                </c:pt>
                <c:pt idx="8">
                  <c:v>3876.8</c:v>
                </c:pt>
                <c:pt idx="9">
                  <c:v>3941.7</c:v>
                </c:pt>
                <c:pt idx="10">
                  <c:v>4119.3</c:v>
                </c:pt>
                <c:pt idx="11">
                  <c:v>4401.1000000000004</c:v>
                </c:pt>
                <c:pt idx="12">
                  <c:v>4256.8</c:v>
                </c:pt>
                <c:pt idx="13">
                  <c:v>4196.6000000000004</c:v>
                </c:pt>
                <c:pt idx="14">
                  <c:v>4297.7</c:v>
                </c:pt>
                <c:pt idx="15">
                  <c:v>4170.6000000000004</c:v>
                </c:pt>
                <c:pt idx="16">
                  <c:v>4138.7</c:v>
                </c:pt>
                <c:pt idx="17">
                  <c:v>4256.2</c:v>
                </c:pt>
                <c:pt idx="18">
                  <c:v>4167.5</c:v>
                </c:pt>
                <c:pt idx="19">
                  <c:v>3407.4</c:v>
                </c:pt>
                <c:pt idx="20">
                  <c:v>3407.3</c:v>
                </c:pt>
                <c:pt idx="21">
                  <c:v>3668.6</c:v>
                </c:pt>
                <c:pt idx="22">
                  <c:v>3662.3</c:v>
                </c:pt>
                <c:pt idx="23">
                  <c:v>3646.3</c:v>
                </c:pt>
                <c:pt idx="24">
                  <c:v>3627.2</c:v>
                </c:pt>
                <c:pt idx="25">
                  <c:v>3652</c:v>
                </c:pt>
                <c:pt idx="26">
                  <c:v>3633</c:v>
                </c:pt>
                <c:pt idx="27">
                  <c:v>3630</c:v>
                </c:pt>
                <c:pt idx="28">
                  <c:v>3642.9</c:v>
                </c:pt>
                <c:pt idx="29">
                  <c:v>3629.3</c:v>
                </c:pt>
                <c:pt idx="30">
                  <c:v>3351</c:v>
                </c:pt>
                <c:pt idx="31">
                  <c:v>4611.2</c:v>
                </c:pt>
                <c:pt idx="32">
                  <c:v>4410.2</c:v>
                </c:pt>
                <c:pt idx="33">
                  <c:v>4588.5</c:v>
                </c:pt>
                <c:pt idx="34">
                  <c:v>4424.7</c:v>
                </c:pt>
                <c:pt idx="35">
                  <c:v>4605.3999999999996</c:v>
                </c:pt>
                <c:pt idx="36">
                  <c:v>4608.5</c:v>
                </c:pt>
                <c:pt idx="37">
                  <c:v>4631.1000000000004</c:v>
                </c:pt>
                <c:pt idx="38">
                  <c:v>4527.7</c:v>
                </c:pt>
                <c:pt idx="39">
                  <c:v>3649.2</c:v>
                </c:pt>
                <c:pt idx="40">
                  <c:v>3752.3</c:v>
                </c:pt>
                <c:pt idx="41">
                  <c:v>3954.2</c:v>
                </c:pt>
                <c:pt idx="42">
                  <c:v>4197</c:v>
                </c:pt>
                <c:pt idx="43">
                  <c:v>4188.5</c:v>
                </c:pt>
                <c:pt idx="44">
                  <c:v>4240.8</c:v>
                </c:pt>
                <c:pt idx="45">
                  <c:v>4250.7</c:v>
                </c:pt>
                <c:pt idx="46">
                  <c:v>4302.2</c:v>
                </c:pt>
                <c:pt idx="47">
                  <c:v>4135.6000000000004</c:v>
                </c:pt>
                <c:pt idx="48">
                  <c:v>1998.1</c:v>
                </c:pt>
                <c:pt idx="49">
                  <c:v>4978.5</c:v>
                </c:pt>
                <c:pt idx="50">
                  <c:v>4741.3</c:v>
                </c:pt>
                <c:pt idx="51">
                  <c:v>4792.3</c:v>
                </c:pt>
                <c:pt idx="52">
                  <c:v>4841.6000000000004</c:v>
                </c:pt>
                <c:pt idx="53">
                  <c:v>4941.2</c:v>
                </c:pt>
                <c:pt idx="54">
                  <c:v>4884.3</c:v>
                </c:pt>
                <c:pt idx="55">
                  <c:v>4659.3</c:v>
                </c:pt>
                <c:pt idx="56">
                  <c:v>3923.7</c:v>
                </c:pt>
                <c:pt idx="57">
                  <c:v>3954.4</c:v>
                </c:pt>
                <c:pt idx="58">
                  <c:v>3706.9</c:v>
                </c:pt>
                <c:pt idx="59">
                  <c:v>1501.3</c:v>
                </c:pt>
                <c:pt idx="60">
                  <c:v>3976.3</c:v>
                </c:pt>
                <c:pt idx="61">
                  <c:v>4430.3</c:v>
                </c:pt>
                <c:pt idx="62">
                  <c:v>5160.3</c:v>
                </c:pt>
                <c:pt idx="63">
                  <c:v>4799.6000000000004</c:v>
                </c:pt>
                <c:pt idx="64">
                  <c:v>4761.2</c:v>
                </c:pt>
                <c:pt idx="65">
                  <c:v>4759.8999999999996</c:v>
                </c:pt>
                <c:pt idx="66">
                  <c:v>4790.8</c:v>
                </c:pt>
                <c:pt idx="67">
                  <c:v>4747.1000000000004</c:v>
                </c:pt>
                <c:pt idx="68">
                  <c:v>4750.3999999999996</c:v>
                </c:pt>
                <c:pt idx="69">
                  <c:v>4838.7</c:v>
                </c:pt>
                <c:pt idx="70">
                  <c:v>4787.5</c:v>
                </c:pt>
                <c:pt idx="71">
                  <c:v>4779.5</c:v>
                </c:pt>
                <c:pt idx="72">
                  <c:v>4828.8</c:v>
                </c:pt>
                <c:pt idx="73">
                  <c:v>4839.3</c:v>
                </c:pt>
                <c:pt idx="74">
                  <c:v>4834.3999999999996</c:v>
                </c:pt>
                <c:pt idx="75">
                  <c:v>4794.8</c:v>
                </c:pt>
                <c:pt idx="76">
                  <c:v>4823.6000000000004</c:v>
                </c:pt>
                <c:pt idx="77">
                  <c:v>4720.3999999999996</c:v>
                </c:pt>
                <c:pt idx="78">
                  <c:v>4693.3999999999996</c:v>
                </c:pt>
                <c:pt idx="79">
                  <c:v>4768.5</c:v>
                </c:pt>
                <c:pt idx="80">
                  <c:v>4780.6000000000004</c:v>
                </c:pt>
                <c:pt idx="81">
                  <c:v>4770</c:v>
                </c:pt>
                <c:pt idx="82">
                  <c:v>4783.3999999999996</c:v>
                </c:pt>
                <c:pt idx="83">
                  <c:v>4797.7</c:v>
                </c:pt>
                <c:pt idx="84">
                  <c:v>4858.8999999999996</c:v>
                </c:pt>
                <c:pt idx="85">
                  <c:v>4822</c:v>
                </c:pt>
                <c:pt idx="86">
                  <c:v>4795.2</c:v>
                </c:pt>
                <c:pt idx="87">
                  <c:v>3872.3</c:v>
                </c:pt>
                <c:pt idx="88">
                  <c:v>2753.9</c:v>
                </c:pt>
                <c:pt idx="89">
                  <c:v>4007.2</c:v>
                </c:pt>
                <c:pt idx="90">
                  <c:v>4100.1000000000004</c:v>
                </c:pt>
                <c:pt idx="91">
                  <c:v>4269</c:v>
                </c:pt>
                <c:pt idx="92">
                  <c:v>3630</c:v>
                </c:pt>
                <c:pt idx="93">
                  <c:v>3642.9</c:v>
                </c:pt>
                <c:pt idx="94">
                  <c:v>3629.3</c:v>
                </c:pt>
                <c:pt idx="95">
                  <c:v>3617.8</c:v>
                </c:pt>
                <c:pt idx="96">
                  <c:v>3550.7</c:v>
                </c:pt>
                <c:pt idx="97">
                  <c:v>3471.3</c:v>
                </c:pt>
                <c:pt idx="98">
                  <c:v>3575</c:v>
                </c:pt>
                <c:pt idx="99">
                  <c:v>3864.7</c:v>
                </c:pt>
                <c:pt idx="100">
                  <c:v>3662.2</c:v>
                </c:pt>
                <c:pt idx="101">
                  <c:v>3610.5</c:v>
                </c:pt>
                <c:pt idx="102">
                  <c:v>3860.5</c:v>
                </c:pt>
                <c:pt idx="103">
                  <c:v>4062.9</c:v>
                </c:pt>
                <c:pt idx="104">
                  <c:v>5108.8999999999996</c:v>
                </c:pt>
                <c:pt idx="105">
                  <c:v>5131.8</c:v>
                </c:pt>
                <c:pt idx="106">
                  <c:v>5143.6000000000004</c:v>
                </c:pt>
                <c:pt idx="107">
                  <c:v>4311.5</c:v>
                </c:pt>
                <c:pt idx="108">
                  <c:v>4822</c:v>
                </c:pt>
                <c:pt idx="109">
                  <c:v>3614.5</c:v>
                </c:pt>
                <c:pt idx="110">
                  <c:v>3876.4</c:v>
                </c:pt>
                <c:pt idx="111">
                  <c:v>3659.2</c:v>
                </c:pt>
                <c:pt idx="112">
                  <c:v>3462.9</c:v>
                </c:pt>
                <c:pt idx="113">
                  <c:v>4175.2</c:v>
                </c:pt>
                <c:pt idx="114">
                  <c:v>5056.8</c:v>
                </c:pt>
                <c:pt idx="115">
                  <c:v>3573.6</c:v>
                </c:pt>
                <c:pt idx="116">
                  <c:v>4883</c:v>
                </c:pt>
                <c:pt idx="117">
                  <c:v>4019.6</c:v>
                </c:pt>
                <c:pt idx="118">
                  <c:v>3526.2</c:v>
                </c:pt>
                <c:pt idx="119">
                  <c:v>4389.3</c:v>
                </c:pt>
                <c:pt idx="120">
                  <c:v>4407.7</c:v>
                </c:pt>
                <c:pt idx="121">
                  <c:v>4199.6000000000004</c:v>
                </c:pt>
                <c:pt idx="122">
                  <c:v>4326.1000000000004</c:v>
                </c:pt>
                <c:pt idx="123">
                  <c:v>3899.2</c:v>
                </c:pt>
                <c:pt idx="124">
                  <c:v>4070.8</c:v>
                </c:pt>
                <c:pt idx="125">
                  <c:v>4089.8</c:v>
                </c:pt>
                <c:pt idx="126">
                  <c:v>4053.3</c:v>
                </c:pt>
                <c:pt idx="127">
                  <c:v>5429.8</c:v>
                </c:pt>
                <c:pt idx="128">
                  <c:v>3262.8</c:v>
                </c:pt>
                <c:pt idx="129">
                  <c:v>3304.6</c:v>
                </c:pt>
                <c:pt idx="130">
                  <c:v>3315.8</c:v>
                </c:pt>
                <c:pt idx="131">
                  <c:v>3335.8</c:v>
                </c:pt>
                <c:pt idx="132">
                  <c:v>3185.5</c:v>
                </c:pt>
                <c:pt idx="133">
                  <c:v>3212.5</c:v>
                </c:pt>
                <c:pt idx="134">
                  <c:v>3270</c:v>
                </c:pt>
                <c:pt idx="135">
                  <c:v>3267.5</c:v>
                </c:pt>
                <c:pt idx="136">
                  <c:v>2976.5</c:v>
                </c:pt>
                <c:pt idx="137">
                  <c:v>4294.3999999999996</c:v>
                </c:pt>
                <c:pt idx="138">
                  <c:v>4355.7</c:v>
                </c:pt>
                <c:pt idx="139">
                  <c:v>4657.8999999999996</c:v>
                </c:pt>
                <c:pt idx="140">
                  <c:v>4516.5</c:v>
                </c:pt>
                <c:pt idx="141">
                  <c:v>4453.7</c:v>
                </c:pt>
                <c:pt idx="142">
                  <c:v>4479.8</c:v>
                </c:pt>
                <c:pt idx="143">
                  <c:v>5154.5</c:v>
                </c:pt>
                <c:pt idx="144">
                  <c:v>4738.8999999999996</c:v>
                </c:pt>
                <c:pt idx="145">
                  <c:v>4624.2</c:v>
                </c:pt>
                <c:pt idx="146">
                  <c:v>4519.5</c:v>
                </c:pt>
                <c:pt idx="147">
                  <c:v>4710</c:v>
                </c:pt>
                <c:pt idx="148">
                  <c:v>4573.5</c:v>
                </c:pt>
                <c:pt idx="149">
                  <c:v>4525</c:v>
                </c:pt>
                <c:pt idx="150">
                  <c:v>4577.8</c:v>
                </c:pt>
                <c:pt idx="151">
                  <c:v>4635.8</c:v>
                </c:pt>
                <c:pt idx="152">
                  <c:v>4640.8999999999996</c:v>
                </c:pt>
                <c:pt idx="153">
                  <c:v>4573.8999999999996</c:v>
                </c:pt>
                <c:pt idx="154">
                  <c:v>4591.2</c:v>
                </c:pt>
                <c:pt idx="155">
                  <c:v>4604.6000000000004</c:v>
                </c:pt>
                <c:pt idx="156">
                  <c:v>4545.2</c:v>
                </c:pt>
                <c:pt idx="157">
                  <c:v>4528.7</c:v>
                </c:pt>
                <c:pt idx="158">
                  <c:v>4673.5</c:v>
                </c:pt>
                <c:pt idx="159">
                  <c:v>4630.8999999999996</c:v>
                </c:pt>
                <c:pt idx="160">
                  <c:v>4594.2</c:v>
                </c:pt>
                <c:pt idx="161">
                  <c:v>4593.8</c:v>
                </c:pt>
                <c:pt idx="162">
                  <c:v>4658.1000000000004</c:v>
                </c:pt>
                <c:pt idx="163">
                  <c:v>4526.1000000000004</c:v>
                </c:pt>
                <c:pt idx="164">
                  <c:v>4565</c:v>
                </c:pt>
                <c:pt idx="165">
                  <c:v>3662.2</c:v>
                </c:pt>
                <c:pt idx="166">
                  <c:v>1998.1</c:v>
                </c:pt>
                <c:pt idx="167">
                  <c:v>4978.5</c:v>
                </c:pt>
                <c:pt idx="168">
                  <c:v>4741.3</c:v>
                </c:pt>
                <c:pt idx="169">
                  <c:v>4792.3</c:v>
                </c:pt>
                <c:pt idx="170">
                  <c:v>4841.6000000000004</c:v>
                </c:pt>
                <c:pt idx="171">
                  <c:v>4941.2</c:v>
                </c:pt>
                <c:pt idx="172">
                  <c:v>4844.3</c:v>
                </c:pt>
                <c:pt idx="173">
                  <c:v>6167</c:v>
                </c:pt>
                <c:pt idx="174">
                  <c:v>6172.7</c:v>
                </c:pt>
                <c:pt idx="175">
                  <c:v>4804.8999999999996</c:v>
                </c:pt>
                <c:pt idx="176">
                  <c:v>4852.3</c:v>
                </c:pt>
                <c:pt idx="177">
                  <c:v>4894.3999999999996</c:v>
                </c:pt>
                <c:pt idx="178">
                  <c:v>4848.1000000000004</c:v>
                </c:pt>
                <c:pt idx="179">
                  <c:v>4446.8999999999996</c:v>
                </c:pt>
                <c:pt idx="180">
                  <c:v>4398.8999999999996</c:v>
                </c:pt>
                <c:pt idx="181">
                  <c:v>4371.5</c:v>
                </c:pt>
                <c:pt idx="182">
                  <c:v>4017.3</c:v>
                </c:pt>
                <c:pt idx="183">
                  <c:v>3974.1</c:v>
                </c:pt>
                <c:pt idx="184">
                  <c:v>3873.4</c:v>
                </c:pt>
                <c:pt idx="185">
                  <c:v>4005.4</c:v>
                </c:pt>
                <c:pt idx="186">
                  <c:v>3939.3</c:v>
                </c:pt>
                <c:pt idx="187">
                  <c:v>3990.6</c:v>
                </c:pt>
                <c:pt idx="188">
                  <c:v>3918.6</c:v>
                </c:pt>
                <c:pt idx="189">
                  <c:v>3902</c:v>
                </c:pt>
                <c:pt idx="190">
                  <c:v>3802</c:v>
                </c:pt>
                <c:pt idx="191">
                  <c:v>3776.4</c:v>
                </c:pt>
                <c:pt idx="192">
                  <c:v>3790.9</c:v>
                </c:pt>
                <c:pt idx="193">
                  <c:v>3676.7</c:v>
                </c:pt>
                <c:pt idx="194">
                  <c:v>3683.6</c:v>
                </c:pt>
                <c:pt idx="195">
                  <c:v>3874.8</c:v>
                </c:pt>
                <c:pt idx="196">
                  <c:v>3827.6</c:v>
                </c:pt>
                <c:pt idx="197">
                  <c:v>4429</c:v>
                </c:pt>
                <c:pt idx="198">
                  <c:v>5154</c:v>
                </c:pt>
                <c:pt idx="199">
                  <c:v>5218.7</c:v>
                </c:pt>
                <c:pt idx="200">
                  <c:v>5679</c:v>
                </c:pt>
                <c:pt idx="201">
                  <c:v>5079.8999999999996</c:v>
                </c:pt>
                <c:pt idx="202">
                  <c:v>4741.2</c:v>
                </c:pt>
                <c:pt idx="203">
                  <c:v>4756.6000000000004</c:v>
                </c:pt>
                <c:pt idx="204">
                  <c:v>4693.1000000000004</c:v>
                </c:pt>
                <c:pt idx="205">
                  <c:v>3974.3</c:v>
                </c:pt>
                <c:pt idx="206">
                  <c:v>3928.1</c:v>
                </c:pt>
                <c:pt idx="207">
                  <c:v>3511.2</c:v>
                </c:pt>
                <c:pt idx="208">
                  <c:v>3425.4</c:v>
                </c:pt>
                <c:pt idx="209">
                  <c:v>3471</c:v>
                </c:pt>
                <c:pt idx="210">
                  <c:v>3431</c:v>
                </c:pt>
                <c:pt idx="211">
                  <c:v>3398.6</c:v>
                </c:pt>
                <c:pt idx="212">
                  <c:v>3354.2</c:v>
                </c:pt>
                <c:pt idx="213">
                  <c:v>3447.6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29-40BA-AFFC-4C77D0D6F11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.037R'!$E$30:$HJ$30</c:f>
              <c:numCache>
                <c:formatCode>General</c:formatCode>
                <c:ptCount val="214"/>
                <c:pt idx="0">
                  <c:v>5.5</c:v>
                </c:pt>
                <c:pt idx="1">
                  <c:v>5.0999999999999996</c:v>
                </c:pt>
                <c:pt idx="2">
                  <c:v>5.4</c:v>
                </c:pt>
                <c:pt idx="3">
                  <c:v>5.5</c:v>
                </c:pt>
                <c:pt idx="4">
                  <c:v>5.6</c:v>
                </c:pt>
                <c:pt idx="5">
                  <c:v>5.6</c:v>
                </c:pt>
                <c:pt idx="6">
                  <c:v>5.3</c:v>
                </c:pt>
                <c:pt idx="7">
                  <c:v>5</c:v>
                </c:pt>
                <c:pt idx="8">
                  <c:v>5</c:v>
                </c:pt>
                <c:pt idx="9">
                  <c:v>5.2</c:v>
                </c:pt>
                <c:pt idx="10">
                  <c:v>5.7</c:v>
                </c:pt>
                <c:pt idx="11">
                  <c:v>5.6</c:v>
                </c:pt>
                <c:pt idx="12">
                  <c:v>5.8</c:v>
                </c:pt>
                <c:pt idx="13">
                  <c:v>6</c:v>
                </c:pt>
                <c:pt idx="14">
                  <c:v>5.8</c:v>
                </c:pt>
                <c:pt idx="15">
                  <c:v>5.9</c:v>
                </c:pt>
                <c:pt idx="16">
                  <c:v>5.6</c:v>
                </c:pt>
                <c:pt idx="17">
                  <c:v>5.5</c:v>
                </c:pt>
                <c:pt idx="18">
                  <c:v>5.5</c:v>
                </c:pt>
                <c:pt idx="19">
                  <c:v>8.8000000000000007</c:v>
                </c:pt>
                <c:pt idx="20">
                  <c:v>6.1</c:v>
                </c:pt>
                <c:pt idx="21">
                  <c:v>5.3</c:v>
                </c:pt>
                <c:pt idx="22">
                  <c:v>5</c:v>
                </c:pt>
                <c:pt idx="23">
                  <c:v>5.0999999999999996</c:v>
                </c:pt>
                <c:pt idx="24">
                  <c:v>5.4</c:v>
                </c:pt>
                <c:pt idx="25">
                  <c:v>5.3</c:v>
                </c:pt>
                <c:pt idx="26">
                  <c:v>5.2</c:v>
                </c:pt>
                <c:pt idx="27">
                  <c:v>4.9000000000000004</c:v>
                </c:pt>
                <c:pt idx="28">
                  <c:v>4.8</c:v>
                </c:pt>
                <c:pt idx="29">
                  <c:v>4.8</c:v>
                </c:pt>
                <c:pt idx="30">
                  <c:v>5.0999999999999996</c:v>
                </c:pt>
                <c:pt idx="31">
                  <c:v>5.9</c:v>
                </c:pt>
                <c:pt idx="32">
                  <c:v>6.2</c:v>
                </c:pt>
                <c:pt idx="33">
                  <c:v>6.4</c:v>
                </c:pt>
                <c:pt idx="34">
                  <c:v>6.7</c:v>
                </c:pt>
                <c:pt idx="35">
                  <c:v>6.5</c:v>
                </c:pt>
                <c:pt idx="36">
                  <c:v>6.5</c:v>
                </c:pt>
                <c:pt idx="37">
                  <c:v>6.2</c:v>
                </c:pt>
                <c:pt idx="38">
                  <c:v>5.9</c:v>
                </c:pt>
                <c:pt idx="39">
                  <c:v>4.8</c:v>
                </c:pt>
                <c:pt idx="40">
                  <c:v>4.7</c:v>
                </c:pt>
                <c:pt idx="41">
                  <c:v>5.2</c:v>
                </c:pt>
                <c:pt idx="42">
                  <c:v>5.8</c:v>
                </c:pt>
                <c:pt idx="43">
                  <c:v>6</c:v>
                </c:pt>
                <c:pt idx="44">
                  <c:v>6.2</c:v>
                </c:pt>
                <c:pt idx="45">
                  <c:v>6</c:v>
                </c:pt>
                <c:pt idx="46">
                  <c:v>5.6</c:v>
                </c:pt>
                <c:pt idx="47">
                  <c:v>5.4</c:v>
                </c:pt>
                <c:pt idx="49">
                  <c:v>3.7</c:v>
                </c:pt>
                <c:pt idx="50">
                  <c:v>3.1</c:v>
                </c:pt>
                <c:pt idx="51">
                  <c:v>3.1</c:v>
                </c:pt>
                <c:pt idx="52">
                  <c:v>3.2</c:v>
                </c:pt>
                <c:pt idx="53">
                  <c:v>3.4</c:v>
                </c:pt>
                <c:pt idx="54">
                  <c:v>3.3</c:v>
                </c:pt>
                <c:pt idx="55">
                  <c:v>3</c:v>
                </c:pt>
                <c:pt idx="56">
                  <c:v>16</c:v>
                </c:pt>
                <c:pt idx="69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6">
                  <c:v>2.4</c:v>
                </c:pt>
                <c:pt idx="84">
                  <c:v>2.4</c:v>
                </c:pt>
                <c:pt idx="87">
                  <c:v>5</c:v>
                </c:pt>
                <c:pt idx="88">
                  <c:v>4.9000000000000004</c:v>
                </c:pt>
                <c:pt idx="89">
                  <c:v>5.4</c:v>
                </c:pt>
                <c:pt idx="90">
                  <c:v>5.3</c:v>
                </c:pt>
                <c:pt idx="91">
                  <c:v>4.9000000000000004</c:v>
                </c:pt>
                <c:pt idx="92">
                  <c:v>4.0999999999999996</c:v>
                </c:pt>
                <c:pt idx="93">
                  <c:v>4.2</c:v>
                </c:pt>
                <c:pt idx="94">
                  <c:v>4.2</c:v>
                </c:pt>
                <c:pt idx="95">
                  <c:v>4.2</c:v>
                </c:pt>
                <c:pt idx="96">
                  <c:v>4.0999999999999996</c:v>
                </c:pt>
                <c:pt idx="97">
                  <c:v>4</c:v>
                </c:pt>
                <c:pt idx="98">
                  <c:v>4.4000000000000004</c:v>
                </c:pt>
                <c:pt idx="99">
                  <c:v>5.2</c:v>
                </c:pt>
                <c:pt idx="100">
                  <c:v>4.5999999999999996</c:v>
                </c:pt>
                <c:pt idx="101">
                  <c:v>3.1</c:v>
                </c:pt>
                <c:pt idx="102">
                  <c:v>4.2</c:v>
                </c:pt>
                <c:pt idx="103">
                  <c:v>3.9</c:v>
                </c:pt>
                <c:pt idx="104">
                  <c:v>6</c:v>
                </c:pt>
                <c:pt idx="105">
                  <c:v>5.9</c:v>
                </c:pt>
                <c:pt idx="106">
                  <c:v>6.2</c:v>
                </c:pt>
                <c:pt idx="107">
                  <c:v>4</c:v>
                </c:pt>
                <c:pt idx="108">
                  <c:v>4.8</c:v>
                </c:pt>
                <c:pt idx="109">
                  <c:v>2.9</c:v>
                </c:pt>
                <c:pt idx="110">
                  <c:v>3.1</c:v>
                </c:pt>
                <c:pt idx="111">
                  <c:v>3</c:v>
                </c:pt>
                <c:pt idx="112">
                  <c:v>2.8</c:v>
                </c:pt>
                <c:pt idx="113">
                  <c:v>3.4</c:v>
                </c:pt>
                <c:pt idx="114">
                  <c:v>4.8</c:v>
                </c:pt>
                <c:pt idx="115">
                  <c:v>2.5</c:v>
                </c:pt>
                <c:pt idx="116">
                  <c:v>3.3</c:v>
                </c:pt>
                <c:pt idx="117">
                  <c:v>2.9</c:v>
                </c:pt>
                <c:pt idx="118">
                  <c:v>2.5</c:v>
                </c:pt>
                <c:pt idx="119">
                  <c:v>3.2</c:v>
                </c:pt>
                <c:pt idx="120">
                  <c:v>3</c:v>
                </c:pt>
                <c:pt idx="121">
                  <c:v>2.6</c:v>
                </c:pt>
                <c:pt idx="122">
                  <c:v>2.7</c:v>
                </c:pt>
                <c:pt idx="123">
                  <c:v>2.6</c:v>
                </c:pt>
                <c:pt idx="124">
                  <c:v>2.5</c:v>
                </c:pt>
                <c:pt idx="125">
                  <c:v>2.9</c:v>
                </c:pt>
                <c:pt idx="126">
                  <c:v>3.9</c:v>
                </c:pt>
                <c:pt idx="127">
                  <c:v>6.6</c:v>
                </c:pt>
                <c:pt idx="137">
                  <c:v>2.7</c:v>
                </c:pt>
                <c:pt idx="138">
                  <c:v>3</c:v>
                </c:pt>
                <c:pt idx="139">
                  <c:v>3.5</c:v>
                </c:pt>
                <c:pt idx="140">
                  <c:v>3.4</c:v>
                </c:pt>
                <c:pt idx="141">
                  <c:v>3.4</c:v>
                </c:pt>
                <c:pt idx="142">
                  <c:v>3.5</c:v>
                </c:pt>
                <c:pt idx="143">
                  <c:v>3.7</c:v>
                </c:pt>
                <c:pt idx="144">
                  <c:v>3.2</c:v>
                </c:pt>
                <c:pt idx="145">
                  <c:v>3.1</c:v>
                </c:pt>
                <c:pt idx="146">
                  <c:v>3.1</c:v>
                </c:pt>
                <c:pt idx="147">
                  <c:v>3.3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3.1</c:v>
                </c:pt>
                <c:pt idx="152">
                  <c:v>3.2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2.9</c:v>
                </c:pt>
                <c:pt idx="157">
                  <c:v>2.9</c:v>
                </c:pt>
                <c:pt idx="158">
                  <c:v>3.2</c:v>
                </c:pt>
                <c:pt idx="159">
                  <c:v>3.1</c:v>
                </c:pt>
                <c:pt idx="160">
                  <c:v>2.9</c:v>
                </c:pt>
                <c:pt idx="161">
                  <c:v>2.9</c:v>
                </c:pt>
                <c:pt idx="162">
                  <c:v>2.9</c:v>
                </c:pt>
                <c:pt idx="163">
                  <c:v>2.8</c:v>
                </c:pt>
                <c:pt idx="164">
                  <c:v>2.7</c:v>
                </c:pt>
                <c:pt idx="165">
                  <c:v>4.5999999999999996</c:v>
                </c:pt>
                <c:pt idx="166">
                  <c:v>0</c:v>
                </c:pt>
                <c:pt idx="167">
                  <c:v>3.7</c:v>
                </c:pt>
                <c:pt idx="168">
                  <c:v>3.1</c:v>
                </c:pt>
                <c:pt idx="169">
                  <c:v>3.1</c:v>
                </c:pt>
                <c:pt idx="170">
                  <c:v>3.2</c:v>
                </c:pt>
                <c:pt idx="171">
                  <c:v>3.4</c:v>
                </c:pt>
                <c:pt idx="172">
                  <c:v>3.3</c:v>
                </c:pt>
                <c:pt idx="173">
                  <c:v>40.799999999999997</c:v>
                </c:pt>
                <c:pt idx="174">
                  <c:v>37.4</c:v>
                </c:pt>
                <c:pt idx="175">
                  <c:v>22.1</c:v>
                </c:pt>
                <c:pt idx="176">
                  <c:v>22</c:v>
                </c:pt>
                <c:pt idx="177">
                  <c:v>21.7</c:v>
                </c:pt>
                <c:pt idx="178">
                  <c:v>20.6</c:v>
                </c:pt>
                <c:pt idx="179">
                  <c:v>16.899999999999999</c:v>
                </c:pt>
                <c:pt idx="180">
                  <c:v>16.2</c:v>
                </c:pt>
                <c:pt idx="181">
                  <c:v>15.3</c:v>
                </c:pt>
                <c:pt idx="182">
                  <c:v>12.3</c:v>
                </c:pt>
                <c:pt idx="183">
                  <c:v>12.3</c:v>
                </c:pt>
                <c:pt idx="184">
                  <c:v>11.7</c:v>
                </c:pt>
                <c:pt idx="185">
                  <c:v>12.4</c:v>
                </c:pt>
                <c:pt idx="186">
                  <c:v>11.5</c:v>
                </c:pt>
                <c:pt idx="187">
                  <c:v>11.9</c:v>
                </c:pt>
                <c:pt idx="188">
                  <c:v>11.1</c:v>
                </c:pt>
                <c:pt idx="189">
                  <c:v>11</c:v>
                </c:pt>
                <c:pt idx="190">
                  <c:v>10.5</c:v>
                </c:pt>
                <c:pt idx="191">
                  <c:v>10.1</c:v>
                </c:pt>
                <c:pt idx="192">
                  <c:v>10.1</c:v>
                </c:pt>
                <c:pt idx="193">
                  <c:v>9.3000000000000007</c:v>
                </c:pt>
                <c:pt idx="194">
                  <c:v>9.6</c:v>
                </c:pt>
                <c:pt idx="195">
                  <c:v>10.3</c:v>
                </c:pt>
                <c:pt idx="196">
                  <c:v>10.199999999999999</c:v>
                </c:pt>
                <c:pt idx="197">
                  <c:v>16.899999999999999</c:v>
                </c:pt>
                <c:pt idx="198">
                  <c:v>21.9</c:v>
                </c:pt>
                <c:pt idx="199">
                  <c:v>21.6</c:v>
                </c:pt>
                <c:pt idx="200">
                  <c:v>25.5</c:v>
                </c:pt>
                <c:pt idx="201">
                  <c:v>19.100000000000001</c:v>
                </c:pt>
                <c:pt idx="202">
                  <c:v>16.399999999999999</c:v>
                </c:pt>
                <c:pt idx="203">
                  <c:v>16</c:v>
                </c:pt>
                <c:pt idx="204">
                  <c:v>15.3</c:v>
                </c:pt>
                <c:pt idx="205">
                  <c:v>10.7</c:v>
                </c:pt>
                <c:pt idx="206">
                  <c:v>10.6</c:v>
                </c:pt>
                <c:pt idx="207">
                  <c:v>8.5</c:v>
                </c:pt>
                <c:pt idx="208">
                  <c:v>7.9</c:v>
                </c:pt>
                <c:pt idx="209">
                  <c:v>8</c:v>
                </c:pt>
                <c:pt idx="210">
                  <c:v>7.9</c:v>
                </c:pt>
                <c:pt idx="211">
                  <c:v>7.6</c:v>
                </c:pt>
                <c:pt idx="212">
                  <c:v>7.4</c:v>
                </c:pt>
                <c:pt idx="213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29-40BA-AFFC-4C77D0D6F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in val="1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.037R'!$E$26:$HJ$26</c:f>
              <c:numCache>
                <c:formatCode>General</c:formatCode>
                <c:ptCount val="214"/>
                <c:pt idx="0">
                  <c:v>44.1</c:v>
                </c:pt>
                <c:pt idx="1">
                  <c:v>41.5</c:v>
                </c:pt>
                <c:pt idx="2">
                  <c:v>38.9</c:v>
                </c:pt>
                <c:pt idx="3">
                  <c:v>37.299999999999997</c:v>
                </c:pt>
                <c:pt idx="4">
                  <c:v>37.5</c:v>
                </c:pt>
                <c:pt idx="5">
                  <c:v>38</c:v>
                </c:pt>
                <c:pt idx="6">
                  <c:v>38.200000000000003</c:v>
                </c:pt>
                <c:pt idx="7">
                  <c:v>37.200000000000003</c:v>
                </c:pt>
                <c:pt idx="8">
                  <c:v>37.299999999999997</c:v>
                </c:pt>
                <c:pt idx="9">
                  <c:v>37.5</c:v>
                </c:pt>
                <c:pt idx="10">
                  <c:v>39.700000000000003</c:v>
                </c:pt>
                <c:pt idx="11">
                  <c:v>40.1</c:v>
                </c:pt>
                <c:pt idx="12">
                  <c:v>42.3</c:v>
                </c:pt>
                <c:pt idx="13">
                  <c:v>40.5</c:v>
                </c:pt>
                <c:pt idx="14">
                  <c:v>40.6</c:v>
                </c:pt>
                <c:pt idx="15">
                  <c:v>40.6</c:v>
                </c:pt>
                <c:pt idx="16">
                  <c:v>40.799999999999997</c:v>
                </c:pt>
                <c:pt idx="17">
                  <c:v>41.6</c:v>
                </c:pt>
                <c:pt idx="18">
                  <c:v>40.5</c:v>
                </c:pt>
                <c:pt idx="19">
                  <c:v>31.7</c:v>
                </c:pt>
                <c:pt idx="20">
                  <c:v>31.9</c:v>
                </c:pt>
                <c:pt idx="21">
                  <c:v>35.299999999999997</c:v>
                </c:pt>
                <c:pt idx="22">
                  <c:v>36.9</c:v>
                </c:pt>
                <c:pt idx="23">
                  <c:v>36.200000000000003</c:v>
                </c:pt>
                <c:pt idx="24">
                  <c:v>35.4</c:v>
                </c:pt>
                <c:pt idx="25">
                  <c:v>35.9</c:v>
                </c:pt>
                <c:pt idx="26">
                  <c:v>35.700000000000003</c:v>
                </c:pt>
                <c:pt idx="27">
                  <c:v>35.200000000000003</c:v>
                </c:pt>
                <c:pt idx="28">
                  <c:v>35.4</c:v>
                </c:pt>
                <c:pt idx="29">
                  <c:v>35.6</c:v>
                </c:pt>
                <c:pt idx="30">
                  <c:v>28.6</c:v>
                </c:pt>
                <c:pt idx="31">
                  <c:v>35.5</c:v>
                </c:pt>
                <c:pt idx="32">
                  <c:v>42.5</c:v>
                </c:pt>
                <c:pt idx="33">
                  <c:v>45.7</c:v>
                </c:pt>
                <c:pt idx="34">
                  <c:v>44.3</c:v>
                </c:pt>
                <c:pt idx="35">
                  <c:v>44.1</c:v>
                </c:pt>
                <c:pt idx="36">
                  <c:v>44.4</c:v>
                </c:pt>
                <c:pt idx="37">
                  <c:v>44.8</c:v>
                </c:pt>
                <c:pt idx="38">
                  <c:v>43.3</c:v>
                </c:pt>
                <c:pt idx="39">
                  <c:v>37.6</c:v>
                </c:pt>
                <c:pt idx="40">
                  <c:v>39.4</c:v>
                </c:pt>
                <c:pt idx="41">
                  <c:v>43.5</c:v>
                </c:pt>
                <c:pt idx="42">
                  <c:v>42.4</c:v>
                </c:pt>
                <c:pt idx="43">
                  <c:v>41.6</c:v>
                </c:pt>
                <c:pt idx="44">
                  <c:v>40.799999999999997</c:v>
                </c:pt>
                <c:pt idx="45">
                  <c:v>40.4</c:v>
                </c:pt>
                <c:pt idx="46">
                  <c:v>40.200000000000003</c:v>
                </c:pt>
                <c:pt idx="47">
                  <c:v>41.7</c:v>
                </c:pt>
                <c:pt idx="48">
                  <c:v>19.2</c:v>
                </c:pt>
                <c:pt idx="49">
                  <c:v>23.5</c:v>
                </c:pt>
                <c:pt idx="50">
                  <c:v>23.1</c:v>
                </c:pt>
                <c:pt idx="51">
                  <c:v>23.4</c:v>
                </c:pt>
                <c:pt idx="52">
                  <c:v>23.7</c:v>
                </c:pt>
                <c:pt idx="53">
                  <c:v>23.9</c:v>
                </c:pt>
                <c:pt idx="54">
                  <c:v>23.8</c:v>
                </c:pt>
                <c:pt idx="55">
                  <c:v>23</c:v>
                </c:pt>
                <c:pt idx="56">
                  <c:v>87.2</c:v>
                </c:pt>
                <c:pt idx="57">
                  <c:v>31.1</c:v>
                </c:pt>
                <c:pt idx="58">
                  <c:v>30.7</c:v>
                </c:pt>
                <c:pt idx="59">
                  <c:v>16.3</c:v>
                </c:pt>
                <c:pt idx="60">
                  <c:v>16.899999999999999</c:v>
                </c:pt>
                <c:pt idx="61">
                  <c:v>19.2</c:v>
                </c:pt>
                <c:pt idx="62">
                  <c:v>24.9</c:v>
                </c:pt>
                <c:pt idx="63">
                  <c:v>24.8</c:v>
                </c:pt>
                <c:pt idx="64">
                  <c:v>24.8</c:v>
                </c:pt>
                <c:pt idx="65">
                  <c:v>24.5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25</c:v>
                </c:pt>
                <c:pt idx="70">
                  <c:v>24.9</c:v>
                </c:pt>
                <c:pt idx="71">
                  <c:v>24.9</c:v>
                </c:pt>
                <c:pt idx="72">
                  <c:v>24.9</c:v>
                </c:pt>
                <c:pt idx="73">
                  <c:v>25.1</c:v>
                </c:pt>
                <c:pt idx="74">
                  <c:v>25</c:v>
                </c:pt>
                <c:pt idx="75">
                  <c:v>25</c:v>
                </c:pt>
                <c:pt idx="76">
                  <c:v>25.2</c:v>
                </c:pt>
                <c:pt idx="77">
                  <c:v>24.7</c:v>
                </c:pt>
                <c:pt idx="78">
                  <c:v>24.6</c:v>
                </c:pt>
                <c:pt idx="79">
                  <c:v>25.1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25.2</c:v>
                </c:pt>
                <c:pt idx="84">
                  <c:v>25.4</c:v>
                </c:pt>
                <c:pt idx="85">
                  <c:v>25.5</c:v>
                </c:pt>
                <c:pt idx="86">
                  <c:v>25.2</c:v>
                </c:pt>
                <c:pt idx="87">
                  <c:v>39.9</c:v>
                </c:pt>
                <c:pt idx="88">
                  <c:v>36.200000000000003</c:v>
                </c:pt>
                <c:pt idx="89">
                  <c:v>35.4</c:v>
                </c:pt>
                <c:pt idx="90">
                  <c:v>35.5</c:v>
                </c:pt>
                <c:pt idx="91">
                  <c:v>34.9</c:v>
                </c:pt>
                <c:pt idx="92">
                  <c:v>36.200000000000003</c:v>
                </c:pt>
                <c:pt idx="93">
                  <c:v>35.4</c:v>
                </c:pt>
                <c:pt idx="94">
                  <c:v>35.6</c:v>
                </c:pt>
                <c:pt idx="95">
                  <c:v>35.799999999999997</c:v>
                </c:pt>
                <c:pt idx="96">
                  <c:v>36.200000000000003</c:v>
                </c:pt>
                <c:pt idx="97">
                  <c:v>36.4</c:v>
                </c:pt>
                <c:pt idx="98">
                  <c:v>36.4</c:v>
                </c:pt>
                <c:pt idx="99">
                  <c:v>37</c:v>
                </c:pt>
                <c:pt idx="100">
                  <c:v>37.299999999999997</c:v>
                </c:pt>
                <c:pt idx="101">
                  <c:v>40.6</c:v>
                </c:pt>
                <c:pt idx="102">
                  <c:v>40</c:v>
                </c:pt>
                <c:pt idx="103">
                  <c:v>40.799999999999997</c:v>
                </c:pt>
                <c:pt idx="104">
                  <c:v>41.3</c:v>
                </c:pt>
                <c:pt idx="105">
                  <c:v>41.2</c:v>
                </c:pt>
                <c:pt idx="106">
                  <c:v>43</c:v>
                </c:pt>
                <c:pt idx="107">
                  <c:v>40.299999999999997</c:v>
                </c:pt>
                <c:pt idx="108">
                  <c:v>40.4</c:v>
                </c:pt>
                <c:pt idx="109">
                  <c:v>38.299999999999997</c:v>
                </c:pt>
                <c:pt idx="110">
                  <c:v>38.799999999999997</c:v>
                </c:pt>
                <c:pt idx="111">
                  <c:v>37.9</c:v>
                </c:pt>
                <c:pt idx="112">
                  <c:v>40.200000000000003</c:v>
                </c:pt>
                <c:pt idx="113">
                  <c:v>38.200000000000003</c:v>
                </c:pt>
                <c:pt idx="114">
                  <c:v>40.6</c:v>
                </c:pt>
                <c:pt idx="115">
                  <c:v>39.9</c:v>
                </c:pt>
                <c:pt idx="116">
                  <c:v>34.700000000000003</c:v>
                </c:pt>
                <c:pt idx="117">
                  <c:v>37.4</c:v>
                </c:pt>
                <c:pt idx="118">
                  <c:v>37.700000000000003</c:v>
                </c:pt>
                <c:pt idx="119">
                  <c:v>34</c:v>
                </c:pt>
                <c:pt idx="120">
                  <c:v>40.9</c:v>
                </c:pt>
                <c:pt idx="121">
                  <c:v>34</c:v>
                </c:pt>
                <c:pt idx="122">
                  <c:v>39.200000000000003</c:v>
                </c:pt>
                <c:pt idx="123">
                  <c:v>39.700000000000003</c:v>
                </c:pt>
                <c:pt idx="124">
                  <c:v>39.700000000000003</c:v>
                </c:pt>
                <c:pt idx="125">
                  <c:v>39.9</c:v>
                </c:pt>
                <c:pt idx="126">
                  <c:v>33.6</c:v>
                </c:pt>
                <c:pt idx="127">
                  <c:v>39.799999999999997</c:v>
                </c:pt>
                <c:pt idx="128">
                  <c:v>31.8</c:v>
                </c:pt>
                <c:pt idx="129">
                  <c:v>31</c:v>
                </c:pt>
                <c:pt idx="130">
                  <c:v>32.1</c:v>
                </c:pt>
                <c:pt idx="131">
                  <c:v>31.9</c:v>
                </c:pt>
                <c:pt idx="132">
                  <c:v>31.5</c:v>
                </c:pt>
                <c:pt idx="133">
                  <c:v>31</c:v>
                </c:pt>
                <c:pt idx="134">
                  <c:v>31.3</c:v>
                </c:pt>
                <c:pt idx="135">
                  <c:v>30.8</c:v>
                </c:pt>
                <c:pt idx="136">
                  <c:v>28.6</c:v>
                </c:pt>
                <c:pt idx="137">
                  <c:v>29</c:v>
                </c:pt>
                <c:pt idx="138">
                  <c:v>28.7</c:v>
                </c:pt>
                <c:pt idx="139">
                  <c:v>28.8</c:v>
                </c:pt>
                <c:pt idx="140">
                  <c:v>28.3</c:v>
                </c:pt>
                <c:pt idx="141">
                  <c:v>28.7</c:v>
                </c:pt>
                <c:pt idx="142">
                  <c:v>28.6</c:v>
                </c:pt>
                <c:pt idx="143">
                  <c:v>25.9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26.7</c:v>
                </c:pt>
                <c:pt idx="148">
                  <c:v>26.5</c:v>
                </c:pt>
                <c:pt idx="149">
                  <c:v>26.5</c:v>
                </c:pt>
                <c:pt idx="150">
                  <c:v>26.6</c:v>
                </c:pt>
                <c:pt idx="151">
                  <c:v>26.6</c:v>
                </c:pt>
                <c:pt idx="152">
                  <c:v>26.7</c:v>
                </c:pt>
                <c:pt idx="153">
                  <c:v>26.6</c:v>
                </c:pt>
                <c:pt idx="154">
                  <c:v>26.6</c:v>
                </c:pt>
                <c:pt idx="155">
                  <c:v>26.6</c:v>
                </c:pt>
                <c:pt idx="156">
                  <c:v>26.6</c:v>
                </c:pt>
                <c:pt idx="157">
                  <c:v>26.4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26.3</c:v>
                </c:pt>
                <c:pt idx="163">
                  <c:v>26.2</c:v>
                </c:pt>
                <c:pt idx="164">
                  <c:v>26.1</c:v>
                </c:pt>
                <c:pt idx="165">
                  <c:v>37.700000000000003</c:v>
                </c:pt>
                <c:pt idx="166">
                  <c:v>19.2</c:v>
                </c:pt>
                <c:pt idx="167">
                  <c:v>23.5</c:v>
                </c:pt>
                <c:pt idx="168">
                  <c:v>23.1</c:v>
                </c:pt>
                <c:pt idx="169">
                  <c:v>23.4</c:v>
                </c:pt>
                <c:pt idx="170">
                  <c:v>23.7</c:v>
                </c:pt>
                <c:pt idx="171">
                  <c:v>23.9</c:v>
                </c:pt>
                <c:pt idx="172">
                  <c:v>23.8</c:v>
                </c:pt>
                <c:pt idx="173">
                  <c:v>104.1</c:v>
                </c:pt>
                <c:pt idx="174">
                  <c:v>102.6</c:v>
                </c:pt>
                <c:pt idx="175">
                  <c:v>102.1</c:v>
                </c:pt>
                <c:pt idx="176">
                  <c:v>101.4</c:v>
                </c:pt>
                <c:pt idx="177">
                  <c:v>101.8</c:v>
                </c:pt>
                <c:pt idx="178">
                  <c:v>102.1</c:v>
                </c:pt>
                <c:pt idx="179">
                  <c:v>101.1</c:v>
                </c:pt>
                <c:pt idx="180">
                  <c:v>100.8</c:v>
                </c:pt>
                <c:pt idx="181">
                  <c:v>101.2</c:v>
                </c:pt>
                <c:pt idx="182">
                  <c:v>101.3</c:v>
                </c:pt>
                <c:pt idx="183">
                  <c:v>100.3</c:v>
                </c:pt>
                <c:pt idx="184">
                  <c:v>99</c:v>
                </c:pt>
                <c:pt idx="185">
                  <c:v>99.1</c:v>
                </c:pt>
                <c:pt idx="186">
                  <c:v>100.3</c:v>
                </c:pt>
                <c:pt idx="187">
                  <c:v>99.7</c:v>
                </c:pt>
                <c:pt idx="188">
                  <c:v>100.2</c:v>
                </c:pt>
                <c:pt idx="189">
                  <c:v>99.8</c:v>
                </c:pt>
                <c:pt idx="190">
                  <c:v>98.3</c:v>
                </c:pt>
                <c:pt idx="191">
                  <c:v>99.4</c:v>
                </c:pt>
                <c:pt idx="192">
                  <c:v>98.3</c:v>
                </c:pt>
                <c:pt idx="193">
                  <c:v>99.2</c:v>
                </c:pt>
                <c:pt idx="194">
                  <c:v>98.7</c:v>
                </c:pt>
                <c:pt idx="195">
                  <c:v>100.7</c:v>
                </c:pt>
                <c:pt idx="196">
                  <c:v>98.7</c:v>
                </c:pt>
                <c:pt idx="197">
                  <c:v>107.1</c:v>
                </c:pt>
                <c:pt idx="198">
                  <c:v>110.9</c:v>
                </c:pt>
                <c:pt idx="199">
                  <c:v>110.8</c:v>
                </c:pt>
                <c:pt idx="200">
                  <c:v>112.9</c:v>
                </c:pt>
                <c:pt idx="201">
                  <c:v>111.3</c:v>
                </c:pt>
                <c:pt idx="202">
                  <c:v>111.2</c:v>
                </c:pt>
                <c:pt idx="203">
                  <c:v>111.3</c:v>
                </c:pt>
                <c:pt idx="204">
                  <c:v>110.4</c:v>
                </c:pt>
                <c:pt idx="205">
                  <c:v>110.7</c:v>
                </c:pt>
                <c:pt idx="206">
                  <c:v>110.3</c:v>
                </c:pt>
                <c:pt idx="207">
                  <c:v>109.7</c:v>
                </c:pt>
                <c:pt idx="208">
                  <c:v>110.2</c:v>
                </c:pt>
                <c:pt idx="209">
                  <c:v>110.3</c:v>
                </c:pt>
                <c:pt idx="210">
                  <c:v>109.6</c:v>
                </c:pt>
                <c:pt idx="211">
                  <c:v>109.9</c:v>
                </c:pt>
                <c:pt idx="212">
                  <c:v>109.9</c:v>
                </c:pt>
                <c:pt idx="213">
                  <c:v>109.5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7-4A1F-AB89-0A8EFA4109D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.037R'!$E$27:$HJ$27</c:f>
              <c:numCache>
                <c:formatCode>General</c:formatCode>
                <c:ptCount val="214"/>
                <c:pt idx="0">
                  <c:v>85.6</c:v>
                </c:pt>
                <c:pt idx="1">
                  <c:v>79.599999999999994</c:v>
                </c:pt>
                <c:pt idx="2">
                  <c:v>76.900000000000006</c:v>
                </c:pt>
                <c:pt idx="3">
                  <c:v>75.7</c:v>
                </c:pt>
                <c:pt idx="4">
                  <c:v>76.5</c:v>
                </c:pt>
                <c:pt idx="5">
                  <c:v>75.099999999999994</c:v>
                </c:pt>
                <c:pt idx="6">
                  <c:v>75.3</c:v>
                </c:pt>
                <c:pt idx="7">
                  <c:v>75.5</c:v>
                </c:pt>
                <c:pt idx="8">
                  <c:v>78.3</c:v>
                </c:pt>
                <c:pt idx="9">
                  <c:v>79.599999999999994</c:v>
                </c:pt>
                <c:pt idx="10">
                  <c:v>80.099999999999994</c:v>
                </c:pt>
                <c:pt idx="11">
                  <c:v>80.2</c:v>
                </c:pt>
                <c:pt idx="12">
                  <c:v>82.9</c:v>
                </c:pt>
                <c:pt idx="13">
                  <c:v>80.599999999999994</c:v>
                </c:pt>
                <c:pt idx="14">
                  <c:v>81.599999999999994</c:v>
                </c:pt>
                <c:pt idx="15">
                  <c:v>81.3</c:v>
                </c:pt>
                <c:pt idx="16">
                  <c:v>82.4</c:v>
                </c:pt>
                <c:pt idx="17">
                  <c:v>83.6</c:v>
                </c:pt>
                <c:pt idx="18">
                  <c:v>81.8</c:v>
                </c:pt>
                <c:pt idx="19">
                  <c:v>52.2</c:v>
                </c:pt>
                <c:pt idx="20">
                  <c:v>58.3</c:v>
                </c:pt>
                <c:pt idx="21">
                  <c:v>69.7</c:v>
                </c:pt>
                <c:pt idx="22">
                  <c:v>72.599999999999994</c:v>
                </c:pt>
                <c:pt idx="23">
                  <c:v>71.400000000000006</c:v>
                </c:pt>
                <c:pt idx="24">
                  <c:v>70.3</c:v>
                </c:pt>
                <c:pt idx="25">
                  <c:v>72.3</c:v>
                </c:pt>
                <c:pt idx="26">
                  <c:v>71.8</c:v>
                </c:pt>
                <c:pt idx="27">
                  <c:v>71.599999999999994</c:v>
                </c:pt>
                <c:pt idx="28">
                  <c:v>72.099999999999994</c:v>
                </c:pt>
                <c:pt idx="29">
                  <c:v>73</c:v>
                </c:pt>
                <c:pt idx="30">
                  <c:v>55.5</c:v>
                </c:pt>
                <c:pt idx="31">
                  <c:v>74.5</c:v>
                </c:pt>
                <c:pt idx="32">
                  <c:v>84.5</c:v>
                </c:pt>
                <c:pt idx="33">
                  <c:v>90.7</c:v>
                </c:pt>
                <c:pt idx="34">
                  <c:v>87.5</c:v>
                </c:pt>
                <c:pt idx="35">
                  <c:v>90.2</c:v>
                </c:pt>
                <c:pt idx="36">
                  <c:v>88.5</c:v>
                </c:pt>
                <c:pt idx="37">
                  <c:v>89.9</c:v>
                </c:pt>
                <c:pt idx="38">
                  <c:v>90.6</c:v>
                </c:pt>
                <c:pt idx="39">
                  <c:v>74</c:v>
                </c:pt>
                <c:pt idx="40">
                  <c:v>79.5</c:v>
                </c:pt>
                <c:pt idx="41">
                  <c:v>82.4</c:v>
                </c:pt>
                <c:pt idx="42">
                  <c:v>83.7</c:v>
                </c:pt>
                <c:pt idx="43">
                  <c:v>82.7</c:v>
                </c:pt>
                <c:pt idx="44">
                  <c:v>81.900000000000006</c:v>
                </c:pt>
                <c:pt idx="45">
                  <c:v>83.3</c:v>
                </c:pt>
                <c:pt idx="46">
                  <c:v>81.2</c:v>
                </c:pt>
                <c:pt idx="47">
                  <c:v>81.7</c:v>
                </c:pt>
                <c:pt idx="48">
                  <c:v>51.4</c:v>
                </c:pt>
                <c:pt idx="49">
                  <c:v>49.3</c:v>
                </c:pt>
                <c:pt idx="50">
                  <c:v>47.7</c:v>
                </c:pt>
                <c:pt idx="51">
                  <c:v>48</c:v>
                </c:pt>
                <c:pt idx="52">
                  <c:v>48.8</c:v>
                </c:pt>
                <c:pt idx="53">
                  <c:v>49.4</c:v>
                </c:pt>
                <c:pt idx="54">
                  <c:v>49.5</c:v>
                </c:pt>
                <c:pt idx="55">
                  <c:v>48.9</c:v>
                </c:pt>
                <c:pt idx="56">
                  <c:v>167</c:v>
                </c:pt>
                <c:pt idx="57">
                  <c:v>48.1</c:v>
                </c:pt>
                <c:pt idx="58">
                  <c:v>47.8</c:v>
                </c:pt>
                <c:pt idx="59">
                  <c:v>38.4</c:v>
                </c:pt>
                <c:pt idx="60">
                  <c:v>28</c:v>
                </c:pt>
                <c:pt idx="61">
                  <c:v>36.200000000000003</c:v>
                </c:pt>
                <c:pt idx="62">
                  <c:v>49.5</c:v>
                </c:pt>
                <c:pt idx="63">
                  <c:v>50.8</c:v>
                </c:pt>
                <c:pt idx="64">
                  <c:v>51</c:v>
                </c:pt>
                <c:pt idx="65">
                  <c:v>50.7</c:v>
                </c:pt>
                <c:pt idx="66">
                  <c:v>51</c:v>
                </c:pt>
                <c:pt idx="67">
                  <c:v>51.1</c:v>
                </c:pt>
                <c:pt idx="68">
                  <c:v>51</c:v>
                </c:pt>
                <c:pt idx="69">
                  <c:v>51.4</c:v>
                </c:pt>
                <c:pt idx="70">
                  <c:v>51.4</c:v>
                </c:pt>
                <c:pt idx="71">
                  <c:v>51.6</c:v>
                </c:pt>
                <c:pt idx="72">
                  <c:v>51.4</c:v>
                </c:pt>
                <c:pt idx="73">
                  <c:v>51.8</c:v>
                </c:pt>
                <c:pt idx="74">
                  <c:v>51.5</c:v>
                </c:pt>
                <c:pt idx="75">
                  <c:v>51.8</c:v>
                </c:pt>
                <c:pt idx="76">
                  <c:v>51.7</c:v>
                </c:pt>
                <c:pt idx="77">
                  <c:v>50.9</c:v>
                </c:pt>
                <c:pt idx="78">
                  <c:v>50.9</c:v>
                </c:pt>
                <c:pt idx="79">
                  <c:v>51.8</c:v>
                </c:pt>
                <c:pt idx="80">
                  <c:v>51.9</c:v>
                </c:pt>
                <c:pt idx="81">
                  <c:v>52.1</c:v>
                </c:pt>
                <c:pt idx="82">
                  <c:v>51.8</c:v>
                </c:pt>
                <c:pt idx="83">
                  <c:v>51.7</c:v>
                </c:pt>
                <c:pt idx="84">
                  <c:v>52.1</c:v>
                </c:pt>
                <c:pt idx="85">
                  <c:v>52.4</c:v>
                </c:pt>
                <c:pt idx="86">
                  <c:v>51.8</c:v>
                </c:pt>
                <c:pt idx="87">
                  <c:v>75.599999999999994</c:v>
                </c:pt>
                <c:pt idx="88">
                  <c:v>71.400000000000006</c:v>
                </c:pt>
                <c:pt idx="89">
                  <c:v>70.3</c:v>
                </c:pt>
                <c:pt idx="90">
                  <c:v>84.7</c:v>
                </c:pt>
                <c:pt idx="91">
                  <c:v>79.8</c:v>
                </c:pt>
                <c:pt idx="92">
                  <c:v>71.599999999999994</c:v>
                </c:pt>
                <c:pt idx="93">
                  <c:v>72.099999999999994</c:v>
                </c:pt>
                <c:pt idx="94">
                  <c:v>73</c:v>
                </c:pt>
                <c:pt idx="95">
                  <c:v>73.7</c:v>
                </c:pt>
                <c:pt idx="96">
                  <c:v>75</c:v>
                </c:pt>
                <c:pt idx="97">
                  <c:v>75.900000000000006</c:v>
                </c:pt>
                <c:pt idx="98">
                  <c:v>75.400000000000006</c:v>
                </c:pt>
                <c:pt idx="99">
                  <c:v>75.5</c:v>
                </c:pt>
                <c:pt idx="100">
                  <c:v>77.2</c:v>
                </c:pt>
                <c:pt idx="101">
                  <c:v>74.400000000000006</c:v>
                </c:pt>
                <c:pt idx="102">
                  <c:v>73</c:v>
                </c:pt>
                <c:pt idx="103">
                  <c:v>73.400000000000006</c:v>
                </c:pt>
                <c:pt idx="104">
                  <c:v>68.8</c:v>
                </c:pt>
                <c:pt idx="105">
                  <c:v>68.099999999999994</c:v>
                </c:pt>
                <c:pt idx="106">
                  <c:v>70.5</c:v>
                </c:pt>
                <c:pt idx="107">
                  <c:v>69.599999999999994</c:v>
                </c:pt>
                <c:pt idx="108">
                  <c:v>67.099999999999994</c:v>
                </c:pt>
                <c:pt idx="109">
                  <c:v>68.5</c:v>
                </c:pt>
                <c:pt idx="110">
                  <c:v>68</c:v>
                </c:pt>
                <c:pt idx="111">
                  <c:v>66.5</c:v>
                </c:pt>
                <c:pt idx="112">
                  <c:v>71.3</c:v>
                </c:pt>
                <c:pt idx="113">
                  <c:v>63.7</c:v>
                </c:pt>
                <c:pt idx="114">
                  <c:v>63.7</c:v>
                </c:pt>
                <c:pt idx="115">
                  <c:v>69.3</c:v>
                </c:pt>
                <c:pt idx="116">
                  <c:v>53.6</c:v>
                </c:pt>
                <c:pt idx="117">
                  <c:v>61.3</c:v>
                </c:pt>
                <c:pt idx="118">
                  <c:v>65.599999999999994</c:v>
                </c:pt>
                <c:pt idx="119">
                  <c:v>52.7</c:v>
                </c:pt>
                <c:pt idx="120">
                  <c:v>63.8</c:v>
                </c:pt>
                <c:pt idx="121">
                  <c:v>52.8</c:v>
                </c:pt>
                <c:pt idx="122">
                  <c:v>61</c:v>
                </c:pt>
                <c:pt idx="123">
                  <c:v>62.9</c:v>
                </c:pt>
                <c:pt idx="124">
                  <c:v>61.9</c:v>
                </c:pt>
                <c:pt idx="125">
                  <c:v>61.7</c:v>
                </c:pt>
                <c:pt idx="126">
                  <c:v>65.3</c:v>
                </c:pt>
                <c:pt idx="127">
                  <c:v>70.8</c:v>
                </c:pt>
                <c:pt idx="128">
                  <c:v>64.900000000000006</c:v>
                </c:pt>
                <c:pt idx="129">
                  <c:v>62.3</c:v>
                </c:pt>
                <c:pt idx="130">
                  <c:v>64.7</c:v>
                </c:pt>
                <c:pt idx="131">
                  <c:v>63.8</c:v>
                </c:pt>
                <c:pt idx="132">
                  <c:v>63.6</c:v>
                </c:pt>
                <c:pt idx="133">
                  <c:v>62.2</c:v>
                </c:pt>
                <c:pt idx="134">
                  <c:v>62.3</c:v>
                </c:pt>
                <c:pt idx="135">
                  <c:v>61.3</c:v>
                </c:pt>
                <c:pt idx="136">
                  <c:v>61.4</c:v>
                </c:pt>
                <c:pt idx="137">
                  <c:v>57.4</c:v>
                </c:pt>
                <c:pt idx="138">
                  <c:v>57</c:v>
                </c:pt>
                <c:pt idx="139">
                  <c:v>56.6</c:v>
                </c:pt>
                <c:pt idx="140">
                  <c:v>56.6</c:v>
                </c:pt>
                <c:pt idx="141">
                  <c:v>57.4</c:v>
                </c:pt>
                <c:pt idx="142">
                  <c:v>57.3</c:v>
                </c:pt>
                <c:pt idx="143">
                  <c:v>50.8</c:v>
                </c:pt>
                <c:pt idx="144">
                  <c:v>52.3</c:v>
                </c:pt>
                <c:pt idx="145">
                  <c:v>52.9</c:v>
                </c:pt>
                <c:pt idx="146">
                  <c:v>53</c:v>
                </c:pt>
                <c:pt idx="147">
                  <c:v>53.3</c:v>
                </c:pt>
                <c:pt idx="148">
                  <c:v>53.4</c:v>
                </c:pt>
                <c:pt idx="149">
                  <c:v>53.4</c:v>
                </c:pt>
                <c:pt idx="150">
                  <c:v>53.4</c:v>
                </c:pt>
                <c:pt idx="151">
                  <c:v>53.1</c:v>
                </c:pt>
                <c:pt idx="152">
                  <c:v>53.3</c:v>
                </c:pt>
                <c:pt idx="153">
                  <c:v>53.2</c:v>
                </c:pt>
                <c:pt idx="154">
                  <c:v>53.1</c:v>
                </c:pt>
                <c:pt idx="155">
                  <c:v>52.8</c:v>
                </c:pt>
                <c:pt idx="156">
                  <c:v>52.9</c:v>
                </c:pt>
                <c:pt idx="157">
                  <c:v>52.5</c:v>
                </c:pt>
                <c:pt idx="158">
                  <c:v>52.1</c:v>
                </c:pt>
                <c:pt idx="159">
                  <c:v>51.9</c:v>
                </c:pt>
                <c:pt idx="160">
                  <c:v>51.9</c:v>
                </c:pt>
                <c:pt idx="161">
                  <c:v>51.7</c:v>
                </c:pt>
                <c:pt idx="162">
                  <c:v>51</c:v>
                </c:pt>
                <c:pt idx="163">
                  <c:v>51</c:v>
                </c:pt>
                <c:pt idx="164">
                  <c:v>50.6</c:v>
                </c:pt>
                <c:pt idx="165">
                  <c:v>77.2</c:v>
                </c:pt>
                <c:pt idx="166">
                  <c:v>51.4</c:v>
                </c:pt>
                <c:pt idx="167">
                  <c:v>49.3</c:v>
                </c:pt>
                <c:pt idx="168">
                  <c:v>47.7</c:v>
                </c:pt>
                <c:pt idx="169">
                  <c:v>48</c:v>
                </c:pt>
                <c:pt idx="170">
                  <c:v>48.8</c:v>
                </c:pt>
                <c:pt idx="171">
                  <c:v>49.4</c:v>
                </c:pt>
                <c:pt idx="172">
                  <c:v>49.5</c:v>
                </c:pt>
                <c:pt idx="173">
                  <c:v>169.1</c:v>
                </c:pt>
                <c:pt idx="174">
                  <c:v>164.5</c:v>
                </c:pt>
                <c:pt idx="175">
                  <c:v>171.2</c:v>
                </c:pt>
                <c:pt idx="176">
                  <c:v>169</c:v>
                </c:pt>
                <c:pt idx="177">
                  <c:v>169</c:v>
                </c:pt>
                <c:pt idx="178">
                  <c:v>169.3</c:v>
                </c:pt>
                <c:pt idx="179">
                  <c:v>170.6</c:v>
                </c:pt>
                <c:pt idx="180">
                  <c:v>169.8</c:v>
                </c:pt>
                <c:pt idx="181">
                  <c:v>170.7</c:v>
                </c:pt>
                <c:pt idx="182">
                  <c:v>174.8</c:v>
                </c:pt>
                <c:pt idx="183">
                  <c:v>172.5</c:v>
                </c:pt>
                <c:pt idx="184">
                  <c:v>170.7</c:v>
                </c:pt>
                <c:pt idx="185">
                  <c:v>169.5</c:v>
                </c:pt>
                <c:pt idx="186">
                  <c:v>173.2</c:v>
                </c:pt>
                <c:pt idx="187">
                  <c:v>170.7</c:v>
                </c:pt>
                <c:pt idx="188">
                  <c:v>172.5</c:v>
                </c:pt>
                <c:pt idx="189">
                  <c:v>172.1</c:v>
                </c:pt>
                <c:pt idx="190">
                  <c:v>169.7</c:v>
                </c:pt>
                <c:pt idx="191">
                  <c:v>172</c:v>
                </c:pt>
                <c:pt idx="192">
                  <c:v>169.3</c:v>
                </c:pt>
                <c:pt idx="193">
                  <c:v>172.5</c:v>
                </c:pt>
                <c:pt idx="194">
                  <c:v>171</c:v>
                </c:pt>
                <c:pt idx="195">
                  <c:v>173</c:v>
                </c:pt>
                <c:pt idx="196">
                  <c:v>169.5</c:v>
                </c:pt>
                <c:pt idx="197">
                  <c:v>188.1</c:v>
                </c:pt>
                <c:pt idx="198">
                  <c:v>183.3</c:v>
                </c:pt>
                <c:pt idx="199">
                  <c:v>181.9</c:v>
                </c:pt>
                <c:pt idx="200">
                  <c:v>180.4</c:v>
                </c:pt>
                <c:pt idx="201">
                  <c:v>182.8</c:v>
                </c:pt>
                <c:pt idx="202">
                  <c:v>184.4</c:v>
                </c:pt>
                <c:pt idx="203">
                  <c:v>183.6</c:v>
                </c:pt>
                <c:pt idx="204">
                  <c:v>182.7</c:v>
                </c:pt>
                <c:pt idx="205">
                  <c:v>191.4</c:v>
                </c:pt>
                <c:pt idx="206">
                  <c:v>191.1</c:v>
                </c:pt>
                <c:pt idx="207">
                  <c:v>195.1</c:v>
                </c:pt>
                <c:pt idx="208">
                  <c:v>197.3</c:v>
                </c:pt>
                <c:pt idx="209">
                  <c:v>196.1</c:v>
                </c:pt>
                <c:pt idx="210">
                  <c:v>195</c:v>
                </c:pt>
                <c:pt idx="211">
                  <c:v>195.8</c:v>
                </c:pt>
                <c:pt idx="212">
                  <c:v>196.1</c:v>
                </c:pt>
                <c:pt idx="213">
                  <c:v>193.8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7-4A1F-AB89-0A8EFA4109D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.037R'!$E$28:$HJ$28</c:f>
              <c:numCache>
                <c:formatCode>General</c:formatCode>
                <c:ptCount val="214"/>
                <c:pt idx="0">
                  <c:v>6.6</c:v>
                </c:pt>
                <c:pt idx="1">
                  <c:v>6.5</c:v>
                </c:pt>
                <c:pt idx="2">
                  <c:v>6.5</c:v>
                </c:pt>
                <c:pt idx="3">
                  <c:v>6.5</c:v>
                </c:pt>
                <c:pt idx="4">
                  <c:v>6.4</c:v>
                </c:pt>
                <c:pt idx="5">
                  <c:v>6.7</c:v>
                </c:pt>
                <c:pt idx="6">
                  <c:v>5.6</c:v>
                </c:pt>
                <c:pt idx="7">
                  <c:v>5.5</c:v>
                </c:pt>
                <c:pt idx="8">
                  <c:v>5.5</c:v>
                </c:pt>
                <c:pt idx="9">
                  <c:v>6.7</c:v>
                </c:pt>
                <c:pt idx="10">
                  <c:v>7.1</c:v>
                </c:pt>
                <c:pt idx="11">
                  <c:v>7</c:v>
                </c:pt>
                <c:pt idx="12">
                  <c:v>7.2</c:v>
                </c:pt>
                <c:pt idx="13">
                  <c:v>7.1</c:v>
                </c:pt>
                <c:pt idx="14">
                  <c:v>6.5</c:v>
                </c:pt>
                <c:pt idx="15">
                  <c:v>7</c:v>
                </c:pt>
                <c:pt idx="16">
                  <c:v>6</c:v>
                </c:pt>
                <c:pt idx="17">
                  <c:v>5.8</c:v>
                </c:pt>
                <c:pt idx="18">
                  <c:v>5.8</c:v>
                </c:pt>
                <c:pt idx="19">
                  <c:v>4.4000000000000004</c:v>
                </c:pt>
                <c:pt idx="20">
                  <c:v>4.5999999999999996</c:v>
                </c:pt>
                <c:pt idx="21">
                  <c:v>5.2</c:v>
                </c:pt>
                <c:pt idx="22">
                  <c:v>5.4</c:v>
                </c:pt>
                <c:pt idx="23">
                  <c:v>6.3</c:v>
                </c:pt>
                <c:pt idx="24">
                  <c:v>6.1</c:v>
                </c:pt>
                <c:pt idx="25">
                  <c:v>5.9</c:v>
                </c:pt>
                <c:pt idx="26">
                  <c:v>6.3</c:v>
                </c:pt>
                <c:pt idx="27">
                  <c:v>5.3</c:v>
                </c:pt>
                <c:pt idx="28">
                  <c:v>5.3</c:v>
                </c:pt>
                <c:pt idx="29">
                  <c:v>5.3</c:v>
                </c:pt>
                <c:pt idx="30">
                  <c:v>5.5</c:v>
                </c:pt>
                <c:pt idx="31">
                  <c:v>6.6</c:v>
                </c:pt>
                <c:pt idx="32">
                  <c:v>8.1</c:v>
                </c:pt>
                <c:pt idx="33">
                  <c:v>7.9</c:v>
                </c:pt>
                <c:pt idx="34">
                  <c:v>7.7</c:v>
                </c:pt>
                <c:pt idx="35">
                  <c:v>7.1</c:v>
                </c:pt>
                <c:pt idx="36">
                  <c:v>7.8</c:v>
                </c:pt>
                <c:pt idx="37">
                  <c:v>6.6</c:v>
                </c:pt>
                <c:pt idx="38">
                  <c:v>6.4</c:v>
                </c:pt>
                <c:pt idx="39">
                  <c:v>5.6</c:v>
                </c:pt>
                <c:pt idx="40">
                  <c:v>6</c:v>
                </c:pt>
                <c:pt idx="41">
                  <c:v>6.4</c:v>
                </c:pt>
                <c:pt idx="42">
                  <c:v>7.3</c:v>
                </c:pt>
                <c:pt idx="43">
                  <c:v>7</c:v>
                </c:pt>
                <c:pt idx="44">
                  <c:v>6.7</c:v>
                </c:pt>
                <c:pt idx="45">
                  <c:v>7.1</c:v>
                </c:pt>
                <c:pt idx="46">
                  <c:v>5.9</c:v>
                </c:pt>
                <c:pt idx="47">
                  <c:v>6</c:v>
                </c:pt>
                <c:pt idx="48">
                  <c:v>2.9</c:v>
                </c:pt>
                <c:pt idx="49">
                  <c:v>6.2</c:v>
                </c:pt>
                <c:pt idx="50">
                  <c:v>5.6</c:v>
                </c:pt>
                <c:pt idx="51">
                  <c:v>5.6</c:v>
                </c:pt>
                <c:pt idx="52">
                  <c:v>5.8</c:v>
                </c:pt>
                <c:pt idx="53">
                  <c:v>5.8</c:v>
                </c:pt>
                <c:pt idx="54">
                  <c:v>5.7</c:v>
                </c:pt>
                <c:pt idx="55">
                  <c:v>5.5</c:v>
                </c:pt>
                <c:pt idx="56">
                  <c:v>10.199999999999999</c:v>
                </c:pt>
                <c:pt idx="57">
                  <c:v>5.8</c:v>
                </c:pt>
                <c:pt idx="58">
                  <c:v>5.6</c:v>
                </c:pt>
                <c:pt idx="59">
                  <c:v>2.6</c:v>
                </c:pt>
                <c:pt idx="60">
                  <c:v>4.5999999999999996</c:v>
                </c:pt>
                <c:pt idx="61">
                  <c:v>5.0999999999999996</c:v>
                </c:pt>
                <c:pt idx="62">
                  <c:v>6.3</c:v>
                </c:pt>
                <c:pt idx="63">
                  <c:v>6</c:v>
                </c:pt>
                <c:pt idx="64">
                  <c:v>5.9</c:v>
                </c:pt>
                <c:pt idx="65">
                  <c:v>5.8</c:v>
                </c:pt>
                <c:pt idx="66">
                  <c:v>5.7</c:v>
                </c:pt>
                <c:pt idx="67">
                  <c:v>5.8</c:v>
                </c:pt>
                <c:pt idx="68">
                  <c:v>5.8</c:v>
                </c:pt>
                <c:pt idx="69">
                  <c:v>5.9</c:v>
                </c:pt>
                <c:pt idx="70">
                  <c:v>5.8</c:v>
                </c:pt>
                <c:pt idx="71">
                  <c:v>5.8</c:v>
                </c:pt>
                <c:pt idx="72">
                  <c:v>5.8</c:v>
                </c:pt>
                <c:pt idx="73">
                  <c:v>6</c:v>
                </c:pt>
                <c:pt idx="74">
                  <c:v>5.8</c:v>
                </c:pt>
                <c:pt idx="75">
                  <c:v>5.9</c:v>
                </c:pt>
                <c:pt idx="76">
                  <c:v>5.8</c:v>
                </c:pt>
                <c:pt idx="77">
                  <c:v>5.8</c:v>
                </c:pt>
                <c:pt idx="78">
                  <c:v>5.6</c:v>
                </c:pt>
                <c:pt idx="79">
                  <c:v>5.8</c:v>
                </c:pt>
                <c:pt idx="80">
                  <c:v>5.9</c:v>
                </c:pt>
                <c:pt idx="81">
                  <c:v>5.9</c:v>
                </c:pt>
                <c:pt idx="82">
                  <c:v>5.9</c:v>
                </c:pt>
                <c:pt idx="83">
                  <c:v>5.9</c:v>
                </c:pt>
                <c:pt idx="84">
                  <c:v>6.1</c:v>
                </c:pt>
                <c:pt idx="85">
                  <c:v>5.9</c:v>
                </c:pt>
                <c:pt idx="86">
                  <c:v>6.1</c:v>
                </c:pt>
                <c:pt idx="87">
                  <c:v>5.4</c:v>
                </c:pt>
                <c:pt idx="88">
                  <c:v>6.8</c:v>
                </c:pt>
                <c:pt idx="89">
                  <c:v>6.1</c:v>
                </c:pt>
                <c:pt idx="90">
                  <c:v>6</c:v>
                </c:pt>
                <c:pt idx="91">
                  <c:v>6.1</c:v>
                </c:pt>
                <c:pt idx="92">
                  <c:v>5.3</c:v>
                </c:pt>
                <c:pt idx="93">
                  <c:v>5.3</c:v>
                </c:pt>
                <c:pt idx="94">
                  <c:v>5.3</c:v>
                </c:pt>
                <c:pt idx="95">
                  <c:v>5.4</c:v>
                </c:pt>
                <c:pt idx="96">
                  <c:v>5.4</c:v>
                </c:pt>
                <c:pt idx="97">
                  <c:v>5.3</c:v>
                </c:pt>
                <c:pt idx="98">
                  <c:v>5.4</c:v>
                </c:pt>
                <c:pt idx="99">
                  <c:v>5.7</c:v>
                </c:pt>
                <c:pt idx="100">
                  <c:v>5.5</c:v>
                </c:pt>
                <c:pt idx="101">
                  <c:v>6</c:v>
                </c:pt>
                <c:pt idx="102">
                  <c:v>6.4</c:v>
                </c:pt>
                <c:pt idx="103">
                  <c:v>6.5</c:v>
                </c:pt>
                <c:pt idx="104">
                  <c:v>7.4</c:v>
                </c:pt>
                <c:pt idx="105">
                  <c:v>7.4</c:v>
                </c:pt>
                <c:pt idx="106">
                  <c:v>7.6</c:v>
                </c:pt>
                <c:pt idx="107">
                  <c:v>6.8</c:v>
                </c:pt>
                <c:pt idx="108">
                  <c:v>7</c:v>
                </c:pt>
                <c:pt idx="109">
                  <c:v>6</c:v>
                </c:pt>
                <c:pt idx="110">
                  <c:v>6.4</c:v>
                </c:pt>
                <c:pt idx="111">
                  <c:v>6</c:v>
                </c:pt>
                <c:pt idx="112">
                  <c:v>6.2</c:v>
                </c:pt>
                <c:pt idx="113">
                  <c:v>6.5</c:v>
                </c:pt>
                <c:pt idx="114">
                  <c:v>7.4</c:v>
                </c:pt>
                <c:pt idx="115">
                  <c:v>5.9</c:v>
                </c:pt>
                <c:pt idx="116">
                  <c:v>6.7</c:v>
                </c:pt>
                <c:pt idx="117">
                  <c:v>6.3</c:v>
                </c:pt>
                <c:pt idx="118">
                  <c:v>6</c:v>
                </c:pt>
                <c:pt idx="119">
                  <c:v>6.4</c:v>
                </c:pt>
                <c:pt idx="120">
                  <c:v>6.9</c:v>
                </c:pt>
                <c:pt idx="121">
                  <c:v>6.2</c:v>
                </c:pt>
                <c:pt idx="122">
                  <c:v>6.6</c:v>
                </c:pt>
                <c:pt idx="123">
                  <c:v>6.5</c:v>
                </c:pt>
                <c:pt idx="124">
                  <c:v>6.8</c:v>
                </c:pt>
                <c:pt idx="125">
                  <c:v>6.6</c:v>
                </c:pt>
                <c:pt idx="126">
                  <c:v>6</c:v>
                </c:pt>
                <c:pt idx="127">
                  <c:v>7.4</c:v>
                </c:pt>
                <c:pt idx="128">
                  <c:v>5</c:v>
                </c:pt>
                <c:pt idx="129">
                  <c:v>5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5</c:v>
                </c:pt>
                <c:pt idx="133">
                  <c:v>5</c:v>
                </c:pt>
                <c:pt idx="134">
                  <c:v>5.0999999999999996</c:v>
                </c:pt>
                <c:pt idx="135">
                  <c:v>5</c:v>
                </c:pt>
                <c:pt idx="136">
                  <c:v>4.5999999999999996</c:v>
                </c:pt>
                <c:pt idx="137">
                  <c:v>5.7</c:v>
                </c:pt>
                <c:pt idx="138">
                  <c:v>5.6</c:v>
                </c:pt>
                <c:pt idx="139">
                  <c:v>6</c:v>
                </c:pt>
                <c:pt idx="140">
                  <c:v>5.7</c:v>
                </c:pt>
                <c:pt idx="141">
                  <c:v>5.7</c:v>
                </c:pt>
                <c:pt idx="142">
                  <c:v>5.8</c:v>
                </c:pt>
                <c:pt idx="143">
                  <c:v>6.1</c:v>
                </c:pt>
                <c:pt idx="144">
                  <c:v>5.8</c:v>
                </c:pt>
                <c:pt idx="145">
                  <c:v>5.7</c:v>
                </c:pt>
                <c:pt idx="146">
                  <c:v>5.7</c:v>
                </c:pt>
                <c:pt idx="147">
                  <c:v>5.8</c:v>
                </c:pt>
                <c:pt idx="148">
                  <c:v>5.8</c:v>
                </c:pt>
                <c:pt idx="149">
                  <c:v>5.5</c:v>
                </c:pt>
                <c:pt idx="150">
                  <c:v>5.7</c:v>
                </c:pt>
                <c:pt idx="151">
                  <c:v>5.9</c:v>
                </c:pt>
                <c:pt idx="152">
                  <c:v>5.8</c:v>
                </c:pt>
                <c:pt idx="153">
                  <c:v>5.7</c:v>
                </c:pt>
                <c:pt idx="154">
                  <c:v>5.8</c:v>
                </c:pt>
                <c:pt idx="155">
                  <c:v>5.8</c:v>
                </c:pt>
                <c:pt idx="156">
                  <c:v>5.6</c:v>
                </c:pt>
                <c:pt idx="157">
                  <c:v>5.6</c:v>
                </c:pt>
                <c:pt idx="158">
                  <c:v>5.8</c:v>
                </c:pt>
                <c:pt idx="159">
                  <c:v>5.8</c:v>
                </c:pt>
                <c:pt idx="160">
                  <c:v>5.6</c:v>
                </c:pt>
                <c:pt idx="161">
                  <c:v>5.8</c:v>
                </c:pt>
                <c:pt idx="162">
                  <c:v>5.9</c:v>
                </c:pt>
                <c:pt idx="163">
                  <c:v>5.8</c:v>
                </c:pt>
                <c:pt idx="164">
                  <c:v>5.8</c:v>
                </c:pt>
                <c:pt idx="165">
                  <c:v>5.5</c:v>
                </c:pt>
                <c:pt idx="166">
                  <c:v>2.9</c:v>
                </c:pt>
                <c:pt idx="167">
                  <c:v>6.2</c:v>
                </c:pt>
                <c:pt idx="168">
                  <c:v>5.6</c:v>
                </c:pt>
                <c:pt idx="169">
                  <c:v>5.6</c:v>
                </c:pt>
                <c:pt idx="170">
                  <c:v>5.8</c:v>
                </c:pt>
                <c:pt idx="171">
                  <c:v>5.8</c:v>
                </c:pt>
                <c:pt idx="172">
                  <c:v>5.7</c:v>
                </c:pt>
                <c:pt idx="173">
                  <c:v>13.2</c:v>
                </c:pt>
                <c:pt idx="174">
                  <c:v>12.9</c:v>
                </c:pt>
                <c:pt idx="175">
                  <c:v>11.6</c:v>
                </c:pt>
                <c:pt idx="176">
                  <c:v>11.7</c:v>
                </c:pt>
                <c:pt idx="177">
                  <c:v>11.8</c:v>
                </c:pt>
                <c:pt idx="178">
                  <c:v>11.8</c:v>
                </c:pt>
                <c:pt idx="179">
                  <c:v>11.4</c:v>
                </c:pt>
                <c:pt idx="180">
                  <c:v>11.4</c:v>
                </c:pt>
                <c:pt idx="181">
                  <c:v>11.4</c:v>
                </c:pt>
                <c:pt idx="182">
                  <c:v>11</c:v>
                </c:pt>
                <c:pt idx="183">
                  <c:v>10.9</c:v>
                </c:pt>
                <c:pt idx="184">
                  <c:v>10.9</c:v>
                </c:pt>
                <c:pt idx="185">
                  <c:v>11</c:v>
                </c:pt>
                <c:pt idx="186">
                  <c:v>10.9</c:v>
                </c:pt>
                <c:pt idx="187">
                  <c:v>11.2</c:v>
                </c:pt>
                <c:pt idx="188">
                  <c:v>10.7</c:v>
                </c:pt>
                <c:pt idx="189">
                  <c:v>11</c:v>
                </c:pt>
                <c:pt idx="190">
                  <c:v>10.7</c:v>
                </c:pt>
                <c:pt idx="191">
                  <c:v>10.8</c:v>
                </c:pt>
                <c:pt idx="192">
                  <c:v>10.8</c:v>
                </c:pt>
                <c:pt idx="193">
                  <c:v>10.6</c:v>
                </c:pt>
                <c:pt idx="194">
                  <c:v>10.4</c:v>
                </c:pt>
                <c:pt idx="195">
                  <c:v>11</c:v>
                </c:pt>
                <c:pt idx="196">
                  <c:v>10.6</c:v>
                </c:pt>
                <c:pt idx="197">
                  <c:v>12.1</c:v>
                </c:pt>
                <c:pt idx="198">
                  <c:v>12.9</c:v>
                </c:pt>
                <c:pt idx="199">
                  <c:v>13</c:v>
                </c:pt>
                <c:pt idx="200">
                  <c:v>13.7</c:v>
                </c:pt>
                <c:pt idx="201">
                  <c:v>13</c:v>
                </c:pt>
                <c:pt idx="202">
                  <c:v>12.8</c:v>
                </c:pt>
                <c:pt idx="203">
                  <c:v>12.5</c:v>
                </c:pt>
                <c:pt idx="204">
                  <c:v>12.6</c:v>
                </c:pt>
                <c:pt idx="205">
                  <c:v>11.9</c:v>
                </c:pt>
                <c:pt idx="206">
                  <c:v>11.8</c:v>
                </c:pt>
                <c:pt idx="207">
                  <c:v>11.6</c:v>
                </c:pt>
                <c:pt idx="208">
                  <c:v>11.6</c:v>
                </c:pt>
                <c:pt idx="209">
                  <c:v>11.4</c:v>
                </c:pt>
                <c:pt idx="210">
                  <c:v>11.4</c:v>
                </c:pt>
                <c:pt idx="211">
                  <c:v>11.4</c:v>
                </c:pt>
                <c:pt idx="212">
                  <c:v>11.2</c:v>
                </c:pt>
                <c:pt idx="213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F7-4A1F-AB89-0A8EFA4109DD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.037R'!$E$29:$HJ$29</c:f>
              <c:numCache>
                <c:formatCode>General</c:formatCode>
                <c:ptCount val="214"/>
                <c:pt idx="0">
                  <c:v>4235.8999999999996</c:v>
                </c:pt>
                <c:pt idx="1">
                  <c:v>3995.1</c:v>
                </c:pt>
                <c:pt idx="2">
                  <c:v>3870.4</c:v>
                </c:pt>
                <c:pt idx="3">
                  <c:v>3896</c:v>
                </c:pt>
                <c:pt idx="4">
                  <c:v>3817.1</c:v>
                </c:pt>
                <c:pt idx="5">
                  <c:v>3901.9</c:v>
                </c:pt>
                <c:pt idx="6">
                  <c:v>3844.7</c:v>
                </c:pt>
                <c:pt idx="7">
                  <c:v>3893.1</c:v>
                </c:pt>
                <c:pt idx="8">
                  <c:v>3876.8</c:v>
                </c:pt>
                <c:pt idx="9">
                  <c:v>3941.7</c:v>
                </c:pt>
                <c:pt idx="10">
                  <c:v>4119.3</c:v>
                </c:pt>
                <c:pt idx="11">
                  <c:v>4401.1000000000004</c:v>
                </c:pt>
                <c:pt idx="12">
                  <c:v>4256.8</c:v>
                </c:pt>
                <c:pt idx="13">
                  <c:v>4196.6000000000004</c:v>
                </c:pt>
                <c:pt idx="14">
                  <c:v>4297.7</c:v>
                </c:pt>
                <c:pt idx="15">
                  <c:v>4170.6000000000004</c:v>
                </c:pt>
                <c:pt idx="16">
                  <c:v>4138.7</c:v>
                </c:pt>
                <c:pt idx="17">
                  <c:v>4256.2</c:v>
                </c:pt>
                <c:pt idx="18">
                  <c:v>4167.5</c:v>
                </c:pt>
                <c:pt idx="19">
                  <c:v>3407.4</c:v>
                </c:pt>
                <c:pt idx="20">
                  <c:v>3407.3</c:v>
                </c:pt>
                <c:pt idx="21">
                  <c:v>3668.6</c:v>
                </c:pt>
                <c:pt idx="22">
                  <c:v>3662.3</c:v>
                </c:pt>
                <c:pt idx="23">
                  <c:v>3646.3</c:v>
                </c:pt>
                <c:pt idx="24">
                  <c:v>3627.2</c:v>
                </c:pt>
                <c:pt idx="25">
                  <c:v>3652</c:v>
                </c:pt>
                <c:pt idx="26">
                  <c:v>3633</c:v>
                </c:pt>
                <c:pt idx="27">
                  <c:v>3630</c:v>
                </c:pt>
                <c:pt idx="28">
                  <c:v>3642.9</c:v>
                </c:pt>
                <c:pt idx="29">
                  <c:v>3629.3</c:v>
                </c:pt>
                <c:pt idx="30">
                  <c:v>3351</c:v>
                </c:pt>
                <c:pt idx="31">
                  <c:v>4611.2</c:v>
                </c:pt>
                <c:pt idx="32">
                  <c:v>4410.2</c:v>
                </c:pt>
                <c:pt idx="33">
                  <c:v>4588.5</c:v>
                </c:pt>
                <c:pt idx="34">
                  <c:v>4424.7</c:v>
                </c:pt>
                <c:pt idx="35">
                  <c:v>4605.3999999999996</c:v>
                </c:pt>
                <c:pt idx="36">
                  <c:v>4608.5</c:v>
                </c:pt>
                <c:pt idx="37">
                  <c:v>4631.1000000000004</c:v>
                </c:pt>
                <c:pt idx="38">
                  <c:v>4527.7</c:v>
                </c:pt>
                <c:pt idx="39">
                  <c:v>3649.2</c:v>
                </c:pt>
                <c:pt idx="40">
                  <c:v>3752.3</c:v>
                </c:pt>
                <c:pt idx="41">
                  <c:v>3954.2</c:v>
                </c:pt>
                <c:pt idx="42">
                  <c:v>4197</c:v>
                </c:pt>
                <c:pt idx="43">
                  <c:v>4188.5</c:v>
                </c:pt>
                <c:pt idx="44">
                  <c:v>4240.8</c:v>
                </c:pt>
                <c:pt idx="45">
                  <c:v>4250.7</c:v>
                </c:pt>
                <c:pt idx="46">
                  <c:v>4302.2</c:v>
                </c:pt>
                <c:pt idx="47">
                  <c:v>4135.6000000000004</c:v>
                </c:pt>
                <c:pt idx="48">
                  <c:v>1998.1</c:v>
                </c:pt>
                <c:pt idx="49">
                  <c:v>4978.5</c:v>
                </c:pt>
                <c:pt idx="50">
                  <c:v>4741.3</c:v>
                </c:pt>
                <c:pt idx="51">
                  <c:v>4792.3</c:v>
                </c:pt>
                <c:pt idx="52">
                  <c:v>4841.6000000000004</c:v>
                </c:pt>
                <c:pt idx="53">
                  <c:v>4941.2</c:v>
                </c:pt>
                <c:pt idx="54">
                  <c:v>4884.3</c:v>
                </c:pt>
                <c:pt idx="55">
                  <c:v>4659.3</c:v>
                </c:pt>
                <c:pt idx="56">
                  <c:v>3923.7</c:v>
                </c:pt>
                <c:pt idx="57">
                  <c:v>3954.4</c:v>
                </c:pt>
                <c:pt idx="58">
                  <c:v>3706.9</c:v>
                </c:pt>
                <c:pt idx="59">
                  <c:v>1501.3</c:v>
                </c:pt>
                <c:pt idx="60">
                  <c:v>3976.3</c:v>
                </c:pt>
                <c:pt idx="61">
                  <c:v>4430.3</c:v>
                </c:pt>
                <c:pt idx="62">
                  <c:v>5160.3</c:v>
                </c:pt>
                <c:pt idx="63">
                  <c:v>4799.6000000000004</c:v>
                </c:pt>
                <c:pt idx="64">
                  <c:v>4761.2</c:v>
                </c:pt>
                <c:pt idx="65">
                  <c:v>4759.8999999999996</c:v>
                </c:pt>
                <c:pt idx="66">
                  <c:v>4790.8</c:v>
                </c:pt>
                <c:pt idx="67">
                  <c:v>4747.1000000000004</c:v>
                </c:pt>
                <c:pt idx="68">
                  <c:v>4750.3999999999996</c:v>
                </c:pt>
                <c:pt idx="69">
                  <c:v>4838.7</c:v>
                </c:pt>
                <c:pt idx="70">
                  <c:v>4787.5</c:v>
                </c:pt>
                <c:pt idx="71">
                  <c:v>4779.5</c:v>
                </c:pt>
                <c:pt idx="72">
                  <c:v>4828.8</c:v>
                </c:pt>
                <c:pt idx="73">
                  <c:v>4839.3</c:v>
                </c:pt>
                <c:pt idx="74">
                  <c:v>4834.3999999999996</c:v>
                </c:pt>
                <c:pt idx="75">
                  <c:v>4794.8</c:v>
                </c:pt>
                <c:pt idx="76">
                  <c:v>4823.6000000000004</c:v>
                </c:pt>
                <c:pt idx="77">
                  <c:v>4720.3999999999996</c:v>
                </c:pt>
                <c:pt idx="78">
                  <c:v>4693.3999999999996</c:v>
                </c:pt>
                <c:pt idx="79">
                  <c:v>4768.5</c:v>
                </c:pt>
                <c:pt idx="80">
                  <c:v>4780.6000000000004</c:v>
                </c:pt>
                <c:pt idx="81">
                  <c:v>4770</c:v>
                </c:pt>
                <c:pt idx="82">
                  <c:v>4783.3999999999996</c:v>
                </c:pt>
                <c:pt idx="83">
                  <c:v>4797.7</c:v>
                </c:pt>
                <c:pt idx="84">
                  <c:v>4858.8999999999996</c:v>
                </c:pt>
                <c:pt idx="85">
                  <c:v>4822</c:v>
                </c:pt>
                <c:pt idx="86">
                  <c:v>4795.2</c:v>
                </c:pt>
                <c:pt idx="87">
                  <c:v>3872.3</c:v>
                </c:pt>
                <c:pt idx="88">
                  <c:v>2753.9</c:v>
                </c:pt>
                <c:pt idx="89">
                  <c:v>4007.2</c:v>
                </c:pt>
                <c:pt idx="90">
                  <c:v>4100.1000000000004</c:v>
                </c:pt>
                <c:pt idx="91">
                  <c:v>4269</c:v>
                </c:pt>
                <c:pt idx="92">
                  <c:v>3630</c:v>
                </c:pt>
                <c:pt idx="93">
                  <c:v>3642.9</c:v>
                </c:pt>
                <c:pt idx="94">
                  <c:v>3629.3</c:v>
                </c:pt>
                <c:pt idx="95">
                  <c:v>3617.8</c:v>
                </c:pt>
                <c:pt idx="96">
                  <c:v>3550.7</c:v>
                </c:pt>
                <c:pt idx="97">
                  <c:v>3471.3</c:v>
                </c:pt>
                <c:pt idx="98">
                  <c:v>3575</c:v>
                </c:pt>
                <c:pt idx="99">
                  <c:v>3864.7</c:v>
                </c:pt>
                <c:pt idx="100">
                  <c:v>3662.2</c:v>
                </c:pt>
                <c:pt idx="101">
                  <c:v>3610.5</c:v>
                </c:pt>
                <c:pt idx="102">
                  <c:v>3860.5</c:v>
                </c:pt>
                <c:pt idx="103">
                  <c:v>4062.9</c:v>
                </c:pt>
                <c:pt idx="104">
                  <c:v>5108.8999999999996</c:v>
                </c:pt>
                <c:pt idx="105">
                  <c:v>5131.8</c:v>
                </c:pt>
                <c:pt idx="106">
                  <c:v>5143.6000000000004</c:v>
                </c:pt>
                <c:pt idx="107">
                  <c:v>4311.5</c:v>
                </c:pt>
                <c:pt idx="108">
                  <c:v>4822</c:v>
                </c:pt>
                <c:pt idx="109">
                  <c:v>3614.5</c:v>
                </c:pt>
                <c:pt idx="110">
                  <c:v>3876.4</c:v>
                </c:pt>
                <c:pt idx="111">
                  <c:v>3659.2</c:v>
                </c:pt>
                <c:pt idx="112">
                  <c:v>3462.9</c:v>
                </c:pt>
                <c:pt idx="113">
                  <c:v>4175.2</c:v>
                </c:pt>
                <c:pt idx="114">
                  <c:v>5056.8</c:v>
                </c:pt>
                <c:pt idx="115">
                  <c:v>3573.6</c:v>
                </c:pt>
                <c:pt idx="116">
                  <c:v>4883</c:v>
                </c:pt>
                <c:pt idx="117">
                  <c:v>4019.6</c:v>
                </c:pt>
                <c:pt idx="118">
                  <c:v>3526.2</c:v>
                </c:pt>
                <c:pt idx="119">
                  <c:v>4389.3</c:v>
                </c:pt>
                <c:pt idx="120">
                  <c:v>4407.7</c:v>
                </c:pt>
                <c:pt idx="121">
                  <c:v>4199.6000000000004</c:v>
                </c:pt>
                <c:pt idx="122">
                  <c:v>4326.1000000000004</c:v>
                </c:pt>
                <c:pt idx="123">
                  <c:v>3899.2</c:v>
                </c:pt>
                <c:pt idx="124">
                  <c:v>4070.8</c:v>
                </c:pt>
                <c:pt idx="125">
                  <c:v>4089.8</c:v>
                </c:pt>
                <c:pt idx="126">
                  <c:v>4053.3</c:v>
                </c:pt>
                <c:pt idx="127">
                  <c:v>5429.8</c:v>
                </c:pt>
                <c:pt idx="128">
                  <c:v>3262.8</c:v>
                </c:pt>
                <c:pt idx="129">
                  <c:v>3304.6</c:v>
                </c:pt>
                <c:pt idx="130">
                  <c:v>3315.8</c:v>
                </c:pt>
                <c:pt idx="131">
                  <c:v>3335.8</c:v>
                </c:pt>
                <c:pt idx="132">
                  <c:v>3185.5</c:v>
                </c:pt>
                <c:pt idx="133">
                  <c:v>3212.5</c:v>
                </c:pt>
                <c:pt idx="134">
                  <c:v>3270</c:v>
                </c:pt>
                <c:pt idx="135">
                  <c:v>3267.5</c:v>
                </c:pt>
                <c:pt idx="136">
                  <c:v>2976.5</c:v>
                </c:pt>
                <c:pt idx="137">
                  <c:v>4294.3999999999996</c:v>
                </c:pt>
                <c:pt idx="138">
                  <c:v>4355.7</c:v>
                </c:pt>
                <c:pt idx="139">
                  <c:v>4657.8999999999996</c:v>
                </c:pt>
                <c:pt idx="140">
                  <c:v>4516.5</c:v>
                </c:pt>
                <c:pt idx="141">
                  <c:v>4453.7</c:v>
                </c:pt>
                <c:pt idx="142">
                  <c:v>4479.8</c:v>
                </c:pt>
                <c:pt idx="143">
                  <c:v>5154.5</c:v>
                </c:pt>
                <c:pt idx="144">
                  <c:v>4738.8999999999996</c:v>
                </c:pt>
                <c:pt idx="145">
                  <c:v>4624.2</c:v>
                </c:pt>
                <c:pt idx="146">
                  <c:v>4519.5</c:v>
                </c:pt>
                <c:pt idx="147">
                  <c:v>4710</c:v>
                </c:pt>
                <c:pt idx="148">
                  <c:v>4573.5</c:v>
                </c:pt>
                <c:pt idx="149">
                  <c:v>4525</c:v>
                </c:pt>
                <c:pt idx="150">
                  <c:v>4577.8</c:v>
                </c:pt>
                <c:pt idx="151">
                  <c:v>4635.8</c:v>
                </c:pt>
                <c:pt idx="152">
                  <c:v>4640.8999999999996</c:v>
                </c:pt>
                <c:pt idx="153">
                  <c:v>4573.8999999999996</c:v>
                </c:pt>
                <c:pt idx="154">
                  <c:v>4591.2</c:v>
                </c:pt>
                <c:pt idx="155">
                  <c:v>4604.6000000000004</c:v>
                </c:pt>
                <c:pt idx="156">
                  <c:v>4545.2</c:v>
                </c:pt>
                <c:pt idx="157">
                  <c:v>4528.7</c:v>
                </c:pt>
                <c:pt idx="158">
                  <c:v>4673.5</c:v>
                </c:pt>
                <c:pt idx="159">
                  <c:v>4630.8999999999996</c:v>
                </c:pt>
                <c:pt idx="160">
                  <c:v>4594.2</c:v>
                </c:pt>
                <c:pt idx="161">
                  <c:v>4593.8</c:v>
                </c:pt>
                <c:pt idx="162">
                  <c:v>4658.1000000000004</c:v>
                </c:pt>
                <c:pt idx="163">
                  <c:v>4526.1000000000004</c:v>
                </c:pt>
                <c:pt idx="164">
                  <c:v>4565</c:v>
                </c:pt>
                <c:pt idx="165">
                  <c:v>3662.2</c:v>
                </c:pt>
                <c:pt idx="166">
                  <c:v>1998.1</c:v>
                </c:pt>
                <c:pt idx="167">
                  <c:v>4978.5</c:v>
                </c:pt>
                <c:pt idx="168">
                  <c:v>4741.3</c:v>
                </c:pt>
                <c:pt idx="169">
                  <c:v>4792.3</c:v>
                </c:pt>
                <c:pt idx="170">
                  <c:v>4841.6000000000004</c:v>
                </c:pt>
                <c:pt idx="171">
                  <c:v>4941.2</c:v>
                </c:pt>
                <c:pt idx="172">
                  <c:v>4844.3</c:v>
                </c:pt>
                <c:pt idx="173">
                  <c:v>6167</c:v>
                </c:pt>
                <c:pt idx="174">
                  <c:v>6172.7</c:v>
                </c:pt>
                <c:pt idx="175">
                  <c:v>4804.8999999999996</c:v>
                </c:pt>
                <c:pt idx="176">
                  <c:v>4852.3</c:v>
                </c:pt>
                <c:pt idx="177">
                  <c:v>4894.3999999999996</c:v>
                </c:pt>
                <c:pt idx="178">
                  <c:v>4848.1000000000004</c:v>
                </c:pt>
                <c:pt idx="179">
                  <c:v>4446.8999999999996</c:v>
                </c:pt>
                <c:pt idx="180">
                  <c:v>4398.8999999999996</c:v>
                </c:pt>
                <c:pt idx="181">
                  <c:v>4371.5</c:v>
                </c:pt>
                <c:pt idx="182">
                  <c:v>4017.3</c:v>
                </c:pt>
                <c:pt idx="183">
                  <c:v>3974.1</c:v>
                </c:pt>
                <c:pt idx="184">
                  <c:v>3873.4</c:v>
                </c:pt>
                <c:pt idx="185">
                  <c:v>4005.4</c:v>
                </c:pt>
                <c:pt idx="186">
                  <c:v>3939.3</c:v>
                </c:pt>
                <c:pt idx="187">
                  <c:v>3990.6</c:v>
                </c:pt>
                <c:pt idx="188">
                  <c:v>3918.6</c:v>
                </c:pt>
                <c:pt idx="189">
                  <c:v>3902</c:v>
                </c:pt>
                <c:pt idx="190">
                  <c:v>3802</c:v>
                </c:pt>
                <c:pt idx="191">
                  <c:v>3776.4</c:v>
                </c:pt>
                <c:pt idx="192">
                  <c:v>3790.9</c:v>
                </c:pt>
                <c:pt idx="193">
                  <c:v>3676.7</c:v>
                </c:pt>
                <c:pt idx="194">
                  <c:v>3683.6</c:v>
                </c:pt>
                <c:pt idx="195">
                  <c:v>3874.8</c:v>
                </c:pt>
                <c:pt idx="196">
                  <c:v>3827.6</c:v>
                </c:pt>
                <c:pt idx="197">
                  <c:v>4429</c:v>
                </c:pt>
                <c:pt idx="198">
                  <c:v>5154</c:v>
                </c:pt>
                <c:pt idx="199">
                  <c:v>5218.7</c:v>
                </c:pt>
                <c:pt idx="200">
                  <c:v>5679</c:v>
                </c:pt>
                <c:pt idx="201">
                  <c:v>5079.8999999999996</c:v>
                </c:pt>
                <c:pt idx="202">
                  <c:v>4741.2</c:v>
                </c:pt>
                <c:pt idx="203">
                  <c:v>4756.6000000000004</c:v>
                </c:pt>
                <c:pt idx="204">
                  <c:v>4693.1000000000004</c:v>
                </c:pt>
                <c:pt idx="205">
                  <c:v>3974.3</c:v>
                </c:pt>
                <c:pt idx="206">
                  <c:v>3928.1</c:v>
                </c:pt>
                <c:pt idx="207">
                  <c:v>3511.2</c:v>
                </c:pt>
                <c:pt idx="208">
                  <c:v>3425.4</c:v>
                </c:pt>
                <c:pt idx="209">
                  <c:v>3471</c:v>
                </c:pt>
                <c:pt idx="210">
                  <c:v>3431</c:v>
                </c:pt>
                <c:pt idx="211">
                  <c:v>3398.6</c:v>
                </c:pt>
                <c:pt idx="212">
                  <c:v>3354.2</c:v>
                </c:pt>
                <c:pt idx="213">
                  <c:v>3447.6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F7-4A1F-AB89-0A8EFA4109D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.037R'!$E$30:$HJ$30</c:f>
              <c:numCache>
                <c:formatCode>General</c:formatCode>
                <c:ptCount val="214"/>
                <c:pt idx="0">
                  <c:v>5.5</c:v>
                </c:pt>
                <c:pt idx="1">
                  <c:v>5.0999999999999996</c:v>
                </c:pt>
                <c:pt idx="2">
                  <c:v>5.4</c:v>
                </c:pt>
                <c:pt idx="3">
                  <c:v>5.5</c:v>
                </c:pt>
                <c:pt idx="4">
                  <c:v>5.6</c:v>
                </c:pt>
                <c:pt idx="5">
                  <c:v>5.6</c:v>
                </c:pt>
                <c:pt idx="6">
                  <c:v>5.3</c:v>
                </c:pt>
                <c:pt idx="7">
                  <c:v>5</c:v>
                </c:pt>
                <c:pt idx="8">
                  <c:v>5</c:v>
                </c:pt>
                <c:pt idx="9">
                  <c:v>5.2</c:v>
                </c:pt>
                <c:pt idx="10">
                  <c:v>5.7</c:v>
                </c:pt>
                <c:pt idx="11">
                  <c:v>5.6</c:v>
                </c:pt>
                <c:pt idx="12">
                  <c:v>5.8</c:v>
                </c:pt>
                <c:pt idx="13">
                  <c:v>6</c:v>
                </c:pt>
                <c:pt idx="14">
                  <c:v>5.8</c:v>
                </c:pt>
                <c:pt idx="15">
                  <c:v>5.9</c:v>
                </c:pt>
                <c:pt idx="16">
                  <c:v>5.6</c:v>
                </c:pt>
                <c:pt idx="17">
                  <c:v>5.5</c:v>
                </c:pt>
                <c:pt idx="18">
                  <c:v>5.5</c:v>
                </c:pt>
                <c:pt idx="19">
                  <c:v>8.8000000000000007</c:v>
                </c:pt>
                <c:pt idx="20">
                  <c:v>6.1</c:v>
                </c:pt>
                <c:pt idx="21">
                  <c:v>5.3</c:v>
                </c:pt>
                <c:pt idx="22">
                  <c:v>5</c:v>
                </c:pt>
                <c:pt idx="23">
                  <c:v>5.0999999999999996</c:v>
                </c:pt>
                <c:pt idx="24">
                  <c:v>5.4</c:v>
                </c:pt>
                <c:pt idx="25">
                  <c:v>5.3</c:v>
                </c:pt>
                <c:pt idx="26">
                  <c:v>5.2</c:v>
                </c:pt>
                <c:pt idx="27">
                  <c:v>4.9000000000000004</c:v>
                </c:pt>
                <c:pt idx="28">
                  <c:v>4.8</c:v>
                </c:pt>
                <c:pt idx="29">
                  <c:v>4.8</c:v>
                </c:pt>
                <c:pt idx="30">
                  <c:v>5.0999999999999996</c:v>
                </c:pt>
                <c:pt idx="31">
                  <c:v>5.9</c:v>
                </c:pt>
                <c:pt idx="32">
                  <c:v>6.2</c:v>
                </c:pt>
                <c:pt idx="33">
                  <c:v>6.4</c:v>
                </c:pt>
                <c:pt idx="34">
                  <c:v>6.7</c:v>
                </c:pt>
                <c:pt idx="35">
                  <c:v>6.5</c:v>
                </c:pt>
                <c:pt idx="36">
                  <c:v>6.5</c:v>
                </c:pt>
                <c:pt idx="37">
                  <c:v>6.2</c:v>
                </c:pt>
                <c:pt idx="38">
                  <c:v>5.9</c:v>
                </c:pt>
                <c:pt idx="39">
                  <c:v>4.8</c:v>
                </c:pt>
                <c:pt idx="40">
                  <c:v>4.7</c:v>
                </c:pt>
                <c:pt idx="41">
                  <c:v>5.2</c:v>
                </c:pt>
                <c:pt idx="42">
                  <c:v>5.8</c:v>
                </c:pt>
                <c:pt idx="43">
                  <c:v>6</c:v>
                </c:pt>
                <c:pt idx="44">
                  <c:v>6.2</c:v>
                </c:pt>
                <c:pt idx="45">
                  <c:v>6</c:v>
                </c:pt>
                <c:pt idx="46">
                  <c:v>5.6</c:v>
                </c:pt>
                <c:pt idx="47">
                  <c:v>5.4</c:v>
                </c:pt>
                <c:pt idx="49">
                  <c:v>3.7</c:v>
                </c:pt>
                <c:pt idx="50">
                  <c:v>3.1</c:v>
                </c:pt>
                <c:pt idx="51">
                  <c:v>3.1</c:v>
                </c:pt>
                <c:pt idx="52">
                  <c:v>3.2</c:v>
                </c:pt>
                <c:pt idx="53">
                  <c:v>3.4</c:v>
                </c:pt>
                <c:pt idx="54">
                  <c:v>3.3</c:v>
                </c:pt>
                <c:pt idx="55">
                  <c:v>3</c:v>
                </c:pt>
                <c:pt idx="56">
                  <c:v>16</c:v>
                </c:pt>
                <c:pt idx="69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6">
                  <c:v>2.4</c:v>
                </c:pt>
                <c:pt idx="84">
                  <c:v>2.4</c:v>
                </c:pt>
                <c:pt idx="87">
                  <c:v>5</c:v>
                </c:pt>
                <c:pt idx="88">
                  <c:v>4.9000000000000004</c:v>
                </c:pt>
                <c:pt idx="89">
                  <c:v>5.4</c:v>
                </c:pt>
                <c:pt idx="90">
                  <c:v>5.3</c:v>
                </c:pt>
                <c:pt idx="91">
                  <c:v>4.9000000000000004</c:v>
                </c:pt>
                <c:pt idx="92">
                  <c:v>4.0999999999999996</c:v>
                </c:pt>
                <c:pt idx="93">
                  <c:v>4.2</c:v>
                </c:pt>
                <c:pt idx="94">
                  <c:v>4.2</c:v>
                </c:pt>
                <c:pt idx="95">
                  <c:v>4.2</c:v>
                </c:pt>
                <c:pt idx="96">
                  <c:v>4.0999999999999996</c:v>
                </c:pt>
                <c:pt idx="97">
                  <c:v>4</c:v>
                </c:pt>
                <c:pt idx="98">
                  <c:v>4.4000000000000004</c:v>
                </c:pt>
                <c:pt idx="99">
                  <c:v>5.2</c:v>
                </c:pt>
                <c:pt idx="100">
                  <c:v>4.5999999999999996</c:v>
                </c:pt>
                <c:pt idx="101">
                  <c:v>3.1</c:v>
                </c:pt>
                <c:pt idx="102">
                  <c:v>4.2</c:v>
                </c:pt>
                <c:pt idx="103">
                  <c:v>3.9</c:v>
                </c:pt>
                <c:pt idx="104">
                  <c:v>6</c:v>
                </c:pt>
                <c:pt idx="105">
                  <c:v>5.9</c:v>
                </c:pt>
                <c:pt idx="106">
                  <c:v>6.2</c:v>
                </c:pt>
                <c:pt idx="107">
                  <c:v>4</c:v>
                </c:pt>
                <c:pt idx="108">
                  <c:v>4.8</c:v>
                </c:pt>
                <c:pt idx="109">
                  <c:v>2.9</c:v>
                </c:pt>
                <c:pt idx="110">
                  <c:v>3.1</c:v>
                </c:pt>
                <c:pt idx="111">
                  <c:v>3</c:v>
                </c:pt>
                <c:pt idx="112">
                  <c:v>2.8</c:v>
                </c:pt>
                <c:pt idx="113">
                  <c:v>3.4</c:v>
                </c:pt>
                <c:pt idx="114">
                  <c:v>4.8</c:v>
                </c:pt>
                <c:pt idx="115">
                  <c:v>2.5</c:v>
                </c:pt>
                <c:pt idx="116">
                  <c:v>3.3</c:v>
                </c:pt>
                <c:pt idx="117">
                  <c:v>2.9</c:v>
                </c:pt>
                <c:pt idx="118">
                  <c:v>2.5</c:v>
                </c:pt>
                <c:pt idx="119">
                  <c:v>3.2</c:v>
                </c:pt>
                <c:pt idx="120">
                  <c:v>3</c:v>
                </c:pt>
                <c:pt idx="121">
                  <c:v>2.6</c:v>
                </c:pt>
                <c:pt idx="122">
                  <c:v>2.7</c:v>
                </c:pt>
                <c:pt idx="123">
                  <c:v>2.6</c:v>
                </c:pt>
                <c:pt idx="124">
                  <c:v>2.5</c:v>
                </c:pt>
                <c:pt idx="125">
                  <c:v>2.9</c:v>
                </c:pt>
                <c:pt idx="126">
                  <c:v>3.9</c:v>
                </c:pt>
                <c:pt idx="127">
                  <c:v>6.6</c:v>
                </c:pt>
                <c:pt idx="137">
                  <c:v>2.7</c:v>
                </c:pt>
                <c:pt idx="138">
                  <c:v>3</c:v>
                </c:pt>
                <c:pt idx="139">
                  <c:v>3.5</c:v>
                </c:pt>
                <c:pt idx="140">
                  <c:v>3.4</c:v>
                </c:pt>
                <c:pt idx="141">
                  <c:v>3.4</c:v>
                </c:pt>
                <c:pt idx="142">
                  <c:v>3.5</c:v>
                </c:pt>
                <c:pt idx="143">
                  <c:v>3.7</c:v>
                </c:pt>
                <c:pt idx="144">
                  <c:v>3.2</c:v>
                </c:pt>
                <c:pt idx="145">
                  <c:v>3.1</c:v>
                </c:pt>
                <c:pt idx="146">
                  <c:v>3.1</c:v>
                </c:pt>
                <c:pt idx="147">
                  <c:v>3.3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3.1</c:v>
                </c:pt>
                <c:pt idx="152">
                  <c:v>3.2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2.9</c:v>
                </c:pt>
                <c:pt idx="157">
                  <c:v>2.9</c:v>
                </c:pt>
                <c:pt idx="158">
                  <c:v>3.2</c:v>
                </c:pt>
                <c:pt idx="159">
                  <c:v>3.1</c:v>
                </c:pt>
                <c:pt idx="160">
                  <c:v>2.9</c:v>
                </c:pt>
                <c:pt idx="161">
                  <c:v>2.9</c:v>
                </c:pt>
                <c:pt idx="162">
                  <c:v>2.9</c:v>
                </c:pt>
                <c:pt idx="163">
                  <c:v>2.8</c:v>
                </c:pt>
                <c:pt idx="164">
                  <c:v>2.7</c:v>
                </c:pt>
                <c:pt idx="165">
                  <c:v>4.5999999999999996</c:v>
                </c:pt>
                <c:pt idx="166">
                  <c:v>0</c:v>
                </c:pt>
                <c:pt idx="167">
                  <c:v>3.7</c:v>
                </c:pt>
                <c:pt idx="168">
                  <c:v>3.1</c:v>
                </c:pt>
                <c:pt idx="169">
                  <c:v>3.1</c:v>
                </c:pt>
                <c:pt idx="170">
                  <c:v>3.2</c:v>
                </c:pt>
                <c:pt idx="171">
                  <c:v>3.4</c:v>
                </c:pt>
                <c:pt idx="172">
                  <c:v>3.3</c:v>
                </c:pt>
                <c:pt idx="173">
                  <c:v>40.799999999999997</c:v>
                </c:pt>
                <c:pt idx="174">
                  <c:v>37.4</c:v>
                </c:pt>
                <c:pt idx="175">
                  <c:v>22.1</c:v>
                </c:pt>
                <c:pt idx="176">
                  <c:v>22</c:v>
                </c:pt>
                <c:pt idx="177">
                  <c:v>21.7</c:v>
                </c:pt>
                <c:pt idx="178">
                  <c:v>20.6</c:v>
                </c:pt>
                <c:pt idx="179">
                  <c:v>16.899999999999999</c:v>
                </c:pt>
                <c:pt idx="180">
                  <c:v>16.2</c:v>
                </c:pt>
                <c:pt idx="181">
                  <c:v>15.3</c:v>
                </c:pt>
                <c:pt idx="182">
                  <c:v>12.3</c:v>
                </c:pt>
                <c:pt idx="183">
                  <c:v>12.3</c:v>
                </c:pt>
                <c:pt idx="184">
                  <c:v>11.7</c:v>
                </c:pt>
                <c:pt idx="185">
                  <c:v>12.4</c:v>
                </c:pt>
                <c:pt idx="186">
                  <c:v>11.5</c:v>
                </c:pt>
                <c:pt idx="187">
                  <c:v>11.9</c:v>
                </c:pt>
                <c:pt idx="188">
                  <c:v>11.1</c:v>
                </c:pt>
                <c:pt idx="189">
                  <c:v>11</c:v>
                </c:pt>
                <c:pt idx="190">
                  <c:v>10.5</c:v>
                </c:pt>
                <c:pt idx="191">
                  <c:v>10.1</c:v>
                </c:pt>
                <c:pt idx="192">
                  <c:v>10.1</c:v>
                </c:pt>
                <c:pt idx="193">
                  <c:v>9.3000000000000007</c:v>
                </c:pt>
                <c:pt idx="194">
                  <c:v>9.6</c:v>
                </c:pt>
                <c:pt idx="195">
                  <c:v>10.3</c:v>
                </c:pt>
                <c:pt idx="196">
                  <c:v>10.199999999999999</c:v>
                </c:pt>
                <c:pt idx="197">
                  <c:v>16.899999999999999</c:v>
                </c:pt>
                <c:pt idx="198">
                  <c:v>21.9</c:v>
                </c:pt>
                <c:pt idx="199">
                  <c:v>21.6</c:v>
                </c:pt>
                <c:pt idx="200">
                  <c:v>25.5</c:v>
                </c:pt>
                <c:pt idx="201">
                  <c:v>19.100000000000001</c:v>
                </c:pt>
                <c:pt idx="202">
                  <c:v>16.399999999999999</c:v>
                </c:pt>
                <c:pt idx="203">
                  <c:v>16</c:v>
                </c:pt>
                <c:pt idx="204">
                  <c:v>15.3</c:v>
                </c:pt>
                <c:pt idx="205">
                  <c:v>10.7</c:v>
                </c:pt>
                <c:pt idx="206">
                  <c:v>10.6</c:v>
                </c:pt>
                <c:pt idx="207">
                  <c:v>8.5</c:v>
                </c:pt>
                <c:pt idx="208">
                  <c:v>7.9</c:v>
                </c:pt>
                <c:pt idx="209">
                  <c:v>8</c:v>
                </c:pt>
                <c:pt idx="210">
                  <c:v>7.9</c:v>
                </c:pt>
                <c:pt idx="211">
                  <c:v>7.6</c:v>
                </c:pt>
                <c:pt idx="212">
                  <c:v>7.4</c:v>
                </c:pt>
                <c:pt idx="213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F7-4A1F-AB89-0A8EFA410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.037R'!$E$33:$HJ$33</c:f>
              <c:numCache>
                <c:formatCode>General</c:formatCode>
                <c:ptCount val="214"/>
                <c:pt idx="19">
                  <c:v>2884.9</c:v>
                </c:pt>
                <c:pt idx="20">
                  <c:v>2888.4</c:v>
                </c:pt>
                <c:pt idx="21">
                  <c:v>2878.8</c:v>
                </c:pt>
                <c:pt idx="87">
                  <c:v>2893.7</c:v>
                </c:pt>
                <c:pt idx="88">
                  <c:v>2888.8</c:v>
                </c:pt>
                <c:pt idx="89">
                  <c:v>2881</c:v>
                </c:pt>
                <c:pt idx="90">
                  <c:v>2880.1</c:v>
                </c:pt>
                <c:pt idx="165">
                  <c:v>2884.5</c:v>
                </c:pt>
                <c:pt idx="166">
                  <c:v>3091.8</c:v>
                </c:pt>
                <c:pt idx="167">
                  <c:v>2984.4</c:v>
                </c:pt>
                <c:pt idx="168">
                  <c:v>2989.6</c:v>
                </c:pt>
                <c:pt idx="169">
                  <c:v>2987.7</c:v>
                </c:pt>
                <c:pt idx="170">
                  <c:v>2984.4</c:v>
                </c:pt>
                <c:pt idx="171">
                  <c:v>2979.5</c:v>
                </c:pt>
                <c:pt idx="172">
                  <c:v>2981.7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8-49EC-9BC4-3FF4EA5F8E3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.037R'!$E$34:$BF$34</c:f>
              <c:numCache>
                <c:formatCode>General</c:formatCode>
                <c:ptCount val="54"/>
                <c:pt idx="19">
                  <c:v>97.6</c:v>
                </c:pt>
                <c:pt idx="20">
                  <c:v>84.1</c:v>
                </c:pt>
                <c:pt idx="21">
                  <c:v>76.2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68-49EC-9BC4-3FF4EA5F8E3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.037R'!$E$36:$BF$36</c:f>
              <c:numCache>
                <c:formatCode>General</c:formatCode>
                <c:ptCount val="54"/>
                <c:pt idx="19">
                  <c:v>62.5</c:v>
                </c:pt>
                <c:pt idx="20">
                  <c:v>63.3</c:v>
                </c:pt>
                <c:pt idx="21">
                  <c:v>64.5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68-49EC-9BC4-3FF4EA5F8E3A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.037R'!$E$37:$BF$37</c:f>
              <c:numCache>
                <c:formatCode>General</c:formatCode>
                <c:ptCount val="54"/>
                <c:pt idx="19">
                  <c:v>180.6</c:v>
                </c:pt>
                <c:pt idx="20">
                  <c:v>186.3</c:v>
                </c:pt>
                <c:pt idx="21">
                  <c:v>110.6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68-49EC-9BC4-3FF4EA5F8E3A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.037R'!$E$38:$BF$38</c:f>
              <c:numCache>
                <c:formatCode>General</c:formatCode>
                <c:ptCount val="54"/>
                <c:pt idx="19">
                  <c:v>198.2</c:v>
                </c:pt>
                <c:pt idx="20">
                  <c:v>218</c:v>
                </c:pt>
                <c:pt idx="21">
                  <c:v>224.6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68-49EC-9BC4-3FF4EA5F8E3A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.037R'!$E$39:$HJ$39</c:f>
              <c:numCache>
                <c:formatCode>General</c:formatCode>
                <c:ptCount val="214"/>
                <c:pt idx="19">
                  <c:v>8333.1</c:v>
                </c:pt>
                <c:pt idx="20">
                  <c:v>8319.2999999999993</c:v>
                </c:pt>
                <c:pt idx="21">
                  <c:v>8829.7000000000007</c:v>
                </c:pt>
                <c:pt idx="87">
                  <c:v>8179.8</c:v>
                </c:pt>
                <c:pt idx="88">
                  <c:v>8490.4</c:v>
                </c:pt>
                <c:pt idx="89">
                  <c:v>8979.5</c:v>
                </c:pt>
                <c:pt idx="90">
                  <c:v>8990.2000000000007</c:v>
                </c:pt>
                <c:pt idx="165">
                  <c:v>8857.4</c:v>
                </c:pt>
                <c:pt idx="166">
                  <c:v>4331.3999999999996</c:v>
                </c:pt>
                <c:pt idx="167">
                  <c:v>10147.299999999999</c:v>
                </c:pt>
                <c:pt idx="168">
                  <c:v>9641.9</c:v>
                </c:pt>
                <c:pt idx="169">
                  <c:v>9755.6</c:v>
                </c:pt>
                <c:pt idx="170">
                  <c:v>9819.6</c:v>
                </c:pt>
                <c:pt idx="171">
                  <c:v>10009.700000000001</c:v>
                </c:pt>
                <c:pt idx="172">
                  <c:v>9842.5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68-49EC-9BC4-3FF4EA5F8E3A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.037R'!$E$40:$BF$40</c:f>
              <c:numCache>
                <c:formatCode>General</c:formatCode>
                <c:ptCount val="54"/>
                <c:pt idx="19">
                  <c:v>10.1</c:v>
                </c:pt>
                <c:pt idx="20">
                  <c:v>9.9</c:v>
                </c:pt>
                <c:pt idx="21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68-49EC-9BC4-3FF4EA5F8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.037R'!$E$33:$BF$33</c:f>
              <c:numCache>
                <c:formatCode>General</c:formatCode>
                <c:ptCount val="54"/>
                <c:pt idx="19">
                  <c:v>2884.9</c:v>
                </c:pt>
                <c:pt idx="20">
                  <c:v>2888.4</c:v>
                </c:pt>
                <c:pt idx="21">
                  <c:v>2878.8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C-4146-A621-2586A83079B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.037R'!$E$34:$HJ$34</c:f>
              <c:numCache>
                <c:formatCode>General</c:formatCode>
                <c:ptCount val="214"/>
                <c:pt idx="19">
                  <c:v>97.6</c:v>
                </c:pt>
                <c:pt idx="20">
                  <c:v>84.1</c:v>
                </c:pt>
                <c:pt idx="21">
                  <c:v>76.2</c:v>
                </c:pt>
                <c:pt idx="87">
                  <c:v>75.099999999999994</c:v>
                </c:pt>
                <c:pt idx="88">
                  <c:v>72.2</c:v>
                </c:pt>
                <c:pt idx="89">
                  <c:v>71.900000000000006</c:v>
                </c:pt>
                <c:pt idx="90">
                  <c:v>70.2</c:v>
                </c:pt>
                <c:pt idx="165">
                  <c:v>70.599999999999994</c:v>
                </c:pt>
                <c:pt idx="166">
                  <c:v>19.600000000000001</c:v>
                </c:pt>
                <c:pt idx="167">
                  <c:v>30.7</c:v>
                </c:pt>
                <c:pt idx="168">
                  <c:v>29.4</c:v>
                </c:pt>
                <c:pt idx="169">
                  <c:v>28.8</c:v>
                </c:pt>
                <c:pt idx="170">
                  <c:v>28.7</c:v>
                </c:pt>
                <c:pt idx="171">
                  <c:v>29.6</c:v>
                </c:pt>
                <c:pt idx="172">
                  <c:v>32.200000000000003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DC-4146-A621-2586A83079B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.037R'!$E$36:$HJ$36</c:f>
              <c:numCache>
                <c:formatCode>General</c:formatCode>
                <c:ptCount val="214"/>
                <c:pt idx="19">
                  <c:v>62.5</c:v>
                </c:pt>
                <c:pt idx="20">
                  <c:v>63.3</c:v>
                </c:pt>
                <c:pt idx="21">
                  <c:v>64.5</c:v>
                </c:pt>
                <c:pt idx="87">
                  <c:v>65</c:v>
                </c:pt>
                <c:pt idx="88">
                  <c:v>59.8</c:v>
                </c:pt>
                <c:pt idx="89">
                  <c:v>87.2</c:v>
                </c:pt>
                <c:pt idx="90">
                  <c:v>68.099999999999994</c:v>
                </c:pt>
                <c:pt idx="165">
                  <c:v>73.599999999999994</c:v>
                </c:pt>
                <c:pt idx="166">
                  <c:v>34.5</c:v>
                </c:pt>
                <c:pt idx="167">
                  <c:v>39.6</c:v>
                </c:pt>
                <c:pt idx="168">
                  <c:v>39.299999999999997</c:v>
                </c:pt>
                <c:pt idx="169">
                  <c:v>39.700000000000003</c:v>
                </c:pt>
                <c:pt idx="170">
                  <c:v>38.4</c:v>
                </c:pt>
                <c:pt idx="171">
                  <c:v>38.9</c:v>
                </c:pt>
                <c:pt idx="172">
                  <c:v>64.099999999999994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DC-4146-A621-2586A83079BD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.037R'!$E$37:$HJ$37</c:f>
              <c:numCache>
                <c:formatCode>General</c:formatCode>
                <c:ptCount val="214"/>
                <c:pt idx="19">
                  <c:v>180.6</c:v>
                </c:pt>
                <c:pt idx="20">
                  <c:v>186.3</c:v>
                </c:pt>
                <c:pt idx="21">
                  <c:v>110.6</c:v>
                </c:pt>
                <c:pt idx="87">
                  <c:v>118.9</c:v>
                </c:pt>
                <c:pt idx="88">
                  <c:v>119.4</c:v>
                </c:pt>
                <c:pt idx="89">
                  <c:v>119.1</c:v>
                </c:pt>
                <c:pt idx="90">
                  <c:v>113.2</c:v>
                </c:pt>
                <c:pt idx="165">
                  <c:v>266.10000000000002</c:v>
                </c:pt>
                <c:pt idx="166">
                  <c:v>83.3</c:v>
                </c:pt>
                <c:pt idx="167">
                  <c:v>85.1</c:v>
                </c:pt>
                <c:pt idx="168">
                  <c:v>81.2</c:v>
                </c:pt>
                <c:pt idx="169">
                  <c:v>84.5</c:v>
                </c:pt>
                <c:pt idx="170">
                  <c:v>85.2</c:v>
                </c:pt>
                <c:pt idx="171">
                  <c:v>84.5</c:v>
                </c:pt>
                <c:pt idx="172">
                  <c:v>79.7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DC-4146-A621-2586A83079B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.037R'!$E$38:$BF$38</c:f>
              <c:numCache>
                <c:formatCode>General</c:formatCode>
                <c:ptCount val="54"/>
                <c:pt idx="19">
                  <c:v>198.2</c:v>
                </c:pt>
                <c:pt idx="20">
                  <c:v>218</c:v>
                </c:pt>
                <c:pt idx="21">
                  <c:v>224.6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DC-4146-A621-2586A83079BD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'Data Re .037R'!$E$25:$BF$25</c:f>
              <c:numCache>
                <c:formatCode>General</c:formatCode>
                <c:ptCount val="5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</c:numCache>
            </c:numRef>
          </c:xVal>
          <c:yVal>
            <c:numRef>
              <c:f>'Data Re .037R'!$E$39:$BF$39</c:f>
              <c:numCache>
                <c:formatCode>General</c:formatCode>
                <c:ptCount val="54"/>
                <c:pt idx="19">
                  <c:v>8333.1</c:v>
                </c:pt>
                <c:pt idx="20">
                  <c:v>8319.2999999999993</c:v>
                </c:pt>
                <c:pt idx="21">
                  <c:v>8829.7000000000007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DC-4146-A621-2586A83079BD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'Data Re .037R'!$E$25:$HJ$25</c:f>
              <c:numCache>
                <c:formatCode>General</c:formatCode>
                <c:ptCount val="214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</c:numCache>
            </c:numRef>
          </c:xVal>
          <c:yVal>
            <c:numRef>
              <c:f>'Data Re .037R'!$E$40:$HJ$40</c:f>
              <c:numCache>
                <c:formatCode>General</c:formatCode>
                <c:ptCount val="214"/>
                <c:pt idx="19">
                  <c:v>10.1</c:v>
                </c:pt>
                <c:pt idx="20">
                  <c:v>9.9</c:v>
                </c:pt>
                <c:pt idx="21">
                  <c:v>10.9</c:v>
                </c:pt>
                <c:pt idx="87">
                  <c:v>10</c:v>
                </c:pt>
                <c:pt idx="88">
                  <c:v>10.7</c:v>
                </c:pt>
                <c:pt idx="89">
                  <c:v>11.1</c:v>
                </c:pt>
                <c:pt idx="90">
                  <c:v>11.1</c:v>
                </c:pt>
                <c:pt idx="165">
                  <c:v>12.8</c:v>
                </c:pt>
                <c:pt idx="166">
                  <c:v>5.4</c:v>
                </c:pt>
                <c:pt idx="167">
                  <c:v>13.5</c:v>
                </c:pt>
                <c:pt idx="168">
                  <c:v>13.4</c:v>
                </c:pt>
                <c:pt idx="169">
                  <c:v>12.6</c:v>
                </c:pt>
                <c:pt idx="170">
                  <c:v>12.9</c:v>
                </c:pt>
                <c:pt idx="171">
                  <c:v>13.5</c:v>
                </c:pt>
                <c:pt idx="172">
                  <c:v>12.8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DC-4146-A621-2586A8307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.037R'!$E$44:$HI$44</c:f>
              <c:numCache>
                <c:formatCode>0.0000</c:formatCode>
                <c:ptCount val="213"/>
                <c:pt idx="0">
                  <c:v>7.044952589891786E-4</c:v>
                </c:pt>
                <c:pt idx="1">
                  <c:v>6.6579354142211073E-4</c:v>
                </c:pt>
                <c:pt idx="2">
                  <c:v>6.2709182385504297E-4</c:v>
                </c:pt>
                <c:pt idx="3">
                  <c:v>6.0327538227530897E-4</c:v>
                </c:pt>
                <c:pt idx="4">
                  <c:v>6.0625243747277572E-4</c:v>
                </c:pt>
                <c:pt idx="5">
                  <c:v>6.136950754664426E-4</c:v>
                </c:pt>
                <c:pt idx="6">
                  <c:v>6.1667213066390935E-4</c:v>
                </c:pt>
                <c:pt idx="7">
                  <c:v>6.0178685467657559E-4</c:v>
                </c:pt>
                <c:pt idx="8">
                  <c:v>6.0327538227530897E-4</c:v>
                </c:pt>
                <c:pt idx="9">
                  <c:v>6.0721046731461166E-4</c:v>
                </c:pt>
                <c:pt idx="10">
                  <c:v>6.4001427890413368E-4</c:v>
                </c:pt>
                <c:pt idx="11">
                  <c:v>6.4597860828404679E-4</c:v>
                </c:pt>
                <c:pt idx="12">
                  <c:v>6.787824198735687E-4</c:v>
                </c:pt>
                <c:pt idx="13">
                  <c:v>6.519429376639598E-4</c:v>
                </c:pt>
                <c:pt idx="14">
                  <c:v>6.5343402000893813E-4</c:v>
                </c:pt>
                <c:pt idx="15">
                  <c:v>6.5343402000893813E-4</c:v>
                </c:pt>
                <c:pt idx="16">
                  <c:v>6.5641618469889458E-4</c:v>
                </c:pt>
                <c:pt idx="17">
                  <c:v>6.6834484345872081E-4</c:v>
                </c:pt>
                <c:pt idx="18">
                  <c:v>6.519429376639598E-4</c:v>
                </c:pt>
                <c:pt idx="19">
                  <c:v>5.2082305971923705E-4</c:v>
                </c:pt>
                <c:pt idx="20">
                  <c:v>5.2380582610265332E-4</c:v>
                </c:pt>
                <c:pt idx="21">
                  <c:v>5.7451285462072966E-4</c:v>
                </c:pt>
                <c:pt idx="22">
                  <c:v>5.9837498568805975E-4</c:v>
                </c:pt>
                <c:pt idx="23">
                  <c:v>5.8793530334610294E-4</c:v>
                </c:pt>
                <c:pt idx="24">
                  <c:v>5.7600423781243779E-4</c:v>
                </c:pt>
                <c:pt idx="25">
                  <c:v>5.8346115377097844E-4</c:v>
                </c:pt>
                <c:pt idx="26">
                  <c:v>5.8047838738756229E-4</c:v>
                </c:pt>
                <c:pt idx="27">
                  <c:v>5.7302147142902164E-4</c:v>
                </c:pt>
                <c:pt idx="28">
                  <c:v>5.7600423781243779E-4</c:v>
                </c:pt>
                <c:pt idx="29">
                  <c:v>5.7898700419585416E-4</c:v>
                </c:pt>
                <c:pt idx="30">
                  <c:v>4.7459018077628499E-4</c:v>
                </c:pt>
                <c:pt idx="31">
                  <c:v>5.7749562100414592E-4</c:v>
                </c:pt>
                <c:pt idx="32">
                  <c:v>6.8189244442371508E-4</c:v>
                </c:pt>
                <c:pt idx="33">
                  <c:v>7.2961670655837527E-4</c:v>
                </c:pt>
                <c:pt idx="34">
                  <c:v>7.0873734187446144E-4</c:v>
                </c:pt>
                <c:pt idx="35">
                  <c:v>7.0575457549104518E-4</c:v>
                </c:pt>
                <c:pt idx="36">
                  <c:v>7.1022872506616957E-4</c:v>
                </c:pt>
                <c:pt idx="37">
                  <c:v>7.1619425783300209E-4</c:v>
                </c:pt>
                <c:pt idx="38">
                  <c:v>6.9382350995738013E-4</c:v>
                </c:pt>
                <c:pt idx="39">
                  <c:v>6.9845362310590967E-4</c:v>
                </c:pt>
                <c:pt idx="40">
                  <c:v>7.2958974712943817E-4</c:v>
                </c:pt>
                <c:pt idx="41">
                  <c:v>8.0051091851636414E-4</c:v>
                </c:pt>
                <c:pt idx="42">
                  <c:v>7.8148328716865227E-4</c:v>
                </c:pt>
                <c:pt idx="43">
                  <c:v>7.676450098248618E-4</c:v>
                </c:pt>
                <c:pt idx="44">
                  <c:v>7.5380673248107133E-4</c:v>
                </c:pt>
                <c:pt idx="45">
                  <c:v>7.4688759380917621E-4</c:v>
                </c:pt>
                <c:pt idx="46">
                  <c:v>7.4342802447322864E-4</c:v>
                </c:pt>
                <c:pt idx="47">
                  <c:v>7.6937479449283564E-4</c:v>
                </c:pt>
                <c:pt idx="48">
                  <c:v>3.8146619099537372E-4</c:v>
                </c:pt>
                <c:pt idx="49">
                  <c:v>4.5613649792791228E-4</c:v>
                </c:pt>
                <c:pt idx="50">
                  <c:v>4.4919042286442032E-4</c:v>
                </c:pt>
                <c:pt idx="51">
                  <c:v>4.5439997916203929E-4</c:v>
                </c:pt>
                <c:pt idx="52">
                  <c:v>4.5960953545965826E-4</c:v>
                </c:pt>
                <c:pt idx="53">
                  <c:v>4.6308257299140424E-4</c:v>
                </c:pt>
                <c:pt idx="54">
                  <c:v>4.6134605422553125E-4</c:v>
                </c:pt>
                <c:pt idx="55">
                  <c:v>4.4745390409854733E-4</c:v>
                </c:pt>
                <c:pt idx="56">
                  <c:v>1.5622989517890067E-3</c:v>
                </c:pt>
                <c:pt idx="57">
                  <c:v>5.8811192413425956E-4</c:v>
                </c:pt>
                <c:pt idx="58">
                  <c:v>5.8116584907076749E-4</c:v>
                </c:pt>
                <c:pt idx="59">
                  <c:v>3.3110714678505701E-4</c:v>
                </c:pt>
                <c:pt idx="60">
                  <c:v>3.4152625938029495E-4</c:v>
                </c:pt>
                <c:pt idx="61">
                  <c:v>3.8146619099537372E-4</c:v>
                </c:pt>
                <c:pt idx="62">
                  <c:v>4.8044776065013414E-4</c:v>
                </c:pt>
                <c:pt idx="63">
                  <c:v>4.7871124188426115E-4</c:v>
                </c:pt>
                <c:pt idx="64">
                  <c:v>4.7871124188426115E-4</c:v>
                </c:pt>
                <c:pt idx="65">
                  <c:v>4.7350168558664218E-4</c:v>
                </c:pt>
                <c:pt idx="66">
                  <c:v>4.7697472311838816E-4</c:v>
                </c:pt>
                <c:pt idx="67">
                  <c:v>4.7697472311838816E-4</c:v>
                </c:pt>
                <c:pt idx="68">
                  <c:v>4.7697472311838816E-4</c:v>
                </c:pt>
                <c:pt idx="69">
                  <c:v>4.8218427941600713E-4</c:v>
                </c:pt>
                <c:pt idx="70">
                  <c:v>4.8044776065013414E-4</c:v>
                </c:pt>
                <c:pt idx="71">
                  <c:v>4.8044776065013414E-4</c:v>
                </c:pt>
                <c:pt idx="72">
                  <c:v>4.8044776065013414E-4</c:v>
                </c:pt>
                <c:pt idx="73">
                  <c:v>4.8392079818188012E-4</c:v>
                </c:pt>
                <c:pt idx="74">
                  <c:v>4.8218427941600713E-4</c:v>
                </c:pt>
                <c:pt idx="75">
                  <c:v>4.8218427941600713E-4</c:v>
                </c:pt>
                <c:pt idx="76">
                  <c:v>4.8565731694775311E-4</c:v>
                </c:pt>
                <c:pt idx="77">
                  <c:v>4.7697472311838816E-4</c:v>
                </c:pt>
                <c:pt idx="78">
                  <c:v>4.7523820435251517E-4</c:v>
                </c:pt>
                <c:pt idx="79">
                  <c:v>4.8392079818188012E-4</c:v>
                </c:pt>
                <c:pt idx="80">
                  <c:v>4.8565731694775311E-4</c:v>
                </c:pt>
                <c:pt idx="81">
                  <c:v>4.8565731694775311E-4</c:v>
                </c:pt>
                <c:pt idx="82">
                  <c:v>4.8392079818188012E-4</c:v>
                </c:pt>
                <c:pt idx="83">
                  <c:v>4.8565731694775311E-4</c:v>
                </c:pt>
                <c:pt idx="84">
                  <c:v>4.8913035447949909E-4</c:v>
                </c:pt>
                <c:pt idx="85">
                  <c:v>4.9086687324537202E-4</c:v>
                </c:pt>
                <c:pt idx="86">
                  <c:v>4.8565731694775311E-4</c:v>
                </c:pt>
                <c:pt idx="87">
                  <c:v>7.6568331041032556E-4</c:v>
                </c:pt>
                <c:pt idx="88">
                  <c:v>6.991362860215664E-4</c:v>
                </c:pt>
                <c:pt idx="89">
                  <c:v>6.8474774020778047E-4</c:v>
                </c:pt>
                <c:pt idx="90">
                  <c:v>6.8654630843450375E-4</c:v>
                </c:pt>
                <c:pt idx="91">
                  <c:v>6.7575489907416438E-4</c:v>
                </c:pt>
                <c:pt idx="92">
                  <c:v>6.991362860215664E-4</c:v>
                </c:pt>
                <c:pt idx="93">
                  <c:v>6.8474774020778047E-4</c:v>
                </c:pt>
                <c:pt idx="94">
                  <c:v>6.8834487666122703E-4</c:v>
                </c:pt>
                <c:pt idx="95">
                  <c:v>6.9194201311467338E-4</c:v>
                </c:pt>
                <c:pt idx="96">
                  <c:v>6.991362860215664E-4</c:v>
                </c:pt>
                <c:pt idx="97">
                  <c:v>7.0273342247501275E-4</c:v>
                </c:pt>
                <c:pt idx="98">
                  <c:v>7.0273342247501275E-4</c:v>
                </c:pt>
                <c:pt idx="99">
                  <c:v>7.1352483183535211E-4</c:v>
                </c:pt>
                <c:pt idx="100">
                  <c:v>7.1892053651552174E-4</c:v>
                </c:pt>
                <c:pt idx="101">
                  <c:v>7.782732879973881E-4</c:v>
                </c:pt>
                <c:pt idx="102">
                  <c:v>7.6748187863704873E-4</c:v>
                </c:pt>
                <c:pt idx="103">
                  <c:v>7.8187042445083444E-4</c:v>
                </c:pt>
                <c:pt idx="104">
                  <c:v>7.9086326558445064E-4</c:v>
                </c:pt>
                <c:pt idx="105">
                  <c:v>7.8906469735772746E-4</c:v>
                </c:pt>
                <c:pt idx="106">
                  <c:v>8.2143892543874546E-4</c:v>
                </c:pt>
                <c:pt idx="107">
                  <c:v>7.7287758331721836E-4</c:v>
                </c:pt>
                <c:pt idx="108">
                  <c:v>7.7467615154394164E-4</c:v>
                </c:pt>
                <c:pt idx="109">
                  <c:v>7.3690621878275391E-4</c:v>
                </c:pt>
                <c:pt idx="110">
                  <c:v>7.4589905991637E-4</c:v>
                </c:pt>
                <c:pt idx="111">
                  <c:v>7.29711945875861E-4</c:v>
                </c:pt>
                <c:pt idx="112">
                  <c:v>7.7107901509049529E-4</c:v>
                </c:pt>
                <c:pt idx="113">
                  <c:v>7.3510765055603085E-4</c:v>
                </c:pt>
                <c:pt idx="114">
                  <c:v>7.782732879973881E-4</c:v>
                </c:pt>
                <c:pt idx="115">
                  <c:v>7.6568331041032556E-4</c:v>
                </c:pt>
                <c:pt idx="116">
                  <c:v>6.7215776262071804E-4</c:v>
                </c:pt>
                <c:pt idx="117">
                  <c:v>7.2071910474224492E-4</c:v>
                </c:pt>
                <c:pt idx="118">
                  <c:v>7.2611480942241465E-4</c:v>
                </c:pt>
                <c:pt idx="119">
                  <c:v>6.5956778503365539E-4</c:v>
                </c:pt>
                <c:pt idx="120">
                  <c:v>7.8366899267755773E-4</c:v>
                </c:pt>
                <c:pt idx="121">
                  <c:v>6.5956778503365539E-4</c:v>
                </c:pt>
                <c:pt idx="122">
                  <c:v>7.5309333282326302E-4</c:v>
                </c:pt>
                <c:pt idx="123">
                  <c:v>7.620861739568791E-4</c:v>
                </c:pt>
                <c:pt idx="124">
                  <c:v>7.620861739568791E-4</c:v>
                </c:pt>
                <c:pt idx="125">
                  <c:v>7.6568331041032556E-4</c:v>
                </c:pt>
                <c:pt idx="126">
                  <c:v>6.5498531561606233E-4</c:v>
                </c:pt>
                <c:pt idx="127">
                  <c:v>7.669784856024752E-4</c:v>
                </c:pt>
                <c:pt idx="128">
                  <c:v>6.2247116949097462E-4</c:v>
                </c:pt>
                <c:pt idx="129">
                  <c:v>6.0802043787982455E-4</c:v>
                </c:pt>
                <c:pt idx="130">
                  <c:v>6.2789019384515594E-4</c:v>
                </c:pt>
                <c:pt idx="131">
                  <c:v>6.242775109423684E-4</c:v>
                </c:pt>
                <c:pt idx="132">
                  <c:v>6.1705214513679341E-4</c:v>
                </c:pt>
                <c:pt idx="133">
                  <c:v>6.0802043787982455E-4</c:v>
                </c:pt>
                <c:pt idx="134">
                  <c:v>6.1343946223400587E-4</c:v>
                </c:pt>
                <c:pt idx="135">
                  <c:v>6.0440775497703711E-4</c:v>
                </c:pt>
                <c:pt idx="136">
                  <c:v>5.6578703592215609E-4</c:v>
                </c:pt>
                <c:pt idx="137">
                  <c:v>5.7302804918053926E-4</c:v>
                </c:pt>
                <c:pt idx="138">
                  <c:v>5.6759728923675183E-4</c:v>
                </c:pt>
                <c:pt idx="139">
                  <c:v>5.6940754255134767E-4</c:v>
                </c:pt>
                <c:pt idx="140">
                  <c:v>5.6035627597836877E-4</c:v>
                </c:pt>
                <c:pt idx="141">
                  <c:v>5.6759728923675183E-4</c:v>
                </c:pt>
                <c:pt idx="142">
                  <c:v>5.6578703592215609E-4</c:v>
                </c:pt>
                <c:pt idx="143">
                  <c:v>5.1752020909868091E-4</c:v>
                </c:pt>
                <c:pt idx="144">
                  <c:v>5.2477064340217001E-4</c:v>
                </c:pt>
                <c:pt idx="145">
                  <c:v>5.2477064340217001E-4</c:v>
                </c:pt>
                <c:pt idx="146">
                  <c:v>5.2658325197804234E-4</c:v>
                </c:pt>
                <c:pt idx="147">
                  <c:v>5.3202107770565911E-4</c:v>
                </c:pt>
                <c:pt idx="148">
                  <c:v>5.2839586055391467E-4</c:v>
                </c:pt>
                <c:pt idx="149">
                  <c:v>5.2839586055391467E-4</c:v>
                </c:pt>
                <c:pt idx="150">
                  <c:v>5.30208469129787E-4</c:v>
                </c:pt>
                <c:pt idx="151">
                  <c:v>5.30208469129787E-4</c:v>
                </c:pt>
                <c:pt idx="152">
                  <c:v>5.3202107770565911E-4</c:v>
                </c:pt>
                <c:pt idx="153">
                  <c:v>5.30208469129787E-4</c:v>
                </c:pt>
                <c:pt idx="154">
                  <c:v>5.30208469129787E-4</c:v>
                </c:pt>
                <c:pt idx="155">
                  <c:v>5.30208469129787E-4</c:v>
                </c:pt>
                <c:pt idx="156">
                  <c:v>5.30208469129787E-4</c:v>
                </c:pt>
                <c:pt idx="157">
                  <c:v>5.2658325197804234E-4</c:v>
                </c:pt>
                <c:pt idx="158">
                  <c:v>5.2839586055391467E-4</c:v>
                </c:pt>
                <c:pt idx="159">
                  <c:v>5.2658325197804234E-4</c:v>
                </c:pt>
                <c:pt idx="160">
                  <c:v>5.2658325197804234E-4</c:v>
                </c:pt>
                <c:pt idx="161">
                  <c:v>5.2477064340217001E-4</c:v>
                </c:pt>
                <c:pt idx="162">
                  <c:v>5.2477064340217001E-4</c:v>
                </c:pt>
                <c:pt idx="163">
                  <c:v>5.2295803482629768E-4</c:v>
                </c:pt>
                <c:pt idx="164">
                  <c:v>5.2114542625042557E-4</c:v>
                </c:pt>
                <c:pt idx="165">
                  <c:v>7.3200126145699551E-4</c:v>
                </c:pt>
                <c:pt idx="166">
                  <c:v>3.9637756225485054E-4</c:v>
                </c:pt>
                <c:pt idx="167">
                  <c:v>4.7438739504237614E-4</c:v>
                </c:pt>
                <c:pt idx="168">
                  <c:v>4.6713066641097844E-4</c:v>
                </c:pt>
                <c:pt idx="169">
                  <c:v>4.7257321288452669E-4</c:v>
                </c:pt>
                <c:pt idx="170">
                  <c:v>4.7801575935807499E-4</c:v>
                </c:pt>
                <c:pt idx="171">
                  <c:v>4.8164412367377384E-4</c:v>
                </c:pt>
                <c:pt idx="172">
                  <c:v>4.7982994151592444E-4</c:v>
                </c:pt>
                <c:pt idx="173">
                  <c:v>1.9366182142690181E-3</c:v>
                </c:pt>
                <c:pt idx="174">
                  <c:v>1.9094054819012766E-3</c:v>
                </c:pt>
                <c:pt idx="175">
                  <c:v>1.9003345711120292E-3</c:v>
                </c:pt>
                <c:pt idx="176">
                  <c:v>1.8876352960070838E-3</c:v>
                </c:pt>
                <c:pt idx="177">
                  <c:v>1.8948920246384814E-3</c:v>
                </c:pt>
                <c:pt idx="178">
                  <c:v>1.9003345711120292E-3</c:v>
                </c:pt>
                <c:pt idx="179">
                  <c:v>1.882192749533535E-3</c:v>
                </c:pt>
                <c:pt idx="180">
                  <c:v>1.8767502030599867E-3</c:v>
                </c:pt>
                <c:pt idx="181">
                  <c:v>1.8840069316913848E-3</c:v>
                </c:pt>
                <c:pt idx="182">
                  <c:v>1.8858211138492341E-3</c:v>
                </c:pt>
                <c:pt idx="183">
                  <c:v>1.8676792922707399E-3</c:v>
                </c:pt>
                <c:pt idx="184">
                  <c:v>1.8440949242186973E-3</c:v>
                </c:pt>
                <c:pt idx="185">
                  <c:v>1.8459091063765466E-3</c:v>
                </c:pt>
                <c:pt idx="186">
                  <c:v>1.8676792922707399E-3</c:v>
                </c:pt>
                <c:pt idx="187">
                  <c:v>1.8567941993236432E-3</c:v>
                </c:pt>
                <c:pt idx="188">
                  <c:v>1.8658651101128906E-3</c:v>
                </c:pt>
                <c:pt idx="189">
                  <c:v>1.8586083814814925E-3</c:v>
                </c:pt>
                <c:pt idx="190">
                  <c:v>1.831395649113751E-3</c:v>
                </c:pt>
                <c:pt idx="191">
                  <c:v>1.8513516528500949E-3</c:v>
                </c:pt>
                <c:pt idx="192">
                  <c:v>1.831395649113751E-3</c:v>
                </c:pt>
                <c:pt idx="193">
                  <c:v>1.8477232885343959E-3</c:v>
                </c:pt>
                <c:pt idx="194">
                  <c:v>1.838652377745149E-3</c:v>
                </c:pt>
                <c:pt idx="195">
                  <c:v>1.8749360209021374E-3</c:v>
                </c:pt>
                <c:pt idx="196">
                  <c:v>1.838652377745149E-3</c:v>
                </c:pt>
                <c:pt idx="197">
                  <c:v>1.9910436790045011E-3</c:v>
                </c:pt>
                <c:pt idx="198">
                  <c:v>2.0599826010027794E-3</c:v>
                </c:pt>
                <c:pt idx="199">
                  <c:v>2.0581684188449301E-3</c:v>
                </c:pt>
                <c:pt idx="200">
                  <c:v>2.0962662441597682E-3</c:v>
                </c:pt>
                <c:pt idx="201">
                  <c:v>2.067239329634177E-3</c:v>
                </c:pt>
                <c:pt idx="202">
                  <c:v>2.0654251474763277E-3</c:v>
                </c:pt>
                <c:pt idx="203">
                  <c:v>2.067239329634177E-3</c:v>
                </c:pt>
                <c:pt idx="204">
                  <c:v>2.0509116902135325E-3</c:v>
                </c:pt>
                <c:pt idx="205">
                  <c:v>2.0563542366870808E-3</c:v>
                </c:pt>
                <c:pt idx="206">
                  <c:v>2.0490975080556828E-3</c:v>
                </c:pt>
                <c:pt idx="207">
                  <c:v>2.0382124151085861E-3</c:v>
                </c:pt>
                <c:pt idx="208">
                  <c:v>2.0472833258978335E-3</c:v>
                </c:pt>
                <c:pt idx="209">
                  <c:v>2.0490975080556828E-3</c:v>
                </c:pt>
                <c:pt idx="210">
                  <c:v>2.0363982329507369E-3</c:v>
                </c:pt>
                <c:pt idx="211">
                  <c:v>2.0418407794242852E-3</c:v>
                </c:pt>
                <c:pt idx="212">
                  <c:v>2.0418407794242852E-3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B-481D-9D64-A8F3EB6D7CE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.037R'!$E$45:$HI$45</c:f>
              <c:numCache>
                <c:formatCode>0.0000</c:formatCode>
                <c:ptCount val="213"/>
                <c:pt idx="0">
                  <c:v>2.5528189673575626E-3</c:v>
                </c:pt>
                <c:pt idx="1">
                  <c:v>2.3741956555095576E-3</c:v>
                </c:pt>
                <c:pt idx="2">
                  <c:v>2.2938151651779553E-3</c:v>
                </c:pt>
                <c:pt idx="3">
                  <c:v>2.2580905028083543E-3</c:v>
                </c:pt>
                <c:pt idx="4">
                  <c:v>2.2819069443880883E-3</c:v>
                </c:pt>
                <c:pt idx="5">
                  <c:v>2.2402281716235538E-3</c:v>
                </c:pt>
                <c:pt idx="6">
                  <c:v>2.2461822820184873E-3</c:v>
                </c:pt>
                <c:pt idx="7">
                  <c:v>2.2521363924134208E-3</c:v>
                </c:pt>
                <c:pt idx="8">
                  <c:v>2.3354939379424899E-3</c:v>
                </c:pt>
                <c:pt idx="9">
                  <c:v>2.3782628115314318E-3</c:v>
                </c:pt>
                <c:pt idx="10">
                  <c:v>2.3931736349812145E-3</c:v>
                </c:pt>
                <c:pt idx="11">
                  <c:v>2.3961557996711714E-3</c:v>
                </c:pt>
                <c:pt idx="12">
                  <c:v>2.4766742462999981E-3</c:v>
                </c:pt>
                <c:pt idx="13">
                  <c:v>2.4080844584309972E-3</c:v>
                </c:pt>
                <c:pt idx="14">
                  <c:v>2.4379061053305625E-3</c:v>
                </c:pt>
                <c:pt idx="15">
                  <c:v>2.4289596112606932E-3</c:v>
                </c:pt>
                <c:pt idx="16">
                  <c:v>2.4617634228502154E-3</c:v>
                </c:pt>
                <c:pt idx="17">
                  <c:v>2.4975493991296937E-3</c:v>
                </c:pt>
                <c:pt idx="18">
                  <c:v>2.4438704347104758E-3</c:v>
                </c:pt>
                <c:pt idx="19">
                  <c:v>1.5614637704693111E-3</c:v>
                </c:pt>
                <c:pt idx="20">
                  <c:v>1.7434125198577028E-3</c:v>
                </c:pt>
                <c:pt idx="21">
                  <c:v>2.0834478875671569E-3</c:v>
                </c:pt>
                <c:pt idx="22">
                  <c:v>2.1699481126862281E-3</c:v>
                </c:pt>
                <c:pt idx="23">
                  <c:v>2.1341549160852334E-3</c:v>
                </c:pt>
                <c:pt idx="24">
                  <c:v>2.1013444858676541E-3</c:v>
                </c:pt>
                <c:pt idx="25">
                  <c:v>2.1609998135359793E-3</c:v>
                </c:pt>
                <c:pt idx="26">
                  <c:v>2.146085981618898E-3</c:v>
                </c:pt>
                <c:pt idx="27">
                  <c:v>2.1401204488520655E-3</c:v>
                </c:pt>
                <c:pt idx="28">
                  <c:v>2.1550342807691468E-3</c:v>
                </c:pt>
                <c:pt idx="29">
                  <c:v>2.1818791782198931E-3</c:v>
                </c:pt>
                <c:pt idx="30">
                  <c:v>1.6598950611220475E-3</c:v>
                </c:pt>
                <c:pt idx="31">
                  <c:v>2.226620673971137E-3</c:v>
                </c:pt>
                <c:pt idx="32">
                  <c:v>2.5248973123127632E-3</c:v>
                </c:pt>
                <c:pt idx="33">
                  <c:v>2.7098288280845715E-3</c:v>
                </c:pt>
                <c:pt idx="34">
                  <c:v>2.6143803038152511E-3</c:v>
                </c:pt>
                <c:pt idx="35">
                  <c:v>2.6949149961674902E-3</c:v>
                </c:pt>
                <c:pt idx="36">
                  <c:v>2.6442079676494137E-3</c:v>
                </c:pt>
                <c:pt idx="37">
                  <c:v>2.6859666970172414E-3</c:v>
                </c:pt>
                <c:pt idx="38">
                  <c:v>2.7068460617011548E-3</c:v>
                </c:pt>
                <c:pt idx="39">
                  <c:v>2.5645410269272517E-3</c:v>
                </c:pt>
                <c:pt idx="40">
                  <c:v>2.7548173404043702E-3</c:v>
                </c:pt>
                <c:pt idx="41">
                  <c:v>2.8551448511468509E-3</c:v>
                </c:pt>
                <c:pt idx="42">
                  <c:v>2.9001192525141698E-3</c:v>
                </c:pt>
                <c:pt idx="43">
                  <c:v>2.8655235591546935E-3</c:v>
                </c:pt>
                <c:pt idx="44">
                  <c:v>2.837847004467113E-3</c:v>
                </c:pt>
                <c:pt idx="45">
                  <c:v>2.8862809751703791E-3</c:v>
                </c:pt>
                <c:pt idx="46">
                  <c:v>2.8136300191154793E-3</c:v>
                </c:pt>
                <c:pt idx="47">
                  <c:v>2.8309278657952176E-3</c:v>
                </c:pt>
                <c:pt idx="48">
                  <c:v>1.7896010096434564E-3</c:v>
                </c:pt>
                <c:pt idx="49">
                  <c:v>1.7166672214767907E-3</c:v>
                </c:pt>
                <c:pt idx="50">
                  <c:v>1.6610986209688553E-3</c:v>
                </c:pt>
                <c:pt idx="51">
                  <c:v>1.6715177335640931E-3</c:v>
                </c:pt>
                <c:pt idx="52">
                  <c:v>1.699302033818061E-3</c:v>
                </c:pt>
                <c:pt idx="53">
                  <c:v>1.7201402590085368E-3</c:v>
                </c:pt>
                <c:pt idx="54">
                  <c:v>1.7236132965402829E-3</c:v>
                </c:pt>
                <c:pt idx="55">
                  <c:v>1.7027750713498068E-3</c:v>
                </c:pt>
                <c:pt idx="56">
                  <c:v>5.8044323963418092E-3</c:v>
                </c:pt>
                <c:pt idx="57">
                  <c:v>1.6749907710958392E-3</c:v>
                </c:pt>
                <c:pt idx="58">
                  <c:v>1.6645716585006012E-3</c:v>
                </c:pt>
                <c:pt idx="59">
                  <c:v>1.3381061305164791E-3</c:v>
                </c:pt>
                <c:pt idx="60">
                  <c:v>9.7691022721489718E-4</c:v>
                </c:pt>
                <c:pt idx="61">
                  <c:v>1.2616993048180675E-3</c:v>
                </c:pt>
                <c:pt idx="62">
                  <c:v>1.7236132965402829E-3</c:v>
                </c:pt>
                <c:pt idx="63">
                  <c:v>1.7687627844529806E-3</c:v>
                </c:pt>
                <c:pt idx="64">
                  <c:v>1.7757088595164725E-3</c:v>
                </c:pt>
                <c:pt idx="65">
                  <c:v>1.7652897469212347E-3</c:v>
                </c:pt>
                <c:pt idx="66">
                  <c:v>1.7757088595164725E-3</c:v>
                </c:pt>
                <c:pt idx="67">
                  <c:v>1.7791818970482186E-3</c:v>
                </c:pt>
                <c:pt idx="68">
                  <c:v>1.7757088595164725E-3</c:v>
                </c:pt>
                <c:pt idx="69">
                  <c:v>1.7896010096434564E-3</c:v>
                </c:pt>
                <c:pt idx="70">
                  <c:v>1.7896010096434564E-3</c:v>
                </c:pt>
                <c:pt idx="71">
                  <c:v>1.7965470847069484E-3</c:v>
                </c:pt>
                <c:pt idx="72">
                  <c:v>1.7896010096434564E-3</c:v>
                </c:pt>
                <c:pt idx="73">
                  <c:v>1.8034931597704403E-3</c:v>
                </c:pt>
                <c:pt idx="74">
                  <c:v>1.7930740471752025E-3</c:v>
                </c:pt>
                <c:pt idx="75">
                  <c:v>1.8034931597704403E-3</c:v>
                </c:pt>
                <c:pt idx="76">
                  <c:v>1.8000201222386945E-3</c:v>
                </c:pt>
                <c:pt idx="77">
                  <c:v>1.7722358219847264E-3</c:v>
                </c:pt>
                <c:pt idx="78">
                  <c:v>1.7722358219847264E-3</c:v>
                </c:pt>
                <c:pt idx="79">
                  <c:v>1.8034931597704403E-3</c:v>
                </c:pt>
                <c:pt idx="80">
                  <c:v>1.8069661973021862E-3</c:v>
                </c:pt>
                <c:pt idx="81">
                  <c:v>1.8139122723656784E-3</c:v>
                </c:pt>
                <c:pt idx="82">
                  <c:v>1.8034931597704403E-3</c:v>
                </c:pt>
                <c:pt idx="83">
                  <c:v>1.8000201222386945E-3</c:v>
                </c:pt>
                <c:pt idx="84">
                  <c:v>1.8139122723656784E-3</c:v>
                </c:pt>
                <c:pt idx="85">
                  <c:v>1.8243313849609162E-3</c:v>
                </c:pt>
                <c:pt idx="86">
                  <c:v>1.8034931597704403E-3</c:v>
                </c:pt>
                <c:pt idx="87">
                  <c:v>2.7238948771315355E-3</c:v>
                </c:pt>
                <c:pt idx="88">
                  <c:v>2.572815146086785E-3</c:v>
                </c:pt>
                <c:pt idx="89">
                  <c:v>2.5332466450988739E-3</c:v>
                </c:pt>
                <c:pt idx="90">
                  <c:v>3.0512342943951622E-3</c:v>
                </c:pt>
                <c:pt idx="91">
                  <c:v>2.8749746081762864E-3</c:v>
                </c:pt>
                <c:pt idx="92">
                  <c:v>2.5800094189936777E-3</c:v>
                </c:pt>
                <c:pt idx="93">
                  <c:v>2.5979951012609099E-3</c:v>
                </c:pt>
                <c:pt idx="94">
                  <c:v>2.6303693293419279E-3</c:v>
                </c:pt>
                <c:pt idx="95">
                  <c:v>2.6555492845160532E-3</c:v>
                </c:pt>
                <c:pt idx="96">
                  <c:v>2.702312058410857E-3</c:v>
                </c:pt>
                <c:pt idx="97">
                  <c:v>2.734686286491875E-3</c:v>
                </c:pt>
                <c:pt idx="98">
                  <c:v>2.7167006042246428E-3</c:v>
                </c:pt>
                <c:pt idx="99">
                  <c:v>2.7202977406780892E-3</c:v>
                </c:pt>
                <c:pt idx="100">
                  <c:v>2.7814490603866788E-3</c:v>
                </c:pt>
                <c:pt idx="101">
                  <c:v>2.6807292396901785E-3</c:v>
                </c:pt>
                <c:pt idx="102">
                  <c:v>2.6303693293419279E-3</c:v>
                </c:pt>
                <c:pt idx="103">
                  <c:v>2.6447578751557141E-3</c:v>
                </c:pt>
                <c:pt idx="104">
                  <c:v>2.4792895982971774E-3</c:v>
                </c:pt>
                <c:pt idx="105">
                  <c:v>2.4541096431230521E-3</c:v>
                </c:pt>
                <c:pt idx="106">
                  <c:v>2.540440918005767E-3</c:v>
                </c:pt>
                <c:pt idx="107">
                  <c:v>2.5080666899247486E-3</c:v>
                </c:pt>
                <c:pt idx="108">
                  <c:v>2.4181382785885878E-3</c:v>
                </c:pt>
                <c:pt idx="109">
                  <c:v>2.4684981889368379E-3</c:v>
                </c:pt>
                <c:pt idx="110">
                  <c:v>2.4505125066696058E-3</c:v>
                </c:pt>
                <c:pt idx="111">
                  <c:v>2.3965554598679092E-3</c:v>
                </c:pt>
                <c:pt idx="112">
                  <c:v>2.5692180096333382E-3</c:v>
                </c:pt>
                <c:pt idx="113">
                  <c:v>2.2958356391714089E-3</c:v>
                </c:pt>
                <c:pt idx="114">
                  <c:v>2.2958356391714089E-3</c:v>
                </c:pt>
                <c:pt idx="115">
                  <c:v>2.4972752805644096E-3</c:v>
                </c:pt>
                <c:pt idx="116">
                  <c:v>1.9325248573733177E-3</c:v>
                </c:pt>
                <c:pt idx="117">
                  <c:v>2.209504364288694E-3</c:v>
                </c:pt>
                <c:pt idx="118">
                  <c:v>2.3641812317868908E-3</c:v>
                </c:pt>
                <c:pt idx="119">
                  <c:v>1.9001506292922997E-3</c:v>
                </c:pt>
                <c:pt idx="120">
                  <c:v>2.2994327756248548E-3</c:v>
                </c:pt>
                <c:pt idx="121">
                  <c:v>1.903747765745746E-3</c:v>
                </c:pt>
                <c:pt idx="122">
                  <c:v>2.1987129549283545E-3</c:v>
                </c:pt>
                <c:pt idx="123">
                  <c:v>2.2670585475438368E-3</c:v>
                </c:pt>
                <c:pt idx="124">
                  <c:v>2.2310871830093725E-3</c:v>
                </c:pt>
                <c:pt idx="125">
                  <c:v>2.2238929101024798E-3</c:v>
                </c:pt>
                <c:pt idx="126">
                  <c:v>2.3635416538462703E-3</c:v>
                </c:pt>
                <c:pt idx="127">
                  <c:v>2.5622392134995839E-3</c:v>
                </c:pt>
                <c:pt idx="128">
                  <c:v>2.3490909222351206E-3</c:v>
                </c:pt>
                <c:pt idx="129">
                  <c:v>2.2551611667626448E-3</c:v>
                </c:pt>
                <c:pt idx="130">
                  <c:v>2.3418655564295455E-3</c:v>
                </c:pt>
                <c:pt idx="131">
                  <c:v>2.3093514103044578E-3</c:v>
                </c:pt>
                <c:pt idx="132">
                  <c:v>2.3021260444988827E-3</c:v>
                </c:pt>
                <c:pt idx="133">
                  <c:v>2.2515484838598579E-3</c:v>
                </c:pt>
                <c:pt idx="134">
                  <c:v>2.2551611667626448E-3</c:v>
                </c:pt>
                <c:pt idx="135">
                  <c:v>2.2190343377347698E-3</c:v>
                </c:pt>
                <c:pt idx="136">
                  <c:v>2.2274507886496549E-3</c:v>
                </c:pt>
                <c:pt idx="137">
                  <c:v>2.0826305234819915E-3</c:v>
                </c:pt>
                <c:pt idx="138">
                  <c:v>2.0681484969652256E-3</c:v>
                </c:pt>
                <c:pt idx="139">
                  <c:v>2.0536664704484593E-3</c:v>
                </c:pt>
                <c:pt idx="140">
                  <c:v>2.0536664704484593E-3</c:v>
                </c:pt>
                <c:pt idx="141">
                  <c:v>2.0826305234819915E-3</c:v>
                </c:pt>
                <c:pt idx="142">
                  <c:v>2.0790100168528E-3</c:v>
                </c:pt>
                <c:pt idx="143">
                  <c:v>1.8460700314122621E-3</c:v>
                </c:pt>
                <c:pt idx="144">
                  <c:v>1.9004482886884307E-3</c:v>
                </c:pt>
                <c:pt idx="145">
                  <c:v>1.922199591598898E-3</c:v>
                </c:pt>
                <c:pt idx="146">
                  <c:v>1.9258248087506427E-3</c:v>
                </c:pt>
                <c:pt idx="147">
                  <c:v>1.9367004602058762E-3</c:v>
                </c:pt>
                <c:pt idx="148">
                  <c:v>1.9403256773576209E-3</c:v>
                </c:pt>
                <c:pt idx="149">
                  <c:v>1.9403256773576209E-3</c:v>
                </c:pt>
                <c:pt idx="150">
                  <c:v>1.9403256773576209E-3</c:v>
                </c:pt>
                <c:pt idx="151">
                  <c:v>1.9294500259023873E-3</c:v>
                </c:pt>
                <c:pt idx="152">
                  <c:v>1.9367004602058762E-3</c:v>
                </c:pt>
                <c:pt idx="153">
                  <c:v>1.933075243054132E-3</c:v>
                </c:pt>
                <c:pt idx="154">
                  <c:v>1.9294500259023873E-3</c:v>
                </c:pt>
                <c:pt idx="155">
                  <c:v>1.9185743744471533E-3</c:v>
                </c:pt>
                <c:pt idx="156">
                  <c:v>1.922199591598898E-3</c:v>
                </c:pt>
                <c:pt idx="157">
                  <c:v>1.9076987229919198E-3</c:v>
                </c:pt>
                <c:pt idx="158">
                  <c:v>1.8931978543849416E-3</c:v>
                </c:pt>
                <c:pt idx="159">
                  <c:v>1.8859474200814525E-3</c:v>
                </c:pt>
                <c:pt idx="160">
                  <c:v>1.8859474200814525E-3</c:v>
                </c:pt>
                <c:pt idx="161">
                  <c:v>1.8786969857779634E-3</c:v>
                </c:pt>
                <c:pt idx="162">
                  <c:v>1.8533204657157514E-3</c:v>
                </c:pt>
                <c:pt idx="163">
                  <c:v>1.8533204657157514E-3</c:v>
                </c:pt>
                <c:pt idx="164">
                  <c:v>1.8388195971087732E-3</c:v>
                </c:pt>
                <c:pt idx="165">
                  <c:v>2.8055569700455455E-3</c:v>
                </c:pt>
                <c:pt idx="166">
                  <c:v>1.8694389765952387E-3</c:v>
                </c:pt>
                <c:pt idx="167">
                  <c:v>1.7932433259655626E-3</c:v>
                </c:pt>
                <c:pt idx="168">
                  <c:v>1.735189496914381E-3</c:v>
                </c:pt>
                <c:pt idx="169">
                  <c:v>1.7460745898614774E-3</c:v>
                </c:pt>
                <c:pt idx="170">
                  <c:v>1.7751015043870682E-3</c:v>
                </c:pt>
                <c:pt idx="171">
                  <c:v>1.7968716902812614E-3</c:v>
                </c:pt>
                <c:pt idx="172">
                  <c:v>1.8005000545969604E-3</c:v>
                </c:pt>
                <c:pt idx="173">
                  <c:v>6.140023776172801E-3</c:v>
                </c:pt>
                <c:pt idx="174">
                  <c:v>5.9731190176506533E-3</c:v>
                </c:pt>
                <c:pt idx="175">
                  <c:v>6.2162194268024773E-3</c:v>
                </c:pt>
                <c:pt idx="176">
                  <c:v>6.1363954118571025E-3</c:v>
                </c:pt>
                <c:pt idx="177">
                  <c:v>6.1363954118571025E-3</c:v>
                </c:pt>
                <c:pt idx="178">
                  <c:v>6.1472805048041991E-3</c:v>
                </c:pt>
                <c:pt idx="179">
                  <c:v>6.1944492409082841E-3</c:v>
                </c:pt>
                <c:pt idx="180">
                  <c:v>6.1654223263826937E-3</c:v>
                </c:pt>
                <c:pt idx="181">
                  <c:v>6.1980776052239827E-3</c:v>
                </c:pt>
                <c:pt idx="182">
                  <c:v>6.3468405421676366E-3</c:v>
                </c:pt>
                <c:pt idx="183">
                  <c:v>6.2633881629065623E-3</c:v>
                </c:pt>
                <c:pt idx="184">
                  <c:v>6.1980776052239827E-3</c:v>
                </c:pt>
                <c:pt idx="185">
                  <c:v>6.1545372334355971E-3</c:v>
                </c:pt>
                <c:pt idx="186">
                  <c:v>6.2887867131164541E-3</c:v>
                </c:pt>
                <c:pt idx="187">
                  <c:v>6.1980776052239827E-3</c:v>
                </c:pt>
                <c:pt idx="188">
                  <c:v>6.2633881629065623E-3</c:v>
                </c:pt>
                <c:pt idx="189">
                  <c:v>6.2488747056437671E-3</c:v>
                </c:pt>
                <c:pt idx="190">
                  <c:v>6.1617939620669943E-3</c:v>
                </c:pt>
                <c:pt idx="191">
                  <c:v>6.2452463413280685E-3</c:v>
                </c:pt>
                <c:pt idx="192">
                  <c:v>6.1472805048041991E-3</c:v>
                </c:pt>
                <c:pt idx="193">
                  <c:v>6.2633881629065623E-3</c:v>
                </c:pt>
                <c:pt idx="194">
                  <c:v>6.2089626981710793E-3</c:v>
                </c:pt>
                <c:pt idx="195">
                  <c:v>6.2815299844850569E-3</c:v>
                </c:pt>
                <c:pt idx="196">
                  <c:v>6.1545372334355971E-3</c:v>
                </c:pt>
                <c:pt idx="197">
                  <c:v>6.8294129961555851E-3</c:v>
                </c:pt>
                <c:pt idx="198">
                  <c:v>6.6552515090020402E-3</c:v>
                </c:pt>
                <c:pt idx="199">
                  <c:v>6.6044544085822558E-3</c:v>
                </c:pt>
                <c:pt idx="200">
                  <c:v>6.5500289438467727E-3</c:v>
                </c:pt>
                <c:pt idx="201">
                  <c:v>6.6371096874235456E-3</c:v>
                </c:pt>
                <c:pt idx="202">
                  <c:v>6.6951635164747272E-3</c:v>
                </c:pt>
                <c:pt idx="203">
                  <c:v>6.666136601949136E-3</c:v>
                </c:pt>
                <c:pt idx="204">
                  <c:v>6.6334813231078461E-3</c:v>
                </c:pt>
                <c:pt idx="205">
                  <c:v>6.9491490185736478E-3</c:v>
                </c:pt>
                <c:pt idx="206">
                  <c:v>6.9382639256265512E-3</c:v>
                </c:pt>
                <c:pt idx="207">
                  <c:v>7.0833984982545057E-3</c:v>
                </c:pt>
                <c:pt idx="208">
                  <c:v>7.1632225131998814E-3</c:v>
                </c:pt>
                <c:pt idx="209">
                  <c:v>7.1196821414114941E-3</c:v>
                </c:pt>
                <c:pt idx="210">
                  <c:v>7.0797701339388071E-3</c:v>
                </c:pt>
                <c:pt idx="211">
                  <c:v>7.1087970484643983E-3</c:v>
                </c:pt>
                <c:pt idx="212">
                  <c:v>7.1196821414114941E-3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8B-481D-9D64-A8F3EB6D7CE2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.037R'!$E$46:$HI$46</c:f>
              <c:numCache>
                <c:formatCode>0.0000</c:formatCode>
                <c:ptCount val="213"/>
                <c:pt idx="0">
                  <c:v>1.304152334121406E-4</c:v>
                </c:pt>
                <c:pt idx="1">
                  <c:v>1.2857438800668462E-4</c:v>
                </c:pt>
                <c:pt idx="2">
                  <c:v>1.2857438800668462E-4</c:v>
                </c:pt>
                <c:pt idx="3">
                  <c:v>1.2857438800668462E-4</c:v>
                </c:pt>
                <c:pt idx="4">
                  <c:v>1.2673354260122862E-4</c:v>
                </c:pt>
                <c:pt idx="5">
                  <c:v>1.3225607881759658E-4</c:v>
                </c:pt>
                <c:pt idx="6">
                  <c:v>1.1200677935758075E-4</c:v>
                </c:pt>
                <c:pt idx="7">
                  <c:v>1.1016593395212476E-4</c:v>
                </c:pt>
                <c:pt idx="8">
                  <c:v>1.1016593395212476E-4</c:v>
                </c:pt>
                <c:pt idx="9">
                  <c:v>1.3246776036364156E-4</c:v>
                </c:pt>
                <c:pt idx="10">
                  <c:v>1.3984377968970699E-4</c:v>
                </c:pt>
                <c:pt idx="11">
                  <c:v>1.3799977485819064E-4</c:v>
                </c:pt>
                <c:pt idx="12">
                  <c:v>1.4168778452122336E-4</c:v>
                </c:pt>
                <c:pt idx="13">
                  <c:v>1.3984377968970699E-4</c:v>
                </c:pt>
                <c:pt idx="14">
                  <c:v>1.2877975070060883E-4</c:v>
                </c:pt>
                <c:pt idx="15">
                  <c:v>1.3799977485819064E-4</c:v>
                </c:pt>
                <c:pt idx="16">
                  <c:v>1.1955972654302706E-4</c:v>
                </c:pt>
                <c:pt idx="17">
                  <c:v>1.1587171687999433E-4</c:v>
                </c:pt>
                <c:pt idx="18">
                  <c:v>1.1587171687999433E-4</c:v>
                </c:pt>
                <c:pt idx="19">
                  <c:v>9.0072019605104935E-5</c:v>
                </c:pt>
                <c:pt idx="20">
                  <c:v>9.3760773375698521E-5</c:v>
                </c:pt>
                <c:pt idx="21">
                  <c:v>1.0482703468747936E-4</c:v>
                </c:pt>
                <c:pt idx="22">
                  <c:v>1.0851578845807296E-4</c:v>
                </c:pt>
                <c:pt idx="23">
                  <c:v>1.2511518042574419E-4</c:v>
                </c:pt>
                <c:pt idx="24">
                  <c:v>1.2142642665515058E-4</c:v>
                </c:pt>
                <c:pt idx="25">
                  <c:v>1.1773767288455698E-4</c:v>
                </c:pt>
                <c:pt idx="26">
                  <c:v>1.2511518042574419E-4</c:v>
                </c:pt>
                <c:pt idx="27">
                  <c:v>1.0667141157277615E-4</c:v>
                </c:pt>
                <c:pt idx="28">
                  <c:v>1.0667141157277615E-4</c:v>
                </c:pt>
                <c:pt idx="29">
                  <c:v>1.0667141157277615E-4</c:v>
                </c:pt>
                <c:pt idx="30">
                  <c:v>1.1036016534336977E-4</c:v>
                </c:pt>
                <c:pt idx="31">
                  <c:v>1.306483110816346E-4</c:v>
                </c:pt>
                <c:pt idx="32">
                  <c:v>1.5831396436108663E-4</c:v>
                </c:pt>
                <c:pt idx="33">
                  <c:v>1.5462521059049305E-4</c:v>
                </c:pt>
                <c:pt idx="34">
                  <c:v>1.5093645681989943E-4</c:v>
                </c:pt>
                <c:pt idx="35">
                  <c:v>1.3987019550811859E-4</c:v>
                </c:pt>
                <c:pt idx="36">
                  <c:v>1.5278083370519623E-4</c:v>
                </c:pt>
                <c:pt idx="37">
                  <c:v>1.306483110816346E-4</c:v>
                </c:pt>
                <c:pt idx="38">
                  <c:v>1.2695955731104099E-4</c:v>
                </c:pt>
                <c:pt idx="39">
                  <c:v>1.2871493458297521E-4</c:v>
                </c:pt>
                <c:pt idx="40">
                  <c:v>1.3727175586375587E-4</c:v>
                </c:pt>
                <c:pt idx="41">
                  <c:v>1.4582857714453659E-4</c:v>
                </c:pt>
                <c:pt idx="42">
                  <c:v>1.6508142502629313E-4</c:v>
                </c:pt>
                <c:pt idx="43">
                  <c:v>1.586638090657076E-4</c:v>
                </c:pt>
                <c:pt idx="44">
                  <c:v>1.5224619310512209E-4</c:v>
                </c:pt>
                <c:pt idx="45">
                  <c:v>1.6080301438590276E-4</c:v>
                </c:pt>
                <c:pt idx="46">
                  <c:v>1.3513255054356071E-4</c:v>
                </c:pt>
                <c:pt idx="47">
                  <c:v>1.3727175586375587E-4</c:v>
                </c:pt>
                <c:pt idx="48">
                  <c:v>7.1197902457180602E-5</c:v>
                </c:pt>
                <c:pt idx="49">
                  <c:v>1.4206650147681701E-4</c:v>
                </c:pt>
                <c:pt idx="50">
                  <c:v>1.2918130165506494E-4</c:v>
                </c:pt>
                <c:pt idx="51">
                  <c:v>1.2918130165506494E-4</c:v>
                </c:pt>
                <c:pt idx="52">
                  <c:v>1.3347636826231563E-4</c:v>
                </c:pt>
                <c:pt idx="53">
                  <c:v>1.3347636826231563E-4</c:v>
                </c:pt>
                <c:pt idx="54">
                  <c:v>1.313288349586903E-4</c:v>
                </c:pt>
                <c:pt idx="55">
                  <c:v>1.270337683514396E-4</c:v>
                </c:pt>
                <c:pt idx="56">
                  <c:v>2.2796783362183083E-4</c:v>
                </c:pt>
                <c:pt idx="57">
                  <c:v>1.3347636826231563E-4</c:v>
                </c:pt>
                <c:pt idx="58">
                  <c:v>1.2918130165506494E-4</c:v>
                </c:pt>
                <c:pt idx="59">
                  <c:v>6.4755302546304564E-5</c:v>
                </c:pt>
                <c:pt idx="60">
                  <c:v>1.0770596861881147E-4</c:v>
                </c:pt>
                <c:pt idx="61">
                  <c:v>1.1844363513693821E-4</c:v>
                </c:pt>
                <c:pt idx="62">
                  <c:v>1.4421403478044235E-4</c:v>
                </c:pt>
                <c:pt idx="63">
                  <c:v>1.3777143486956632E-4</c:v>
                </c:pt>
                <c:pt idx="64">
                  <c:v>1.3562390156594099E-4</c:v>
                </c:pt>
                <c:pt idx="65">
                  <c:v>1.3347636826231563E-4</c:v>
                </c:pt>
                <c:pt idx="66">
                  <c:v>1.313288349586903E-4</c:v>
                </c:pt>
                <c:pt idx="67">
                  <c:v>1.3347636826231563E-4</c:v>
                </c:pt>
                <c:pt idx="68">
                  <c:v>1.3347636826231563E-4</c:v>
                </c:pt>
                <c:pt idx="69">
                  <c:v>1.3562390156594099E-4</c:v>
                </c:pt>
                <c:pt idx="70">
                  <c:v>1.3347636826231563E-4</c:v>
                </c:pt>
                <c:pt idx="71">
                  <c:v>1.3347636826231563E-4</c:v>
                </c:pt>
                <c:pt idx="72">
                  <c:v>1.3347636826231563E-4</c:v>
                </c:pt>
                <c:pt idx="73">
                  <c:v>1.3777143486956632E-4</c:v>
                </c:pt>
                <c:pt idx="74">
                  <c:v>1.3347636826231563E-4</c:v>
                </c:pt>
                <c:pt idx="75">
                  <c:v>1.3562390156594099E-4</c:v>
                </c:pt>
                <c:pt idx="76">
                  <c:v>1.3347636826231563E-4</c:v>
                </c:pt>
                <c:pt idx="77">
                  <c:v>1.3347636826231563E-4</c:v>
                </c:pt>
                <c:pt idx="78">
                  <c:v>1.2918130165506494E-4</c:v>
                </c:pt>
                <c:pt idx="79">
                  <c:v>1.3347636826231563E-4</c:v>
                </c:pt>
                <c:pt idx="80">
                  <c:v>1.3562390156594099E-4</c:v>
                </c:pt>
                <c:pt idx="81">
                  <c:v>1.3562390156594099E-4</c:v>
                </c:pt>
                <c:pt idx="82">
                  <c:v>1.3562390156594099E-4</c:v>
                </c:pt>
                <c:pt idx="83">
                  <c:v>1.3562390156594099E-4</c:v>
                </c:pt>
                <c:pt idx="84">
                  <c:v>1.3991896817319165E-4</c:v>
                </c:pt>
                <c:pt idx="85">
                  <c:v>1.3562390156594099E-4</c:v>
                </c:pt>
                <c:pt idx="86">
                  <c:v>1.3991896817319165E-4</c:v>
                </c:pt>
                <c:pt idx="87">
                  <c:v>1.2902997219502998E-4</c:v>
                </c:pt>
                <c:pt idx="88">
                  <c:v>1.6016974066913704E-4</c:v>
                </c:pt>
                <c:pt idx="89">
                  <c:v>1.4459985643208351E-4</c:v>
                </c:pt>
                <c:pt idx="90">
                  <c:v>1.4237558725536159E-4</c:v>
                </c:pt>
                <c:pt idx="91">
                  <c:v>1.4459985643208351E-4</c:v>
                </c:pt>
                <c:pt idx="92">
                  <c:v>1.2680570301830805E-4</c:v>
                </c:pt>
                <c:pt idx="93">
                  <c:v>1.2680570301830805E-4</c:v>
                </c:pt>
                <c:pt idx="94">
                  <c:v>1.2680570301830805E-4</c:v>
                </c:pt>
                <c:pt idx="95">
                  <c:v>1.2902997219502998E-4</c:v>
                </c:pt>
                <c:pt idx="96">
                  <c:v>1.2902997219502998E-4</c:v>
                </c:pt>
                <c:pt idx="97">
                  <c:v>1.2680570301830805E-4</c:v>
                </c:pt>
                <c:pt idx="98">
                  <c:v>1.2902997219502998E-4</c:v>
                </c:pt>
                <c:pt idx="99">
                  <c:v>1.3570277972519578E-4</c:v>
                </c:pt>
                <c:pt idx="100">
                  <c:v>1.312542413717519E-4</c:v>
                </c:pt>
                <c:pt idx="101">
                  <c:v>1.4237558725536159E-4</c:v>
                </c:pt>
                <c:pt idx="102">
                  <c:v>1.5127266396224931E-4</c:v>
                </c:pt>
                <c:pt idx="103">
                  <c:v>1.5349693313897124E-4</c:v>
                </c:pt>
                <c:pt idx="104">
                  <c:v>1.7351535572946865E-4</c:v>
                </c:pt>
                <c:pt idx="105">
                  <c:v>1.7351535572946865E-4</c:v>
                </c:pt>
                <c:pt idx="106">
                  <c:v>1.779638940829125E-4</c:v>
                </c:pt>
                <c:pt idx="107">
                  <c:v>1.6016974066913704E-4</c:v>
                </c:pt>
                <c:pt idx="108">
                  <c:v>1.6461827902258092E-4</c:v>
                </c:pt>
                <c:pt idx="109">
                  <c:v>1.4237558725536159E-4</c:v>
                </c:pt>
                <c:pt idx="110">
                  <c:v>1.5127266396224931E-4</c:v>
                </c:pt>
                <c:pt idx="111">
                  <c:v>1.4237558725536159E-4</c:v>
                </c:pt>
                <c:pt idx="112">
                  <c:v>1.4682412560880546E-4</c:v>
                </c:pt>
                <c:pt idx="113">
                  <c:v>1.5349693313897124E-4</c:v>
                </c:pt>
                <c:pt idx="114">
                  <c:v>1.7351535572946865E-4</c:v>
                </c:pt>
                <c:pt idx="115">
                  <c:v>1.4015131807863966E-4</c:v>
                </c:pt>
                <c:pt idx="116">
                  <c:v>1.5794547149241512E-4</c:v>
                </c:pt>
                <c:pt idx="117">
                  <c:v>1.4904839478552739E-4</c:v>
                </c:pt>
                <c:pt idx="118">
                  <c:v>1.4237558725536159E-4</c:v>
                </c:pt>
                <c:pt idx="119">
                  <c:v>1.5127266396224931E-4</c:v>
                </c:pt>
                <c:pt idx="120">
                  <c:v>1.62394009845859E-4</c:v>
                </c:pt>
                <c:pt idx="121">
                  <c:v>1.4682412560880546E-4</c:v>
                </c:pt>
                <c:pt idx="122">
                  <c:v>1.5572120231569317E-4</c:v>
                </c:pt>
                <c:pt idx="123">
                  <c:v>1.5349693313897124E-4</c:v>
                </c:pt>
                <c:pt idx="124">
                  <c:v>1.6016974066913704E-4</c:v>
                </c:pt>
                <c:pt idx="125">
                  <c:v>1.5572120231569317E-4</c:v>
                </c:pt>
                <c:pt idx="126">
                  <c:v>1.429523708473826E-4</c:v>
                </c:pt>
                <c:pt idx="127">
                  <c:v>1.7422672215962792E-4</c:v>
                </c:pt>
                <c:pt idx="128">
                  <c:v>1.2061354848149311E-4</c:v>
                </c:pt>
                <c:pt idx="129">
                  <c:v>1.2061354848149311E-4</c:v>
                </c:pt>
                <c:pt idx="130">
                  <c:v>1.25081312954671E-4</c:v>
                </c:pt>
                <c:pt idx="131">
                  <c:v>1.2284743071808203E-4</c:v>
                </c:pt>
                <c:pt idx="132">
                  <c:v>1.2061354848149311E-4</c:v>
                </c:pt>
                <c:pt idx="133">
                  <c:v>1.2061354848149311E-4</c:v>
                </c:pt>
                <c:pt idx="134">
                  <c:v>1.2284743071808203E-4</c:v>
                </c:pt>
                <c:pt idx="135">
                  <c:v>1.2061354848149311E-4</c:v>
                </c:pt>
                <c:pt idx="136">
                  <c:v>1.1190055637542481E-4</c:v>
                </c:pt>
                <c:pt idx="137">
                  <c:v>1.3652647630927638E-4</c:v>
                </c:pt>
                <c:pt idx="138">
                  <c:v>1.3428775631528985E-4</c:v>
                </c:pt>
                <c:pt idx="139">
                  <c:v>1.432426362912359E-4</c:v>
                </c:pt>
                <c:pt idx="140">
                  <c:v>1.3652647630927638E-4</c:v>
                </c:pt>
                <c:pt idx="141">
                  <c:v>1.3652647630927638E-4</c:v>
                </c:pt>
                <c:pt idx="142">
                  <c:v>1.3876519630326287E-4</c:v>
                </c:pt>
                <c:pt idx="143">
                  <c:v>1.4565903252454314E-4</c:v>
                </c:pt>
                <c:pt idx="144">
                  <c:v>1.3893413436687934E-4</c:v>
                </c:pt>
                <c:pt idx="145">
                  <c:v>1.3669250164765806E-4</c:v>
                </c:pt>
                <c:pt idx="146">
                  <c:v>1.3669250164765806E-4</c:v>
                </c:pt>
                <c:pt idx="147">
                  <c:v>1.3893413436687934E-4</c:v>
                </c:pt>
                <c:pt idx="148">
                  <c:v>1.3893413436687934E-4</c:v>
                </c:pt>
                <c:pt idx="149">
                  <c:v>1.3220923620921551E-4</c:v>
                </c:pt>
                <c:pt idx="150">
                  <c:v>1.3669250164765806E-4</c:v>
                </c:pt>
                <c:pt idx="151">
                  <c:v>1.4117576708610062E-4</c:v>
                </c:pt>
                <c:pt idx="152">
                  <c:v>1.3893413436687934E-4</c:v>
                </c:pt>
                <c:pt idx="153">
                  <c:v>1.3669250164765806E-4</c:v>
                </c:pt>
                <c:pt idx="154">
                  <c:v>1.3893413436687934E-4</c:v>
                </c:pt>
                <c:pt idx="155">
                  <c:v>1.3893413436687934E-4</c:v>
                </c:pt>
                <c:pt idx="156">
                  <c:v>1.3445086892843679E-4</c:v>
                </c:pt>
                <c:pt idx="157">
                  <c:v>1.3445086892843679E-4</c:v>
                </c:pt>
                <c:pt idx="158">
                  <c:v>1.3893413436687934E-4</c:v>
                </c:pt>
                <c:pt idx="159">
                  <c:v>1.3893413436687934E-4</c:v>
                </c:pt>
                <c:pt idx="160">
                  <c:v>1.3445086892843679E-4</c:v>
                </c:pt>
                <c:pt idx="161">
                  <c:v>1.3893413436687934E-4</c:v>
                </c:pt>
                <c:pt idx="162">
                  <c:v>1.4117576708610062E-4</c:v>
                </c:pt>
                <c:pt idx="163">
                  <c:v>1.3893413436687934E-4</c:v>
                </c:pt>
                <c:pt idx="164">
                  <c:v>1.3893413436687934E-4</c:v>
                </c:pt>
                <c:pt idx="165">
                  <c:v>1.3231626792534657E-4</c:v>
                </c:pt>
                <c:pt idx="166">
                  <c:v>7.3983220414331548E-5</c:v>
                </c:pt>
                <c:pt idx="167">
                  <c:v>1.4802131917831217E-4</c:v>
                </c:pt>
                <c:pt idx="168">
                  <c:v>1.3455984667577021E-4</c:v>
                </c:pt>
                <c:pt idx="169">
                  <c:v>1.3455984667577021E-4</c:v>
                </c:pt>
                <c:pt idx="170">
                  <c:v>1.3904700417661752E-4</c:v>
                </c:pt>
                <c:pt idx="171">
                  <c:v>1.3904700417661752E-4</c:v>
                </c:pt>
                <c:pt idx="172">
                  <c:v>1.3680342542619388E-4</c:v>
                </c:pt>
                <c:pt idx="173">
                  <c:v>3.0507183170796798E-4</c:v>
                </c:pt>
                <c:pt idx="174">
                  <c:v>2.9834109545669705E-4</c:v>
                </c:pt>
                <c:pt idx="175">
                  <c:v>2.6917457170118949E-4</c:v>
                </c:pt>
                <c:pt idx="176">
                  <c:v>2.7141815045161313E-4</c:v>
                </c:pt>
                <c:pt idx="177">
                  <c:v>2.7366172920203683E-4</c:v>
                </c:pt>
                <c:pt idx="178">
                  <c:v>2.7366172920203683E-4</c:v>
                </c:pt>
                <c:pt idx="179">
                  <c:v>2.6468741420034221E-4</c:v>
                </c:pt>
                <c:pt idx="180">
                  <c:v>2.6468741420034221E-4</c:v>
                </c:pt>
                <c:pt idx="181">
                  <c:v>2.6468741420034221E-4</c:v>
                </c:pt>
                <c:pt idx="182">
                  <c:v>2.5571309919864758E-4</c:v>
                </c:pt>
                <c:pt idx="183">
                  <c:v>2.5346952044822394E-4</c:v>
                </c:pt>
                <c:pt idx="184">
                  <c:v>2.5346952044822394E-4</c:v>
                </c:pt>
                <c:pt idx="185">
                  <c:v>2.5571309919864758E-4</c:v>
                </c:pt>
                <c:pt idx="186">
                  <c:v>2.5346952044822394E-4</c:v>
                </c:pt>
                <c:pt idx="187">
                  <c:v>2.6020025669949487E-4</c:v>
                </c:pt>
                <c:pt idx="188">
                  <c:v>2.489823629473766E-4</c:v>
                </c:pt>
                <c:pt idx="189">
                  <c:v>2.5571309919864758E-4</c:v>
                </c:pt>
                <c:pt idx="190">
                  <c:v>2.489823629473766E-4</c:v>
                </c:pt>
                <c:pt idx="191">
                  <c:v>2.512259416978003E-4</c:v>
                </c:pt>
                <c:pt idx="192">
                  <c:v>2.512259416978003E-4</c:v>
                </c:pt>
                <c:pt idx="193">
                  <c:v>2.4673878419695296E-4</c:v>
                </c:pt>
                <c:pt idx="194">
                  <c:v>2.4225162669610568E-4</c:v>
                </c:pt>
                <c:pt idx="195">
                  <c:v>2.5571309919864758E-4</c:v>
                </c:pt>
                <c:pt idx="196">
                  <c:v>2.4673878419695296E-4</c:v>
                </c:pt>
                <c:pt idx="197">
                  <c:v>2.8039246545330781E-4</c:v>
                </c:pt>
                <c:pt idx="198">
                  <c:v>2.9834109545669705E-4</c:v>
                </c:pt>
                <c:pt idx="199">
                  <c:v>3.005846742071207E-4</c:v>
                </c:pt>
                <c:pt idx="200">
                  <c:v>3.1628972546008624E-4</c:v>
                </c:pt>
                <c:pt idx="201">
                  <c:v>3.005846742071207E-4</c:v>
                </c:pt>
                <c:pt idx="202">
                  <c:v>2.9609751670627341E-4</c:v>
                </c:pt>
                <c:pt idx="203">
                  <c:v>2.8936678045500243E-4</c:v>
                </c:pt>
                <c:pt idx="204">
                  <c:v>2.9161035920542607E-4</c:v>
                </c:pt>
                <c:pt idx="205">
                  <c:v>2.7590530795246047E-4</c:v>
                </c:pt>
                <c:pt idx="206">
                  <c:v>2.7366172920203683E-4</c:v>
                </c:pt>
                <c:pt idx="207">
                  <c:v>2.6917457170118949E-4</c:v>
                </c:pt>
                <c:pt idx="208">
                  <c:v>2.6917457170118949E-4</c:v>
                </c:pt>
                <c:pt idx="209">
                  <c:v>2.6468741420034221E-4</c:v>
                </c:pt>
                <c:pt idx="210">
                  <c:v>2.6468741420034221E-4</c:v>
                </c:pt>
                <c:pt idx="211">
                  <c:v>2.6468741420034221E-4</c:v>
                </c:pt>
                <c:pt idx="212">
                  <c:v>2.6020025669949487E-4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8B-481D-9D64-A8F3EB6D7CE2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.037R'!$E$47:$HI$47</c:f>
              <c:numCache>
                <c:formatCode>0.0000</c:formatCode>
                <c:ptCount val="213"/>
                <c:pt idx="0">
                  <c:v>0.15597057993272426</c:v>
                </c:pt>
                <c:pt idx="1">
                  <c:v>0.14710506846004823</c:v>
                </c:pt>
                <c:pt idx="2">
                  <c:v>0.14251400001884101</c:v>
                </c:pt>
                <c:pt idx="3">
                  <c:v>0.14345651286643446</c:v>
                </c:pt>
                <c:pt idx="4">
                  <c:v>0.14055165881662493</c:v>
                </c:pt>
                <c:pt idx="5">
                  <c:v>0.14367373262427829</c:v>
                </c:pt>
                <c:pt idx="6">
                  <c:v>0.14156780548043663</c:v>
                </c:pt>
                <c:pt idx="7">
                  <c:v>0.14334974383291801</c:v>
                </c:pt>
                <c:pt idx="8">
                  <c:v>0.14274962823073939</c:v>
                </c:pt>
                <c:pt idx="9">
                  <c:v>0.14538811576106467</c:v>
                </c:pt>
                <c:pt idx="10">
                  <c:v>0.1519380209226108</c:v>
                </c:pt>
                <c:pt idx="11">
                  <c:v>0.16233083215303698</c:v>
                </c:pt>
                <c:pt idx="12">
                  <c:v>0.15700903420928078</c:v>
                </c:pt>
                <c:pt idx="13">
                  <c:v>0.15478885239213508</c:v>
                </c:pt>
                <c:pt idx="14">
                  <c:v>0.15851743016146114</c:v>
                </c:pt>
                <c:pt idx="15">
                  <c:v>0.15382996987974659</c:v>
                </c:pt>
                <c:pt idx="16">
                  <c:v>0.15265349479723911</c:v>
                </c:pt>
                <c:pt idx="17">
                  <c:v>0.15698690615130256</c:v>
                </c:pt>
                <c:pt idx="18">
                  <c:v>0.15371564158019255</c:v>
                </c:pt>
                <c:pt idx="19">
                  <c:v>0.12570843485251065</c:v>
                </c:pt>
                <c:pt idx="20">
                  <c:v>0.12570474609874008</c:v>
                </c:pt>
                <c:pt idx="21">
                  <c:v>0.13534345970130116</c:v>
                </c:pt>
                <c:pt idx="22">
                  <c:v>0.13511106821375377</c:v>
                </c:pt>
                <c:pt idx="23">
                  <c:v>0.13452086761045878</c:v>
                </c:pt>
                <c:pt idx="24">
                  <c:v>0.13381631564027541</c:v>
                </c:pt>
                <c:pt idx="25">
                  <c:v>0.13473112657538264</c:v>
                </c:pt>
                <c:pt idx="26">
                  <c:v>0.13403026335896984</c:v>
                </c:pt>
                <c:pt idx="27">
                  <c:v>0.13391960074585202</c:v>
                </c:pt>
                <c:pt idx="28">
                  <c:v>0.13439544998225861</c:v>
                </c:pt>
                <c:pt idx="29">
                  <c:v>0.13389377946945788</c:v>
                </c:pt>
                <c:pt idx="30">
                  <c:v>0.12362797772589587</c:v>
                </c:pt>
                <c:pt idx="31">
                  <c:v>0.17011365274291651</c:v>
                </c:pt>
                <c:pt idx="32">
                  <c:v>0.16269925766402335</c:v>
                </c:pt>
                <c:pt idx="33">
                  <c:v>0.16927630563699175</c:v>
                </c:pt>
                <c:pt idx="34">
                  <c:v>0.16323412696075942</c:v>
                </c:pt>
                <c:pt idx="35">
                  <c:v>0.16989970502422205</c:v>
                </c:pt>
                <c:pt idx="36">
                  <c:v>0.17001405639111047</c:v>
                </c:pt>
                <c:pt idx="37">
                  <c:v>0.17084771474326466</c:v>
                </c:pt>
                <c:pt idx="38">
                  <c:v>0.16703354334447085</c:v>
                </c:pt>
                <c:pt idx="39">
                  <c:v>0.15614559996242852</c:v>
                </c:pt>
                <c:pt idx="40">
                  <c:v>0.160556641332671</c:v>
                </c:pt>
                <c:pt idx="41">
                  <c:v>0.16919475241561907</c:v>
                </c:pt>
                <c:pt idx="42">
                  <c:v>0.17958273345048684</c:v>
                </c:pt>
                <c:pt idx="43">
                  <c:v>0.17921906854605366</c:v>
                </c:pt>
                <c:pt idx="44">
                  <c:v>0.18145667731097784</c:v>
                </c:pt>
                <c:pt idx="45">
                  <c:v>0.18188023996437647</c:v>
                </c:pt>
                <c:pt idx="46">
                  <c:v>0.18408362144417748</c:v>
                </c:pt>
                <c:pt idx="47">
                  <c:v>0.1769557893172872</c:v>
                </c:pt>
                <c:pt idx="48">
                  <c:v>8.5837564752780163E-2</c:v>
                </c:pt>
                <c:pt idx="49">
                  <c:v>0.21384772991527981</c:v>
                </c:pt>
                <c:pt idx="50">
                  <c:v>0.20365983192288117</c:v>
                </c:pt>
                <c:pt idx="51">
                  <c:v>0.20585031589257902</c:v>
                </c:pt>
                <c:pt idx="52">
                  <c:v>0.20796778372995361</c:v>
                </c:pt>
                <c:pt idx="53">
                  <c:v>0.2122456700707753</c:v>
                </c:pt>
                <c:pt idx="54">
                  <c:v>0.20980177717124968</c:v>
                </c:pt>
                <c:pt idx="55">
                  <c:v>0.2001378773049356</c:v>
                </c:pt>
                <c:pt idx="56">
                  <c:v>0.16854336734199948</c:v>
                </c:pt>
                <c:pt idx="57">
                  <c:v>0.16986195279042546</c:v>
                </c:pt>
                <c:pt idx="58">
                  <c:v>0.15923166293748001</c:v>
                </c:pt>
                <c:pt idx="59">
                  <c:v>6.4499673847958724E-2</c:v>
                </c:pt>
                <c:pt idx="60">
                  <c:v>0.17080257237741336</c:v>
                </c:pt>
                <c:pt idx="61">
                  <c:v>0.19030217477433153</c:v>
                </c:pt>
                <c:pt idx="62">
                  <c:v>0.22165616100726157</c:v>
                </c:pt>
                <c:pt idx="63">
                  <c:v>0.20616385575490834</c:v>
                </c:pt>
                <c:pt idx="64">
                  <c:v>0.20451455017772405</c:v>
                </c:pt>
                <c:pt idx="65">
                  <c:v>0.20445871431182977</c:v>
                </c:pt>
                <c:pt idx="66">
                  <c:v>0.20578588989347027</c:v>
                </c:pt>
                <c:pt idx="67">
                  <c:v>0.20390894578610172</c:v>
                </c:pt>
                <c:pt idx="68">
                  <c:v>0.20405068298414097</c:v>
                </c:pt>
                <c:pt idx="69">
                  <c:v>0.20784322679834333</c:v>
                </c:pt>
                <c:pt idx="70">
                  <c:v>0.20564415269543099</c:v>
                </c:pt>
                <c:pt idx="71">
                  <c:v>0.20530054736685094</c:v>
                </c:pt>
                <c:pt idx="72">
                  <c:v>0.20741801520422554</c:v>
                </c:pt>
                <c:pt idx="73">
                  <c:v>0.20786899719798685</c:v>
                </c:pt>
                <c:pt idx="74">
                  <c:v>0.20765853893423156</c:v>
                </c:pt>
                <c:pt idx="75">
                  <c:v>0.20595769255776031</c:v>
                </c:pt>
                <c:pt idx="76">
                  <c:v>0.20719467174064851</c:v>
                </c:pt>
                <c:pt idx="77">
                  <c:v>0.20276216300196576</c:v>
                </c:pt>
                <c:pt idx="78">
                  <c:v>0.20160249501800806</c:v>
                </c:pt>
                <c:pt idx="79">
                  <c:v>0.20482809004005337</c:v>
                </c:pt>
                <c:pt idx="80">
                  <c:v>0.20534779309953069</c:v>
                </c:pt>
                <c:pt idx="81">
                  <c:v>0.20489251603916211</c:v>
                </c:pt>
                <c:pt idx="82">
                  <c:v>0.20546805496453369</c:v>
                </c:pt>
                <c:pt idx="83">
                  <c:v>0.20608224948937054</c:v>
                </c:pt>
                <c:pt idx="84">
                  <c:v>0.20871083025300796</c:v>
                </c:pt>
                <c:pt idx="85">
                  <c:v>0.20712595067493247</c:v>
                </c:pt>
                <c:pt idx="86">
                  <c:v>0.20597487282418928</c:v>
                </c:pt>
                <c:pt idx="87">
                  <c:v>0.17227858953371097</c:v>
                </c:pt>
                <c:pt idx="88">
                  <c:v>0.12252613658879476</c:v>
                </c:pt>
                <c:pt idx="89">
                  <c:v>0.17827966777250676</c:v>
                </c:pt>
                <c:pt idx="90">
                  <c:v>0.18241235990285612</c:v>
                </c:pt>
                <c:pt idx="91">
                  <c:v>0.18992594118182279</c:v>
                </c:pt>
                <c:pt idx="92">
                  <c:v>0.16149978110331648</c:v>
                </c:pt>
                <c:pt idx="93">
                  <c:v>0.16207364255091075</c:v>
                </c:pt>
                <c:pt idx="94">
                  <c:v>0.16146864133484237</c:v>
                </c:pt>
                <c:pt idx="95">
                  <c:v>0.16095705942419633</c:v>
                </c:pt>
                <c:pt idx="96">
                  <c:v>0.15797209018903549</c:v>
                </c:pt>
                <c:pt idx="97">
                  <c:v>0.15443995073640107</c:v>
                </c:pt>
                <c:pt idx="98">
                  <c:v>0.15905308500892235</c:v>
                </c:pt>
                <c:pt idx="99">
                  <c:v>0.17194050061884925</c:v>
                </c:pt>
                <c:pt idx="100">
                  <c:v>0.16293221045312539</c:v>
                </c:pt>
                <c:pt idx="101">
                  <c:v>0.16063231612439494</c:v>
                </c:pt>
                <c:pt idx="102">
                  <c:v>0.1717536620080046</c:v>
                </c:pt>
                <c:pt idx="103">
                  <c:v>0.18075750363537499</c:v>
                </c:pt>
                <c:pt idx="104">
                  <c:v>0.22728921481239783</c:v>
                </c:pt>
                <c:pt idx="105">
                  <c:v>0.22830793009533651</c:v>
                </c:pt>
                <c:pt idx="106">
                  <c:v>0.22883285762104288</c:v>
                </c:pt>
                <c:pt idx="107">
                  <c:v>0.19181656998203644</c:v>
                </c:pt>
                <c:pt idx="108">
                  <c:v>0.21452635827636737</c:v>
                </c:pt>
                <c:pt idx="109">
                  <c:v>0.16081025765853268</c:v>
                </c:pt>
                <c:pt idx="110">
                  <c:v>0.17246097960620219</c:v>
                </c:pt>
                <c:pt idx="111">
                  <c:v>0.16279875430252208</c:v>
                </c:pt>
                <c:pt idx="112">
                  <c:v>0.15406627351471178</c:v>
                </c:pt>
                <c:pt idx="113">
                  <c:v>0.18575321220629246</c:v>
                </c:pt>
                <c:pt idx="114">
                  <c:v>0.22497152633025361</c:v>
                </c:pt>
                <c:pt idx="115">
                  <c:v>0.15899080547197414</c:v>
                </c:pt>
                <c:pt idx="116">
                  <c:v>0.21723996667196815</c:v>
                </c:pt>
                <c:pt idx="117">
                  <c:v>0.1788312865283338</c:v>
                </c:pt>
                <c:pt idx="118">
                  <c:v>0.15688219829244174</c:v>
                </c:pt>
                <c:pt idx="119">
                  <c:v>0.19527753282101579</c:v>
                </c:pt>
                <c:pt idx="120">
                  <c:v>0.19609606387804943</c:v>
                </c:pt>
                <c:pt idx="121">
                  <c:v>0.18683865556453277</c:v>
                </c:pt>
                <c:pt idx="122">
                  <c:v>0.19246605658163926</c:v>
                </c:pt>
                <c:pt idx="123">
                  <c:v>0.17347524635078737</c:v>
                </c:pt>
                <c:pt idx="124">
                  <c:v>0.18110893816529705</c:v>
                </c:pt>
                <c:pt idx="125">
                  <c:v>0.18195416045245139</c:v>
                </c:pt>
                <c:pt idx="126">
                  <c:v>0.18110973626462398</c:v>
                </c:pt>
                <c:pt idx="127">
                  <c:v>0.24260851423791782</c:v>
                </c:pt>
                <c:pt idx="128">
                  <c:v>0.14579205810415269</c:v>
                </c:pt>
                <c:pt idx="129">
                  <c:v>0.14765958365394102</c:v>
                </c:pt>
                <c:pt idx="130">
                  <c:v>0.14815997327493696</c:v>
                </c:pt>
                <c:pt idx="131">
                  <c:v>0.14905352616957254</c:v>
                </c:pt>
                <c:pt idx="132">
                  <c:v>0.14233847616638615</c:v>
                </c:pt>
                <c:pt idx="133">
                  <c:v>0.14354477257414419</c:v>
                </c:pt>
                <c:pt idx="134">
                  <c:v>0.14611373714622147</c:v>
                </c:pt>
                <c:pt idx="135">
                  <c:v>0.14600204303439204</c:v>
                </c:pt>
                <c:pt idx="136">
                  <c:v>0.13328884011532077</c:v>
                </c:pt>
                <c:pt idx="137">
                  <c:v>0.19229702171681706</c:v>
                </c:pt>
                <c:pt idx="138">
                  <c:v>0.19504169242944452</c:v>
                </c:pt>
                <c:pt idx="139">
                  <c:v>0.20857251607309896</c:v>
                </c:pt>
                <c:pt idx="140">
                  <c:v>0.20224141593010514</c:v>
                </c:pt>
                <c:pt idx="141">
                  <c:v>0.19942958361765808</c:v>
                </c:pt>
                <c:pt idx="142">
                  <c:v>0.20059819545451907</c:v>
                </c:pt>
                <c:pt idx="143">
                  <c:v>0.23110775589782503</c:v>
                </c:pt>
                <c:pt idx="144">
                  <c:v>0.21247530473565782</c:v>
                </c:pt>
                <c:pt idx="145">
                  <c:v>0.20733299927776422</c:v>
                </c:pt>
                <c:pt idx="146">
                  <c:v>0.20263902036371489</c:v>
                </c:pt>
                <c:pt idx="147">
                  <c:v>0.21117964102394793</c:v>
                </c:pt>
                <c:pt idx="148">
                  <c:v>0.20505998370047387</c:v>
                </c:pt>
                <c:pt idx="149">
                  <c:v>0.20288559996282923</c:v>
                </c:pt>
                <c:pt idx="150">
                  <c:v>0.20525276411432689</c:v>
                </c:pt>
                <c:pt idx="151">
                  <c:v>0.20785305806862359</c:v>
                </c:pt>
                <c:pt idx="152">
                  <c:v>0.20808170460598413</c:v>
                </c:pt>
                <c:pt idx="153">
                  <c:v>0.20507791676222761</c:v>
                </c:pt>
                <c:pt idx="154">
                  <c:v>0.20585352168307819</c:v>
                </c:pt>
                <c:pt idx="155">
                  <c:v>0.20645427925182952</c:v>
                </c:pt>
                <c:pt idx="156">
                  <c:v>0.20379121958139462</c:v>
                </c:pt>
                <c:pt idx="157">
                  <c:v>0.20305148078405158</c:v>
                </c:pt>
                <c:pt idx="158">
                  <c:v>0.20954324913891639</c:v>
                </c:pt>
                <c:pt idx="159">
                  <c:v>0.20763337806213986</c:v>
                </c:pt>
                <c:pt idx="160">
                  <c:v>0.20598801964623145</c:v>
                </c:pt>
                <c:pt idx="161">
                  <c:v>0.20597008658447771</c:v>
                </c:pt>
                <c:pt idx="162">
                  <c:v>0.20885282626139626</c:v>
                </c:pt>
                <c:pt idx="163">
                  <c:v>0.20293491588265211</c:v>
                </c:pt>
                <c:pt idx="164">
                  <c:v>0.20467890613820625</c:v>
                </c:pt>
                <c:pt idx="165">
                  <c:v>0.16434652086933427</c:v>
                </c:pt>
                <c:pt idx="166">
                  <c:v>8.9675732897734187E-2</c:v>
                </c:pt>
                <c:pt idx="167">
                  <c:v>0.2234109750529874</c:v>
                </c:pt>
                <c:pt idx="168">
                  <c:v>0.21276743746097759</c:v>
                </c:pt>
                <c:pt idx="169">
                  <c:v>0.21505588778640972</c:v>
                </c:pt>
                <c:pt idx="170">
                  <c:v>0.21726805643432745</c:v>
                </c:pt>
                <c:pt idx="171">
                  <c:v>0.22173726530517135</c:v>
                </c:pt>
                <c:pt idx="172">
                  <c:v>0.21738920968685033</c:v>
                </c:pt>
                <c:pt idx="173">
                  <c:v>0.2767408419505577</c:v>
                </c:pt>
                <c:pt idx="174">
                  <c:v>0.27699660992810599</c:v>
                </c:pt>
                <c:pt idx="175">
                  <c:v>0.21562126963151645</c:v>
                </c:pt>
                <c:pt idx="176">
                  <c:v>0.21774818228691811</c:v>
                </c:pt>
                <c:pt idx="177">
                  <c:v>0.21963727559477481</c:v>
                </c:pt>
                <c:pt idx="178">
                  <c:v>0.21755972167188253</c:v>
                </c:pt>
                <c:pt idx="179">
                  <c:v>0.19955724577848311</c:v>
                </c:pt>
                <c:pt idx="180">
                  <c:v>0.19740341017807639</c:v>
                </c:pt>
                <c:pt idx="181">
                  <c:v>0.19617392902284425</c:v>
                </c:pt>
                <c:pt idx="182">
                  <c:v>0.18028041715484308</c:v>
                </c:pt>
                <c:pt idx="183">
                  <c:v>0.17834196511447703</c:v>
                </c:pt>
                <c:pt idx="184">
                  <c:v>0.1738233975111238</c:v>
                </c:pt>
                <c:pt idx="185">
                  <c:v>0.17974644541224225</c:v>
                </c:pt>
                <c:pt idx="186">
                  <c:v>0.17678043430418217</c:v>
                </c:pt>
                <c:pt idx="187">
                  <c:v>0.17908234610211682</c:v>
                </c:pt>
                <c:pt idx="188">
                  <c:v>0.17585159270150677</c:v>
                </c:pt>
                <c:pt idx="189">
                  <c:v>0.17510672455636611</c:v>
                </c:pt>
                <c:pt idx="190">
                  <c:v>0.17061956705551881</c:v>
                </c:pt>
                <c:pt idx="191">
                  <c:v>0.16947085473530191</c:v>
                </c:pt>
                <c:pt idx="192">
                  <c:v>0.17012149257292475</c:v>
                </c:pt>
                <c:pt idx="193">
                  <c:v>0.16499715870695711</c:v>
                </c:pt>
                <c:pt idx="194">
                  <c:v>0.16530677257451559</c:v>
                </c:pt>
                <c:pt idx="195">
                  <c:v>0.17388621771613566</c:v>
                </c:pt>
                <c:pt idx="196">
                  <c:v>0.17176827937573572</c:v>
                </c:pt>
                <c:pt idx="197">
                  <c:v>0.19875404458583143</c:v>
                </c:pt>
                <c:pt idx="198">
                  <c:v>0.23128593646697443</c:v>
                </c:pt>
                <c:pt idx="199">
                  <c:v>0.23418912737002265</c:v>
                </c:pt>
                <c:pt idx="200">
                  <c:v>0.2548435133464228</c:v>
                </c:pt>
                <c:pt idx="201">
                  <c:v>0.22796095275884656</c:v>
                </c:pt>
                <c:pt idx="202">
                  <c:v>0.21276295030347672</c:v>
                </c:pt>
                <c:pt idx="203">
                  <c:v>0.21345397255860724</c:v>
                </c:pt>
                <c:pt idx="204">
                  <c:v>0.21060462754556919</c:v>
                </c:pt>
                <c:pt idx="205">
                  <c:v>0.17835093942947874</c:v>
                </c:pt>
                <c:pt idx="206">
                  <c:v>0.17627787266408726</c:v>
                </c:pt>
                <c:pt idx="207">
                  <c:v>0.15757091304305482</c:v>
                </c:pt>
                <c:pt idx="208">
                  <c:v>0.15372093190732786</c:v>
                </c:pt>
                <c:pt idx="209">
                  <c:v>0.1557670757277142</c:v>
                </c:pt>
                <c:pt idx="210">
                  <c:v>0.1539722127273753</c:v>
                </c:pt>
                <c:pt idx="211">
                  <c:v>0.15251837369710075</c:v>
                </c:pt>
                <c:pt idx="212">
                  <c:v>0.15052607576672455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8B-481D-9D64-A8F3EB6D7CE2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.037R'!$E$48:$HI$48</c:f>
              <c:numCache>
                <c:formatCode>0.0000</c:formatCode>
                <c:ptCount val="213"/>
                <c:pt idx="0">
                  <c:v>4.0498598920031678E-4</c:v>
                </c:pt>
                <c:pt idx="1">
                  <c:v>3.7553246271302098E-4</c:v>
                </c:pt>
                <c:pt idx="2">
                  <c:v>3.9762260757849287E-4</c:v>
                </c:pt>
                <c:pt idx="3">
                  <c:v>4.0498598920031678E-4</c:v>
                </c:pt>
                <c:pt idx="4">
                  <c:v>4.1234937082214074E-4</c:v>
                </c:pt>
                <c:pt idx="5">
                  <c:v>4.1234937082214074E-4</c:v>
                </c:pt>
                <c:pt idx="6">
                  <c:v>3.9025922595666891E-4</c:v>
                </c:pt>
                <c:pt idx="7">
                  <c:v>3.6816908109119708E-4</c:v>
                </c:pt>
                <c:pt idx="8">
                  <c:v>3.6816908109119708E-4</c:v>
                </c:pt>
                <c:pt idx="9">
                  <c:v>3.8355300495540254E-4</c:v>
                </c:pt>
                <c:pt idx="10">
                  <c:v>4.2043310158572969E-4</c:v>
                </c:pt>
                <c:pt idx="11">
                  <c:v>4.1305708225966424E-4</c:v>
                </c:pt>
                <c:pt idx="12">
                  <c:v>4.2780912091179509E-4</c:v>
                </c:pt>
                <c:pt idx="13">
                  <c:v>4.4256115956392599E-4</c:v>
                </c:pt>
                <c:pt idx="14">
                  <c:v>4.2780912091179509E-4</c:v>
                </c:pt>
                <c:pt idx="15">
                  <c:v>4.3518514023786059E-4</c:v>
                </c:pt>
                <c:pt idx="16">
                  <c:v>4.1305708225966424E-4</c:v>
                </c:pt>
                <c:pt idx="17">
                  <c:v>4.0568106293359884E-4</c:v>
                </c:pt>
                <c:pt idx="18">
                  <c:v>4.0568106293359884E-4</c:v>
                </c:pt>
                <c:pt idx="19">
                  <c:v>6.4922066362447497E-4</c:v>
                </c:pt>
                <c:pt idx="20">
                  <c:v>4.5002796001242007E-4</c:v>
                </c:pt>
                <c:pt idx="21">
                  <c:v>3.9100789968292236E-4</c:v>
                </c:pt>
                <c:pt idx="22">
                  <c:v>3.6887537705936074E-4</c:v>
                </c:pt>
                <c:pt idx="23">
                  <c:v>3.7625288460054791E-4</c:v>
                </c:pt>
                <c:pt idx="24">
                  <c:v>3.9838540722410959E-4</c:v>
                </c:pt>
                <c:pt idx="25">
                  <c:v>3.9100789968292236E-4</c:v>
                </c:pt>
                <c:pt idx="26">
                  <c:v>3.8363039214173519E-4</c:v>
                </c:pt>
                <c:pt idx="27">
                  <c:v>3.6149786951817351E-4</c:v>
                </c:pt>
                <c:pt idx="28">
                  <c:v>3.5412036197698629E-4</c:v>
                </c:pt>
                <c:pt idx="29">
                  <c:v>3.5412036197698629E-4</c:v>
                </c:pt>
                <c:pt idx="30">
                  <c:v>3.7625288460054791E-4</c:v>
                </c:pt>
                <c:pt idx="31">
                  <c:v>4.3527294493004567E-4</c:v>
                </c:pt>
                <c:pt idx="32">
                  <c:v>4.574054675536073E-4</c:v>
                </c:pt>
                <c:pt idx="33">
                  <c:v>4.7216048263598175E-4</c:v>
                </c:pt>
                <c:pt idx="34">
                  <c:v>4.9429300525954338E-4</c:v>
                </c:pt>
                <c:pt idx="35">
                  <c:v>4.7953799017716892E-4</c:v>
                </c:pt>
                <c:pt idx="36">
                  <c:v>4.7953799017716892E-4</c:v>
                </c:pt>
                <c:pt idx="37">
                  <c:v>4.574054675536073E-4</c:v>
                </c:pt>
                <c:pt idx="38">
                  <c:v>4.3527294493004567E-4</c:v>
                </c:pt>
                <c:pt idx="39">
                  <c:v>4.1072742147747304E-4</c:v>
                </c:pt>
                <c:pt idx="40">
                  <c:v>4.021706001966924E-4</c:v>
                </c:pt>
                <c:pt idx="41">
                  <c:v>4.4495470660059586E-4</c:v>
                </c:pt>
                <c:pt idx="42">
                  <c:v>4.962956342852799E-4</c:v>
                </c:pt>
                <c:pt idx="43">
                  <c:v>5.1340927684684129E-4</c:v>
                </c:pt>
                <c:pt idx="44">
                  <c:v>5.3052291940840278E-4</c:v>
                </c:pt>
                <c:pt idx="45">
                  <c:v>5.1340927684684129E-4</c:v>
                </c:pt>
                <c:pt idx="46">
                  <c:v>4.7918199172371857E-4</c:v>
                </c:pt>
                <c:pt idx="47">
                  <c:v>4.6206834916215724E-4</c:v>
                </c:pt>
                <c:pt idx="48">
                  <c:v>0</c:v>
                </c:pt>
                <c:pt idx="49">
                  <c:v>3.1783492893655124E-4</c:v>
                </c:pt>
                <c:pt idx="50">
                  <c:v>2.6629412964954293E-4</c:v>
                </c:pt>
                <c:pt idx="51">
                  <c:v>2.6629412964954293E-4</c:v>
                </c:pt>
                <c:pt idx="52">
                  <c:v>2.7488426286404431E-4</c:v>
                </c:pt>
                <c:pt idx="53">
                  <c:v>2.9206452929304708E-4</c:v>
                </c:pt>
                <c:pt idx="54">
                  <c:v>2.834743960785457E-4</c:v>
                </c:pt>
                <c:pt idx="55">
                  <c:v>2.5770399643504154E-4</c:v>
                </c:pt>
                <c:pt idx="56">
                  <c:v>1.3744213143202216E-3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2.0616319714803323E-4</c:v>
                </c:pt>
                <c:pt idx="70">
                  <c:v>0</c:v>
                </c:pt>
                <c:pt idx="71">
                  <c:v>2.0616319714803323E-4</c:v>
                </c:pt>
                <c:pt idx="72">
                  <c:v>2.0616319714803323E-4</c:v>
                </c:pt>
                <c:pt idx="73">
                  <c:v>2.0616319714803323E-4</c:v>
                </c:pt>
                <c:pt idx="74">
                  <c:v>2.0616319714803323E-4</c:v>
                </c:pt>
                <c:pt idx="75">
                  <c:v>0</c:v>
                </c:pt>
                <c:pt idx="76">
                  <c:v>2.0616319714803323E-4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2.0616319714803323E-4</c:v>
                </c:pt>
                <c:pt idx="85">
                  <c:v>0</c:v>
                </c:pt>
                <c:pt idx="86">
                  <c:v>0</c:v>
                </c:pt>
                <c:pt idx="87">
                  <c:v>4.4485383534438675E-4</c:v>
                </c:pt>
                <c:pt idx="88">
                  <c:v>4.3595675863749905E-4</c:v>
                </c:pt>
                <c:pt idx="89">
                  <c:v>4.8044214217193772E-4</c:v>
                </c:pt>
                <c:pt idx="90">
                  <c:v>4.7154506546504997E-4</c:v>
                </c:pt>
                <c:pt idx="91">
                  <c:v>4.3595675863749905E-4</c:v>
                </c:pt>
                <c:pt idx="92">
                  <c:v>3.6478014498239711E-4</c:v>
                </c:pt>
                <c:pt idx="93">
                  <c:v>3.7367722168928492E-4</c:v>
                </c:pt>
                <c:pt idx="94">
                  <c:v>3.7367722168928492E-4</c:v>
                </c:pt>
                <c:pt idx="95">
                  <c:v>3.7367722168928492E-4</c:v>
                </c:pt>
                <c:pt idx="96">
                  <c:v>3.6478014498239711E-4</c:v>
                </c:pt>
                <c:pt idx="97">
                  <c:v>3.5588306827550941E-4</c:v>
                </c:pt>
                <c:pt idx="98">
                  <c:v>3.9147137510306038E-4</c:v>
                </c:pt>
                <c:pt idx="99">
                  <c:v>4.6264798875816226E-4</c:v>
                </c:pt>
                <c:pt idx="100">
                  <c:v>4.0926552851683578E-4</c:v>
                </c:pt>
                <c:pt idx="101">
                  <c:v>2.7580937791351983E-4</c:v>
                </c:pt>
                <c:pt idx="102">
                  <c:v>3.7367722168928492E-4</c:v>
                </c:pt>
                <c:pt idx="103">
                  <c:v>3.4698599156862166E-4</c:v>
                </c:pt>
                <c:pt idx="104">
                  <c:v>5.3382460241326415E-4</c:v>
                </c:pt>
                <c:pt idx="105">
                  <c:v>5.2492752570637645E-4</c:v>
                </c:pt>
                <c:pt idx="106">
                  <c:v>5.5161875582703966E-4</c:v>
                </c:pt>
                <c:pt idx="107">
                  <c:v>3.5588306827550941E-4</c:v>
                </c:pt>
                <c:pt idx="108">
                  <c:v>4.270596819306113E-4</c:v>
                </c:pt>
                <c:pt idx="109">
                  <c:v>2.5801522449974432E-4</c:v>
                </c:pt>
                <c:pt idx="110">
                  <c:v>2.7580937791351983E-4</c:v>
                </c:pt>
                <c:pt idx="111">
                  <c:v>2.6691230120663207E-4</c:v>
                </c:pt>
                <c:pt idx="112">
                  <c:v>2.4911814779285656E-4</c:v>
                </c:pt>
                <c:pt idx="113">
                  <c:v>3.0250060803418299E-4</c:v>
                </c:pt>
                <c:pt idx="114">
                  <c:v>4.270596819306113E-4</c:v>
                </c:pt>
                <c:pt idx="115">
                  <c:v>2.2242691767219338E-4</c:v>
                </c:pt>
                <c:pt idx="116">
                  <c:v>2.9360353132729523E-4</c:v>
                </c:pt>
                <c:pt idx="117">
                  <c:v>2.5801522449974432E-4</c:v>
                </c:pt>
                <c:pt idx="118">
                  <c:v>2.2242691767219338E-4</c:v>
                </c:pt>
                <c:pt idx="119">
                  <c:v>2.8470645462040753E-4</c:v>
                </c:pt>
                <c:pt idx="120">
                  <c:v>2.6691230120663207E-4</c:v>
                </c:pt>
                <c:pt idx="121">
                  <c:v>2.3132399437908113E-4</c:v>
                </c:pt>
                <c:pt idx="122">
                  <c:v>2.4022107108596886E-4</c:v>
                </c:pt>
                <c:pt idx="123">
                  <c:v>2.3132399437908113E-4</c:v>
                </c:pt>
                <c:pt idx="124">
                  <c:v>2.2242691767219338E-4</c:v>
                </c:pt>
                <c:pt idx="125">
                  <c:v>2.5801522449974432E-4</c:v>
                </c:pt>
                <c:pt idx="126">
                  <c:v>3.4848562890787635E-4</c:v>
                </c:pt>
                <c:pt idx="127">
                  <c:v>5.8974491045948299E-4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2.4178175935054262E-4</c:v>
                </c:pt>
                <c:pt idx="138">
                  <c:v>2.6864639927838069E-4</c:v>
                </c:pt>
                <c:pt idx="139">
                  <c:v>3.134207991581108E-4</c:v>
                </c:pt>
                <c:pt idx="140">
                  <c:v>3.0446591918216476E-4</c:v>
                </c:pt>
                <c:pt idx="141">
                  <c:v>3.0446591918216476E-4</c:v>
                </c:pt>
                <c:pt idx="142">
                  <c:v>3.134207991581108E-4</c:v>
                </c:pt>
                <c:pt idx="143">
                  <c:v>3.317616424447483E-4</c:v>
                </c:pt>
                <c:pt idx="144">
                  <c:v>2.8692898806032284E-4</c:v>
                </c:pt>
                <c:pt idx="145">
                  <c:v>2.7796245718343779E-4</c:v>
                </c:pt>
                <c:pt idx="146">
                  <c:v>2.7796245718343779E-4</c:v>
                </c:pt>
                <c:pt idx="147">
                  <c:v>2.9589551893720794E-4</c:v>
                </c:pt>
                <c:pt idx="148">
                  <c:v>2.7796245718343779E-4</c:v>
                </c:pt>
                <c:pt idx="149">
                  <c:v>2.7796245718343779E-4</c:v>
                </c:pt>
                <c:pt idx="150">
                  <c:v>2.7796245718343779E-4</c:v>
                </c:pt>
                <c:pt idx="151">
                  <c:v>2.7796245718343779E-4</c:v>
                </c:pt>
                <c:pt idx="152">
                  <c:v>2.8692898806032284E-4</c:v>
                </c:pt>
                <c:pt idx="153">
                  <c:v>2.6899592630655268E-4</c:v>
                </c:pt>
                <c:pt idx="154">
                  <c:v>2.6899592630655268E-4</c:v>
                </c:pt>
                <c:pt idx="155">
                  <c:v>2.6899592630655268E-4</c:v>
                </c:pt>
                <c:pt idx="156">
                  <c:v>2.6002939542966758E-4</c:v>
                </c:pt>
                <c:pt idx="157">
                  <c:v>2.6002939542966758E-4</c:v>
                </c:pt>
                <c:pt idx="158">
                  <c:v>2.8692898806032284E-4</c:v>
                </c:pt>
                <c:pt idx="159">
                  <c:v>2.7796245718343779E-4</c:v>
                </c:pt>
                <c:pt idx="160">
                  <c:v>2.6002939542966758E-4</c:v>
                </c:pt>
                <c:pt idx="161">
                  <c:v>2.6002939542966758E-4</c:v>
                </c:pt>
                <c:pt idx="162">
                  <c:v>2.6002939542966758E-4</c:v>
                </c:pt>
                <c:pt idx="163">
                  <c:v>2.5106286455278248E-4</c:v>
                </c:pt>
                <c:pt idx="164">
                  <c:v>2.4209633367589743E-4</c:v>
                </c:pt>
                <c:pt idx="165">
                  <c:v>4.1281849007795247E-4</c:v>
                </c:pt>
                <c:pt idx="166">
                  <c:v>0</c:v>
                </c:pt>
                <c:pt idx="167">
                  <c:v>3.3204965506270092E-4</c:v>
                </c:pt>
                <c:pt idx="168">
                  <c:v>2.7820376505253324E-4</c:v>
                </c:pt>
                <c:pt idx="169">
                  <c:v>2.7820376505253324E-4</c:v>
                </c:pt>
                <c:pt idx="170">
                  <c:v>2.8717808005422786E-4</c:v>
                </c:pt>
                <c:pt idx="171">
                  <c:v>3.0512671005761705E-4</c:v>
                </c:pt>
                <c:pt idx="172">
                  <c:v>2.9615239505592243E-4</c:v>
                </c:pt>
                <c:pt idx="173">
                  <c:v>3.6615205206914046E-3</c:v>
                </c:pt>
                <c:pt idx="174">
                  <c:v>3.3563938106337876E-3</c:v>
                </c:pt>
                <c:pt idx="175">
                  <c:v>1.9833236153745113E-3</c:v>
                </c:pt>
                <c:pt idx="176">
                  <c:v>1.9743493003728163E-3</c:v>
                </c:pt>
                <c:pt idx="177">
                  <c:v>1.9474263553677324E-3</c:v>
                </c:pt>
                <c:pt idx="178">
                  <c:v>1.8487088903490919E-3</c:v>
                </c:pt>
                <c:pt idx="179">
                  <c:v>1.5166592352863907E-3</c:v>
                </c:pt>
                <c:pt idx="180">
                  <c:v>1.4538390302745283E-3</c:v>
                </c:pt>
                <c:pt idx="181">
                  <c:v>1.373070195259277E-3</c:v>
                </c:pt>
                <c:pt idx="182">
                  <c:v>1.1038407452084384E-3</c:v>
                </c:pt>
                <c:pt idx="183">
                  <c:v>1.1038407452084384E-3</c:v>
                </c:pt>
                <c:pt idx="184">
                  <c:v>1.0499948551982703E-3</c:v>
                </c:pt>
                <c:pt idx="185">
                  <c:v>1.112815060210133E-3</c:v>
                </c:pt>
                <c:pt idx="186">
                  <c:v>1.0320462251948812E-3</c:v>
                </c:pt>
                <c:pt idx="187">
                  <c:v>1.0679434852016597E-3</c:v>
                </c:pt>
                <c:pt idx="188">
                  <c:v>9.961489651881027E-4</c:v>
                </c:pt>
                <c:pt idx="189">
                  <c:v>9.8717465018640814E-4</c:v>
                </c:pt>
                <c:pt idx="190">
                  <c:v>9.4230307517793508E-4</c:v>
                </c:pt>
                <c:pt idx="191">
                  <c:v>9.0640581517115659E-4</c:v>
                </c:pt>
                <c:pt idx="192">
                  <c:v>9.0640581517115659E-4</c:v>
                </c:pt>
                <c:pt idx="193">
                  <c:v>8.3461129515759972E-4</c:v>
                </c:pt>
                <c:pt idx="194">
                  <c:v>8.6153424016268342E-4</c:v>
                </c:pt>
                <c:pt idx="195">
                  <c:v>9.2435444517454594E-4</c:v>
                </c:pt>
                <c:pt idx="196">
                  <c:v>9.1538013017285116E-4</c:v>
                </c:pt>
                <c:pt idx="197">
                  <c:v>1.5166592352863907E-3</c:v>
                </c:pt>
                <c:pt idx="198">
                  <c:v>1.9653749853711217E-3</c:v>
                </c:pt>
                <c:pt idx="199">
                  <c:v>1.938452040366038E-3</c:v>
                </c:pt>
                <c:pt idx="200">
                  <c:v>2.2884503254321279E-3</c:v>
                </c:pt>
                <c:pt idx="201">
                  <c:v>1.7140941653236725E-3</c:v>
                </c:pt>
                <c:pt idx="202">
                  <c:v>1.4717876602779174E-3</c:v>
                </c:pt>
                <c:pt idx="203">
                  <c:v>1.4358904002711391E-3</c:v>
                </c:pt>
                <c:pt idx="204">
                  <c:v>1.373070195259277E-3</c:v>
                </c:pt>
                <c:pt idx="205">
                  <c:v>9.6025170518132421E-4</c:v>
                </c:pt>
                <c:pt idx="206">
                  <c:v>9.5127739017962965E-4</c:v>
                </c:pt>
                <c:pt idx="207">
                  <c:v>7.6281677514404263E-4</c:v>
                </c:pt>
                <c:pt idx="208">
                  <c:v>7.0897088513387501E-4</c:v>
                </c:pt>
                <c:pt idx="209">
                  <c:v>7.1794520013556957E-4</c:v>
                </c:pt>
                <c:pt idx="210">
                  <c:v>7.0897088513387501E-4</c:v>
                </c:pt>
                <c:pt idx="211">
                  <c:v>6.8204794012879108E-4</c:v>
                </c:pt>
                <c:pt idx="212">
                  <c:v>6.6409931012540184E-4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8B-481D-9D64-A8F3EB6D7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.037R'!$E$44:$HI$44</c:f>
              <c:numCache>
                <c:formatCode>0.0000</c:formatCode>
                <c:ptCount val="213"/>
                <c:pt idx="0">
                  <c:v>7.044952589891786E-4</c:v>
                </c:pt>
                <c:pt idx="1">
                  <c:v>6.6579354142211073E-4</c:v>
                </c:pt>
                <c:pt idx="2">
                  <c:v>6.2709182385504297E-4</c:v>
                </c:pt>
                <c:pt idx="3">
                  <c:v>6.0327538227530897E-4</c:v>
                </c:pt>
                <c:pt idx="4">
                  <c:v>6.0625243747277572E-4</c:v>
                </c:pt>
                <c:pt idx="5">
                  <c:v>6.136950754664426E-4</c:v>
                </c:pt>
                <c:pt idx="6">
                  <c:v>6.1667213066390935E-4</c:v>
                </c:pt>
                <c:pt idx="7">
                  <c:v>6.0178685467657559E-4</c:v>
                </c:pt>
                <c:pt idx="8">
                  <c:v>6.0327538227530897E-4</c:v>
                </c:pt>
                <c:pt idx="9">
                  <c:v>6.0721046731461166E-4</c:v>
                </c:pt>
                <c:pt idx="10">
                  <c:v>6.4001427890413368E-4</c:v>
                </c:pt>
                <c:pt idx="11">
                  <c:v>6.4597860828404679E-4</c:v>
                </c:pt>
                <c:pt idx="12">
                  <c:v>6.787824198735687E-4</c:v>
                </c:pt>
                <c:pt idx="13">
                  <c:v>6.519429376639598E-4</c:v>
                </c:pt>
                <c:pt idx="14">
                  <c:v>6.5343402000893813E-4</c:v>
                </c:pt>
                <c:pt idx="15">
                  <c:v>6.5343402000893813E-4</c:v>
                </c:pt>
                <c:pt idx="16">
                  <c:v>6.5641618469889458E-4</c:v>
                </c:pt>
                <c:pt idx="17">
                  <c:v>6.6834484345872081E-4</c:v>
                </c:pt>
                <c:pt idx="18">
                  <c:v>6.519429376639598E-4</c:v>
                </c:pt>
                <c:pt idx="19">
                  <c:v>5.2082305971923705E-4</c:v>
                </c:pt>
                <c:pt idx="20">
                  <c:v>5.2380582610265332E-4</c:v>
                </c:pt>
                <c:pt idx="21">
                  <c:v>5.7451285462072966E-4</c:v>
                </c:pt>
                <c:pt idx="22">
                  <c:v>5.9837498568805975E-4</c:v>
                </c:pt>
                <c:pt idx="23">
                  <c:v>5.8793530334610294E-4</c:v>
                </c:pt>
                <c:pt idx="24">
                  <c:v>5.7600423781243779E-4</c:v>
                </c:pt>
                <c:pt idx="25">
                  <c:v>5.8346115377097844E-4</c:v>
                </c:pt>
                <c:pt idx="26">
                  <c:v>5.8047838738756229E-4</c:v>
                </c:pt>
                <c:pt idx="27">
                  <c:v>5.7302147142902164E-4</c:v>
                </c:pt>
                <c:pt idx="28">
                  <c:v>5.7600423781243779E-4</c:v>
                </c:pt>
                <c:pt idx="29">
                  <c:v>5.7898700419585416E-4</c:v>
                </c:pt>
                <c:pt idx="30">
                  <c:v>4.7459018077628499E-4</c:v>
                </c:pt>
                <c:pt idx="31">
                  <c:v>5.7749562100414592E-4</c:v>
                </c:pt>
                <c:pt idx="32">
                  <c:v>6.8189244442371508E-4</c:v>
                </c:pt>
                <c:pt idx="33">
                  <c:v>7.2961670655837527E-4</c:v>
                </c:pt>
                <c:pt idx="34">
                  <c:v>7.0873734187446144E-4</c:v>
                </c:pt>
                <c:pt idx="35">
                  <c:v>7.0575457549104518E-4</c:v>
                </c:pt>
                <c:pt idx="36">
                  <c:v>7.1022872506616957E-4</c:v>
                </c:pt>
                <c:pt idx="37">
                  <c:v>7.1619425783300209E-4</c:v>
                </c:pt>
                <c:pt idx="38">
                  <c:v>6.9382350995738013E-4</c:v>
                </c:pt>
                <c:pt idx="39">
                  <c:v>6.9845362310590967E-4</c:v>
                </c:pt>
                <c:pt idx="40">
                  <c:v>7.2958974712943817E-4</c:v>
                </c:pt>
                <c:pt idx="41">
                  <c:v>8.0051091851636414E-4</c:v>
                </c:pt>
                <c:pt idx="42">
                  <c:v>7.8148328716865227E-4</c:v>
                </c:pt>
                <c:pt idx="43">
                  <c:v>7.676450098248618E-4</c:v>
                </c:pt>
                <c:pt idx="44">
                  <c:v>7.5380673248107133E-4</c:v>
                </c:pt>
                <c:pt idx="45">
                  <c:v>7.4688759380917621E-4</c:v>
                </c:pt>
                <c:pt idx="46">
                  <c:v>7.4342802447322864E-4</c:v>
                </c:pt>
                <c:pt idx="47">
                  <c:v>7.6937479449283564E-4</c:v>
                </c:pt>
                <c:pt idx="48">
                  <c:v>3.8146619099537372E-4</c:v>
                </c:pt>
                <c:pt idx="49">
                  <c:v>4.5613649792791228E-4</c:v>
                </c:pt>
                <c:pt idx="50">
                  <c:v>4.4919042286442032E-4</c:v>
                </c:pt>
                <c:pt idx="51">
                  <c:v>4.5439997916203929E-4</c:v>
                </c:pt>
                <c:pt idx="52">
                  <c:v>4.5960953545965826E-4</c:v>
                </c:pt>
                <c:pt idx="53">
                  <c:v>4.6308257299140424E-4</c:v>
                </c:pt>
                <c:pt idx="54">
                  <c:v>4.6134605422553125E-4</c:v>
                </c:pt>
                <c:pt idx="55">
                  <c:v>4.4745390409854733E-4</c:v>
                </c:pt>
                <c:pt idx="56">
                  <c:v>1.5622989517890067E-3</c:v>
                </c:pt>
                <c:pt idx="57">
                  <c:v>5.8811192413425956E-4</c:v>
                </c:pt>
                <c:pt idx="58">
                  <c:v>5.8116584907076749E-4</c:v>
                </c:pt>
                <c:pt idx="59">
                  <c:v>3.3110714678505701E-4</c:v>
                </c:pt>
                <c:pt idx="60">
                  <c:v>3.4152625938029495E-4</c:v>
                </c:pt>
                <c:pt idx="61">
                  <c:v>3.8146619099537372E-4</c:v>
                </c:pt>
                <c:pt idx="62">
                  <c:v>4.8044776065013414E-4</c:v>
                </c:pt>
                <c:pt idx="63">
                  <c:v>4.7871124188426115E-4</c:v>
                </c:pt>
                <c:pt idx="64">
                  <c:v>4.7871124188426115E-4</c:v>
                </c:pt>
                <c:pt idx="65">
                  <c:v>4.7350168558664218E-4</c:v>
                </c:pt>
                <c:pt idx="66">
                  <c:v>4.7697472311838816E-4</c:v>
                </c:pt>
                <c:pt idx="67">
                  <c:v>4.7697472311838816E-4</c:v>
                </c:pt>
                <c:pt idx="68">
                  <c:v>4.7697472311838816E-4</c:v>
                </c:pt>
                <c:pt idx="69">
                  <c:v>4.8218427941600713E-4</c:v>
                </c:pt>
                <c:pt idx="70">
                  <c:v>4.8044776065013414E-4</c:v>
                </c:pt>
                <c:pt idx="71">
                  <c:v>4.8044776065013414E-4</c:v>
                </c:pt>
                <c:pt idx="72">
                  <c:v>4.8044776065013414E-4</c:v>
                </c:pt>
                <c:pt idx="73">
                  <c:v>4.8392079818188012E-4</c:v>
                </c:pt>
                <c:pt idx="74">
                  <c:v>4.8218427941600713E-4</c:v>
                </c:pt>
                <c:pt idx="75">
                  <c:v>4.8218427941600713E-4</c:v>
                </c:pt>
                <c:pt idx="76">
                  <c:v>4.8565731694775311E-4</c:v>
                </c:pt>
                <c:pt idx="77">
                  <c:v>4.7697472311838816E-4</c:v>
                </c:pt>
                <c:pt idx="78">
                  <c:v>4.7523820435251517E-4</c:v>
                </c:pt>
                <c:pt idx="79">
                  <c:v>4.8392079818188012E-4</c:v>
                </c:pt>
                <c:pt idx="80">
                  <c:v>4.8565731694775311E-4</c:v>
                </c:pt>
                <c:pt idx="81">
                  <c:v>4.8565731694775311E-4</c:v>
                </c:pt>
                <c:pt idx="82">
                  <c:v>4.8392079818188012E-4</c:v>
                </c:pt>
                <c:pt idx="83">
                  <c:v>4.8565731694775311E-4</c:v>
                </c:pt>
                <c:pt idx="84">
                  <c:v>4.8913035447949909E-4</c:v>
                </c:pt>
                <c:pt idx="85">
                  <c:v>4.9086687324537202E-4</c:v>
                </c:pt>
                <c:pt idx="86">
                  <c:v>4.8565731694775311E-4</c:v>
                </c:pt>
                <c:pt idx="87">
                  <c:v>7.6568331041032556E-4</c:v>
                </c:pt>
                <c:pt idx="88">
                  <c:v>6.991362860215664E-4</c:v>
                </c:pt>
                <c:pt idx="89">
                  <c:v>6.8474774020778047E-4</c:v>
                </c:pt>
                <c:pt idx="90">
                  <c:v>6.8654630843450375E-4</c:v>
                </c:pt>
                <c:pt idx="91">
                  <c:v>6.7575489907416438E-4</c:v>
                </c:pt>
                <c:pt idx="92">
                  <c:v>6.991362860215664E-4</c:v>
                </c:pt>
                <c:pt idx="93">
                  <c:v>6.8474774020778047E-4</c:v>
                </c:pt>
                <c:pt idx="94">
                  <c:v>6.8834487666122703E-4</c:v>
                </c:pt>
                <c:pt idx="95">
                  <c:v>6.9194201311467338E-4</c:v>
                </c:pt>
                <c:pt idx="96">
                  <c:v>6.991362860215664E-4</c:v>
                </c:pt>
                <c:pt idx="97">
                  <c:v>7.0273342247501275E-4</c:v>
                </c:pt>
                <c:pt idx="98">
                  <c:v>7.0273342247501275E-4</c:v>
                </c:pt>
                <c:pt idx="99">
                  <c:v>7.1352483183535211E-4</c:v>
                </c:pt>
                <c:pt idx="100">
                  <c:v>7.1892053651552174E-4</c:v>
                </c:pt>
                <c:pt idx="101">
                  <c:v>7.782732879973881E-4</c:v>
                </c:pt>
                <c:pt idx="102">
                  <c:v>7.6748187863704873E-4</c:v>
                </c:pt>
                <c:pt idx="103">
                  <c:v>7.8187042445083444E-4</c:v>
                </c:pt>
                <c:pt idx="104">
                  <c:v>7.9086326558445064E-4</c:v>
                </c:pt>
                <c:pt idx="105">
                  <c:v>7.8906469735772746E-4</c:v>
                </c:pt>
                <c:pt idx="106">
                  <c:v>8.2143892543874546E-4</c:v>
                </c:pt>
                <c:pt idx="107">
                  <c:v>7.7287758331721836E-4</c:v>
                </c:pt>
                <c:pt idx="108">
                  <c:v>7.7467615154394164E-4</c:v>
                </c:pt>
                <c:pt idx="109">
                  <c:v>7.3690621878275391E-4</c:v>
                </c:pt>
                <c:pt idx="110">
                  <c:v>7.4589905991637E-4</c:v>
                </c:pt>
                <c:pt idx="111">
                  <c:v>7.29711945875861E-4</c:v>
                </c:pt>
                <c:pt idx="112">
                  <c:v>7.7107901509049529E-4</c:v>
                </c:pt>
                <c:pt idx="113">
                  <c:v>7.3510765055603085E-4</c:v>
                </c:pt>
                <c:pt idx="114">
                  <c:v>7.782732879973881E-4</c:v>
                </c:pt>
                <c:pt idx="115">
                  <c:v>7.6568331041032556E-4</c:v>
                </c:pt>
                <c:pt idx="116">
                  <c:v>6.7215776262071804E-4</c:v>
                </c:pt>
                <c:pt idx="117">
                  <c:v>7.2071910474224492E-4</c:v>
                </c:pt>
                <c:pt idx="118">
                  <c:v>7.2611480942241465E-4</c:v>
                </c:pt>
                <c:pt idx="119">
                  <c:v>6.5956778503365539E-4</c:v>
                </c:pt>
                <c:pt idx="120">
                  <c:v>7.8366899267755773E-4</c:v>
                </c:pt>
                <c:pt idx="121">
                  <c:v>6.5956778503365539E-4</c:v>
                </c:pt>
                <c:pt idx="122">
                  <c:v>7.5309333282326302E-4</c:v>
                </c:pt>
                <c:pt idx="123">
                  <c:v>7.620861739568791E-4</c:v>
                </c:pt>
                <c:pt idx="124">
                  <c:v>7.620861739568791E-4</c:v>
                </c:pt>
                <c:pt idx="125">
                  <c:v>7.6568331041032556E-4</c:v>
                </c:pt>
                <c:pt idx="126">
                  <c:v>6.5498531561606233E-4</c:v>
                </c:pt>
                <c:pt idx="127">
                  <c:v>7.669784856024752E-4</c:v>
                </c:pt>
                <c:pt idx="128">
                  <c:v>6.2247116949097462E-4</c:v>
                </c:pt>
                <c:pt idx="129">
                  <c:v>6.0802043787982455E-4</c:v>
                </c:pt>
                <c:pt idx="130">
                  <c:v>6.2789019384515594E-4</c:v>
                </c:pt>
                <c:pt idx="131">
                  <c:v>6.242775109423684E-4</c:v>
                </c:pt>
                <c:pt idx="132">
                  <c:v>6.1705214513679341E-4</c:v>
                </c:pt>
                <c:pt idx="133">
                  <c:v>6.0802043787982455E-4</c:v>
                </c:pt>
                <c:pt idx="134">
                  <c:v>6.1343946223400587E-4</c:v>
                </c:pt>
                <c:pt idx="135">
                  <c:v>6.0440775497703711E-4</c:v>
                </c:pt>
                <c:pt idx="136">
                  <c:v>5.6578703592215609E-4</c:v>
                </c:pt>
                <c:pt idx="137">
                  <c:v>5.7302804918053926E-4</c:v>
                </c:pt>
                <c:pt idx="138">
                  <c:v>5.6759728923675183E-4</c:v>
                </c:pt>
                <c:pt idx="139">
                  <c:v>5.6940754255134767E-4</c:v>
                </c:pt>
                <c:pt idx="140">
                  <c:v>5.6035627597836877E-4</c:v>
                </c:pt>
                <c:pt idx="141">
                  <c:v>5.6759728923675183E-4</c:v>
                </c:pt>
                <c:pt idx="142">
                  <c:v>5.6578703592215609E-4</c:v>
                </c:pt>
                <c:pt idx="143">
                  <c:v>5.1752020909868091E-4</c:v>
                </c:pt>
                <c:pt idx="144">
                  <c:v>5.2477064340217001E-4</c:v>
                </c:pt>
                <c:pt idx="145">
                  <c:v>5.2477064340217001E-4</c:v>
                </c:pt>
                <c:pt idx="146">
                  <c:v>5.2658325197804234E-4</c:v>
                </c:pt>
                <c:pt idx="147">
                  <c:v>5.3202107770565911E-4</c:v>
                </c:pt>
                <c:pt idx="148">
                  <c:v>5.2839586055391467E-4</c:v>
                </c:pt>
                <c:pt idx="149">
                  <c:v>5.2839586055391467E-4</c:v>
                </c:pt>
                <c:pt idx="150">
                  <c:v>5.30208469129787E-4</c:v>
                </c:pt>
                <c:pt idx="151">
                  <c:v>5.30208469129787E-4</c:v>
                </c:pt>
                <c:pt idx="152">
                  <c:v>5.3202107770565911E-4</c:v>
                </c:pt>
                <c:pt idx="153">
                  <c:v>5.30208469129787E-4</c:v>
                </c:pt>
                <c:pt idx="154">
                  <c:v>5.30208469129787E-4</c:v>
                </c:pt>
                <c:pt idx="155">
                  <c:v>5.30208469129787E-4</c:v>
                </c:pt>
                <c:pt idx="156">
                  <c:v>5.30208469129787E-4</c:v>
                </c:pt>
                <c:pt idx="157">
                  <c:v>5.2658325197804234E-4</c:v>
                </c:pt>
                <c:pt idx="158">
                  <c:v>5.2839586055391467E-4</c:v>
                </c:pt>
                <c:pt idx="159">
                  <c:v>5.2658325197804234E-4</c:v>
                </c:pt>
                <c:pt idx="160">
                  <c:v>5.2658325197804234E-4</c:v>
                </c:pt>
                <c:pt idx="161">
                  <c:v>5.2477064340217001E-4</c:v>
                </c:pt>
                <c:pt idx="162">
                  <c:v>5.2477064340217001E-4</c:v>
                </c:pt>
                <c:pt idx="163">
                  <c:v>5.2295803482629768E-4</c:v>
                </c:pt>
                <c:pt idx="164">
                  <c:v>5.2114542625042557E-4</c:v>
                </c:pt>
                <c:pt idx="165">
                  <c:v>7.3200126145699551E-4</c:v>
                </c:pt>
                <c:pt idx="166">
                  <c:v>3.9637756225485054E-4</c:v>
                </c:pt>
                <c:pt idx="167">
                  <c:v>4.7438739504237614E-4</c:v>
                </c:pt>
                <c:pt idx="168">
                  <c:v>4.6713066641097844E-4</c:v>
                </c:pt>
                <c:pt idx="169">
                  <c:v>4.7257321288452669E-4</c:v>
                </c:pt>
                <c:pt idx="170">
                  <c:v>4.7801575935807499E-4</c:v>
                </c:pt>
                <c:pt idx="171">
                  <c:v>4.8164412367377384E-4</c:v>
                </c:pt>
                <c:pt idx="172">
                  <c:v>4.7982994151592444E-4</c:v>
                </c:pt>
                <c:pt idx="173">
                  <c:v>1.9366182142690181E-3</c:v>
                </c:pt>
                <c:pt idx="174">
                  <c:v>1.9094054819012766E-3</c:v>
                </c:pt>
                <c:pt idx="175">
                  <c:v>1.9003345711120292E-3</c:v>
                </c:pt>
                <c:pt idx="176">
                  <c:v>1.8876352960070838E-3</c:v>
                </c:pt>
                <c:pt idx="177">
                  <c:v>1.8948920246384814E-3</c:v>
                </c:pt>
                <c:pt idx="178">
                  <c:v>1.9003345711120292E-3</c:v>
                </c:pt>
                <c:pt idx="179">
                  <c:v>1.882192749533535E-3</c:v>
                </c:pt>
                <c:pt idx="180">
                  <c:v>1.8767502030599867E-3</c:v>
                </c:pt>
                <c:pt idx="181">
                  <c:v>1.8840069316913848E-3</c:v>
                </c:pt>
                <c:pt idx="182">
                  <c:v>1.8858211138492341E-3</c:v>
                </c:pt>
                <c:pt idx="183">
                  <c:v>1.8676792922707399E-3</c:v>
                </c:pt>
                <c:pt idx="184">
                  <c:v>1.8440949242186973E-3</c:v>
                </c:pt>
                <c:pt idx="185">
                  <c:v>1.8459091063765466E-3</c:v>
                </c:pt>
                <c:pt idx="186">
                  <c:v>1.8676792922707399E-3</c:v>
                </c:pt>
                <c:pt idx="187">
                  <c:v>1.8567941993236432E-3</c:v>
                </c:pt>
                <c:pt idx="188">
                  <c:v>1.8658651101128906E-3</c:v>
                </c:pt>
                <c:pt idx="189">
                  <c:v>1.8586083814814925E-3</c:v>
                </c:pt>
                <c:pt idx="190">
                  <c:v>1.831395649113751E-3</c:v>
                </c:pt>
                <c:pt idx="191">
                  <c:v>1.8513516528500949E-3</c:v>
                </c:pt>
                <c:pt idx="192">
                  <c:v>1.831395649113751E-3</c:v>
                </c:pt>
                <c:pt idx="193">
                  <c:v>1.8477232885343959E-3</c:v>
                </c:pt>
                <c:pt idx="194">
                  <c:v>1.838652377745149E-3</c:v>
                </c:pt>
                <c:pt idx="195">
                  <c:v>1.8749360209021374E-3</c:v>
                </c:pt>
                <c:pt idx="196">
                  <c:v>1.838652377745149E-3</c:v>
                </c:pt>
                <c:pt idx="197">
                  <c:v>1.9910436790045011E-3</c:v>
                </c:pt>
                <c:pt idx="198">
                  <c:v>2.0599826010027794E-3</c:v>
                </c:pt>
                <c:pt idx="199">
                  <c:v>2.0581684188449301E-3</c:v>
                </c:pt>
                <c:pt idx="200">
                  <c:v>2.0962662441597682E-3</c:v>
                </c:pt>
                <c:pt idx="201">
                  <c:v>2.067239329634177E-3</c:v>
                </c:pt>
                <c:pt idx="202">
                  <c:v>2.0654251474763277E-3</c:v>
                </c:pt>
                <c:pt idx="203">
                  <c:v>2.067239329634177E-3</c:v>
                </c:pt>
                <c:pt idx="204">
                  <c:v>2.0509116902135325E-3</c:v>
                </c:pt>
                <c:pt idx="205">
                  <c:v>2.0563542366870808E-3</c:v>
                </c:pt>
                <c:pt idx="206">
                  <c:v>2.0490975080556828E-3</c:v>
                </c:pt>
                <c:pt idx="207">
                  <c:v>2.0382124151085861E-3</c:v>
                </c:pt>
                <c:pt idx="208">
                  <c:v>2.0472833258978335E-3</c:v>
                </c:pt>
                <c:pt idx="209">
                  <c:v>2.0490975080556828E-3</c:v>
                </c:pt>
                <c:pt idx="210">
                  <c:v>2.0363982329507369E-3</c:v>
                </c:pt>
                <c:pt idx="211">
                  <c:v>2.0418407794242852E-3</c:v>
                </c:pt>
                <c:pt idx="212">
                  <c:v>2.0418407794242852E-3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6-442C-A85A-32932A05693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.037R'!$E$45:$HI$45</c:f>
              <c:numCache>
                <c:formatCode>0.0000</c:formatCode>
                <c:ptCount val="213"/>
                <c:pt idx="0">
                  <c:v>2.5528189673575626E-3</c:v>
                </c:pt>
                <c:pt idx="1">
                  <c:v>2.3741956555095576E-3</c:v>
                </c:pt>
                <c:pt idx="2">
                  <c:v>2.2938151651779553E-3</c:v>
                </c:pt>
                <c:pt idx="3">
                  <c:v>2.2580905028083543E-3</c:v>
                </c:pt>
                <c:pt idx="4">
                  <c:v>2.2819069443880883E-3</c:v>
                </c:pt>
                <c:pt idx="5">
                  <c:v>2.2402281716235538E-3</c:v>
                </c:pt>
                <c:pt idx="6">
                  <c:v>2.2461822820184873E-3</c:v>
                </c:pt>
                <c:pt idx="7">
                  <c:v>2.2521363924134208E-3</c:v>
                </c:pt>
                <c:pt idx="8">
                  <c:v>2.3354939379424899E-3</c:v>
                </c:pt>
                <c:pt idx="9">
                  <c:v>2.3782628115314318E-3</c:v>
                </c:pt>
                <c:pt idx="10">
                  <c:v>2.3931736349812145E-3</c:v>
                </c:pt>
                <c:pt idx="11">
                  <c:v>2.3961557996711714E-3</c:v>
                </c:pt>
                <c:pt idx="12">
                  <c:v>2.4766742462999981E-3</c:v>
                </c:pt>
                <c:pt idx="13">
                  <c:v>2.4080844584309972E-3</c:v>
                </c:pt>
                <c:pt idx="14">
                  <c:v>2.4379061053305625E-3</c:v>
                </c:pt>
                <c:pt idx="15">
                  <c:v>2.4289596112606932E-3</c:v>
                </c:pt>
                <c:pt idx="16">
                  <c:v>2.4617634228502154E-3</c:v>
                </c:pt>
                <c:pt idx="17">
                  <c:v>2.4975493991296937E-3</c:v>
                </c:pt>
                <c:pt idx="18">
                  <c:v>2.4438704347104758E-3</c:v>
                </c:pt>
                <c:pt idx="19">
                  <c:v>1.5614637704693111E-3</c:v>
                </c:pt>
                <c:pt idx="20">
                  <c:v>1.7434125198577028E-3</c:v>
                </c:pt>
                <c:pt idx="21">
                  <c:v>2.0834478875671569E-3</c:v>
                </c:pt>
                <c:pt idx="22">
                  <c:v>2.1699481126862281E-3</c:v>
                </c:pt>
                <c:pt idx="23">
                  <c:v>2.1341549160852334E-3</c:v>
                </c:pt>
                <c:pt idx="24">
                  <c:v>2.1013444858676541E-3</c:v>
                </c:pt>
                <c:pt idx="25">
                  <c:v>2.1609998135359793E-3</c:v>
                </c:pt>
                <c:pt idx="26">
                  <c:v>2.146085981618898E-3</c:v>
                </c:pt>
                <c:pt idx="27">
                  <c:v>2.1401204488520655E-3</c:v>
                </c:pt>
                <c:pt idx="28">
                  <c:v>2.1550342807691468E-3</c:v>
                </c:pt>
                <c:pt idx="29">
                  <c:v>2.1818791782198931E-3</c:v>
                </c:pt>
                <c:pt idx="30">
                  <c:v>1.6598950611220475E-3</c:v>
                </c:pt>
                <c:pt idx="31">
                  <c:v>2.226620673971137E-3</c:v>
                </c:pt>
                <c:pt idx="32">
                  <c:v>2.5248973123127632E-3</c:v>
                </c:pt>
                <c:pt idx="33">
                  <c:v>2.7098288280845715E-3</c:v>
                </c:pt>
                <c:pt idx="34">
                  <c:v>2.6143803038152511E-3</c:v>
                </c:pt>
                <c:pt idx="35">
                  <c:v>2.6949149961674902E-3</c:v>
                </c:pt>
                <c:pt idx="36">
                  <c:v>2.6442079676494137E-3</c:v>
                </c:pt>
                <c:pt idx="37">
                  <c:v>2.6859666970172414E-3</c:v>
                </c:pt>
                <c:pt idx="38">
                  <c:v>2.7068460617011548E-3</c:v>
                </c:pt>
                <c:pt idx="39">
                  <c:v>2.5645410269272517E-3</c:v>
                </c:pt>
                <c:pt idx="40">
                  <c:v>2.7548173404043702E-3</c:v>
                </c:pt>
                <c:pt idx="41">
                  <c:v>2.8551448511468509E-3</c:v>
                </c:pt>
                <c:pt idx="42">
                  <c:v>2.9001192525141698E-3</c:v>
                </c:pt>
                <c:pt idx="43">
                  <c:v>2.8655235591546935E-3</c:v>
                </c:pt>
                <c:pt idx="44">
                  <c:v>2.837847004467113E-3</c:v>
                </c:pt>
                <c:pt idx="45">
                  <c:v>2.8862809751703791E-3</c:v>
                </c:pt>
                <c:pt idx="46">
                  <c:v>2.8136300191154793E-3</c:v>
                </c:pt>
                <c:pt idx="47">
                  <c:v>2.8309278657952176E-3</c:v>
                </c:pt>
                <c:pt idx="48">
                  <c:v>1.7896010096434564E-3</c:v>
                </c:pt>
                <c:pt idx="49">
                  <c:v>1.7166672214767907E-3</c:v>
                </c:pt>
                <c:pt idx="50">
                  <c:v>1.6610986209688553E-3</c:v>
                </c:pt>
                <c:pt idx="51">
                  <c:v>1.6715177335640931E-3</c:v>
                </c:pt>
                <c:pt idx="52">
                  <c:v>1.699302033818061E-3</c:v>
                </c:pt>
                <c:pt idx="53">
                  <c:v>1.7201402590085368E-3</c:v>
                </c:pt>
                <c:pt idx="54">
                  <c:v>1.7236132965402829E-3</c:v>
                </c:pt>
                <c:pt idx="55">
                  <c:v>1.7027750713498068E-3</c:v>
                </c:pt>
                <c:pt idx="56">
                  <c:v>5.8044323963418092E-3</c:v>
                </c:pt>
                <c:pt idx="57">
                  <c:v>1.6749907710958392E-3</c:v>
                </c:pt>
                <c:pt idx="58">
                  <c:v>1.6645716585006012E-3</c:v>
                </c:pt>
                <c:pt idx="59">
                  <c:v>1.3381061305164791E-3</c:v>
                </c:pt>
                <c:pt idx="60">
                  <c:v>9.7691022721489718E-4</c:v>
                </c:pt>
                <c:pt idx="61">
                  <c:v>1.2616993048180675E-3</c:v>
                </c:pt>
                <c:pt idx="62">
                  <c:v>1.7236132965402829E-3</c:v>
                </c:pt>
                <c:pt idx="63">
                  <c:v>1.7687627844529806E-3</c:v>
                </c:pt>
                <c:pt idx="64">
                  <c:v>1.7757088595164725E-3</c:v>
                </c:pt>
                <c:pt idx="65">
                  <c:v>1.7652897469212347E-3</c:v>
                </c:pt>
                <c:pt idx="66">
                  <c:v>1.7757088595164725E-3</c:v>
                </c:pt>
                <c:pt idx="67">
                  <c:v>1.7791818970482186E-3</c:v>
                </c:pt>
                <c:pt idx="68">
                  <c:v>1.7757088595164725E-3</c:v>
                </c:pt>
                <c:pt idx="69">
                  <c:v>1.7896010096434564E-3</c:v>
                </c:pt>
                <c:pt idx="70">
                  <c:v>1.7896010096434564E-3</c:v>
                </c:pt>
                <c:pt idx="71">
                  <c:v>1.7965470847069484E-3</c:v>
                </c:pt>
                <c:pt idx="72">
                  <c:v>1.7896010096434564E-3</c:v>
                </c:pt>
                <c:pt idx="73">
                  <c:v>1.8034931597704403E-3</c:v>
                </c:pt>
                <c:pt idx="74">
                  <c:v>1.7930740471752025E-3</c:v>
                </c:pt>
                <c:pt idx="75">
                  <c:v>1.8034931597704403E-3</c:v>
                </c:pt>
                <c:pt idx="76">
                  <c:v>1.8000201222386945E-3</c:v>
                </c:pt>
                <c:pt idx="77">
                  <c:v>1.7722358219847264E-3</c:v>
                </c:pt>
                <c:pt idx="78">
                  <c:v>1.7722358219847264E-3</c:v>
                </c:pt>
                <c:pt idx="79">
                  <c:v>1.8034931597704403E-3</c:v>
                </c:pt>
                <c:pt idx="80">
                  <c:v>1.8069661973021862E-3</c:v>
                </c:pt>
                <c:pt idx="81">
                  <c:v>1.8139122723656784E-3</c:v>
                </c:pt>
                <c:pt idx="82">
                  <c:v>1.8034931597704403E-3</c:v>
                </c:pt>
                <c:pt idx="83">
                  <c:v>1.8000201222386945E-3</c:v>
                </c:pt>
                <c:pt idx="84">
                  <c:v>1.8139122723656784E-3</c:v>
                </c:pt>
                <c:pt idx="85">
                  <c:v>1.8243313849609162E-3</c:v>
                </c:pt>
                <c:pt idx="86">
                  <c:v>1.8034931597704403E-3</c:v>
                </c:pt>
                <c:pt idx="87">
                  <c:v>2.7238948771315355E-3</c:v>
                </c:pt>
                <c:pt idx="88">
                  <c:v>2.572815146086785E-3</c:v>
                </c:pt>
                <c:pt idx="89">
                  <c:v>2.5332466450988739E-3</c:v>
                </c:pt>
                <c:pt idx="90">
                  <c:v>3.0512342943951622E-3</c:v>
                </c:pt>
                <c:pt idx="91">
                  <c:v>2.8749746081762864E-3</c:v>
                </c:pt>
                <c:pt idx="92">
                  <c:v>2.5800094189936777E-3</c:v>
                </c:pt>
                <c:pt idx="93">
                  <c:v>2.5979951012609099E-3</c:v>
                </c:pt>
                <c:pt idx="94">
                  <c:v>2.6303693293419279E-3</c:v>
                </c:pt>
                <c:pt idx="95">
                  <c:v>2.6555492845160532E-3</c:v>
                </c:pt>
                <c:pt idx="96">
                  <c:v>2.702312058410857E-3</c:v>
                </c:pt>
                <c:pt idx="97">
                  <c:v>2.734686286491875E-3</c:v>
                </c:pt>
                <c:pt idx="98">
                  <c:v>2.7167006042246428E-3</c:v>
                </c:pt>
                <c:pt idx="99">
                  <c:v>2.7202977406780892E-3</c:v>
                </c:pt>
                <c:pt idx="100">
                  <c:v>2.7814490603866788E-3</c:v>
                </c:pt>
                <c:pt idx="101">
                  <c:v>2.6807292396901785E-3</c:v>
                </c:pt>
                <c:pt idx="102">
                  <c:v>2.6303693293419279E-3</c:v>
                </c:pt>
                <c:pt idx="103">
                  <c:v>2.6447578751557141E-3</c:v>
                </c:pt>
                <c:pt idx="104">
                  <c:v>2.4792895982971774E-3</c:v>
                </c:pt>
                <c:pt idx="105">
                  <c:v>2.4541096431230521E-3</c:v>
                </c:pt>
                <c:pt idx="106">
                  <c:v>2.540440918005767E-3</c:v>
                </c:pt>
                <c:pt idx="107">
                  <c:v>2.5080666899247486E-3</c:v>
                </c:pt>
                <c:pt idx="108">
                  <c:v>2.4181382785885878E-3</c:v>
                </c:pt>
                <c:pt idx="109">
                  <c:v>2.4684981889368379E-3</c:v>
                </c:pt>
                <c:pt idx="110">
                  <c:v>2.4505125066696058E-3</c:v>
                </c:pt>
                <c:pt idx="111">
                  <c:v>2.3965554598679092E-3</c:v>
                </c:pt>
                <c:pt idx="112">
                  <c:v>2.5692180096333382E-3</c:v>
                </c:pt>
                <c:pt idx="113">
                  <c:v>2.2958356391714089E-3</c:v>
                </c:pt>
                <c:pt idx="114">
                  <c:v>2.2958356391714089E-3</c:v>
                </c:pt>
                <c:pt idx="115">
                  <c:v>2.4972752805644096E-3</c:v>
                </c:pt>
                <c:pt idx="116">
                  <c:v>1.9325248573733177E-3</c:v>
                </c:pt>
                <c:pt idx="117">
                  <c:v>2.209504364288694E-3</c:v>
                </c:pt>
                <c:pt idx="118">
                  <c:v>2.3641812317868908E-3</c:v>
                </c:pt>
                <c:pt idx="119">
                  <c:v>1.9001506292922997E-3</c:v>
                </c:pt>
                <c:pt idx="120">
                  <c:v>2.2994327756248548E-3</c:v>
                </c:pt>
                <c:pt idx="121">
                  <c:v>1.903747765745746E-3</c:v>
                </c:pt>
                <c:pt idx="122">
                  <c:v>2.1987129549283545E-3</c:v>
                </c:pt>
                <c:pt idx="123">
                  <c:v>2.2670585475438368E-3</c:v>
                </c:pt>
                <c:pt idx="124">
                  <c:v>2.2310871830093725E-3</c:v>
                </c:pt>
                <c:pt idx="125">
                  <c:v>2.2238929101024798E-3</c:v>
                </c:pt>
                <c:pt idx="126">
                  <c:v>2.3635416538462703E-3</c:v>
                </c:pt>
                <c:pt idx="127">
                  <c:v>2.5622392134995839E-3</c:v>
                </c:pt>
                <c:pt idx="128">
                  <c:v>2.3490909222351206E-3</c:v>
                </c:pt>
                <c:pt idx="129">
                  <c:v>2.2551611667626448E-3</c:v>
                </c:pt>
                <c:pt idx="130">
                  <c:v>2.3418655564295455E-3</c:v>
                </c:pt>
                <c:pt idx="131">
                  <c:v>2.3093514103044578E-3</c:v>
                </c:pt>
                <c:pt idx="132">
                  <c:v>2.3021260444988827E-3</c:v>
                </c:pt>
                <c:pt idx="133">
                  <c:v>2.2515484838598579E-3</c:v>
                </c:pt>
                <c:pt idx="134">
                  <c:v>2.2551611667626448E-3</c:v>
                </c:pt>
                <c:pt idx="135">
                  <c:v>2.2190343377347698E-3</c:v>
                </c:pt>
                <c:pt idx="136">
                  <c:v>2.2274507886496549E-3</c:v>
                </c:pt>
                <c:pt idx="137">
                  <c:v>2.0826305234819915E-3</c:v>
                </c:pt>
                <c:pt idx="138">
                  <c:v>2.0681484969652256E-3</c:v>
                </c:pt>
                <c:pt idx="139">
                  <c:v>2.0536664704484593E-3</c:v>
                </c:pt>
                <c:pt idx="140">
                  <c:v>2.0536664704484593E-3</c:v>
                </c:pt>
                <c:pt idx="141">
                  <c:v>2.0826305234819915E-3</c:v>
                </c:pt>
                <c:pt idx="142">
                  <c:v>2.0790100168528E-3</c:v>
                </c:pt>
                <c:pt idx="143">
                  <c:v>1.8460700314122621E-3</c:v>
                </c:pt>
                <c:pt idx="144">
                  <c:v>1.9004482886884307E-3</c:v>
                </c:pt>
                <c:pt idx="145">
                  <c:v>1.922199591598898E-3</c:v>
                </c:pt>
                <c:pt idx="146">
                  <c:v>1.9258248087506427E-3</c:v>
                </c:pt>
                <c:pt idx="147">
                  <c:v>1.9367004602058762E-3</c:v>
                </c:pt>
                <c:pt idx="148">
                  <c:v>1.9403256773576209E-3</c:v>
                </c:pt>
                <c:pt idx="149">
                  <c:v>1.9403256773576209E-3</c:v>
                </c:pt>
                <c:pt idx="150">
                  <c:v>1.9403256773576209E-3</c:v>
                </c:pt>
                <c:pt idx="151">
                  <c:v>1.9294500259023873E-3</c:v>
                </c:pt>
                <c:pt idx="152">
                  <c:v>1.9367004602058762E-3</c:v>
                </c:pt>
                <c:pt idx="153">
                  <c:v>1.933075243054132E-3</c:v>
                </c:pt>
                <c:pt idx="154">
                  <c:v>1.9294500259023873E-3</c:v>
                </c:pt>
                <c:pt idx="155">
                  <c:v>1.9185743744471533E-3</c:v>
                </c:pt>
                <c:pt idx="156">
                  <c:v>1.922199591598898E-3</c:v>
                </c:pt>
                <c:pt idx="157">
                  <c:v>1.9076987229919198E-3</c:v>
                </c:pt>
                <c:pt idx="158">
                  <c:v>1.8931978543849416E-3</c:v>
                </c:pt>
                <c:pt idx="159">
                  <c:v>1.8859474200814525E-3</c:v>
                </c:pt>
                <c:pt idx="160">
                  <c:v>1.8859474200814525E-3</c:v>
                </c:pt>
                <c:pt idx="161">
                  <c:v>1.8786969857779634E-3</c:v>
                </c:pt>
                <c:pt idx="162">
                  <c:v>1.8533204657157514E-3</c:v>
                </c:pt>
                <c:pt idx="163">
                  <c:v>1.8533204657157514E-3</c:v>
                </c:pt>
                <c:pt idx="164">
                  <c:v>1.8388195971087732E-3</c:v>
                </c:pt>
                <c:pt idx="165">
                  <c:v>2.8055569700455455E-3</c:v>
                </c:pt>
                <c:pt idx="166">
                  <c:v>1.8694389765952387E-3</c:v>
                </c:pt>
                <c:pt idx="167">
                  <c:v>1.7932433259655626E-3</c:v>
                </c:pt>
                <c:pt idx="168">
                  <c:v>1.735189496914381E-3</c:v>
                </c:pt>
                <c:pt idx="169">
                  <c:v>1.7460745898614774E-3</c:v>
                </c:pt>
                <c:pt idx="170">
                  <c:v>1.7751015043870682E-3</c:v>
                </c:pt>
                <c:pt idx="171">
                  <c:v>1.7968716902812614E-3</c:v>
                </c:pt>
                <c:pt idx="172">
                  <c:v>1.8005000545969604E-3</c:v>
                </c:pt>
                <c:pt idx="173">
                  <c:v>6.140023776172801E-3</c:v>
                </c:pt>
                <c:pt idx="174">
                  <c:v>5.9731190176506533E-3</c:v>
                </c:pt>
                <c:pt idx="175">
                  <c:v>6.2162194268024773E-3</c:v>
                </c:pt>
                <c:pt idx="176">
                  <c:v>6.1363954118571025E-3</c:v>
                </c:pt>
                <c:pt idx="177">
                  <c:v>6.1363954118571025E-3</c:v>
                </c:pt>
                <c:pt idx="178">
                  <c:v>6.1472805048041991E-3</c:v>
                </c:pt>
                <c:pt idx="179">
                  <c:v>6.1944492409082841E-3</c:v>
                </c:pt>
                <c:pt idx="180">
                  <c:v>6.1654223263826937E-3</c:v>
                </c:pt>
                <c:pt idx="181">
                  <c:v>6.1980776052239827E-3</c:v>
                </c:pt>
                <c:pt idx="182">
                  <c:v>6.3468405421676366E-3</c:v>
                </c:pt>
                <c:pt idx="183">
                  <c:v>6.2633881629065623E-3</c:v>
                </c:pt>
                <c:pt idx="184">
                  <c:v>6.1980776052239827E-3</c:v>
                </c:pt>
                <c:pt idx="185">
                  <c:v>6.1545372334355971E-3</c:v>
                </c:pt>
                <c:pt idx="186">
                  <c:v>6.2887867131164541E-3</c:v>
                </c:pt>
                <c:pt idx="187">
                  <c:v>6.1980776052239827E-3</c:v>
                </c:pt>
                <c:pt idx="188">
                  <c:v>6.2633881629065623E-3</c:v>
                </c:pt>
                <c:pt idx="189">
                  <c:v>6.2488747056437671E-3</c:v>
                </c:pt>
                <c:pt idx="190">
                  <c:v>6.1617939620669943E-3</c:v>
                </c:pt>
                <c:pt idx="191">
                  <c:v>6.2452463413280685E-3</c:v>
                </c:pt>
                <c:pt idx="192">
                  <c:v>6.1472805048041991E-3</c:v>
                </c:pt>
                <c:pt idx="193">
                  <c:v>6.2633881629065623E-3</c:v>
                </c:pt>
                <c:pt idx="194">
                  <c:v>6.2089626981710793E-3</c:v>
                </c:pt>
                <c:pt idx="195">
                  <c:v>6.2815299844850569E-3</c:v>
                </c:pt>
                <c:pt idx="196">
                  <c:v>6.1545372334355971E-3</c:v>
                </c:pt>
                <c:pt idx="197">
                  <c:v>6.8294129961555851E-3</c:v>
                </c:pt>
                <c:pt idx="198">
                  <c:v>6.6552515090020402E-3</c:v>
                </c:pt>
                <c:pt idx="199">
                  <c:v>6.6044544085822558E-3</c:v>
                </c:pt>
                <c:pt idx="200">
                  <c:v>6.5500289438467727E-3</c:v>
                </c:pt>
                <c:pt idx="201">
                  <c:v>6.6371096874235456E-3</c:v>
                </c:pt>
                <c:pt idx="202">
                  <c:v>6.6951635164747272E-3</c:v>
                </c:pt>
                <c:pt idx="203">
                  <c:v>6.666136601949136E-3</c:v>
                </c:pt>
                <c:pt idx="204">
                  <c:v>6.6334813231078461E-3</c:v>
                </c:pt>
                <c:pt idx="205">
                  <c:v>6.9491490185736478E-3</c:v>
                </c:pt>
                <c:pt idx="206">
                  <c:v>6.9382639256265512E-3</c:v>
                </c:pt>
                <c:pt idx="207">
                  <c:v>7.0833984982545057E-3</c:v>
                </c:pt>
                <c:pt idx="208">
                  <c:v>7.1632225131998814E-3</c:v>
                </c:pt>
                <c:pt idx="209">
                  <c:v>7.1196821414114941E-3</c:v>
                </c:pt>
                <c:pt idx="210">
                  <c:v>7.0797701339388071E-3</c:v>
                </c:pt>
                <c:pt idx="211">
                  <c:v>7.1087970484643983E-3</c:v>
                </c:pt>
                <c:pt idx="212">
                  <c:v>7.1196821414114941E-3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26-442C-A85A-32932A05693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.037R'!$E$46:$HI$46</c:f>
              <c:numCache>
                <c:formatCode>0.0000</c:formatCode>
                <c:ptCount val="213"/>
                <c:pt idx="0">
                  <c:v>1.304152334121406E-4</c:v>
                </c:pt>
                <c:pt idx="1">
                  <c:v>1.2857438800668462E-4</c:v>
                </c:pt>
                <c:pt idx="2">
                  <c:v>1.2857438800668462E-4</c:v>
                </c:pt>
                <c:pt idx="3">
                  <c:v>1.2857438800668462E-4</c:v>
                </c:pt>
                <c:pt idx="4">
                  <c:v>1.2673354260122862E-4</c:v>
                </c:pt>
                <c:pt idx="5">
                  <c:v>1.3225607881759658E-4</c:v>
                </c:pt>
                <c:pt idx="6">
                  <c:v>1.1200677935758075E-4</c:v>
                </c:pt>
                <c:pt idx="7">
                  <c:v>1.1016593395212476E-4</c:v>
                </c:pt>
                <c:pt idx="8">
                  <c:v>1.1016593395212476E-4</c:v>
                </c:pt>
                <c:pt idx="9">
                  <c:v>1.3246776036364156E-4</c:v>
                </c:pt>
                <c:pt idx="10">
                  <c:v>1.3984377968970699E-4</c:v>
                </c:pt>
                <c:pt idx="11">
                  <c:v>1.3799977485819064E-4</c:v>
                </c:pt>
                <c:pt idx="12">
                  <c:v>1.4168778452122336E-4</c:v>
                </c:pt>
                <c:pt idx="13">
                  <c:v>1.3984377968970699E-4</c:v>
                </c:pt>
                <c:pt idx="14">
                  <c:v>1.2877975070060883E-4</c:v>
                </c:pt>
                <c:pt idx="15">
                  <c:v>1.3799977485819064E-4</c:v>
                </c:pt>
                <c:pt idx="16">
                  <c:v>1.1955972654302706E-4</c:v>
                </c:pt>
                <c:pt idx="17">
                  <c:v>1.1587171687999433E-4</c:v>
                </c:pt>
                <c:pt idx="18">
                  <c:v>1.1587171687999433E-4</c:v>
                </c:pt>
                <c:pt idx="19">
                  <c:v>9.0072019605104935E-5</c:v>
                </c:pt>
                <c:pt idx="20">
                  <c:v>9.3760773375698521E-5</c:v>
                </c:pt>
                <c:pt idx="21">
                  <c:v>1.0482703468747936E-4</c:v>
                </c:pt>
                <c:pt idx="22">
                  <c:v>1.0851578845807296E-4</c:v>
                </c:pt>
                <c:pt idx="23">
                  <c:v>1.2511518042574419E-4</c:v>
                </c:pt>
                <c:pt idx="24">
                  <c:v>1.2142642665515058E-4</c:v>
                </c:pt>
                <c:pt idx="25">
                  <c:v>1.1773767288455698E-4</c:v>
                </c:pt>
                <c:pt idx="26">
                  <c:v>1.2511518042574419E-4</c:v>
                </c:pt>
                <c:pt idx="27">
                  <c:v>1.0667141157277615E-4</c:v>
                </c:pt>
                <c:pt idx="28">
                  <c:v>1.0667141157277615E-4</c:v>
                </c:pt>
                <c:pt idx="29">
                  <c:v>1.0667141157277615E-4</c:v>
                </c:pt>
                <c:pt idx="30">
                  <c:v>1.1036016534336977E-4</c:v>
                </c:pt>
                <c:pt idx="31">
                  <c:v>1.306483110816346E-4</c:v>
                </c:pt>
                <c:pt idx="32">
                  <c:v>1.5831396436108663E-4</c:v>
                </c:pt>
                <c:pt idx="33">
                  <c:v>1.5462521059049305E-4</c:v>
                </c:pt>
                <c:pt idx="34">
                  <c:v>1.5093645681989943E-4</c:v>
                </c:pt>
                <c:pt idx="35">
                  <c:v>1.3987019550811859E-4</c:v>
                </c:pt>
                <c:pt idx="36">
                  <c:v>1.5278083370519623E-4</c:v>
                </c:pt>
                <c:pt idx="37">
                  <c:v>1.306483110816346E-4</c:v>
                </c:pt>
                <c:pt idx="38">
                  <c:v>1.2695955731104099E-4</c:v>
                </c:pt>
                <c:pt idx="39">
                  <c:v>1.2871493458297521E-4</c:v>
                </c:pt>
                <c:pt idx="40">
                  <c:v>1.3727175586375587E-4</c:v>
                </c:pt>
                <c:pt idx="41">
                  <c:v>1.4582857714453659E-4</c:v>
                </c:pt>
                <c:pt idx="42">
                  <c:v>1.6508142502629313E-4</c:v>
                </c:pt>
                <c:pt idx="43">
                  <c:v>1.586638090657076E-4</c:v>
                </c:pt>
                <c:pt idx="44">
                  <c:v>1.5224619310512209E-4</c:v>
                </c:pt>
                <c:pt idx="45">
                  <c:v>1.6080301438590276E-4</c:v>
                </c:pt>
                <c:pt idx="46">
                  <c:v>1.3513255054356071E-4</c:v>
                </c:pt>
                <c:pt idx="47">
                  <c:v>1.3727175586375587E-4</c:v>
                </c:pt>
                <c:pt idx="48">
                  <c:v>7.1197902457180602E-5</c:v>
                </c:pt>
                <c:pt idx="49">
                  <c:v>1.4206650147681701E-4</c:v>
                </c:pt>
                <c:pt idx="50">
                  <c:v>1.2918130165506494E-4</c:v>
                </c:pt>
                <c:pt idx="51">
                  <c:v>1.2918130165506494E-4</c:v>
                </c:pt>
                <c:pt idx="52">
                  <c:v>1.3347636826231563E-4</c:v>
                </c:pt>
                <c:pt idx="53">
                  <c:v>1.3347636826231563E-4</c:v>
                </c:pt>
                <c:pt idx="54">
                  <c:v>1.313288349586903E-4</c:v>
                </c:pt>
                <c:pt idx="55">
                  <c:v>1.270337683514396E-4</c:v>
                </c:pt>
                <c:pt idx="56">
                  <c:v>2.2796783362183083E-4</c:v>
                </c:pt>
                <c:pt idx="57">
                  <c:v>1.3347636826231563E-4</c:v>
                </c:pt>
                <c:pt idx="58">
                  <c:v>1.2918130165506494E-4</c:v>
                </c:pt>
                <c:pt idx="59">
                  <c:v>6.4755302546304564E-5</c:v>
                </c:pt>
                <c:pt idx="60">
                  <c:v>1.0770596861881147E-4</c:v>
                </c:pt>
                <c:pt idx="61">
                  <c:v>1.1844363513693821E-4</c:v>
                </c:pt>
                <c:pt idx="62">
                  <c:v>1.4421403478044235E-4</c:v>
                </c:pt>
                <c:pt idx="63">
                  <c:v>1.3777143486956632E-4</c:v>
                </c:pt>
                <c:pt idx="64">
                  <c:v>1.3562390156594099E-4</c:v>
                </c:pt>
                <c:pt idx="65">
                  <c:v>1.3347636826231563E-4</c:v>
                </c:pt>
                <c:pt idx="66">
                  <c:v>1.313288349586903E-4</c:v>
                </c:pt>
                <c:pt idx="67">
                  <c:v>1.3347636826231563E-4</c:v>
                </c:pt>
                <c:pt idx="68">
                  <c:v>1.3347636826231563E-4</c:v>
                </c:pt>
                <c:pt idx="69">
                  <c:v>1.3562390156594099E-4</c:v>
                </c:pt>
                <c:pt idx="70">
                  <c:v>1.3347636826231563E-4</c:v>
                </c:pt>
                <c:pt idx="71">
                  <c:v>1.3347636826231563E-4</c:v>
                </c:pt>
                <c:pt idx="72">
                  <c:v>1.3347636826231563E-4</c:v>
                </c:pt>
                <c:pt idx="73">
                  <c:v>1.3777143486956632E-4</c:v>
                </c:pt>
                <c:pt idx="74">
                  <c:v>1.3347636826231563E-4</c:v>
                </c:pt>
                <c:pt idx="75">
                  <c:v>1.3562390156594099E-4</c:v>
                </c:pt>
                <c:pt idx="76">
                  <c:v>1.3347636826231563E-4</c:v>
                </c:pt>
                <c:pt idx="77">
                  <c:v>1.3347636826231563E-4</c:v>
                </c:pt>
                <c:pt idx="78">
                  <c:v>1.2918130165506494E-4</c:v>
                </c:pt>
                <c:pt idx="79">
                  <c:v>1.3347636826231563E-4</c:v>
                </c:pt>
                <c:pt idx="80">
                  <c:v>1.3562390156594099E-4</c:v>
                </c:pt>
                <c:pt idx="81">
                  <c:v>1.3562390156594099E-4</c:v>
                </c:pt>
                <c:pt idx="82">
                  <c:v>1.3562390156594099E-4</c:v>
                </c:pt>
                <c:pt idx="83">
                  <c:v>1.3562390156594099E-4</c:v>
                </c:pt>
                <c:pt idx="84">
                  <c:v>1.3991896817319165E-4</c:v>
                </c:pt>
                <c:pt idx="85">
                  <c:v>1.3562390156594099E-4</c:v>
                </c:pt>
                <c:pt idx="86">
                  <c:v>1.3991896817319165E-4</c:v>
                </c:pt>
                <c:pt idx="87">
                  <c:v>1.2902997219502998E-4</c:v>
                </c:pt>
                <c:pt idx="88">
                  <c:v>1.6016974066913704E-4</c:v>
                </c:pt>
                <c:pt idx="89">
                  <c:v>1.4459985643208351E-4</c:v>
                </c:pt>
                <c:pt idx="90">
                  <c:v>1.4237558725536159E-4</c:v>
                </c:pt>
                <c:pt idx="91">
                  <c:v>1.4459985643208351E-4</c:v>
                </c:pt>
                <c:pt idx="92">
                  <c:v>1.2680570301830805E-4</c:v>
                </c:pt>
                <c:pt idx="93">
                  <c:v>1.2680570301830805E-4</c:v>
                </c:pt>
                <c:pt idx="94">
                  <c:v>1.2680570301830805E-4</c:v>
                </c:pt>
                <c:pt idx="95">
                  <c:v>1.2902997219502998E-4</c:v>
                </c:pt>
                <c:pt idx="96">
                  <c:v>1.2902997219502998E-4</c:v>
                </c:pt>
                <c:pt idx="97">
                  <c:v>1.2680570301830805E-4</c:v>
                </c:pt>
                <c:pt idx="98">
                  <c:v>1.2902997219502998E-4</c:v>
                </c:pt>
                <c:pt idx="99">
                  <c:v>1.3570277972519578E-4</c:v>
                </c:pt>
                <c:pt idx="100">
                  <c:v>1.312542413717519E-4</c:v>
                </c:pt>
                <c:pt idx="101">
                  <c:v>1.4237558725536159E-4</c:v>
                </c:pt>
                <c:pt idx="102">
                  <c:v>1.5127266396224931E-4</c:v>
                </c:pt>
                <c:pt idx="103">
                  <c:v>1.5349693313897124E-4</c:v>
                </c:pt>
                <c:pt idx="104">
                  <c:v>1.7351535572946865E-4</c:v>
                </c:pt>
                <c:pt idx="105">
                  <c:v>1.7351535572946865E-4</c:v>
                </c:pt>
                <c:pt idx="106">
                  <c:v>1.779638940829125E-4</c:v>
                </c:pt>
                <c:pt idx="107">
                  <c:v>1.6016974066913704E-4</c:v>
                </c:pt>
                <c:pt idx="108">
                  <c:v>1.6461827902258092E-4</c:v>
                </c:pt>
                <c:pt idx="109">
                  <c:v>1.4237558725536159E-4</c:v>
                </c:pt>
                <c:pt idx="110">
                  <c:v>1.5127266396224931E-4</c:v>
                </c:pt>
                <c:pt idx="111">
                  <c:v>1.4237558725536159E-4</c:v>
                </c:pt>
                <c:pt idx="112">
                  <c:v>1.4682412560880546E-4</c:v>
                </c:pt>
                <c:pt idx="113">
                  <c:v>1.5349693313897124E-4</c:v>
                </c:pt>
                <c:pt idx="114">
                  <c:v>1.7351535572946865E-4</c:v>
                </c:pt>
                <c:pt idx="115">
                  <c:v>1.4015131807863966E-4</c:v>
                </c:pt>
                <c:pt idx="116">
                  <c:v>1.5794547149241512E-4</c:v>
                </c:pt>
                <c:pt idx="117">
                  <c:v>1.4904839478552739E-4</c:v>
                </c:pt>
                <c:pt idx="118">
                  <c:v>1.4237558725536159E-4</c:v>
                </c:pt>
                <c:pt idx="119">
                  <c:v>1.5127266396224931E-4</c:v>
                </c:pt>
                <c:pt idx="120">
                  <c:v>1.62394009845859E-4</c:v>
                </c:pt>
                <c:pt idx="121">
                  <c:v>1.4682412560880546E-4</c:v>
                </c:pt>
                <c:pt idx="122">
                  <c:v>1.5572120231569317E-4</c:v>
                </c:pt>
                <c:pt idx="123">
                  <c:v>1.5349693313897124E-4</c:v>
                </c:pt>
                <c:pt idx="124">
                  <c:v>1.6016974066913704E-4</c:v>
                </c:pt>
                <c:pt idx="125">
                  <c:v>1.5572120231569317E-4</c:v>
                </c:pt>
                <c:pt idx="126">
                  <c:v>1.429523708473826E-4</c:v>
                </c:pt>
                <c:pt idx="127">
                  <c:v>1.7422672215962792E-4</c:v>
                </c:pt>
                <c:pt idx="128">
                  <c:v>1.2061354848149311E-4</c:v>
                </c:pt>
                <c:pt idx="129">
                  <c:v>1.2061354848149311E-4</c:v>
                </c:pt>
                <c:pt idx="130">
                  <c:v>1.25081312954671E-4</c:v>
                </c:pt>
                <c:pt idx="131">
                  <c:v>1.2284743071808203E-4</c:v>
                </c:pt>
                <c:pt idx="132">
                  <c:v>1.2061354848149311E-4</c:v>
                </c:pt>
                <c:pt idx="133">
                  <c:v>1.2061354848149311E-4</c:v>
                </c:pt>
                <c:pt idx="134">
                  <c:v>1.2284743071808203E-4</c:v>
                </c:pt>
                <c:pt idx="135">
                  <c:v>1.2061354848149311E-4</c:v>
                </c:pt>
                <c:pt idx="136">
                  <c:v>1.1190055637542481E-4</c:v>
                </c:pt>
                <c:pt idx="137">
                  <c:v>1.3652647630927638E-4</c:v>
                </c:pt>
                <c:pt idx="138">
                  <c:v>1.3428775631528985E-4</c:v>
                </c:pt>
                <c:pt idx="139">
                  <c:v>1.432426362912359E-4</c:v>
                </c:pt>
                <c:pt idx="140">
                  <c:v>1.3652647630927638E-4</c:v>
                </c:pt>
                <c:pt idx="141">
                  <c:v>1.3652647630927638E-4</c:v>
                </c:pt>
                <c:pt idx="142">
                  <c:v>1.3876519630326287E-4</c:v>
                </c:pt>
                <c:pt idx="143">
                  <c:v>1.4565903252454314E-4</c:v>
                </c:pt>
                <c:pt idx="144">
                  <c:v>1.3893413436687934E-4</c:v>
                </c:pt>
                <c:pt idx="145">
                  <c:v>1.3669250164765806E-4</c:v>
                </c:pt>
                <c:pt idx="146">
                  <c:v>1.3669250164765806E-4</c:v>
                </c:pt>
                <c:pt idx="147">
                  <c:v>1.3893413436687934E-4</c:v>
                </c:pt>
                <c:pt idx="148">
                  <c:v>1.3893413436687934E-4</c:v>
                </c:pt>
                <c:pt idx="149">
                  <c:v>1.3220923620921551E-4</c:v>
                </c:pt>
                <c:pt idx="150">
                  <c:v>1.3669250164765806E-4</c:v>
                </c:pt>
                <c:pt idx="151">
                  <c:v>1.4117576708610062E-4</c:v>
                </c:pt>
                <c:pt idx="152">
                  <c:v>1.3893413436687934E-4</c:v>
                </c:pt>
                <c:pt idx="153">
                  <c:v>1.3669250164765806E-4</c:v>
                </c:pt>
                <c:pt idx="154">
                  <c:v>1.3893413436687934E-4</c:v>
                </c:pt>
                <c:pt idx="155">
                  <c:v>1.3893413436687934E-4</c:v>
                </c:pt>
                <c:pt idx="156">
                  <c:v>1.3445086892843679E-4</c:v>
                </c:pt>
                <c:pt idx="157">
                  <c:v>1.3445086892843679E-4</c:v>
                </c:pt>
                <c:pt idx="158">
                  <c:v>1.3893413436687934E-4</c:v>
                </c:pt>
                <c:pt idx="159">
                  <c:v>1.3893413436687934E-4</c:v>
                </c:pt>
                <c:pt idx="160">
                  <c:v>1.3445086892843679E-4</c:v>
                </c:pt>
                <c:pt idx="161">
                  <c:v>1.3893413436687934E-4</c:v>
                </c:pt>
                <c:pt idx="162">
                  <c:v>1.4117576708610062E-4</c:v>
                </c:pt>
                <c:pt idx="163">
                  <c:v>1.3893413436687934E-4</c:v>
                </c:pt>
                <c:pt idx="164">
                  <c:v>1.3893413436687934E-4</c:v>
                </c:pt>
                <c:pt idx="165">
                  <c:v>1.3231626792534657E-4</c:v>
                </c:pt>
                <c:pt idx="166">
                  <c:v>7.3983220414331548E-5</c:v>
                </c:pt>
                <c:pt idx="167">
                  <c:v>1.4802131917831217E-4</c:v>
                </c:pt>
                <c:pt idx="168">
                  <c:v>1.3455984667577021E-4</c:v>
                </c:pt>
                <c:pt idx="169">
                  <c:v>1.3455984667577021E-4</c:v>
                </c:pt>
                <c:pt idx="170">
                  <c:v>1.3904700417661752E-4</c:v>
                </c:pt>
                <c:pt idx="171">
                  <c:v>1.3904700417661752E-4</c:v>
                </c:pt>
                <c:pt idx="172">
                  <c:v>1.3680342542619388E-4</c:v>
                </c:pt>
                <c:pt idx="173">
                  <c:v>3.0507183170796798E-4</c:v>
                </c:pt>
                <c:pt idx="174">
                  <c:v>2.9834109545669705E-4</c:v>
                </c:pt>
                <c:pt idx="175">
                  <c:v>2.6917457170118949E-4</c:v>
                </c:pt>
                <c:pt idx="176">
                  <c:v>2.7141815045161313E-4</c:v>
                </c:pt>
                <c:pt idx="177">
                  <c:v>2.7366172920203683E-4</c:v>
                </c:pt>
                <c:pt idx="178">
                  <c:v>2.7366172920203683E-4</c:v>
                </c:pt>
                <c:pt idx="179">
                  <c:v>2.6468741420034221E-4</c:v>
                </c:pt>
                <c:pt idx="180">
                  <c:v>2.6468741420034221E-4</c:v>
                </c:pt>
                <c:pt idx="181">
                  <c:v>2.6468741420034221E-4</c:v>
                </c:pt>
                <c:pt idx="182">
                  <c:v>2.5571309919864758E-4</c:v>
                </c:pt>
                <c:pt idx="183">
                  <c:v>2.5346952044822394E-4</c:v>
                </c:pt>
                <c:pt idx="184">
                  <c:v>2.5346952044822394E-4</c:v>
                </c:pt>
                <c:pt idx="185">
                  <c:v>2.5571309919864758E-4</c:v>
                </c:pt>
                <c:pt idx="186">
                  <c:v>2.5346952044822394E-4</c:v>
                </c:pt>
                <c:pt idx="187">
                  <c:v>2.6020025669949487E-4</c:v>
                </c:pt>
                <c:pt idx="188">
                  <c:v>2.489823629473766E-4</c:v>
                </c:pt>
                <c:pt idx="189">
                  <c:v>2.5571309919864758E-4</c:v>
                </c:pt>
                <c:pt idx="190">
                  <c:v>2.489823629473766E-4</c:v>
                </c:pt>
                <c:pt idx="191">
                  <c:v>2.512259416978003E-4</c:v>
                </c:pt>
                <c:pt idx="192">
                  <c:v>2.512259416978003E-4</c:v>
                </c:pt>
                <c:pt idx="193">
                  <c:v>2.4673878419695296E-4</c:v>
                </c:pt>
                <c:pt idx="194">
                  <c:v>2.4225162669610568E-4</c:v>
                </c:pt>
                <c:pt idx="195">
                  <c:v>2.5571309919864758E-4</c:v>
                </c:pt>
                <c:pt idx="196">
                  <c:v>2.4673878419695296E-4</c:v>
                </c:pt>
                <c:pt idx="197">
                  <c:v>2.8039246545330781E-4</c:v>
                </c:pt>
                <c:pt idx="198">
                  <c:v>2.9834109545669705E-4</c:v>
                </c:pt>
                <c:pt idx="199">
                  <c:v>3.005846742071207E-4</c:v>
                </c:pt>
                <c:pt idx="200">
                  <c:v>3.1628972546008624E-4</c:v>
                </c:pt>
                <c:pt idx="201">
                  <c:v>3.005846742071207E-4</c:v>
                </c:pt>
                <c:pt idx="202">
                  <c:v>2.9609751670627341E-4</c:v>
                </c:pt>
                <c:pt idx="203">
                  <c:v>2.8936678045500243E-4</c:v>
                </c:pt>
                <c:pt idx="204">
                  <c:v>2.9161035920542607E-4</c:v>
                </c:pt>
                <c:pt idx="205">
                  <c:v>2.7590530795246047E-4</c:v>
                </c:pt>
                <c:pt idx="206">
                  <c:v>2.7366172920203683E-4</c:v>
                </c:pt>
                <c:pt idx="207">
                  <c:v>2.6917457170118949E-4</c:v>
                </c:pt>
                <c:pt idx="208">
                  <c:v>2.6917457170118949E-4</c:v>
                </c:pt>
                <c:pt idx="209">
                  <c:v>2.6468741420034221E-4</c:v>
                </c:pt>
                <c:pt idx="210">
                  <c:v>2.6468741420034221E-4</c:v>
                </c:pt>
                <c:pt idx="211">
                  <c:v>2.6468741420034221E-4</c:v>
                </c:pt>
                <c:pt idx="212">
                  <c:v>2.6020025669949487E-4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26-442C-A85A-32932A05693E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.037R'!$E$47:$HI$47</c:f>
              <c:numCache>
                <c:formatCode>0.0000</c:formatCode>
                <c:ptCount val="213"/>
                <c:pt idx="0">
                  <c:v>0.15597057993272426</c:v>
                </c:pt>
                <c:pt idx="1">
                  <c:v>0.14710506846004823</c:v>
                </c:pt>
                <c:pt idx="2">
                  <c:v>0.14251400001884101</c:v>
                </c:pt>
                <c:pt idx="3">
                  <c:v>0.14345651286643446</c:v>
                </c:pt>
                <c:pt idx="4">
                  <c:v>0.14055165881662493</c:v>
                </c:pt>
                <c:pt idx="5">
                  <c:v>0.14367373262427829</c:v>
                </c:pt>
                <c:pt idx="6">
                  <c:v>0.14156780548043663</c:v>
                </c:pt>
                <c:pt idx="7">
                  <c:v>0.14334974383291801</c:v>
                </c:pt>
                <c:pt idx="8">
                  <c:v>0.14274962823073939</c:v>
                </c:pt>
                <c:pt idx="9">
                  <c:v>0.14538811576106467</c:v>
                </c:pt>
                <c:pt idx="10">
                  <c:v>0.1519380209226108</c:v>
                </c:pt>
                <c:pt idx="11">
                  <c:v>0.16233083215303698</c:v>
                </c:pt>
                <c:pt idx="12">
                  <c:v>0.15700903420928078</c:v>
                </c:pt>
                <c:pt idx="13">
                  <c:v>0.15478885239213508</c:v>
                </c:pt>
                <c:pt idx="14">
                  <c:v>0.15851743016146114</c:v>
                </c:pt>
                <c:pt idx="15">
                  <c:v>0.15382996987974659</c:v>
                </c:pt>
                <c:pt idx="16">
                  <c:v>0.15265349479723911</c:v>
                </c:pt>
                <c:pt idx="17">
                  <c:v>0.15698690615130256</c:v>
                </c:pt>
                <c:pt idx="18">
                  <c:v>0.15371564158019255</c:v>
                </c:pt>
                <c:pt idx="19">
                  <c:v>0.12570843485251065</c:v>
                </c:pt>
                <c:pt idx="20">
                  <c:v>0.12570474609874008</c:v>
                </c:pt>
                <c:pt idx="21">
                  <c:v>0.13534345970130116</c:v>
                </c:pt>
                <c:pt idx="22">
                  <c:v>0.13511106821375377</c:v>
                </c:pt>
                <c:pt idx="23">
                  <c:v>0.13452086761045878</c:v>
                </c:pt>
                <c:pt idx="24">
                  <c:v>0.13381631564027541</c:v>
                </c:pt>
                <c:pt idx="25">
                  <c:v>0.13473112657538264</c:v>
                </c:pt>
                <c:pt idx="26">
                  <c:v>0.13403026335896984</c:v>
                </c:pt>
                <c:pt idx="27">
                  <c:v>0.13391960074585202</c:v>
                </c:pt>
                <c:pt idx="28">
                  <c:v>0.13439544998225861</c:v>
                </c:pt>
                <c:pt idx="29">
                  <c:v>0.13389377946945788</c:v>
                </c:pt>
                <c:pt idx="30">
                  <c:v>0.12362797772589587</c:v>
                </c:pt>
                <c:pt idx="31">
                  <c:v>0.17011365274291651</c:v>
                </c:pt>
                <c:pt idx="32">
                  <c:v>0.16269925766402335</c:v>
                </c:pt>
                <c:pt idx="33">
                  <c:v>0.16927630563699175</c:v>
                </c:pt>
                <c:pt idx="34">
                  <c:v>0.16323412696075942</c:v>
                </c:pt>
                <c:pt idx="35">
                  <c:v>0.16989970502422205</c:v>
                </c:pt>
                <c:pt idx="36">
                  <c:v>0.17001405639111047</c:v>
                </c:pt>
                <c:pt idx="37">
                  <c:v>0.17084771474326466</c:v>
                </c:pt>
                <c:pt idx="38">
                  <c:v>0.16703354334447085</c:v>
                </c:pt>
                <c:pt idx="39">
                  <c:v>0.15614559996242852</c:v>
                </c:pt>
                <c:pt idx="40">
                  <c:v>0.160556641332671</c:v>
                </c:pt>
                <c:pt idx="41">
                  <c:v>0.16919475241561907</c:v>
                </c:pt>
                <c:pt idx="42">
                  <c:v>0.17958273345048684</c:v>
                </c:pt>
                <c:pt idx="43">
                  <c:v>0.17921906854605366</c:v>
                </c:pt>
                <c:pt idx="44">
                  <c:v>0.18145667731097784</c:v>
                </c:pt>
                <c:pt idx="45">
                  <c:v>0.18188023996437647</c:v>
                </c:pt>
                <c:pt idx="46">
                  <c:v>0.18408362144417748</c:v>
                </c:pt>
                <c:pt idx="47">
                  <c:v>0.1769557893172872</c:v>
                </c:pt>
                <c:pt idx="48">
                  <c:v>8.5837564752780163E-2</c:v>
                </c:pt>
                <c:pt idx="49">
                  <c:v>0.21384772991527981</c:v>
                </c:pt>
                <c:pt idx="50">
                  <c:v>0.20365983192288117</c:v>
                </c:pt>
                <c:pt idx="51">
                  <c:v>0.20585031589257902</c:v>
                </c:pt>
                <c:pt idx="52">
                  <c:v>0.20796778372995361</c:v>
                </c:pt>
                <c:pt idx="53">
                  <c:v>0.2122456700707753</c:v>
                </c:pt>
                <c:pt idx="54">
                  <c:v>0.20980177717124968</c:v>
                </c:pt>
                <c:pt idx="55">
                  <c:v>0.2001378773049356</c:v>
                </c:pt>
                <c:pt idx="56">
                  <c:v>0.16854336734199948</c:v>
                </c:pt>
                <c:pt idx="57">
                  <c:v>0.16986195279042546</c:v>
                </c:pt>
                <c:pt idx="58">
                  <c:v>0.15923166293748001</c:v>
                </c:pt>
                <c:pt idx="59">
                  <c:v>6.4499673847958724E-2</c:v>
                </c:pt>
                <c:pt idx="60">
                  <c:v>0.17080257237741336</c:v>
                </c:pt>
                <c:pt idx="61">
                  <c:v>0.19030217477433153</c:v>
                </c:pt>
                <c:pt idx="62">
                  <c:v>0.22165616100726157</c:v>
                </c:pt>
                <c:pt idx="63">
                  <c:v>0.20616385575490834</c:v>
                </c:pt>
                <c:pt idx="64">
                  <c:v>0.20451455017772405</c:v>
                </c:pt>
                <c:pt idx="65">
                  <c:v>0.20445871431182977</c:v>
                </c:pt>
                <c:pt idx="66">
                  <c:v>0.20578588989347027</c:v>
                </c:pt>
                <c:pt idx="67">
                  <c:v>0.20390894578610172</c:v>
                </c:pt>
                <c:pt idx="68">
                  <c:v>0.20405068298414097</c:v>
                </c:pt>
                <c:pt idx="69">
                  <c:v>0.20784322679834333</c:v>
                </c:pt>
                <c:pt idx="70">
                  <c:v>0.20564415269543099</c:v>
                </c:pt>
                <c:pt idx="71">
                  <c:v>0.20530054736685094</c:v>
                </c:pt>
                <c:pt idx="72">
                  <c:v>0.20741801520422554</c:v>
                </c:pt>
                <c:pt idx="73">
                  <c:v>0.20786899719798685</c:v>
                </c:pt>
                <c:pt idx="74">
                  <c:v>0.20765853893423156</c:v>
                </c:pt>
                <c:pt idx="75">
                  <c:v>0.20595769255776031</c:v>
                </c:pt>
                <c:pt idx="76">
                  <c:v>0.20719467174064851</c:v>
                </c:pt>
                <c:pt idx="77">
                  <c:v>0.20276216300196576</c:v>
                </c:pt>
                <c:pt idx="78">
                  <c:v>0.20160249501800806</c:v>
                </c:pt>
                <c:pt idx="79">
                  <c:v>0.20482809004005337</c:v>
                </c:pt>
                <c:pt idx="80">
                  <c:v>0.20534779309953069</c:v>
                </c:pt>
                <c:pt idx="81">
                  <c:v>0.20489251603916211</c:v>
                </c:pt>
                <c:pt idx="82">
                  <c:v>0.20546805496453369</c:v>
                </c:pt>
                <c:pt idx="83">
                  <c:v>0.20608224948937054</c:v>
                </c:pt>
                <c:pt idx="84">
                  <c:v>0.20871083025300796</c:v>
                </c:pt>
                <c:pt idx="85">
                  <c:v>0.20712595067493247</c:v>
                </c:pt>
                <c:pt idx="86">
                  <c:v>0.20597487282418928</c:v>
                </c:pt>
                <c:pt idx="87">
                  <c:v>0.17227858953371097</c:v>
                </c:pt>
                <c:pt idx="88">
                  <c:v>0.12252613658879476</c:v>
                </c:pt>
                <c:pt idx="89">
                  <c:v>0.17827966777250676</c:v>
                </c:pt>
                <c:pt idx="90">
                  <c:v>0.18241235990285612</c:v>
                </c:pt>
                <c:pt idx="91">
                  <c:v>0.18992594118182279</c:v>
                </c:pt>
                <c:pt idx="92">
                  <c:v>0.16149978110331648</c:v>
                </c:pt>
                <c:pt idx="93">
                  <c:v>0.16207364255091075</c:v>
                </c:pt>
                <c:pt idx="94">
                  <c:v>0.16146864133484237</c:v>
                </c:pt>
                <c:pt idx="95">
                  <c:v>0.16095705942419633</c:v>
                </c:pt>
                <c:pt idx="96">
                  <c:v>0.15797209018903549</c:v>
                </c:pt>
                <c:pt idx="97">
                  <c:v>0.15443995073640107</c:v>
                </c:pt>
                <c:pt idx="98">
                  <c:v>0.15905308500892235</c:v>
                </c:pt>
                <c:pt idx="99">
                  <c:v>0.17194050061884925</c:v>
                </c:pt>
                <c:pt idx="100">
                  <c:v>0.16293221045312539</c:v>
                </c:pt>
                <c:pt idx="101">
                  <c:v>0.16063231612439494</c:v>
                </c:pt>
                <c:pt idx="102">
                  <c:v>0.1717536620080046</c:v>
                </c:pt>
                <c:pt idx="103">
                  <c:v>0.18075750363537499</c:v>
                </c:pt>
                <c:pt idx="104">
                  <c:v>0.22728921481239783</c:v>
                </c:pt>
                <c:pt idx="105">
                  <c:v>0.22830793009533651</c:v>
                </c:pt>
                <c:pt idx="106">
                  <c:v>0.22883285762104288</c:v>
                </c:pt>
                <c:pt idx="107">
                  <c:v>0.19181656998203644</c:v>
                </c:pt>
                <c:pt idx="108">
                  <c:v>0.21452635827636737</c:v>
                </c:pt>
                <c:pt idx="109">
                  <c:v>0.16081025765853268</c:v>
                </c:pt>
                <c:pt idx="110">
                  <c:v>0.17246097960620219</c:v>
                </c:pt>
                <c:pt idx="111">
                  <c:v>0.16279875430252208</c:v>
                </c:pt>
                <c:pt idx="112">
                  <c:v>0.15406627351471178</c:v>
                </c:pt>
                <c:pt idx="113">
                  <c:v>0.18575321220629246</c:v>
                </c:pt>
                <c:pt idx="114">
                  <c:v>0.22497152633025361</c:v>
                </c:pt>
                <c:pt idx="115">
                  <c:v>0.15899080547197414</c:v>
                </c:pt>
                <c:pt idx="116">
                  <c:v>0.21723996667196815</c:v>
                </c:pt>
                <c:pt idx="117">
                  <c:v>0.1788312865283338</c:v>
                </c:pt>
                <c:pt idx="118">
                  <c:v>0.15688219829244174</c:v>
                </c:pt>
                <c:pt idx="119">
                  <c:v>0.19527753282101579</c:v>
                </c:pt>
                <c:pt idx="120">
                  <c:v>0.19609606387804943</c:v>
                </c:pt>
                <c:pt idx="121">
                  <c:v>0.18683865556453277</c:v>
                </c:pt>
                <c:pt idx="122">
                  <c:v>0.19246605658163926</c:v>
                </c:pt>
                <c:pt idx="123">
                  <c:v>0.17347524635078737</c:v>
                </c:pt>
                <c:pt idx="124">
                  <c:v>0.18110893816529705</c:v>
                </c:pt>
                <c:pt idx="125">
                  <c:v>0.18195416045245139</c:v>
                </c:pt>
                <c:pt idx="126">
                  <c:v>0.18110973626462398</c:v>
                </c:pt>
                <c:pt idx="127">
                  <c:v>0.24260851423791782</c:v>
                </c:pt>
                <c:pt idx="128">
                  <c:v>0.14579205810415269</c:v>
                </c:pt>
                <c:pt idx="129">
                  <c:v>0.14765958365394102</c:v>
                </c:pt>
                <c:pt idx="130">
                  <c:v>0.14815997327493696</c:v>
                </c:pt>
                <c:pt idx="131">
                  <c:v>0.14905352616957254</c:v>
                </c:pt>
                <c:pt idx="132">
                  <c:v>0.14233847616638615</c:v>
                </c:pt>
                <c:pt idx="133">
                  <c:v>0.14354477257414419</c:v>
                </c:pt>
                <c:pt idx="134">
                  <c:v>0.14611373714622147</c:v>
                </c:pt>
                <c:pt idx="135">
                  <c:v>0.14600204303439204</c:v>
                </c:pt>
                <c:pt idx="136">
                  <c:v>0.13328884011532077</c:v>
                </c:pt>
                <c:pt idx="137">
                  <c:v>0.19229702171681706</c:v>
                </c:pt>
                <c:pt idx="138">
                  <c:v>0.19504169242944452</c:v>
                </c:pt>
                <c:pt idx="139">
                  <c:v>0.20857251607309896</c:v>
                </c:pt>
                <c:pt idx="140">
                  <c:v>0.20224141593010514</c:v>
                </c:pt>
                <c:pt idx="141">
                  <c:v>0.19942958361765808</c:v>
                </c:pt>
                <c:pt idx="142">
                  <c:v>0.20059819545451907</c:v>
                </c:pt>
                <c:pt idx="143">
                  <c:v>0.23110775589782503</c:v>
                </c:pt>
                <c:pt idx="144">
                  <c:v>0.21247530473565782</c:v>
                </c:pt>
                <c:pt idx="145">
                  <c:v>0.20733299927776422</c:v>
                </c:pt>
                <c:pt idx="146">
                  <c:v>0.20263902036371489</c:v>
                </c:pt>
                <c:pt idx="147">
                  <c:v>0.21117964102394793</c:v>
                </c:pt>
                <c:pt idx="148">
                  <c:v>0.20505998370047387</c:v>
                </c:pt>
                <c:pt idx="149">
                  <c:v>0.20288559996282923</c:v>
                </c:pt>
                <c:pt idx="150">
                  <c:v>0.20525276411432689</c:v>
                </c:pt>
                <c:pt idx="151">
                  <c:v>0.20785305806862359</c:v>
                </c:pt>
                <c:pt idx="152">
                  <c:v>0.20808170460598413</c:v>
                </c:pt>
                <c:pt idx="153">
                  <c:v>0.20507791676222761</c:v>
                </c:pt>
                <c:pt idx="154">
                  <c:v>0.20585352168307819</c:v>
                </c:pt>
                <c:pt idx="155">
                  <c:v>0.20645427925182952</c:v>
                </c:pt>
                <c:pt idx="156">
                  <c:v>0.20379121958139462</c:v>
                </c:pt>
                <c:pt idx="157">
                  <c:v>0.20305148078405158</c:v>
                </c:pt>
                <c:pt idx="158">
                  <c:v>0.20954324913891639</c:v>
                </c:pt>
                <c:pt idx="159">
                  <c:v>0.20763337806213986</c:v>
                </c:pt>
                <c:pt idx="160">
                  <c:v>0.20598801964623145</c:v>
                </c:pt>
                <c:pt idx="161">
                  <c:v>0.20597008658447771</c:v>
                </c:pt>
                <c:pt idx="162">
                  <c:v>0.20885282626139626</c:v>
                </c:pt>
                <c:pt idx="163">
                  <c:v>0.20293491588265211</c:v>
                </c:pt>
                <c:pt idx="164">
                  <c:v>0.20467890613820625</c:v>
                </c:pt>
                <c:pt idx="165">
                  <c:v>0.16434652086933427</c:v>
                </c:pt>
                <c:pt idx="166">
                  <c:v>8.9675732897734187E-2</c:v>
                </c:pt>
                <c:pt idx="167">
                  <c:v>0.2234109750529874</c:v>
                </c:pt>
                <c:pt idx="168">
                  <c:v>0.21276743746097759</c:v>
                </c:pt>
                <c:pt idx="169">
                  <c:v>0.21505588778640972</c:v>
                </c:pt>
                <c:pt idx="170">
                  <c:v>0.21726805643432745</c:v>
                </c:pt>
                <c:pt idx="171">
                  <c:v>0.22173726530517135</c:v>
                </c:pt>
                <c:pt idx="172">
                  <c:v>0.21738920968685033</c:v>
                </c:pt>
                <c:pt idx="173">
                  <c:v>0.2767408419505577</c:v>
                </c:pt>
                <c:pt idx="174">
                  <c:v>0.27699660992810599</c:v>
                </c:pt>
                <c:pt idx="175">
                  <c:v>0.21562126963151645</c:v>
                </c:pt>
                <c:pt idx="176">
                  <c:v>0.21774818228691811</c:v>
                </c:pt>
                <c:pt idx="177">
                  <c:v>0.21963727559477481</c:v>
                </c:pt>
                <c:pt idx="178">
                  <c:v>0.21755972167188253</c:v>
                </c:pt>
                <c:pt idx="179">
                  <c:v>0.19955724577848311</c:v>
                </c:pt>
                <c:pt idx="180">
                  <c:v>0.19740341017807639</c:v>
                </c:pt>
                <c:pt idx="181">
                  <c:v>0.19617392902284425</c:v>
                </c:pt>
                <c:pt idx="182">
                  <c:v>0.18028041715484308</c:v>
                </c:pt>
                <c:pt idx="183">
                  <c:v>0.17834196511447703</c:v>
                </c:pt>
                <c:pt idx="184">
                  <c:v>0.1738233975111238</c:v>
                </c:pt>
                <c:pt idx="185">
                  <c:v>0.17974644541224225</c:v>
                </c:pt>
                <c:pt idx="186">
                  <c:v>0.17678043430418217</c:v>
                </c:pt>
                <c:pt idx="187">
                  <c:v>0.17908234610211682</c:v>
                </c:pt>
                <c:pt idx="188">
                  <c:v>0.17585159270150677</c:v>
                </c:pt>
                <c:pt idx="189">
                  <c:v>0.17510672455636611</c:v>
                </c:pt>
                <c:pt idx="190">
                  <c:v>0.17061956705551881</c:v>
                </c:pt>
                <c:pt idx="191">
                  <c:v>0.16947085473530191</c:v>
                </c:pt>
                <c:pt idx="192">
                  <c:v>0.17012149257292475</c:v>
                </c:pt>
                <c:pt idx="193">
                  <c:v>0.16499715870695711</c:v>
                </c:pt>
                <c:pt idx="194">
                  <c:v>0.16530677257451559</c:v>
                </c:pt>
                <c:pt idx="195">
                  <c:v>0.17388621771613566</c:v>
                </c:pt>
                <c:pt idx="196">
                  <c:v>0.17176827937573572</c:v>
                </c:pt>
                <c:pt idx="197">
                  <c:v>0.19875404458583143</c:v>
                </c:pt>
                <c:pt idx="198">
                  <c:v>0.23128593646697443</c:v>
                </c:pt>
                <c:pt idx="199">
                  <c:v>0.23418912737002265</c:v>
                </c:pt>
                <c:pt idx="200">
                  <c:v>0.2548435133464228</c:v>
                </c:pt>
                <c:pt idx="201">
                  <c:v>0.22796095275884656</c:v>
                </c:pt>
                <c:pt idx="202">
                  <c:v>0.21276295030347672</c:v>
                </c:pt>
                <c:pt idx="203">
                  <c:v>0.21345397255860724</c:v>
                </c:pt>
                <c:pt idx="204">
                  <c:v>0.21060462754556919</c:v>
                </c:pt>
                <c:pt idx="205">
                  <c:v>0.17835093942947874</c:v>
                </c:pt>
                <c:pt idx="206">
                  <c:v>0.17627787266408726</c:v>
                </c:pt>
                <c:pt idx="207">
                  <c:v>0.15757091304305482</c:v>
                </c:pt>
                <c:pt idx="208">
                  <c:v>0.15372093190732786</c:v>
                </c:pt>
                <c:pt idx="209">
                  <c:v>0.1557670757277142</c:v>
                </c:pt>
                <c:pt idx="210">
                  <c:v>0.1539722127273753</c:v>
                </c:pt>
                <c:pt idx="211">
                  <c:v>0.15251837369710075</c:v>
                </c:pt>
                <c:pt idx="212">
                  <c:v>0.15052607576672455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26-442C-A85A-32932A05693E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.037R'!$E$25:$HI$25</c:f>
              <c:numCache>
                <c:formatCode>General</c:formatCode>
                <c:ptCount val="21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91</c:v>
                </c:pt>
                <c:pt idx="49">
                  <c:v>92</c:v>
                </c:pt>
                <c:pt idx="50">
                  <c:v>93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188</c:v>
                </c:pt>
                <c:pt idx="58">
                  <c:v>189</c:v>
                </c:pt>
                <c:pt idx="59">
                  <c:v>190</c:v>
                </c:pt>
                <c:pt idx="60">
                  <c:v>191</c:v>
                </c:pt>
                <c:pt idx="61">
                  <c:v>192</c:v>
                </c:pt>
                <c:pt idx="62">
                  <c:v>193</c:v>
                </c:pt>
                <c:pt idx="63">
                  <c:v>194</c:v>
                </c:pt>
                <c:pt idx="64">
                  <c:v>195</c:v>
                </c:pt>
                <c:pt idx="65">
                  <c:v>196</c:v>
                </c:pt>
                <c:pt idx="66">
                  <c:v>197</c:v>
                </c:pt>
                <c:pt idx="67">
                  <c:v>198</c:v>
                </c:pt>
                <c:pt idx="68">
                  <c:v>199</c:v>
                </c:pt>
                <c:pt idx="69">
                  <c:v>200</c:v>
                </c:pt>
                <c:pt idx="70">
                  <c:v>201</c:v>
                </c:pt>
                <c:pt idx="71">
                  <c:v>202</c:v>
                </c:pt>
                <c:pt idx="72">
                  <c:v>203</c:v>
                </c:pt>
                <c:pt idx="73">
                  <c:v>204</c:v>
                </c:pt>
                <c:pt idx="74">
                  <c:v>205</c:v>
                </c:pt>
                <c:pt idx="75">
                  <c:v>206</c:v>
                </c:pt>
                <c:pt idx="76">
                  <c:v>207</c:v>
                </c:pt>
                <c:pt idx="77">
                  <c:v>208</c:v>
                </c:pt>
                <c:pt idx="78">
                  <c:v>209</c:v>
                </c:pt>
                <c:pt idx="79">
                  <c:v>210</c:v>
                </c:pt>
                <c:pt idx="80">
                  <c:v>211</c:v>
                </c:pt>
                <c:pt idx="81">
                  <c:v>212</c:v>
                </c:pt>
                <c:pt idx="82">
                  <c:v>213</c:v>
                </c:pt>
                <c:pt idx="83">
                  <c:v>214</c:v>
                </c:pt>
                <c:pt idx="84">
                  <c:v>215</c:v>
                </c:pt>
                <c:pt idx="85">
                  <c:v>216</c:v>
                </c:pt>
                <c:pt idx="86">
                  <c:v>217</c:v>
                </c:pt>
                <c:pt idx="87">
                  <c:v>77</c:v>
                </c:pt>
                <c:pt idx="88">
                  <c:v>78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85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153</c:v>
                </c:pt>
                <c:pt idx="127">
                  <c:v>154</c:v>
                </c:pt>
                <c:pt idx="128">
                  <c:v>155</c:v>
                </c:pt>
                <c:pt idx="129">
                  <c:v>156</c:v>
                </c:pt>
                <c:pt idx="130">
                  <c:v>157</c:v>
                </c:pt>
                <c:pt idx="131">
                  <c:v>158</c:v>
                </c:pt>
                <c:pt idx="132">
                  <c:v>159</c:v>
                </c:pt>
                <c:pt idx="133">
                  <c:v>160</c:v>
                </c:pt>
                <c:pt idx="134">
                  <c:v>161</c:v>
                </c:pt>
                <c:pt idx="135">
                  <c:v>162</c:v>
                </c:pt>
                <c:pt idx="136">
                  <c:v>124</c:v>
                </c:pt>
                <c:pt idx="137">
                  <c:v>125</c:v>
                </c:pt>
                <c:pt idx="138">
                  <c:v>126</c:v>
                </c:pt>
                <c:pt idx="139">
                  <c:v>127</c:v>
                </c:pt>
                <c:pt idx="140">
                  <c:v>128</c:v>
                </c:pt>
                <c:pt idx="141">
                  <c:v>129</c:v>
                </c:pt>
                <c:pt idx="142">
                  <c:v>130</c:v>
                </c:pt>
                <c:pt idx="143">
                  <c:v>131</c:v>
                </c:pt>
                <c:pt idx="144">
                  <c:v>132</c:v>
                </c:pt>
                <c:pt idx="145">
                  <c:v>133</c:v>
                </c:pt>
                <c:pt idx="146">
                  <c:v>134</c:v>
                </c:pt>
                <c:pt idx="147">
                  <c:v>135</c:v>
                </c:pt>
                <c:pt idx="148">
                  <c:v>136</c:v>
                </c:pt>
                <c:pt idx="149">
                  <c:v>137</c:v>
                </c:pt>
                <c:pt idx="150">
                  <c:v>138</c:v>
                </c:pt>
                <c:pt idx="151">
                  <c:v>139</c:v>
                </c:pt>
                <c:pt idx="152">
                  <c:v>140</c:v>
                </c:pt>
                <c:pt idx="153">
                  <c:v>141</c:v>
                </c:pt>
                <c:pt idx="154">
                  <c:v>142</c:v>
                </c:pt>
                <c:pt idx="155">
                  <c:v>143</c:v>
                </c:pt>
                <c:pt idx="156">
                  <c:v>144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148</c:v>
                </c:pt>
                <c:pt idx="161">
                  <c:v>149</c:v>
                </c:pt>
                <c:pt idx="162">
                  <c:v>150</c:v>
                </c:pt>
                <c:pt idx="163">
                  <c:v>151</c:v>
                </c:pt>
                <c:pt idx="164">
                  <c:v>152</c:v>
                </c:pt>
                <c:pt idx="165">
                  <c:v>69</c:v>
                </c:pt>
                <c:pt idx="166">
                  <c:v>70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74</c:v>
                </c:pt>
                <c:pt idx="171">
                  <c:v>75</c:v>
                </c:pt>
                <c:pt idx="172">
                  <c:v>76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123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</c:numCache>
            </c:numRef>
          </c:xVal>
          <c:yVal>
            <c:numRef>
              <c:f>'Data Re .037R'!$E$48:$HI$48</c:f>
              <c:numCache>
                <c:formatCode>0.0000</c:formatCode>
                <c:ptCount val="213"/>
                <c:pt idx="0">
                  <c:v>4.0498598920031678E-4</c:v>
                </c:pt>
                <c:pt idx="1">
                  <c:v>3.7553246271302098E-4</c:v>
                </c:pt>
                <c:pt idx="2">
                  <c:v>3.9762260757849287E-4</c:v>
                </c:pt>
                <c:pt idx="3">
                  <c:v>4.0498598920031678E-4</c:v>
                </c:pt>
                <c:pt idx="4">
                  <c:v>4.1234937082214074E-4</c:v>
                </c:pt>
                <c:pt idx="5">
                  <c:v>4.1234937082214074E-4</c:v>
                </c:pt>
                <c:pt idx="6">
                  <c:v>3.9025922595666891E-4</c:v>
                </c:pt>
                <c:pt idx="7">
                  <c:v>3.6816908109119708E-4</c:v>
                </c:pt>
                <c:pt idx="8">
                  <c:v>3.6816908109119708E-4</c:v>
                </c:pt>
                <c:pt idx="9">
                  <c:v>3.8355300495540254E-4</c:v>
                </c:pt>
                <c:pt idx="10">
                  <c:v>4.2043310158572969E-4</c:v>
                </c:pt>
                <c:pt idx="11">
                  <c:v>4.1305708225966424E-4</c:v>
                </c:pt>
                <c:pt idx="12">
                  <c:v>4.2780912091179509E-4</c:v>
                </c:pt>
                <c:pt idx="13">
                  <c:v>4.4256115956392599E-4</c:v>
                </c:pt>
                <c:pt idx="14">
                  <c:v>4.2780912091179509E-4</c:v>
                </c:pt>
                <c:pt idx="15">
                  <c:v>4.3518514023786059E-4</c:v>
                </c:pt>
                <c:pt idx="16">
                  <c:v>4.1305708225966424E-4</c:v>
                </c:pt>
                <c:pt idx="17">
                  <c:v>4.0568106293359884E-4</c:v>
                </c:pt>
                <c:pt idx="18">
                  <c:v>4.0568106293359884E-4</c:v>
                </c:pt>
                <c:pt idx="19">
                  <c:v>6.4922066362447497E-4</c:v>
                </c:pt>
                <c:pt idx="20">
                  <c:v>4.5002796001242007E-4</c:v>
                </c:pt>
                <c:pt idx="21">
                  <c:v>3.9100789968292236E-4</c:v>
                </c:pt>
                <c:pt idx="22">
                  <c:v>3.6887537705936074E-4</c:v>
                </c:pt>
                <c:pt idx="23">
                  <c:v>3.7625288460054791E-4</c:v>
                </c:pt>
                <c:pt idx="24">
                  <c:v>3.9838540722410959E-4</c:v>
                </c:pt>
                <c:pt idx="25">
                  <c:v>3.9100789968292236E-4</c:v>
                </c:pt>
                <c:pt idx="26">
                  <c:v>3.8363039214173519E-4</c:v>
                </c:pt>
                <c:pt idx="27">
                  <c:v>3.6149786951817351E-4</c:v>
                </c:pt>
                <c:pt idx="28">
                  <c:v>3.5412036197698629E-4</c:v>
                </c:pt>
                <c:pt idx="29">
                  <c:v>3.5412036197698629E-4</c:v>
                </c:pt>
                <c:pt idx="30">
                  <c:v>3.7625288460054791E-4</c:v>
                </c:pt>
                <c:pt idx="31">
                  <c:v>4.3527294493004567E-4</c:v>
                </c:pt>
                <c:pt idx="32">
                  <c:v>4.574054675536073E-4</c:v>
                </c:pt>
                <c:pt idx="33">
                  <c:v>4.7216048263598175E-4</c:v>
                </c:pt>
                <c:pt idx="34">
                  <c:v>4.9429300525954338E-4</c:v>
                </c:pt>
                <c:pt idx="35">
                  <c:v>4.7953799017716892E-4</c:v>
                </c:pt>
                <c:pt idx="36">
                  <c:v>4.7953799017716892E-4</c:v>
                </c:pt>
                <c:pt idx="37">
                  <c:v>4.574054675536073E-4</c:v>
                </c:pt>
                <c:pt idx="38">
                  <c:v>4.3527294493004567E-4</c:v>
                </c:pt>
                <c:pt idx="39">
                  <c:v>4.1072742147747304E-4</c:v>
                </c:pt>
                <c:pt idx="40">
                  <c:v>4.021706001966924E-4</c:v>
                </c:pt>
                <c:pt idx="41">
                  <c:v>4.4495470660059586E-4</c:v>
                </c:pt>
                <c:pt idx="42">
                  <c:v>4.962956342852799E-4</c:v>
                </c:pt>
                <c:pt idx="43">
                  <c:v>5.1340927684684129E-4</c:v>
                </c:pt>
                <c:pt idx="44">
                  <c:v>5.3052291940840278E-4</c:v>
                </c:pt>
                <c:pt idx="45">
                  <c:v>5.1340927684684129E-4</c:v>
                </c:pt>
                <c:pt idx="46">
                  <c:v>4.7918199172371857E-4</c:v>
                </c:pt>
                <c:pt idx="47">
                  <c:v>4.6206834916215724E-4</c:v>
                </c:pt>
                <c:pt idx="48">
                  <c:v>0</c:v>
                </c:pt>
                <c:pt idx="49">
                  <c:v>3.1783492893655124E-4</c:v>
                </c:pt>
                <c:pt idx="50">
                  <c:v>2.6629412964954293E-4</c:v>
                </c:pt>
                <c:pt idx="51">
                  <c:v>2.6629412964954293E-4</c:v>
                </c:pt>
                <c:pt idx="52">
                  <c:v>2.7488426286404431E-4</c:v>
                </c:pt>
                <c:pt idx="53">
                  <c:v>2.9206452929304708E-4</c:v>
                </c:pt>
                <c:pt idx="54">
                  <c:v>2.834743960785457E-4</c:v>
                </c:pt>
                <c:pt idx="55">
                  <c:v>2.5770399643504154E-4</c:v>
                </c:pt>
                <c:pt idx="56">
                  <c:v>1.3744213143202216E-3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2.0616319714803323E-4</c:v>
                </c:pt>
                <c:pt idx="70">
                  <c:v>0</c:v>
                </c:pt>
                <c:pt idx="71">
                  <c:v>2.0616319714803323E-4</c:v>
                </c:pt>
                <c:pt idx="72">
                  <c:v>2.0616319714803323E-4</c:v>
                </c:pt>
                <c:pt idx="73">
                  <c:v>2.0616319714803323E-4</c:v>
                </c:pt>
                <c:pt idx="74">
                  <c:v>2.0616319714803323E-4</c:v>
                </c:pt>
                <c:pt idx="75">
                  <c:v>0</c:v>
                </c:pt>
                <c:pt idx="76">
                  <c:v>2.0616319714803323E-4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2.0616319714803323E-4</c:v>
                </c:pt>
                <c:pt idx="85">
                  <c:v>0</c:v>
                </c:pt>
                <c:pt idx="86">
                  <c:v>0</c:v>
                </c:pt>
                <c:pt idx="87">
                  <c:v>4.4485383534438675E-4</c:v>
                </c:pt>
                <c:pt idx="88">
                  <c:v>4.3595675863749905E-4</c:v>
                </c:pt>
                <c:pt idx="89">
                  <c:v>4.8044214217193772E-4</c:v>
                </c:pt>
                <c:pt idx="90">
                  <c:v>4.7154506546504997E-4</c:v>
                </c:pt>
                <c:pt idx="91">
                  <c:v>4.3595675863749905E-4</c:v>
                </c:pt>
                <c:pt idx="92">
                  <c:v>3.6478014498239711E-4</c:v>
                </c:pt>
                <c:pt idx="93">
                  <c:v>3.7367722168928492E-4</c:v>
                </c:pt>
                <c:pt idx="94">
                  <c:v>3.7367722168928492E-4</c:v>
                </c:pt>
                <c:pt idx="95">
                  <c:v>3.7367722168928492E-4</c:v>
                </c:pt>
                <c:pt idx="96">
                  <c:v>3.6478014498239711E-4</c:v>
                </c:pt>
                <c:pt idx="97">
                  <c:v>3.5588306827550941E-4</c:v>
                </c:pt>
                <c:pt idx="98">
                  <c:v>3.9147137510306038E-4</c:v>
                </c:pt>
                <c:pt idx="99">
                  <c:v>4.6264798875816226E-4</c:v>
                </c:pt>
                <c:pt idx="100">
                  <c:v>4.0926552851683578E-4</c:v>
                </c:pt>
                <c:pt idx="101">
                  <c:v>2.7580937791351983E-4</c:v>
                </c:pt>
                <c:pt idx="102">
                  <c:v>3.7367722168928492E-4</c:v>
                </c:pt>
                <c:pt idx="103">
                  <c:v>3.4698599156862166E-4</c:v>
                </c:pt>
                <c:pt idx="104">
                  <c:v>5.3382460241326415E-4</c:v>
                </c:pt>
                <c:pt idx="105">
                  <c:v>5.2492752570637645E-4</c:v>
                </c:pt>
                <c:pt idx="106">
                  <c:v>5.5161875582703966E-4</c:v>
                </c:pt>
                <c:pt idx="107">
                  <c:v>3.5588306827550941E-4</c:v>
                </c:pt>
                <c:pt idx="108">
                  <c:v>4.270596819306113E-4</c:v>
                </c:pt>
                <c:pt idx="109">
                  <c:v>2.5801522449974432E-4</c:v>
                </c:pt>
                <c:pt idx="110">
                  <c:v>2.7580937791351983E-4</c:v>
                </c:pt>
                <c:pt idx="111">
                  <c:v>2.6691230120663207E-4</c:v>
                </c:pt>
                <c:pt idx="112">
                  <c:v>2.4911814779285656E-4</c:v>
                </c:pt>
                <c:pt idx="113">
                  <c:v>3.0250060803418299E-4</c:v>
                </c:pt>
                <c:pt idx="114">
                  <c:v>4.270596819306113E-4</c:v>
                </c:pt>
                <c:pt idx="115">
                  <c:v>2.2242691767219338E-4</c:v>
                </c:pt>
                <c:pt idx="116">
                  <c:v>2.9360353132729523E-4</c:v>
                </c:pt>
                <c:pt idx="117">
                  <c:v>2.5801522449974432E-4</c:v>
                </c:pt>
                <c:pt idx="118">
                  <c:v>2.2242691767219338E-4</c:v>
                </c:pt>
                <c:pt idx="119">
                  <c:v>2.8470645462040753E-4</c:v>
                </c:pt>
                <c:pt idx="120">
                  <c:v>2.6691230120663207E-4</c:v>
                </c:pt>
                <c:pt idx="121">
                  <c:v>2.3132399437908113E-4</c:v>
                </c:pt>
                <c:pt idx="122">
                  <c:v>2.4022107108596886E-4</c:v>
                </c:pt>
                <c:pt idx="123">
                  <c:v>2.3132399437908113E-4</c:v>
                </c:pt>
                <c:pt idx="124">
                  <c:v>2.2242691767219338E-4</c:v>
                </c:pt>
                <c:pt idx="125">
                  <c:v>2.5801522449974432E-4</c:v>
                </c:pt>
                <c:pt idx="126">
                  <c:v>3.4848562890787635E-4</c:v>
                </c:pt>
                <c:pt idx="127">
                  <c:v>5.8974491045948299E-4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2.4178175935054262E-4</c:v>
                </c:pt>
                <c:pt idx="138">
                  <c:v>2.6864639927838069E-4</c:v>
                </c:pt>
                <c:pt idx="139">
                  <c:v>3.134207991581108E-4</c:v>
                </c:pt>
                <c:pt idx="140">
                  <c:v>3.0446591918216476E-4</c:v>
                </c:pt>
                <c:pt idx="141">
                  <c:v>3.0446591918216476E-4</c:v>
                </c:pt>
                <c:pt idx="142">
                  <c:v>3.134207991581108E-4</c:v>
                </c:pt>
                <c:pt idx="143">
                  <c:v>3.317616424447483E-4</c:v>
                </c:pt>
                <c:pt idx="144">
                  <c:v>2.8692898806032284E-4</c:v>
                </c:pt>
                <c:pt idx="145">
                  <c:v>2.7796245718343779E-4</c:v>
                </c:pt>
                <c:pt idx="146">
                  <c:v>2.7796245718343779E-4</c:v>
                </c:pt>
                <c:pt idx="147">
                  <c:v>2.9589551893720794E-4</c:v>
                </c:pt>
                <c:pt idx="148">
                  <c:v>2.7796245718343779E-4</c:v>
                </c:pt>
                <c:pt idx="149">
                  <c:v>2.7796245718343779E-4</c:v>
                </c:pt>
                <c:pt idx="150">
                  <c:v>2.7796245718343779E-4</c:v>
                </c:pt>
                <c:pt idx="151">
                  <c:v>2.7796245718343779E-4</c:v>
                </c:pt>
                <c:pt idx="152">
                  <c:v>2.8692898806032284E-4</c:v>
                </c:pt>
                <c:pt idx="153">
                  <c:v>2.6899592630655268E-4</c:v>
                </c:pt>
                <c:pt idx="154">
                  <c:v>2.6899592630655268E-4</c:v>
                </c:pt>
                <c:pt idx="155">
                  <c:v>2.6899592630655268E-4</c:v>
                </c:pt>
                <c:pt idx="156">
                  <c:v>2.6002939542966758E-4</c:v>
                </c:pt>
                <c:pt idx="157">
                  <c:v>2.6002939542966758E-4</c:v>
                </c:pt>
                <c:pt idx="158">
                  <c:v>2.8692898806032284E-4</c:v>
                </c:pt>
                <c:pt idx="159">
                  <c:v>2.7796245718343779E-4</c:v>
                </c:pt>
                <c:pt idx="160">
                  <c:v>2.6002939542966758E-4</c:v>
                </c:pt>
                <c:pt idx="161">
                  <c:v>2.6002939542966758E-4</c:v>
                </c:pt>
                <c:pt idx="162">
                  <c:v>2.6002939542966758E-4</c:v>
                </c:pt>
                <c:pt idx="163">
                  <c:v>2.5106286455278248E-4</c:v>
                </c:pt>
                <c:pt idx="164">
                  <c:v>2.4209633367589743E-4</c:v>
                </c:pt>
                <c:pt idx="165">
                  <c:v>4.1281849007795247E-4</c:v>
                </c:pt>
                <c:pt idx="166">
                  <c:v>0</c:v>
                </c:pt>
                <c:pt idx="167">
                  <c:v>3.3204965506270092E-4</c:v>
                </c:pt>
                <c:pt idx="168">
                  <c:v>2.7820376505253324E-4</c:v>
                </c:pt>
                <c:pt idx="169">
                  <c:v>2.7820376505253324E-4</c:v>
                </c:pt>
                <c:pt idx="170">
                  <c:v>2.8717808005422786E-4</c:v>
                </c:pt>
                <c:pt idx="171">
                  <c:v>3.0512671005761705E-4</c:v>
                </c:pt>
                <c:pt idx="172">
                  <c:v>2.9615239505592243E-4</c:v>
                </c:pt>
                <c:pt idx="173">
                  <c:v>3.6615205206914046E-3</c:v>
                </c:pt>
                <c:pt idx="174">
                  <c:v>3.3563938106337876E-3</c:v>
                </c:pt>
                <c:pt idx="175">
                  <c:v>1.9833236153745113E-3</c:v>
                </c:pt>
                <c:pt idx="176">
                  <c:v>1.9743493003728163E-3</c:v>
                </c:pt>
                <c:pt idx="177">
                  <c:v>1.9474263553677324E-3</c:v>
                </c:pt>
                <c:pt idx="178">
                  <c:v>1.8487088903490919E-3</c:v>
                </c:pt>
                <c:pt idx="179">
                  <c:v>1.5166592352863907E-3</c:v>
                </c:pt>
                <c:pt idx="180">
                  <c:v>1.4538390302745283E-3</c:v>
                </c:pt>
                <c:pt idx="181">
                  <c:v>1.373070195259277E-3</c:v>
                </c:pt>
                <c:pt idx="182">
                  <c:v>1.1038407452084384E-3</c:v>
                </c:pt>
                <c:pt idx="183">
                  <c:v>1.1038407452084384E-3</c:v>
                </c:pt>
                <c:pt idx="184">
                  <c:v>1.0499948551982703E-3</c:v>
                </c:pt>
                <c:pt idx="185">
                  <c:v>1.112815060210133E-3</c:v>
                </c:pt>
                <c:pt idx="186">
                  <c:v>1.0320462251948812E-3</c:v>
                </c:pt>
                <c:pt idx="187">
                  <c:v>1.0679434852016597E-3</c:v>
                </c:pt>
                <c:pt idx="188">
                  <c:v>9.961489651881027E-4</c:v>
                </c:pt>
                <c:pt idx="189">
                  <c:v>9.8717465018640814E-4</c:v>
                </c:pt>
                <c:pt idx="190">
                  <c:v>9.4230307517793508E-4</c:v>
                </c:pt>
                <c:pt idx="191">
                  <c:v>9.0640581517115659E-4</c:v>
                </c:pt>
                <c:pt idx="192">
                  <c:v>9.0640581517115659E-4</c:v>
                </c:pt>
                <c:pt idx="193">
                  <c:v>8.3461129515759972E-4</c:v>
                </c:pt>
                <c:pt idx="194">
                  <c:v>8.6153424016268342E-4</c:v>
                </c:pt>
                <c:pt idx="195">
                  <c:v>9.2435444517454594E-4</c:v>
                </c:pt>
                <c:pt idx="196">
                  <c:v>9.1538013017285116E-4</c:v>
                </c:pt>
                <c:pt idx="197">
                  <c:v>1.5166592352863907E-3</c:v>
                </c:pt>
                <c:pt idx="198">
                  <c:v>1.9653749853711217E-3</c:v>
                </c:pt>
                <c:pt idx="199">
                  <c:v>1.938452040366038E-3</c:v>
                </c:pt>
                <c:pt idx="200">
                  <c:v>2.2884503254321279E-3</c:v>
                </c:pt>
                <c:pt idx="201">
                  <c:v>1.7140941653236725E-3</c:v>
                </c:pt>
                <c:pt idx="202">
                  <c:v>1.4717876602779174E-3</c:v>
                </c:pt>
                <c:pt idx="203">
                  <c:v>1.4358904002711391E-3</c:v>
                </c:pt>
                <c:pt idx="204">
                  <c:v>1.373070195259277E-3</c:v>
                </c:pt>
                <c:pt idx="205">
                  <c:v>9.6025170518132421E-4</c:v>
                </c:pt>
                <c:pt idx="206">
                  <c:v>9.5127739017962965E-4</c:v>
                </c:pt>
                <c:pt idx="207">
                  <c:v>7.6281677514404263E-4</c:v>
                </c:pt>
                <c:pt idx="208">
                  <c:v>7.0897088513387501E-4</c:v>
                </c:pt>
                <c:pt idx="209">
                  <c:v>7.1794520013556957E-4</c:v>
                </c:pt>
                <c:pt idx="210">
                  <c:v>7.0897088513387501E-4</c:v>
                </c:pt>
                <c:pt idx="211">
                  <c:v>6.8204794012879108E-4</c:v>
                </c:pt>
                <c:pt idx="212">
                  <c:v>6.6409931012540184E-4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26-442C-A85A-32932A056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570336"/>
        <c:axId val="720245168"/>
      </c:scatterChart>
      <c:valAx>
        <c:axId val="618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45168"/>
        <c:crosses val="autoZero"/>
        <c:crossBetween val="midCat"/>
      </c:valAx>
      <c:valAx>
        <c:axId val="720245168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7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.037R'!$E$51:$HJ$51</c:f>
              <c:numCache>
                <c:formatCode>0.0%</c:formatCode>
                <c:ptCount val="214"/>
                <c:pt idx="0">
                  <c:v>2.6296168264577258E-2</c:v>
                </c:pt>
                <c:pt idx="1">
                  <c:v>2.4502847108763826E-2</c:v>
                </c:pt>
                <c:pt idx="2">
                  <c:v>2.4116422539922522E-2</c:v>
                </c:pt>
                <c:pt idx="3">
                  <c:v>2.3887520817044816E-2</c:v>
                </c:pt>
                <c:pt idx="4">
                  <c:v>2.4159587113577907E-2</c:v>
                </c:pt>
                <c:pt idx="5">
                  <c:v>2.3914755223437445E-2</c:v>
                </c:pt>
                <c:pt idx="6">
                  <c:v>2.3588771437706546E-2</c:v>
                </c:pt>
                <c:pt idx="7">
                  <c:v>2.3264687123352168E-2</c:v>
                </c:pt>
                <c:pt idx="8">
                  <c:v>2.3849716567773127E-2</c:v>
                </c:pt>
                <c:pt idx="9">
                  <c:v>2.1791237920074757E-2</c:v>
                </c:pt>
                <c:pt idx="10">
                  <c:v>2.2465461292609623E-2</c:v>
                </c:pt>
                <c:pt idx="11">
                  <c:v>2.2405269508389947E-2</c:v>
                </c:pt>
                <c:pt idx="12">
                  <c:v>2.320042246280396E-2</c:v>
                </c:pt>
                <c:pt idx="13">
                  <c:v>2.286921862369351E-2</c:v>
                </c:pt>
                <c:pt idx="14">
                  <c:v>2.2841515299695359E-2</c:v>
                </c:pt>
                <c:pt idx="15">
                  <c:v>2.2906082710059006E-2</c:v>
                </c:pt>
                <c:pt idx="16">
                  <c:v>2.278717563349475E-2</c:v>
                </c:pt>
                <c:pt idx="17">
                  <c:v>2.2943110224525221E-2</c:v>
                </c:pt>
                <c:pt idx="18">
                  <c:v>2.2559508450306853E-2</c:v>
                </c:pt>
                <c:pt idx="19">
                  <c:v>2.476102190893148E-2</c:v>
                </c:pt>
                <c:pt idx="20">
                  <c:v>2.3094036709271792E-2</c:v>
                </c:pt>
                <c:pt idx="21">
                  <c:v>2.5072209375843757E-2</c:v>
                </c:pt>
                <c:pt idx="22">
                  <c:v>2.5510353369438632E-2</c:v>
                </c:pt>
                <c:pt idx="23">
                  <c:v>2.5369874069989473E-2</c:v>
                </c:pt>
                <c:pt idx="24">
                  <c:v>2.5398384836415766E-2</c:v>
                </c:pt>
                <c:pt idx="25">
                  <c:v>2.5764356508331532E-2</c:v>
                </c:pt>
                <c:pt idx="26">
                  <c:v>2.5549460442254035E-2</c:v>
                </c:pt>
                <c:pt idx="27">
                  <c:v>2.5055226676238718E-2</c:v>
                </c:pt>
                <c:pt idx="28">
                  <c:v>2.5068135392482871E-2</c:v>
                </c:pt>
                <c:pt idx="29">
                  <c:v>2.5289796403493159E-2</c:v>
                </c:pt>
                <c:pt idx="30">
                  <c:v>2.1158936034417986E-2</c:v>
                </c:pt>
                <c:pt idx="31">
                  <c:v>2.6997368900383623E-2</c:v>
                </c:pt>
                <c:pt idx="32">
                  <c:v>3.0193437152633895E-2</c:v>
                </c:pt>
                <c:pt idx="33">
                  <c:v>3.2043143830387533E-2</c:v>
                </c:pt>
                <c:pt idx="34">
                  <c:v>3.1546667991789956E-2</c:v>
                </c:pt>
                <c:pt idx="35">
                  <c:v>3.1890859859758813E-2</c:v>
                </c:pt>
                <c:pt idx="36">
                  <c:v>3.1562199704699756E-2</c:v>
                </c:pt>
                <c:pt idx="37">
                  <c:v>3.1479360739358642E-2</c:v>
                </c:pt>
                <c:pt idx="38">
                  <c:v>3.1194500441731443E-2</c:v>
                </c:pt>
                <c:pt idx="39">
                  <c:v>2.2363160661464709E-2</c:v>
                </c:pt>
                <c:pt idx="40">
                  <c:v>2.3499153144261209E-2</c:v>
                </c:pt>
                <c:pt idx="41">
                  <c:v>2.4827169739269794E-2</c:v>
                </c:pt>
                <c:pt idx="42">
                  <c:v>2.5696891850526593E-2</c:v>
                </c:pt>
                <c:pt idx="43">
                  <c:v>2.5635113532516685E-2</c:v>
                </c:pt>
                <c:pt idx="44">
                  <c:v>2.5614059137598733E-2</c:v>
                </c:pt>
                <c:pt idx="45">
                  <c:v>2.5702494769587081E-2</c:v>
                </c:pt>
                <c:pt idx="46">
                  <c:v>2.4786265811479691E-2</c:v>
                </c:pt>
                <c:pt idx="47">
                  <c:v>2.4769277049600302E-2</c:v>
                </c:pt>
                <c:pt idx="48">
                  <c:v>3.2669488675501901E-2</c:v>
                </c:pt>
                <c:pt idx="49">
                  <c:v>4.2968263434363219E-2</c:v>
                </c:pt>
                <c:pt idx="50">
                  <c:v>4.0236545895422582E-2</c:v>
                </c:pt>
                <c:pt idx="51">
                  <c:v>4.0447606401538549E-2</c:v>
                </c:pt>
                <c:pt idx="52">
                  <c:v>4.1253300311905661E-2</c:v>
                </c:pt>
                <c:pt idx="53">
                  <c:v>4.2175973004457634E-2</c:v>
                </c:pt>
                <c:pt idx="54">
                  <c:v>4.1922366787144671E-2</c:v>
                </c:pt>
                <c:pt idx="55">
                  <c:v>4.0602050496050479E-2</c:v>
                </c:pt>
                <c:pt idx="56">
                  <c:v>0.15311752085608477</c:v>
                </c:pt>
                <c:pt idx="57">
                  <c:v>3.2991200819467825E-2</c:v>
                </c:pt>
                <c:pt idx="58">
                  <c:v>3.273126745782251E-2</c:v>
                </c:pt>
                <c:pt idx="59">
                  <c:v>2.4892470918968734E-2</c:v>
                </c:pt>
                <c:pt idx="60">
                  <c:v>1.9471505303013115E-2</c:v>
                </c:pt>
                <c:pt idx="61">
                  <c:v>2.449732653393466E-2</c:v>
                </c:pt>
                <c:pt idx="62">
                  <c:v>3.2993782004825944E-2</c:v>
                </c:pt>
                <c:pt idx="63">
                  <c:v>3.3659184492938254E-2</c:v>
                </c:pt>
                <c:pt idx="64">
                  <c:v>3.3754349018639607E-2</c:v>
                </c:pt>
                <c:pt idx="65">
                  <c:v>3.3525887434962209E-2</c:v>
                </c:pt>
                <c:pt idx="66">
                  <c:v>3.3705476163109704E-2</c:v>
                </c:pt>
                <c:pt idx="67">
                  <c:v>3.3779160042301415E-2</c:v>
                </c:pt>
                <c:pt idx="68">
                  <c:v>3.3722877240670246E-2</c:v>
                </c:pt>
                <c:pt idx="69">
                  <c:v>4.0689635409374536E-2</c:v>
                </c:pt>
                <c:pt idx="70">
                  <c:v>3.397614984801034E-2</c:v>
                </c:pt>
                <c:pt idx="71">
                  <c:v>4.0770729234667957E-2</c:v>
                </c:pt>
                <c:pt idx="72">
                  <c:v>4.0658163631405619E-2</c:v>
                </c:pt>
                <c:pt idx="73">
                  <c:v>4.094623839386724E-2</c:v>
                </c:pt>
                <c:pt idx="74">
                  <c:v>4.0728517133444719E-2</c:v>
                </c:pt>
                <c:pt idx="75">
                  <c:v>3.42327528325026E-2</c:v>
                </c:pt>
                <c:pt idx="76">
                  <c:v>4.0869224137522031E-2</c:v>
                </c:pt>
                <c:pt idx="77">
                  <c:v>3.3666594439039521E-2</c:v>
                </c:pt>
                <c:pt idx="78">
                  <c:v>3.3617721583510174E-2</c:v>
                </c:pt>
                <c:pt idx="79">
                  <c:v>3.4229422455349545E-2</c:v>
                </c:pt>
                <c:pt idx="80">
                  <c:v>3.4317177034948743E-2</c:v>
                </c:pt>
                <c:pt idx="81">
                  <c:v>3.442974263821108E-2</c:v>
                </c:pt>
                <c:pt idx="82">
                  <c:v>3.4246823532910531E-2</c:v>
                </c:pt>
                <c:pt idx="83">
                  <c:v>3.4204611431686849E-2</c:v>
                </c:pt>
                <c:pt idx="84">
                  <c:v>4.1174699977544083E-2</c:v>
                </c:pt>
                <c:pt idx="85">
                  <c:v>3.4640803144327048E-2</c:v>
                </c:pt>
                <c:pt idx="86">
                  <c:v>3.4295696388439989E-2</c:v>
                </c:pt>
                <c:pt idx="87">
                  <c:v>2.6341940699641353E-2</c:v>
                </c:pt>
                <c:pt idx="88">
                  <c:v>2.5131681364578662E-2</c:v>
                </c:pt>
                <c:pt idx="89">
                  <c:v>2.5354970968678558E-2</c:v>
                </c:pt>
                <c:pt idx="90">
                  <c:v>2.8598160545064921E-2</c:v>
                </c:pt>
                <c:pt idx="91">
                  <c:v>2.6965346823291769E-2</c:v>
                </c:pt>
                <c:pt idx="92">
                  <c:v>2.4146745115211643E-2</c:v>
                </c:pt>
                <c:pt idx="93">
                  <c:v>2.4332169091270894E-2</c:v>
                </c:pt>
                <c:pt idx="94">
                  <c:v>2.4553835385354938E-2</c:v>
                </c:pt>
                <c:pt idx="95">
                  <c:v>2.4736049097067947E-2</c:v>
                </c:pt>
                <c:pt idx="96">
                  <c:v>2.4947291120948734E-2</c:v>
                </c:pt>
                <c:pt idx="97">
                  <c:v>2.5046319315458532E-2</c:v>
                </c:pt>
                <c:pt idx="98">
                  <c:v>2.5398563225613069E-2</c:v>
                </c:pt>
                <c:pt idx="99">
                  <c:v>2.6401931228205666E-2</c:v>
                </c:pt>
                <c:pt idx="100">
                  <c:v>2.6109124624714819E-2</c:v>
                </c:pt>
                <c:pt idx="101">
                  <c:v>2.3953000689493686E-2</c:v>
                </c:pt>
                <c:pt idx="102">
                  <c:v>2.488985568504043E-2</c:v>
                </c:pt>
                <c:pt idx="103">
                  <c:v>2.46907971744319E-2</c:v>
                </c:pt>
                <c:pt idx="104">
                  <c:v>2.6135464283596588E-2</c:v>
                </c:pt>
                <c:pt idx="105">
                  <c:v>2.5850873807552577E-2</c:v>
                </c:pt>
                <c:pt idx="106">
                  <c:v>2.6876572982670099E-2</c:v>
                </c:pt>
                <c:pt idx="107">
                  <c:v>2.3912031491741814E-2</c:v>
                </c:pt>
                <c:pt idx="108">
                  <c:v>2.4272353223867671E-2</c:v>
                </c:pt>
                <c:pt idx="109">
                  <c:v>2.2211321708171083E-2</c:v>
                </c:pt>
                <c:pt idx="110">
                  <c:v>2.2383526066106385E-2</c:v>
                </c:pt>
                <c:pt idx="111">
                  <c:v>2.1836746625491954E-2</c:v>
                </c:pt>
                <c:pt idx="112">
                  <c:v>2.2874491008405884E-2</c:v>
                </c:pt>
                <c:pt idx="113">
                  <c:v>2.1698680765036671E-2</c:v>
                </c:pt>
                <c:pt idx="114">
                  <c:v>2.3519543894474304E-2</c:v>
                </c:pt>
                <c:pt idx="115">
                  <c:v>2.2022410856815555E-2</c:v>
                </c:pt>
                <c:pt idx="116">
                  <c:v>1.9036855654010587E-2</c:v>
                </c:pt>
                <c:pt idx="117">
                  <c:v>2.0500466637770276E-2</c:v>
                </c:pt>
                <c:pt idx="118">
                  <c:v>2.1037959862823197E-2</c:v>
                </c:pt>
                <c:pt idx="119">
                  <c:v>1.8648956630995084E-2</c:v>
                </c:pt>
                <c:pt idx="120">
                  <c:v>2.1446673442982567E-2</c:v>
                </c:pt>
                <c:pt idx="121">
                  <c:v>1.7965317351093191E-2</c:v>
                </c:pt>
                <c:pt idx="122">
                  <c:v>2.0326260409079699E-2</c:v>
                </c:pt>
                <c:pt idx="123">
                  <c:v>2.0676121515316281E-2</c:v>
                </c:pt>
                <c:pt idx="124">
                  <c:v>2.0349006498030175E-2</c:v>
                </c:pt>
                <c:pt idx="125">
                  <c:v>2.0761274920012007E-2</c:v>
                </c:pt>
                <c:pt idx="126">
                  <c:v>1.5550131687680269E-2</c:v>
                </c:pt>
                <c:pt idx="127">
                  <c:v>1.8934139945985251E-2</c:v>
                </c:pt>
                <c:pt idx="128">
                  <c:v>1.2229058799640091E-2</c:v>
                </c:pt>
                <c:pt idx="129">
                  <c:v>1.1774373512015268E-2</c:v>
                </c:pt>
                <c:pt idx="130">
                  <c:v>1.2218801495753051E-2</c:v>
                </c:pt>
                <c:pt idx="131">
                  <c:v>1.2059512699939323E-2</c:v>
                </c:pt>
                <c:pt idx="132">
                  <c:v>1.2005775845895683E-2</c:v>
                </c:pt>
                <c:pt idx="133">
                  <c:v>1.175813475174281E-2</c:v>
                </c:pt>
                <c:pt idx="134">
                  <c:v>1.1791573155446211E-2</c:v>
                </c:pt>
                <c:pt idx="135">
                  <c:v>1.1603866529155793E-2</c:v>
                </c:pt>
                <c:pt idx="136">
                  <c:v>8.8266331436559486E-3</c:v>
                </c:pt>
                <c:pt idx="137">
                  <c:v>1.0046524777189592E-2</c:v>
                </c:pt>
                <c:pt idx="138">
                  <c:v>1.01683242253372E-2</c:v>
                </c:pt>
                <c:pt idx="139">
                  <c:v>1.0445025432613386E-2</c:v>
                </c:pt>
                <c:pt idx="140">
                  <c:v>1.0356310159220672E-2</c:v>
                </c:pt>
                <c:pt idx="141">
                  <c:v>1.0468383011649429E-2</c:v>
                </c:pt>
                <c:pt idx="142">
                  <c:v>1.051826697930891E-2</c:v>
                </c:pt>
                <c:pt idx="143">
                  <c:v>7.9141416397293662E-3</c:v>
                </c:pt>
                <c:pt idx="144">
                  <c:v>7.8165811707453514E-3</c:v>
                </c:pt>
                <c:pt idx="145">
                  <c:v>7.8240948727417159E-3</c:v>
                </c:pt>
                <c:pt idx="146">
                  <c:v>7.8367174680868956E-3</c:v>
                </c:pt>
                <c:pt idx="147">
                  <c:v>7.9776127209941761E-3</c:v>
                </c:pt>
                <c:pt idx="148">
                  <c:v>7.8827563367115383E-3</c:v>
                </c:pt>
                <c:pt idx="149">
                  <c:v>7.8733902033596426E-3</c:v>
                </c:pt>
                <c:pt idx="150">
                  <c:v>7.8821588113300312E-3</c:v>
                </c:pt>
                <c:pt idx="151">
                  <c:v>7.858108671402575E-3</c:v>
                </c:pt>
                <c:pt idx="152">
                  <c:v>7.9276600097837324E-3</c:v>
                </c:pt>
                <c:pt idx="153">
                  <c:v>7.8120099475671445E-3</c:v>
                </c:pt>
                <c:pt idx="154">
                  <c:v>7.8050339157417215E-3</c:v>
                </c:pt>
                <c:pt idx="155">
                  <c:v>7.7747396869130014E-3</c:v>
                </c:pt>
                <c:pt idx="156">
                  <c:v>7.728640963077571E-3</c:v>
                </c:pt>
                <c:pt idx="157">
                  <c:v>7.6831996198345465E-3</c:v>
                </c:pt>
                <c:pt idx="158">
                  <c:v>7.8014340563310469E-3</c:v>
                </c:pt>
                <c:pt idx="159">
                  <c:v>7.7287606734991465E-3</c:v>
                </c:pt>
                <c:pt idx="160">
                  <c:v>7.6226111621773285E-3</c:v>
                </c:pt>
                <c:pt idx="161">
                  <c:v>7.6061345794570245E-3</c:v>
                </c:pt>
                <c:pt idx="162">
                  <c:v>7.5385700899740504E-3</c:v>
                </c:pt>
                <c:pt idx="163">
                  <c:v>7.4829708152440721E-3</c:v>
                </c:pt>
                <c:pt idx="164">
                  <c:v>7.3901012798597288E-3</c:v>
                </c:pt>
                <c:pt idx="165">
                  <c:v>9.5104935232388499E-3</c:v>
                </c:pt>
                <c:pt idx="166">
                  <c:v>4.9259737640345858E-3</c:v>
                </c:pt>
                <c:pt idx="167">
                  <c:v>6.4799317448175353E-3</c:v>
                </c:pt>
                <c:pt idx="168">
                  <c:v>6.067749289110469E-3</c:v>
                </c:pt>
                <c:pt idx="169">
                  <c:v>6.0995957141062318E-3</c:v>
                </c:pt>
                <c:pt idx="170">
                  <c:v>6.2211649795188562E-3</c:v>
                </c:pt>
                <c:pt idx="171">
                  <c:v>6.3603848991512502E-3</c:v>
                </c:pt>
                <c:pt idx="172">
                  <c:v>6.3221188515293347E-3</c:v>
                </c:pt>
                <c:pt idx="173">
                  <c:v>3.4134418007485068E-2</c:v>
                </c:pt>
                <c:pt idx="174">
                  <c:v>3.2275714635264796E-2</c:v>
                </c:pt>
                <c:pt idx="175">
                  <c:v>2.6372467821353385E-2</c:v>
                </c:pt>
                <c:pt idx="176">
                  <c:v>2.6131389679361239E-2</c:v>
                </c:pt>
                <c:pt idx="177">
                  <c:v>2.6016478492702166E-2</c:v>
                </c:pt>
                <c:pt idx="178">
                  <c:v>2.5586217944680523E-2</c:v>
                </c:pt>
                <c:pt idx="179">
                  <c:v>2.4110525685133055E-2</c:v>
                </c:pt>
                <c:pt idx="180">
                  <c:v>2.3742149286404612E-2</c:v>
                </c:pt>
                <c:pt idx="181">
                  <c:v>2.3448985563015556E-2</c:v>
                </c:pt>
                <c:pt idx="182">
                  <c:v>2.2528502062172384E-2</c:v>
                </c:pt>
                <c:pt idx="183">
                  <c:v>2.2309320764399398E-2</c:v>
                </c:pt>
                <c:pt idx="184">
                  <c:v>2.1876799340504349E-2</c:v>
                </c:pt>
                <c:pt idx="185">
                  <c:v>2.2073707557056843E-2</c:v>
                </c:pt>
                <c:pt idx="186">
                  <c:v>2.2032689625833601E-2</c:v>
                </c:pt>
                <c:pt idx="187">
                  <c:v>2.1983557278545618E-2</c:v>
                </c:pt>
                <c:pt idx="188">
                  <c:v>2.179782975596023E-2</c:v>
                </c:pt>
                <c:pt idx="189">
                  <c:v>2.1721234954549695E-2</c:v>
                </c:pt>
                <c:pt idx="190">
                  <c:v>2.1267645962077864E-2</c:v>
                </c:pt>
                <c:pt idx="191">
                  <c:v>2.1320911455571578E-2</c:v>
                </c:pt>
                <c:pt idx="192">
                  <c:v>2.1068263150604505E-2</c:v>
                </c:pt>
                <c:pt idx="193">
                  <c:v>2.1017798151406142E-2</c:v>
                </c:pt>
                <c:pt idx="194">
                  <c:v>2.1000574935280736E-2</c:v>
                </c:pt>
                <c:pt idx="195">
                  <c:v>2.1522706155798987E-2</c:v>
                </c:pt>
                <c:pt idx="196">
                  <c:v>2.1130498799818431E-2</c:v>
                </c:pt>
                <c:pt idx="197">
                  <c:v>2.5742457139531494E-2</c:v>
                </c:pt>
                <c:pt idx="198">
                  <c:v>2.7536991612971962E-2</c:v>
                </c:pt>
                <c:pt idx="199">
                  <c:v>2.7292571631329587E-2</c:v>
                </c:pt>
                <c:pt idx="200">
                  <c:v>2.8866529448919431E-2</c:v>
                </c:pt>
                <c:pt idx="201">
                  <c:v>2.6329375405824473E-2</c:v>
                </c:pt>
                <c:pt idx="202">
                  <c:v>2.5323616605071098E-2</c:v>
                </c:pt>
                <c:pt idx="203">
                  <c:v>2.5081884937396937E-2</c:v>
                </c:pt>
                <c:pt idx="204">
                  <c:v>2.4694903196472273E-2</c:v>
                </c:pt>
                <c:pt idx="205">
                  <c:v>2.348928294505781E-2</c:v>
                </c:pt>
                <c:pt idx="206">
                  <c:v>2.341067809244135E-2</c:v>
                </c:pt>
                <c:pt idx="207">
                  <c:v>2.2850179285581307E-2</c:v>
                </c:pt>
                <c:pt idx="208">
                  <c:v>2.2795568771637131E-2</c:v>
                </c:pt>
                <c:pt idx="209">
                  <c:v>2.2732541815867369E-2</c:v>
                </c:pt>
                <c:pt idx="210">
                  <c:v>2.258225424606175E-2</c:v>
                </c:pt>
                <c:pt idx="211">
                  <c:v>2.2530533396592722E-2</c:v>
                </c:pt>
                <c:pt idx="212">
                  <c:v>2.2466739871347507E-2</c:v>
                </c:pt>
                <c:pt idx="213">
                  <c:v>2.243883847405681E-2</c:v>
                </c:pt>
              </c:numCache>
            </c:numRef>
          </c:xVal>
          <c:yVal>
            <c:numRef>
              <c:f>'Data Re .037R'!#REF!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39-4386-9D4A-0B6CCBACF21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.037R'!$E$51:$HJ$51</c:f>
              <c:numCache>
                <c:formatCode>0.0%</c:formatCode>
                <c:ptCount val="214"/>
                <c:pt idx="0">
                  <c:v>2.6296168264577258E-2</c:v>
                </c:pt>
                <c:pt idx="1">
                  <c:v>2.4502847108763826E-2</c:v>
                </c:pt>
                <c:pt idx="2">
                  <c:v>2.4116422539922522E-2</c:v>
                </c:pt>
                <c:pt idx="3">
                  <c:v>2.3887520817044816E-2</c:v>
                </c:pt>
                <c:pt idx="4">
                  <c:v>2.4159587113577907E-2</c:v>
                </c:pt>
                <c:pt idx="5">
                  <c:v>2.3914755223437445E-2</c:v>
                </c:pt>
                <c:pt idx="6">
                  <c:v>2.3588771437706546E-2</c:v>
                </c:pt>
                <c:pt idx="7">
                  <c:v>2.3264687123352168E-2</c:v>
                </c:pt>
                <c:pt idx="8">
                  <c:v>2.3849716567773127E-2</c:v>
                </c:pt>
                <c:pt idx="9">
                  <c:v>2.1791237920074757E-2</c:v>
                </c:pt>
                <c:pt idx="10">
                  <c:v>2.2465461292609623E-2</c:v>
                </c:pt>
                <c:pt idx="11">
                  <c:v>2.2405269508389947E-2</c:v>
                </c:pt>
                <c:pt idx="12">
                  <c:v>2.320042246280396E-2</c:v>
                </c:pt>
                <c:pt idx="13">
                  <c:v>2.286921862369351E-2</c:v>
                </c:pt>
                <c:pt idx="14">
                  <c:v>2.2841515299695359E-2</c:v>
                </c:pt>
                <c:pt idx="15">
                  <c:v>2.2906082710059006E-2</c:v>
                </c:pt>
                <c:pt idx="16">
                  <c:v>2.278717563349475E-2</c:v>
                </c:pt>
                <c:pt idx="17">
                  <c:v>2.2943110224525221E-2</c:v>
                </c:pt>
                <c:pt idx="18">
                  <c:v>2.2559508450306853E-2</c:v>
                </c:pt>
                <c:pt idx="19">
                  <c:v>2.476102190893148E-2</c:v>
                </c:pt>
                <c:pt idx="20">
                  <c:v>2.3094036709271792E-2</c:v>
                </c:pt>
                <c:pt idx="21">
                  <c:v>2.5072209375843757E-2</c:v>
                </c:pt>
                <c:pt idx="22">
                  <c:v>2.5510353369438632E-2</c:v>
                </c:pt>
                <c:pt idx="23">
                  <c:v>2.5369874069989473E-2</c:v>
                </c:pt>
                <c:pt idx="24">
                  <c:v>2.5398384836415766E-2</c:v>
                </c:pt>
                <c:pt idx="25">
                  <c:v>2.5764356508331532E-2</c:v>
                </c:pt>
                <c:pt idx="26">
                  <c:v>2.5549460442254035E-2</c:v>
                </c:pt>
                <c:pt idx="27">
                  <c:v>2.5055226676238718E-2</c:v>
                </c:pt>
                <c:pt idx="28">
                  <c:v>2.5068135392482871E-2</c:v>
                </c:pt>
                <c:pt idx="29">
                  <c:v>2.5289796403493159E-2</c:v>
                </c:pt>
                <c:pt idx="30">
                  <c:v>2.1158936034417986E-2</c:v>
                </c:pt>
                <c:pt idx="31">
                  <c:v>2.6997368900383623E-2</c:v>
                </c:pt>
                <c:pt idx="32">
                  <c:v>3.0193437152633895E-2</c:v>
                </c:pt>
                <c:pt idx="33">
                  <c:v>3.2043143830387533E-2</c:v>
                </c:pt>
                <c:pt idx="34">
                  <c:v>3.1546667991789956E-2</c:v>
                </c:pt>
                <c:pt idx="35">
                  <c:v>3.1890859859758813E-2</c:v>
                </c:pt>
                <c:pt idx="36">
                  <c:v>3.1562199704699756E-2</c:v>
                </c:pt>
                <c:pt idx="37">
                  <c:v>3.1479360739358642E-2</c:v>
                </c:pt>
                <c:pt idx="38">
                  <c:v>3.1194500441731443E-2</c:v>
                </c:pt>
                <c:pt idx="39">
                  <c:v>2.2363160661464709E-2</c:v>
                </c:pt>
                <c:pt idx="40">
                  <c:v>2.3499153144261209E-2</c:v>
                </c:pt>
                <c:pt idx="41">
                  <c:v>2.4827169739269794E-2</c:v>
                </c:pt>
                <c:pt idx="42">
                  <c:v>2.5696891850526593E-2</c:v>
                </c:pt>
                <c:pt idx="43">
                  <c:v>2.5635113532516685E-2</c:v>
                </c:pt>
                <c:pt idx="44">
                  <c:v>2.5614059137598733E-2</c:v>
                </c:pt>
                <c:pt idx="45">
                  <c:v>2.5702494769587081E-2</c:v>
                </c:pt>
                <c:pt idx="46">
                  <c:v>2.4786265811479691E-2</c:v>
                </c:pt>
                <c:pt idx="47">
                  <c:v>2.4769277049600302E-2</c:v>
                </c:pt>
                <c:pt idx="48">
                  <c:v>3.2669488675501901E-2</c:v>
                </c:pt>
                <c:pt idx="49">
                  <c:v>4.2968263434363219E-2</c:v>
                </c:pt>
                <c:pt idx="50">
                  <c:v>4.0236545895422582E-2</c:v>
                </c:pt>
                <c:pt idx="51">
                  <c:v>4.0447606401538549E-2</c:v>
                </c:pt>
                <c:pt idx="52">
                  <c:v>4.1253300311905661E-2</c:v>
                </c:pt>
                <c:pt idx="53">
                  <c:v>4.2175973004457634E-2</c:v>
                </c:pt>
                <c:pt idx="54">
                  <c:v>4.1922366787144671E-2</c:v>
                </c:pt>
                <c:pt idx="55">
                  <c:v>4.0602050496050479E-2</c:v>
                </c:pt>
                <c:pt idx="56">
                  <c:v>0.15311752085608477</c:v>
                </c:pt>
                <c:pt idx="57">
                  <c:v>3.2991200819467825E-2</c:v>
                </c:pt>
                <c:pt idx="58">
                  <c:v>3.273126745782251E-2</c:v>
                </c:pt>
                <c:pt idx="59">
                  <c:v>2.4892470918968734E-2</c:v>
                </c:pt>
                <c:pt idx="60">
                  <c:v>1.9471505303013115E-2</c:v>
                </c:pt>
                <c:pt idx="61">
                  <c:v>2.449732653393466E-2</c:v>
                </c:pt>
                <c:pt idx="62">
                  <c:v>3.2993782004825944E-2</c:v>
                </c:pt>
                <c:pt idx="63">
                  <c:v>3.3659184492938254E-2</c:v>
                </c:pt>
                <c:pt idx="64">
                  <c:v>3.3754349018639607E-2</c:v>
                </c:pt>
                <c:pt idx="65">
                  <c:v>3.3525887434962209E-2</c:v>
                </c:pt>
                <c:pt idx="66">
                  <c:v>3.3705476163109704E-2</c:v>
                </c:pt>
                <c:pt idx="67">
                  <c:v>3.3779160042301415E-2</c:v>
                </c:pt>
                <c:pt idx="68">
                  <c:v>3.3722877240670246E-2</c:v>
                </c:pt>
                <c:pt idx="69">
                  <c:v>4.0689635409374536E-2</c:v>
                </c:pt>
                <c:pt idx="70">
                  <c:v>3.397614984801034E-2</c:v>
                </c:pt>
                <c:pt idx="71">
                  <c:v>4.0770729234667957E-2</c:v>
                </c:pt>
                <c:pt idx="72">
                  <c:v>4.0658163631405619E-2</c:v>
                </c:pt>
                <c:pt idx="73">
                  <c:v>4.094623839386724E-2</c:v>
                </c:pt>
                <c:pt idx="74">
                  <c:v>4.0728517133444719E-2</c:v>
                </c:pt>
                <c:pt idx="75">
                  <c:v>3.42327528325026E-2</c:v>
                </c:pt>
                <c:pt idx="76">
                  <c:v>4.0869224137522031E-2</c:v>
                </c:pt>
                <c:pt idx="77">
                  <c:v>3.3666594439039521E-2</c:v>
                </c:pt>
                <c:pt idx="78">
                  <c:v>3.3617721583510174E-2</c:v>
                </c:pt>
                <c:pt idx="79">
                  <c:v>3.4229422455349545E-2</c:v>
                </c:pt>
                <c:pt idx="80">
                  <c:v>3.4317177034948743E-2</c:v>
                </c:pt>
                <c:pt idx="81">
                  <c:v>3.442974263821108E-2</c:v>
                </c:pt>
                <c:pt idx="82">
                  <c:v>3.4246823532910531E-2</c:v>
                </c:pt>
                <c:pt idx="83">
                  <c:v>3.4204611431686849E-2</c:v>
                </c:pt>
                <c:pt idx="84">
                  <c:v>4.1174699977544083E-2</c:v>
                </c:pt>
                <c:pt idx="85">
                  <c:v>3.4640803144327048E-2</c:v>
                </c:pt>
                <c:pt idx="86">
                  <c:v>3.4295696388439989E-2</c:v>
                </c:pt>
                <c:pt idx="87">
                  <c:v>2.6341940699641353E-2</c:v>
                </c:pt>
                <c:pt idx="88">
                  <c:v>2.5131681364578662E-2</c:v>
                </c:pt>
                <c:pt idx="89">
                  <c:v>2.5354970968678558E-2</c:v>
                </c:pt>
                <c:pt idx="90">
                  <c:v>2.8598160545064921E-2</c:v>
                </c:pt>
                <c:pt idx="91">
                  <c:v>2.6965346823291769E-2</c:v>
                </c:pt>
                <c:pt idx="92">
                  <c:v>2.4146745115211643E-2</c:v>
                </c:pt>
                <c:pt idx="93">
                  <c:v>2.4332169091270894E-2</c:v>
                </c:pt>
                <c:pt idx="94">
                  <c:v>2.4553835385354938E-2</c:v>
                </c:pt>
                <c:pt idx="95">
                  <c:v>2.4736049097067947E-2</c:v>
                </c:pt>
                <c:pt idx="96">
                  <c:v>2.4947291120948734E-2</c:v>
                </c:pt>
                <c:pt idx="97">
                  <c:v>2.5046319315458532E-2</c:v>
                </c:pt>
                <c:pt idx="98">
                  <c:v>2.5398563225613069E-2</c:v>
                </c:pt>
                <c:pt idx="99">
                  <c:v>2.6401931228205666E-2</c:v>
                </c:pt>
                <c:pt idx="100">
                  <c:v>2.6109124624714819E-2</c:v>
                </c:pt>
                <c:pt idx="101">
                  <c:v>2.3953000689493686E-2</c:v>
                </c:pt>
                <c:pt idx="102">
                  <c:v>2.488985568504043E-2</c:v>
                </c:pt>
                <c:pt idx="103">
                  <c:v>2.46907971744319E-2</c:v>
                </c:pt>
                <c:pt idx="104">
                  <c:v>2.6135464283596588E-2</c:v>
                </c:pt>
                <c:pt idx="105">
                  <c:v>2.5850873807552577E-2</c:v>
                </c:pt>
                <c:pt idx="106">
                  <c:v>2.6876572982670099E-2</c:v>
                </c:pt>
                <c:pt idx="107">
                  <c:v>2.3912031491741814E-2</c:v>
                </c:pt>
                <c:pt idx="108">
                  <c:v>2.4272353223867671E-2</c:v>
                </c:pt>
                <c:pt idx="109">
                  <c:v>2.2211321708171083E-2</c:v>
                </c:pt>
                <c:pt idx="110">
                  <c:v>2.2383526066106385E-2</c:v>
                </c:pt>
                <c:pt idx="111">
                  <c:v>2.1836746625491954E-2</c:v>
                </c:pt>
                <c:pt idx="112">
                  <c:v>2.2874491008405884E-2</c:v>
                </c:pt>
                <c:pt idx="113">
                  <c:v>2.1698680765036671E-2</c:v>
                </c:pt>
                <c:pt idx="114">
                  <c:v>2.3519543894474304E-2</c:v>
                </c:pt>
                <c:pt idx="115">
                  <c:v>2.2022410856815555E-2</c:v>
                </c:pt>
                <c:pt idx="116">
                  <c:v>1.9036855654010587E-2</c:v>
                </c:pt>
                <c:pt idx="117">
                  <c:v>2.0500466637770276E-2</c:v>
                </c:pt>
                <c:pt idx="118">
                  <c:v>2.1037959862823197E-2</c:v>
                </c:pt>
                <c:pt idx="119">
                  <c:v>1.8648956630995084E-2</c:v>
                </c:pt>
                <c:pt idx="120">
                  <c:v>2.1446673442982567E-2</c:v>
                </c:pt>
                <c:pt idx="121">
                  <c:v>1.7965317351093191E-2</c:v>
                </c:pt>
                <c:pt idx="122">
                  <c:v>2.0326260409079699E-2</c:v>
                </c:pt>
                <c:pt idx="123">
                  <c:v>2.0676121515316281E-2</c:v>
                </c:pt>
                <c:pt idx="124">
                  <c:v>2.0349006498030175E-2</c:v>
                </c:pt>
                <c:pt idx="125">
                  <c:v>2.0761274920012007E-2</c:v>
                </c:pt>
                <c:pt idx="126">
                  <c:v>1.5550131687680269E-2</c:v>
                </c:pt>
                <c:pt idx="127">
                  <c:v>1.8934139945985251E-2</c:v>
                </c:pt>
                <c:pt idx="128">
                  <c:v>1.2229058799640091E-2</c:v>
                </c:pt>
                <c:pt idx="129">
                  <c:v>1.1774373512015268E-2</c:v>
                </c:pt>
                <c:pt idx="130">
                  <c:v>1.2218801495753051E-2</c:v>
                </c:pt>
                <c:pt idx="131">
                  <c:v>1.2059512699939323E-2</c:v>
                </c:pt>
                <c:pt idx="132">
                  <c:v>1.2005775845895683E-2</c:v>
                </c:pt>
                <c:pt idx="133">
                  <c:v>1.175813475174281E-2</c:v>
                </c:pt>
                <c:pt idx="134">
                  <c:v>1.1791573155446211E-2</c:v>
                </c:pt>
                <c:pt idx="135">
                  <c:v>1.1603866529155793E-2</c:v>
                </c:pt>
                <c:pt idx="136">
                  <c:v>8.8266331436559486E-3</c:v>
                </c:pt>
                <c:pt idx="137">
                  <c:v>1.0046524777189592E-2</c:v>
                </c:pt>
                <c:pt idx="138">
                  <c:v>1.01683242253372E-2</c:v>
                </c:pt>
                <c:pt idx="139">
                  <c:v>1.0445025432613386E-2</c:v>
                </c:pt>
                <c:pt idx="140">
                  <c:v>1.0356310159220672E-2</c:v>
                </c:pt>
                <c:pt idx="141">
                  <c:v>1.0468383011649429E-2</c:v>
                </c:pt>
                <c:pt idx="142">
                  <c:v>1.051826697930891E-2</c:v>
                </c:pt>
                <c:pt idx="143">
                  <c:v>7.9141416397293662E-3</c:v>
                </c:pt>
                <c:pt idx="144">
                  <c:v>7.8165811707453514E-3</c:v>
                </c:pt>
                <c:pt idx="145">
                  <c:v>7.8240948727417159E-3</c:v>
                </c:pt>
                <c:pt idx="146">
                  <c:v>7.8367174680868956E-3</c:v>
                </c:pt>
                <c:pt idx="147">
                  <c:v>7.9776127209941761E-3</c:v>
                </c:pt>
                <c:pt idx="148">
                  <c:v>7.8827563367115383E-3</c:v>
                </c:pt>
                <c:pt idx="149">
                  <c:v>7.8733902033596426E-3</c:v>
                </c:pt>
                <c:pt idx="150">
                  <c:v>7.8821588113300312E-3</c:v>
                </c:pt>
                <c:pt idx="151">
                  <c:v>7.858108671402575E-3</c:v>
                </c:pt>
                <c:pt idx="152">
                  <c:v>7.9276600097837324E-3</c:v>
                </c:pt>
                <c:pt idx="153">
                  <c:v>7.8120099475671445E-3</c:v>
                </c:pt>
                <c:pt idx="154">
                  <c:v>7.8050339157417215E-3</c:v>
                </c:pt>
                <c:pt idx="155">
                  <c:v>7.7747396869130014E-3</c:v>
                </c:pt>
                <c:pt idx="156">
                  <c:v>7.728640963077571E-3</c:v>
                </c:pt>
                <c:pt idx="157">
                  <c:v>7.6831996198345465E-3</c:v>
                </c:pt>
                <c:pt idx="158">
                  <c:v>7.8014340563310469E-3</c:v>
                </c:pt>
                <c:pt idx="159">
                  <c:v>7.7287606734991465E-3</c:v>
                </c:pt>
                <c:pt idx="160">
                  <c:v>7.6226111621773285E-3</c:v>
                </c:pt>
                <c:pt idx="161">
                  <c:v>7.6061345794570245E-3</c:v>
                </c:pt>
                <c:pt idx="162">
                  <c:v>7.5385700899740504E-3</c:v>
                </c:pt>
                <c:pt idx="163">
                  <c:v>7.4829708152440721E-3</c:v>
                </c:pt>
                <c:pt idx="164">
                  <c:v>7.3901012798597288E-3</c:v>
                </c:pt>
                <c:pt idx="165">
                  <c:v>9.5104935232388499E-3</c:v>
                </c:pt>
                <c:pt idx="166">
                  <c:v>4.9259737640345858E-3</c:v>
                </c:pt>
                <c:pt idx="167">
                  <c:v>6.4799317448175353E-3</c:v>
                </c:pt>
                <c:pt idx="168">
                  <c:v>6.067749289110469E-3</c:v>
                </c:pt>
                <c:pt idx="169">
                  <c:v>6.0995957141062318E-3</c:v>
                </c:pt>
                <c:pt idx="170">
                  <c:v>6.2211649795188562E-3</c:v>
                </c:pt>
                <c:pt idx="171">
                  <c:v>6.3603848991512502E-3</c:v>
                </c:pt>
                <c:pt idx="172">
                  <c:v>6.3221188515293347E-3</c:v>
                </c:pt>
                <c:pt idx="173">
                  <c:v>3.4134418007485068E-2</c:v>
                </c:pt>
                <c:pt idx="174">
                  <c:v>3.2275714635264796E-2</c:v>
                </c:pt>
                <c:pt idx="175">
                  <c:v>2.6372467821353385E-2</c:v>
                </c:pt>
                <c:pt idx="176">
                  <c:v>2.6131389679361239E-2</c:v>
                </c:pt>
                <c:pt idx="177">
                  <c:v>2.6016478492702166E-2</c:v>
                </c:pt>
                <c:pt idx="178">
                  <c:v>2.5586217944680523E-2</c:v>
                </c:pt>
                <c:pt idx="179">
                  <c:v>2.4110525685133055E-2</c:v>
                </c:pt>
                <c:pt idx="180">
                  <c:v>2.3742149286404612E-2</c:v>
                </c:pt>
                <c:pt idx="181">
                  <c:v>2.3448985563015556E-2</c:v>
                </c:pt>
                <c:pt idx="182">
                  <c:v>2.2528502062172384E-2</c:v>
                </c:pt>
                <c:pt idx="183">
                  <c:v>2.2309320764399398E-2</c:v>
                </c:pt>
                <c:pt idx="184">
                  <c:v>2.1876799340504349E-2</c:v>
                </c:pt>
                <c:pt idx="185">
                  <c:v>2.2073707557056843E-2</c:v>
                </c:pt>
                <c:pt idx="186">
                  <c:v>2.2032689625833601E-2</c:v>
                </c:pt>
                <c:pt idx="187">
                  <c:v>2.1983557278545618E-2</c:v>
                </c:pt>
                <c:pt idx="188">
                  <c:v>2.179782975596023E-2</c:v>
                </c:pt>
                <c:pt idx="189">
                  <c:v>2.1721234954549695E-2</c:v>
                </c:pt>
                <c:pt idx="190">
                  <c:v>2.1267645962077864E-2</c:v>
                </c:pt>
                <c:pt idx="191">
                  <c:v>2.1320911455571578E-2</c:v>
                </c:pt>
                <c:pt idx="192">
                  <c:v>2.1068263150604505E-2</c:v>
                </c:pt>
                <c:pt idx="193">
                  <c:v>2.1017798151406142E-2</c:v>
                </c:pt>
                <c:pt idx="194">
                  <c:v>2.1000574935280736E-2</c:v>
                </c:pt>
                <c:pt idx="195">
                  <c:v>2.1522706155798987E-2</c:v>
                </c:pt>
                <c:pt idx="196">
                  <c:v>2.1130498799818431E-2</c:v>
                </c:pt>
                <c:pt idx="197">
                  <c:v>2.5742457139531494E-2</c:v>
                </c:pt>
                <c:pt idx="198">
                  <c:v>2.7536991612971962E-2</c:v>
                </c:pt>
                <c:pt idx="199">
                  <c:v>2.7292571631329587E-2</c:v>
                </c:pt>
                <c:pt idx="200">
                  <c:v>2.8866529448919431E-2</c:v>
                </c:pt>
                <c:pt idx="201">
                  <c:v>2.6329375405824473E-2</c:v>
                </c:pt>
                <c:pt idx="202">
                  <c:v>2.5323616605071098E-2</c:v>
                </c:pt>
                <c:pt idx="203">
                  <c:v>2.5081884937396937E-2</c:v>
                </c:pt>
                <c:pt idx="204">
                  <c:v>2.4694903196472273E-2</c:v>
                </c:pt>
                <c:pt idx="205">
                  <c:v>2.348928294505781E-2</c:v>
                </c:pt>
                <c:pt idx="206">
                  <c:v>2.341067809244135E-2</c:v>
                </c:pt>
                <c:pt idx="207">
                  <c:v>2.2850179285581307E-2</c:v>
                </c:pt>
                <c:pt idx="208">
                  <c:v>2.2795568771637131E-2</c:v>
                </c:pt>
                <c:pt idx="209">
                  <c:v>2.2732541815867369E-2</c:v>
                </c:pt>
                <c:pt idx="210">
                  <c:v>2.258225424606175E-2</c:v>
                </c:pt>
                <c:pt idx="211">
                  <c:v>2.2530533396592722E-2</c:v>
                </c:pt>
                <c:pt idx="212">
                  <c:v>2.2466739871347507E-2</c:v>
                </c:pt>
                <c:pt idx="213">
                  <c:v>2.243883847405681E-2</c:v>
                </c:pt>
              </c:numCache>
            </c:numRef>
          </c:xVal>
          <c:yVal>
            <c:numRef>
              <c:f>'Data Re .037R'!$E$56:$HJ$56</c:f>
              <c:numCache>
                <c:formatCode>0.0%</c:formatCode>
                <c:ptCount val="214"/>
                <c:pt idx="0">
                  <c:v>1.1112595293702563</c:v>
                </c:pt>
                <c:pt idx="1">
                  <c:v>1.0477958910978145</c:v>
                </c:pt>
                <c:pt idx="2">
                  <c:v>1.0154730523078621</c:v>
                </c:pt>
                <c:pt idx="3">
                  <c:v>1.0218004633681474</c:v>
                </c:pt>
                <c:pt idx="4">
                  <c:v>1.0018657687821972</c:v>
                </c:pt>
                <c:pt idx="5">
                  <c:v>1.0233387229862849</c:v>
                </c:pt>
                <c:pt idx="6">
                  <c:v>1.0083634778256736</c:v>
                </c:pt>
                <c:pt idx="7">
                  <c:v>1.0204349223669871</c:v>
                </c:pt>
                <c:pt idx="8">
                  <c:v>1.0168454245315035</c:v>
                </c:pt>
                <c:pt idx="9">
                  <c:v>0.92307135552060982</c:v>
                </c:pt>
                <c:pt idx="10">
                  <c:v>0.96434930543137365</c:v>
                </c:pt>
                <c:pt idx="11">
                  <c:v>1.0287155220845012</c:v>
                </c:pt>
                <c:pt idx="12">
                  <c:v>0.99652014722660431</c:v>
                </c:pt>
                <c:pt idx="13">
                  <c:v>0.98242574328838705</c:v>
                </c:pt>
                <c:pt idx="14">
                  <c:v>1.0055119856457793</c:v>
                </c:pt>
                <c:pt idx="15">
                  <c:v>0.97651836812929116</c:v>
                </c:pt>
                <c:pt idx="16">
                  <c:v>0.96910633674771818</c:v>
                </c:pt>
                <c:pt idx="17">
                  <c:v>0.99612566023650706</c:v>
                </c:pt>
                <c:pt idx="18">
                  <c:v>0.97546305765181074</c:v>
                </c:pt>
                <c:pt idx="19">
                  <c:v>1.0081172750992431</c:v>
                </c:pt>
                <c:pt idx="20">
                  <c:v>1.0064214345638931</c:v>
                </c:pt>
                <c:pt idx="21">
                  <c:v>1.0837985993896586</c:v>
                </c:pt>
                <c:pt idx="22">
                  <c:v>1.0824188572347542</c:v>
                </c:pt>
                <c:pt idx="23">
                  <c:v>1.07766152422483</c:v>
                </c:pt>
                <c:pt idx="24">
                  <c:v>1.0721786658743768</c:v>
                </c:pt>
                <c:pt idx="25">
                  <c:v>1.0797007607975289</c:v>
                </c:pt>
                <c:pt idx="26">
                  <c:v>1.0740033509502622</c:v>
                </c:pt>
                <c:pt idx="27">
                  <c:v>1.0726434571135328</c:v>
                </c:pt>
                <c:pt idx="28">
                  <c:v>1.0763787041338475</c:v>
                </c:pt>
                <c:pt idx="29">
                  <c:v>1.072676039490954</c:v>
                </c:pt>
                <c:pt idx="30">
                  <c:v>0.98824077989530557</c:v>
                </c:pt>
                <c:pt idx="31">
                  <c:v>1.3577141531325532</c:v>
                </c:pt>
                <c:pt idx="32">
                  <c:v>1.3029109966469619</c:v>
                </c:pt>
                <c:pt idx="33">
                  <c:v>1.3562097668608206</c:v>
                </c:pt>
                <c:pt idx="34">
                  <c:v>1.3084482511612359</c:v>
                </c:pt>
                <c:pt idx="35">
                  <c:v>1.3609340346218808</c:v>
                </c:pt>
                <c:pt idx="36">
                  <c:v>1.3614998898732265</c:v>
                </c:pt>
                <c:pt idx="37">
                  <c:v>1.3679383567739314</c:v>
                </c:pt>
                <c:pt idx="38">
                  <c:v>1.3378170793723598</c:v>
                </c:pt>
                <c:pt idx="39">
                  <c:v>0.94138815864994996</c:v>
                </c:pt>
                <c:pt idx="40">
                  <c:v>0.9684861845642978</c:v>
                </c:pt>
                <c:pt idx="41">
                  <c:v>1.0206554674040218</c:v>
                </c:pt>
                <c:pt idx="42">
                  <c:v>1.082665652339533</c:v>
                </c:pt>
                <c:pt idx="43">
                  <c:v>1.0804634541944798</c:v>
                </c:pt>
                <c:pt idx="44">
                  <c:v>1.0936122770883119</c:v>
                </c:pt>
                <c:pt idx="45">
                  <c:v>1.0961936722835628</c:v>
                </c:pt>
                <c:pt idx="46">
                  <c:v>1.1082458693363657</c:v>
                </c:pt>
                <c:pt idx="47">
                  <c:v>1.066276651964434</c:v>
                </c:pt>
                <c:pt idx="48">
                  <c:v>1.4237223020429723</c:v>
                </c:pt>
                <c:pt idx="49">
                  <c:v>3.5085079393052614</c:v>
                </c:pt>
                <c:pt idx="50">
                  <c:v>3.3406747978682487</c:v>
                </c:pt>
                <c:pt idx="51">
                  <c:v>3.3763840565986554</c:v>
                </c:pt>
                <c:pt idx="52">
                  <c:v>3.4115046754591698</c:v>
                </c:pt>
                <c:pt idx="53">
                  <c:v>3.4817532411544527</c:v>
                </c:pt>
                <c:pt idx="54">
                  <c:v>3.4418947824084718</c:v>
                </c:pt>
                <c:pt idx="55">
                  <c:v>3.2839647680690378</c:v>
                </c:pt>
                <c:pt idx="56">
                  <c:v>2.8844709322763666</c:v>
                </c:pt>
                <c:pt idx="57">
                  <c:v>2.7857131354845679</c:v>
                </c:pt>
                <c:pt idx="58">
                  <c:v>2.613182534269749</c:v>
                </c:pt>
                <c:pt idx="59">
                  <c:v>1.0701510709957056</c:v>
                </c:pt>
                <c:pt idx="60">
                  <c:v>2.7874367839114846</c:v>
                </c:pt>
                <c:pt idx="61">
                  <c:v>3.1084661736488344</c:v>
                </c:pt>
                <c:pt idx="62">
                  <c:v>3.6250740938987827</c:v>
                </c:pt>
                <c:pt idx="63">
                  <c:v>3.374676749337846</c:v>
                </c:pt>
                <c:pt idx="64">
                  <c:v>3.3480438587299632</c:v>
                </c:pt>
                <c:pt idx="65">
                  <c:v>3.3469105411131173</c:v>
                </c:pt>
                <c:pt idx="66">
                  <c:v>3.3685978617065704</c:v>
                </c:pt>
                <c:pt idx="67">
                  <c:v>3.3382544620092629</c:v>
                </c:pt>
                <c:pt idx="68">
                  <c:v>3.3404951214456737</c:v>
                </c:pt>
                <c:pt idx="69">
                  <c:v>3.4089224855595703</c:v>
                </c:pt>
                <c:pt idx="70">
                  <c:v>3.3665715931534286</c:v>
                </c:pt>
                <c:pt idx="71">
                  <c:v>3.3677978277205898</c:v>
                </c:pt>
                <c:pt idx="72">
                  <c:v>3.4020001870674754</c:v>
                </c:pt>
                <c:pt idx="73">
                  <c:v>3.4095967144055255</c:v>
                </c:pt>
                <c:pt idx="74">
                  <c:v>3.4059683819431612</c:v>
                </c:pt>
                <c:pt idx="75">
                  <c:v>3.3719093107857119</c:v>
                </c:pt>
                <c:pt idx="76">
                  <c:v>3.3985918234409187</c:v>
                </c:pt>
                <c:pt idx="77">
                  <c:v>3.3195575455709312</c:v>
                </c:pt>
                <c:pt idx="78">
                  <c:v>3.3007155089496005</c:v>
                </c:pt>
                <c:pt idx="79">
                  <c:v>3.353600046814464</c:v>
                </c:pt>
                <c:pt idx="80">
                  <c:v>3.362109922933552</c:v>
                </c:pt>
                <c:pt idx="81">
                  <c:v>3.3548444316509807</c:v>
                </c:pt>
                <c:pt idx="82">
                  <c:v>3.3639884901183366</c:v>
                </c:pt>
                <c:pt idx="83">
                  <c:v>3.3738996943819632</c:v>
                </c:pt>
                <c:pt idx="84">
                  <c:v>3.4234676207969685</c:v>
                </c:pt>
                <c:pt idx="85">
                  <c:v>3.3912497334838241</c:v>
                </c:pt>
                <c:pt idx="86">
                  <c:v>3.3722506715826235</c:v>
                </c:pt>
                <c:pt idx="87">
                  <c:v>1.1438494501250021</c:v>
                </c:pt>
                <c:pt idx="88">
                  <c:v>0.81991342475737961</c:v>
                </c:pt>
                <c:pt idx="89">
                  <c:v>1.1817892560000767</c:v>
                </c:pt>
                <c:pt idx="90">
                  <c:v>1.211839691342222</c:v>
                </c:pt>
                <c:pt idx="91">
                  <c:v>1.258944701192426</c:v>
                </c:pt>
                <c:pt idx="92">
                  <c:v>1.0717361097715368</c:v>
                </c:pt>
                <c:pt idx="93">
                  <c:v>1.0756439607699675</c:v>
                </c:pt>
                <c:pt idx="94">
                  <c:v>1.0719412078776756</c:v>
                </c:pt>
                <c:pt idx="95">
                  <c:v>1.0688049788950265</c:v>
                </c:pt>
                <c:pt idx="96">
                  <c:v>1.049653829197891</c:v>
                </c:pt>
                <c:pt idx="97">
                  <c:v>1.0268411747895885</c:v>
                </c:pt>
                <c:pt idx="98">
                  <c:v>1.0571171149958591</c:v>
                </c:pt>
                <c:pt idx="99">
                  <c:v>1.1417163828729446</c:v>
                </c:pt>
                <c:pt idx="100">
                  <c:v>1.0829901288252535</c:v>
                </c:pt>
                <c:pt idx="101">
                  <c:v>1.0659154407771181</c:v>
                </c:pt>
                <c:pt idx="102">
                  <c:v>1.1389923543457514</c:v>
                </c:pt>
                <c:pt idx="103">
                  <c:v>1.1971978872559137</c:v>
                </c:pt>
                <c:pt idx="104">
                  <c:v>1.5004765594348719</c:v>
                </c:pt>
                <c:pt idx="105">
                  <c:v>1.5067999983241229</c:v>
                </c:pt>
                <c:pt idx="106">
                  <c:v>1.5112307082638901</c:v>
                </c:pt>
                <c:pt idx="107">
                  <c:v>1.2681551958183008</c:v>
                </c:pt>
                <c:pt idx="108">
                  <c:v>1.4158255171566689</c:v>
                </c:pt>
                <c:pt idx="109">
                  <c:v>1.065328002732965</c:v>
                </c:pt>
                <c:pt idx="110">
                  <c:v>1.1410741324520657</c:v>
                </c:pt>
                <c:pt idx="111">
                  <c:v>1.0778520701231535</c:v>
                </c:pt>
                <c:pt idx="112">
                  <c:v>1.0222454405144801</c:v>
                </c:pt>
                <c:pt idx="113">
                  <c:v>1.2266110851575489</c:v>
                </c:pt>
                <c:pt idx="114">
                  <c:v>1.4828266508391186</c:v>
                </c:pt>
                <c:pt idx="115">
                  <c:v>1.0533369782990525</c:v>
                </c:pt>
                <c:pt idx="116">
                  <c:v>1.4281921938786453</c:v>
                </c:pt>
                <c:pt idx="117">
                  <c:v>1.1805128985743936</c:v>
                </c:pt>
                <c:pt idx="118">
                  <c:v>1.038674772199603</c:v>
                </c:pt>
                <c:pt idx="119">
                  <c:v>1.2853421071854987</c:v>
                </c:pt>
                <c:pt idx="120">
                  <c:v>1.293449332308465</c:v>
                </c:pt>
                <c:pt idx="121">
                  <c:v>1.2299185914603388</c:v>
                </c:pt>
                <c:pt idx="122">
                  <c:v>1.2687824041563069</c:v>
                </c:pt>
                <c:pt idx="123">
                  <c:v>1.145945901243141</c:v>
                </c:pt>
                <c:pt idx="124">
                  <c:v>1.1951357224304215</c:v>
                </c:pt>
                <c:pt idx="125">
                  <c:v>1.2010306353039577</c:v>
                </c:pt>
                <c:pt idx="126">
                  <c:v>0.82962589458252955</c:v>
                </c:pt>
                <c:pt idx="127">
                  <c:v>1.1094426647027336</c:v>
                </c:pt>
                <c:pt idx="128">
                  <c:v>0.6675542962663521</c:v>
                </c:pt>
                <c:pt idx="129">
                  <c:v>0.67549400941376336</c:v>
                </c:pt>
                <c:pt idx="130">
                  <c:v>0.67818765420306115</c:v>
                </c:pt>
                <c:pt idx="131">
                  <c:v>0.68204482398860455</c:v>
                </c:pt>
                <c:pt idx="132">
                  <c:v>0.65180740089566269</c:v>
                </c:pt>
                <c:pt idx="133">
                  <c:v>0.6569819788863418</c:v>
                </c:pt>
                <c:pt idx="134">
                  <c:v>0.66856273571144664</c:v>
                </c:pt>
                <c:pt idx="135">
                  <c:v>0.66787297176248672</c:v>
                </c:pt>
                <c:pt idx="136">
                  <c:v>0.46726647898611995</c:v>
                </c:pt>
                <c:pt idx="137">
                  <c:v>0.67144185926693334</c:v>
                </c:pt>
                <c:pt idx="138">
                  <c:v>0.68100380702229557</c:v>
                </c:pt>
                <c:pt idx="139">
                  <c:v>0.72781905339172981</c:v>
                </c:pt>
                <c:pt idx="140">
                  <c:v>0.70595485735748631</c:v>
                </c:pt>
                <c:pt idx="141">
                  <c:v>0.69639578316761341</c:v>
                </c:pt>
                <c:pt idx="142">
                  <c:v>0.70046504512578367</c:v>
                </c:pt>
                <c:pt idx="143">
                  <c:v>0.65166695682228604</c:v>
                </c:pt>
                <c:pt idx="144">
                  <c:v>0.59966852940576598</c:v>
                </c:pt>
                <c:pt idx="145">
                  <c:v>0.58535210316819941</c:v>
                </c:pt>
                <c:pt idx="146">
                  <c:v>0.57228960360423997</c:v>
                </c:pt>
                <c:pt idx="147">
                  <c:v>0.59622047757106822</c:v>
                </c:pt>
                <c:pt idx="148">
                  <c:v>0.57907925848625963</c:v>
                </c:pt>
                <c:pt idx="149">
                  <c:v>0.57301312611865474</c:v>
                </c:pt>
                <c:pt idx="150">
                  <c:v>0.57961565260638914</c:v>
                </c:pt>
                <c:pt idx="151">
                  <c:v>0.58683474559196003</c:v>
                </c:pt>
                <c:pt idx="152">
                  <c:v>0.58754119399827287</c:v>
                </c:pt>
                <c:pt idx="153">
                  <c:v>0.57905846480832546</c:v>
                </c:pt>
                <c:pt idx="154">
                  <c:v>0.58121194353634686</c:v>
                </c:pt>
                <c:pt idx="155">
                  <c:v>0.58285506513306451</c:v>
                </c:pt>
                <c:pt idx="156">
                  <c:v>0.57539098879449446</c:v>
                </c:pt>
                <c:pt idx="157">
                  <c:v>0.57328499811382516</c:v>
                </c:pt>
                <c:pt idx="158">
                  <c:v>0.59148611400846218</c:v>
                </c:pt>
                <c:pt idx="159">
                  <c:v>0.58609347688172986</c:v>
                </c:pt>
                <c:pt idx="160">
                  <c:v>0.58140416611685997</c:v>
                </c:pt>
                <c:pt idx="161">
                  <c:v>0.58133773682292944</c:v>
                </c:pt>
                <c:pt idx="162">
                  <c:v>0.58930007066050749</c:v>
                </c:pt>
                <c:pt idx="163">
                  <c:v>0.57276007668636764</c:v>
                </c:pt>
                <c:pt idx="164">
                  <c:v>0.5775251083161882</c:v>
                </c:pt>
                <c:pt idx="165">
                  <c:v>0.39417228194392484</c:v>
                </c:pt>
                <c:pt idx="166">
                  <c:v>0.21481680450333401</c:v>
                </c:pt>
                <c:pt idx="167">
                  <c:v>0.52938522211611305</c:v>
                </c:pt>
                <c:pt idx="168">
                  <c:v>0.50406127284229119</c:v>
                </c:pt>
                <c:pt idx="169">
                  <c:v>0.50944935918180578</c:v>
                </c:pt>
                <c:pt idx="170">
                  <c:v>0.51474862703125313</c:v>
                </c:pt>
                <c:pt idx="171">
                  <c:v>0.52534826843100446</c:v>
                </c:pt>
                <c:pt idx="172">
                  <c:v>0.515133146545797</c:v>
                </c:pt>
                <c:pt idx="173">
                  <c:v>0.68186110324947824</c:v>
                </c:pt>
                <c:pt idx="174">
                  <c:v>0.68060103845593944</c:v>
                </c:pt>
                <c:pt idx="175">
                  <c:v>0.53104553762087514</c:v>
                </c:pt>
                <c:pt idx="176">
                  <c:v>0.53578261187002396</c:v>
                </c:pt>
                <c:pt idx="177">
                  <c:v>0.54008922422064398</c:v>
                </c:pt>
                <c:pt idx="178">
                  <c:v>0.53479633802473592</c:v>
                </c:pt>
                <c:pt idx="179">
                  <c:v>0.49118489177097391</c:v>
                </c:pt>
                <c:pt idx="180">
                  <c:v>0.48577534839387471</c:v>
                </c:pt>
                <c:pt idx="181">
                  <c:v>0.48260451852033259</c:v>
                </c:pt>
                <c:pt idx="182">
                  <c:v>0.44448442369159619</c:v>
                </c:pt>
                <c:pt idx="183">
                  <c:v>0.43972819211328956</c:v>
                </c:pt>
                <c:pt idx="184">
                  <c:v>0.42871972246602119</c:v>
                </c:pt>
                <c:pt idx="185">
                  <c:v>0.44277983987309288</c:v>
                </c:pt>
                <c:pt idx="186">
                  <c:v>0.43579671491540506</c:v>
                </c:pt>
                <c:pt idx="187">
                  <c:v>0.44113532977625064</c:v>
                </c:pt>
                <c:pt idx="188">
                  <c:v>0.43338785178610922</c:v>
                </c:pt>
                <c:pt idx="189">
                  <c:v>0.4315678534046789</c:v>
                </c:pt>
                <c:pt idx="190">
                  <c:v>0.42061183320726836</c:v>
                </c:pt>
                <c:pt idx="191">
                  <c:v>0.41797647631229767</c:v>
                </c:pt>
                <c:pt idx="192">
                  <c:v>0.41924668053204667</c:v>
                </c:pt>
                <c:pt idx="193">
                  <c:v>0.4072024390968082</c:v>
                </c:pt>
                <c:pt idx="194">
                  <c:v>0.40790988363382374</c:v>
                </c:pt>
                <c:pt idx="195">
                  <c:v>0.42851266331818488</c:v>
                </c:pt>
                <c:pt idx="196">
                  <c:v>0.42316330843347327</c:v>
                </c:pt>
                <c:pt idx="197">
                  <c:v>0.49093688803968827</c:v>
                </c:pt>
                <c:pt idx="198">
                  <c:v>0.56887404874893488</c:v>
                </c:pt>
                <c:pt idx="199">
                  <c:v>0.57542470175688798</c:v>
                </c:pt>
                <c:pt idx="200">
                  <c:v>0.62534135041081118</c:v>
                </c:pt>
                <c:pt idx="201">
                  <c:v>0.55988413101892776</c:v>
                </c:pt>
                <c:pt idx="202">
                  <c:v>0.52330663772704666</c:v>
                </c:pt>
                <c:pt idx="203">
                  <c:v>0.52468228046493315</c:v>
                </c:pt>
                <c:pt idx="204">
                  <c:v>0.51762625490887237</c:v>
                </c:pt>
                <c:pt idx="205">
                  <c:v>0.44092915915635789</c:v>
                </c:pt>
                <c:pt idx="206">
                  <c:v>0.43599843108705955</c:v>
                </c:pt>
                <c:pt idx="207">
                  <c:v>0.39165329658680981</c:v>
                </c:pt>
                <c:pt idx="208">
                  <c:v>0.38258760009902809</c:v>
                </c:pt>
                <c:pt idx="209">
                  <c:v>0.38731368177271042</c:v>
                </c:pt>
                <c:pt idx="210">
                  <c:v>0.38296242172092926</c:v>
                </c:pt>
                <c:pt idx="211">
                  <c:v>0.37950791316106014</c:v>
                </c:pt>
                <c:pt idx="212">
                  <c:v>0.37478104018082198</c:v>
                </c:pt>
                <c:pt idx="213">
                  <c:v>0.38456240952894416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39-4386-9D4A-0B6CCBACF21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.037R'!$E$51:$HJ$51</c:f>
              <c:numCache>
                <c:formatCode>0.0%</c:formatCode>
                <c:ptCount val="214"/>
                <c:pt idx="0">
                  <c:v>2.6296168264577258E-2</c:v>
                </c:pt>
                <c:pt idx="1">
                  <c:v>2.4502847108763826E-2</c:v>
                </c:pt>
                <c:pt idx="2">
                  <c:v>2.4116422539922522E-2</c:v>
                </c:pt>
                <c:pt idx="3">
                  <c:v>2.3887520817044816E-2</c:v>
                </c:pt>
                <c:pt idx="4">
                  <c:v>2.4159587113577907E-2</c:v>
                </c:pt>
                <c:pt idx="5">
                  <c:v>2.3914755223437445E-2</c:v>
                </c:pt>
                <c:pt idx="6">
                  <c:v>2.3588771437706546E-2</c:v>
                </c:pt>
                <c:pt idx="7">
                  <c:v>2.3264687123352168E-2</c:v>
                </c:pt>
                <c:pt idx="8">
                  <c:v>2.3849716567773127E-2</c:v>
                </c:pt>
                <c:pt idx="9">
                  <c:v>2.1791237920074757E-2</c:v>
                </c:pt>
                <c:pt idx="10">
                  <c:v>2.2465461292609623E-2</c:v>
                </c:pt>
                <c:pt idx="11">
                  <c:v>2.2405269508389947E-2</c:v>
                </c:pt>
                <c:pt idx="12">
                  <c:v>2.320042246280396E-2</c:v>
                </c:pt>
                <c:pt idx="13">
                  <c:v>2.286921862369351E-2</c:v>
                </c:pt>
                <c:pt idx="14">
                  <c:v>2.2841515299695359E-2</c:v>
                </c:pt>
                <c:pt idx="15">
                  <c:v>2.2906082710059006E-2</c:v>
                </c:pt>
                <c:pt idx="16">
                  <c:v>2.278717563349475E-2</c:v>
                </c:pt>
                <c:pt idx="17">
                  <c:v>2.2943110224525221E-2</c:v>
                </c:pt>
                <c:pt idx="18">
                  <c:v>2.2559508450306853E-2</c:v>
                </c:pt>
                <c:pt idx="19">
                  <c:v>2.476102190893148E-2</c:v>
                </c:pt>
                <c:pt idx="20">
                  <c:v>2.3094036709271792E-2</c:v>
                </c:pt>
                <c:pt idx="21">
                  <c:v>2.5072209375843757E-2</c:v>
                </c:pt>
                <c:pt idx="22">
                  <c:v>2.5510353369438632E-2</c:v>
                </c:pt>
                <c:pt idx="23">
                  <c:v>2.5369874069989473E-2</c:v>
                </c:pt>
                <c:pt idx="24">
                  <c:v>2.5398384836415766E-2</c:v>
                </c:pt>
                <c:pt idx="25">
                  <c:v>2.5764356508331532E-2</c:v>
                </c:pt>
                <c:pt idx="26">
                  <c:v>2.5549460442254035E-2</c:v>
                </c:pt>
                <c:pt idx="27">
                  <c:v>2.5055226676238718E-2</c:v>
                </c:pt>
                <c:pt idx="28">
                  <c:v>2.5068135392482871E-2</c:v>
                </c:pt>
                <c:pt idx="29">
                  <c:v>2.5289796403493159E-2</c:v>
                </c:pt>
                <c:pt idx="30">
                  <c:v>2.1158936034417986E-2</c:v>
                </c:pt>
                <c:pt idx="31">
                  <c:v>2.6997368900383623E-2</c:v>
                </c:pt>
                <c:pt idx="32">
                  <c:v>3.0193437152633895E-2</c:v>
                </c:pt>
                <c:pt idx="33">
                  <c:v>3.2043143830387533E-2</c:v>
                </c:pt>
                <c:pt idx="34">
                  <c:v>3.1546667991789956E-2</c:v>
                </c:pt>
                <c:pt idx="35">
                  <c:v>3.1890859859758813E-2</c:v>
                </c:pt>
                <c:pt idx="36">
                  <c:v>3.1562199704699756E-2</c:v>
                </c:pt>
                <c:pt idx="37">
                  <c:v>3.1479360739358642E-2</c:v>
                </c:pt>
                <c:pt idx="38">
                  <c:v>3.1194500441731443E-2</c:v>
                </c:pt>
                <c:pt idx="39">
                  <c:v>2.2363160661464709E-2</c:v>
                </c:pt>
                <c:pt idx="40">
                  <c:v>2.3499153144261209E-2</c:v>
                </c:pt>
                <c:pt idx="41">
                  <c:v>2.4827169739269794E-2</c:v>
                </c:pt>
                <c:pt idx="42">
                  <c:v>2.5696891850526593E-2</c:v>
                </c:pt>
                <c:pt idx="43">
                  <c:v>2.5635113532516685E-2</c:v>
                </c:pt>
                <c:pt idx="44">
                  <c:v>2.5614059137598733E-2</c:v>
                </c:pt>
                <c:pt idx="45">
                  <c:v>2.5702494769587081E-2</c:v>
                </c:pt>
                <c:pt idx="46">
                  <c:v>2.4786265811479691E-2</c:v>
                </c:pt>
                <c:pt idx="47">
                  <c:v>2.4769277049600302E-2</c:v>
                </c:pt>
                <c:pt idx="48">
                  <c:v>3.2669488675501901E-2</c:v>
                </c:pt>
                <c:pt idx="49">
                  <c:v>4.2968263434363219E-2</c:v>
                </c:pt>
                <c:pt idx="50">
                  <c:v>4.0236545895422582E-2</c:v>
                </c:pt>
                <c:pt idx="51">
                  <c:v>4.0447606401538549E-2</c:v>
                </c:pt>
                <c:pt idx="52">
                  <c:v>4.1253300311905661E-2</c:v>
                </c:pt>
                <c:pt idx="53">
                  <c:v>4.2175973004457634E-2</c:v>
                </c:pt>
                <c:pt idx="54">
                  <c:v>4.1922366787144671E-2</c:v>
                </c:pt>
                <c:pt idx="55">
                  <c:v>4.0602050496050479E-2</c:v>
                </c:pt>
                <c:pt idx="56">
                  <c:v>0.15311752085608477</c:v>
                </c:pt>
                <c:pt idx="57">
                  <c:v>3.2991200819467825E-2</c:v>
                </c:pt>
                <c:pt idx="58">
                  <c:v>3.273126745782251E-2</c:v>
                </c:pt>
                <c:pt idx="59">
                  <c:v>2.4892470918968734E-2</c:v>
                </c:pt>
                <c:pt idx="60">
                  <c:v>1.9471505303013115E-2</c:v>
                </c:pt>
                <c:pt idx="61">
                  <c:v>2.449732653393466E-2</c:v>
                </c:pt>
                <c:pt idx="62">
                  <c:v>3.2993782004825944E-2</c:v>
                </c:pt>
                <c:pt idx="63">
                  <c:v>3.3659184492938254E-2</c:v>
                </c:pt>
                <c:pt idx="64">
                  <c:v>3.3754349018639607E-2</c:v>
                </c:pt>
                <c:pt idx="65">
                  <c:v>3.3525887434962209E-2</c:v>
                </c:pt>
                <c:pt idx="66">
                  <c:v>3.3705476163109704E-2</c:v>
                </c:pt>
                <c:pt idx="67">
                  <c:v>3.3779160042301415E-2</c:v>
                </c:pt>
                <c:pt idx="68">
                  <c:v>3.3722877240670246E-2</c:v>
                </c:pt>
                <c:pt idx="69">
                  <c:v>4.0689635409374536E-2</c:v>
                </c:pt>
                <c:pt idx="70">
                  <c:v>3.397614984801034E-2</c:v>
                </c:pt>
                <c:pt idx="71">
                  <c:v>4.0770729234667957E-2</c:v>
                </c:pt>
                <c:pt idx="72">
                  <c:v>4.0658163631405619E-2</c:v>
                </c:pt>
                <c:pt idx="73">
                  <c:v>4.094623839386724E-2</c:v>
                </c:pt>
                <c:pt idx="74">
                  <c:v>4.0728517133444719E-2</c:v>
                </c:pt>
                <c:pt idx="75">
                  <c:v>3.42327528325026E-2</c:v>
                </c:pt>
                <c:pt idx="76">
                  <c:v>4.0869224137522031E-2</c:v>
                </c:pt>
                <c:pt idx="77">
                  <c:v>3.3666594439039521E-2</c:v>
                </c:pt>
                <c:pt idx="78">
                  <c:v>3.3617721583510174E-2</c:v>
                </c:pt>
                <c:pt idx="79">
                  <c:v>3.4229422455349545E-2</c:v>
                </c:pt>
                <c:pt idx="80">
                  <c:v>3.4317177034948743E-2</c:v>
                </c:pt>
                <c:pt idx="81">
                  <c:v>3.442974263821108E-2</c:v>
                </c:pt>
                <c:pt idx="82">
                  <c:v>3.4246823532910531E-2</c:v>
                </c:pt>
                <c:pt idx="83">
                  <c:v>3.4204611431686849E-2</c:v>
                </c:pt>
                <c:pt idx="84">
                  <c:v>4.1174699977544083E-2</c:v>
                </c:pt>
                <c:pt idx="85">
                  <c:v>3.4640803144327048E-2</c:v>
                </c:pt>
                <c:pt idx="86">
                  <c:v>3.4295696388439989E-2</c:v>
                </c:pt>
                <c:pt idx="87">
                  <c:v>2.6341940699641353E-2</c:v>
                </c:pt>
                <c:pt idx="88">
                  <c:v>2.5131681364578662E-2</c:v>
                </c:pt>
                <c:pt idx="89">
                  <c:v>2.5354970968678558E-2</c:v>
                </c:pt>
                <c:pt idx="90">
                  <c:v>2.8598160545064921E-2</c:v>
                </c:pt>
                <c:pt idx="91">
                  <c:v>2.6965346823291769E-2</c:v>
                </c:pt>
                <c:pt idx="92">
                  <c:v>2.4146745115211643E-2</c:v>
                </c:pt>
                <c:pt idx="93">
                  <c:v>2.4332169091270894E-2</c:v>
                </c:pt>
                <c:pt idx="94">
                  <c:v>2.4553835385354938E-2</c:v>
                </c:pt>
                <c:pt idx="95">
                  <c:v>2.4736049097067947E-2</c:v>
                </c:pt>
                <c:pt idx="96">
                  <c:v>2.4947291120948734E-2</c:v>
                </c:pt>
                <c:pt idx="97">
                  <c:v>2.5046319315458532E-2</c:v>
                </c:pt>
                <c:pt idx="98">
                  <c:v>2.5398563225613069E-2</c:v>
                </c:pt>
                <c:pt idx="99">
                  <c:v>2.6401931228205666E-2</c:v>
                </c:pt>
                <c:pt idx="100">
                  <c:v>2.6109124624714819E-2</c:v>
                </c:pt>
                <c:pt idx="101">
                  <c:v>2.3953000689493686E-2</c:v>
                </c:pt>
                <c:pt idx="102">
                  <c:v>2.488985568504043E-2</c:v>
                </c:pt>
                <c:pt idx="103">
                  <c:v>2.46907971744319E-2</c:v>
                </c:pt>
                <c:pt idx="104">
                  <c:v>2.6135464283596588E-2</c:v>
                </c:pt>
                <c:pt idx="105">
                  <c:v>2.5850873807552577E-2</c:v>
                </c:pt>
                <c:pt idx="106">
                  <c:v>2.6876572982670099E-2</c:v>
                </c:pt>
                <c:pt idx="107">
                  <c:v>2.3912031491741814E-2</c:v>
                </c:pt>
                <c:pt idx="108">
                  <c:v>2.4272353223867671E-2</c:v>
                </c:pt>
                <c:pt idx="109">
                  <c:v>2.2211321708171083E-2</c:v>
                </c:pt>
                <c:pt idx="110">
                  <c:v>2.2383526066106385E-2</c:v>
                </c:pt>
                <c:pt idx="111">
                  <c:v>2.1836746625491954E-2</c:v>
                </c:pt>
                <c:pt idx="112">
                  <c:v>2.2874491008405884E-2</c:v>
                </c:pt>
                <c:pt idx="113">
                  <c:v>2.1698680765036671E-2</c:v>
                </c:pt>
                <c:pt idx="114">
                  <c:v>2.3519543894474304E-2</c:v>
                </c:pt>
                <c:pt idx="115">
                  <c:v>2.2022410856815555E-2</c:v>
                </c:pt>
                <c:pt idx="116">
                  <c:v>1.9036855654010587E-2</c:v>
                </c:pt>
                <c:pt idx="117">
                  <c:v>2.0500466637770276E-2</c:v>
                </c:pt>
                <c:pt idx="118">
                  <c:v>2.1037959862823197E-2</c:v>
                </c:pt>
                <c:pt idx="119">
                  <c:v>1.8648956630995084E-2</c:v>
                </c:pt>
                <c:pt idx="120">
                  <c:v>2.1446673442982567E-2</c:v>
                </c:pt>
                <c:pt idx="121">
                  <c:v>1.7965317351093191E-2</c:v>
                </c:pt>
                <c:pt idx="122">
                  <c:v>2.0326260409079699E-2</c:v>
                </c:pt>
                <c:pt idx="123">
                  <c:v>2.0676121515316281E-2</c:v>
                </c:pt>
                <c:pt idx="124">
                  <c:v>2.0349006498030175E-2</c:v>
                </c:pt>
                <c:pt idx="125">
                  <c:v>2.0761274920012007E-2</c:v>
                </c:pt>
                <c:pt idx="126">
                  <c:v>1.5550131687680269E-2</c:v>
                </c:pt>
                <c:pt idx="127">
                  <c:v>1.8934139945985251E-2</c:v>
                </c:pt>
                <c:pt idx="128">
                  <c:v>1.2229058799640091E-2</c:v>
                </c:pt>
                <c:pt idx="129">
                  <c:v>1.1774373512015268E-2</c:v>
                </c:pt>
                <c:pt idx="130">
                  <c:v>1.2218801495753051E-2</c:v>
                </c:pt>
                <c:pt idx="131">
                  <c:v>1.2059512699939323E-2</c:v>
                </c:pt>
                <c:pt idx="132">
                  <c:v>1.2005775845895683E-2</c:v>
                </c:pt>
                <c:pt idx="133">
                  <c:v>1.175813475174281E-2</c:v>
                </c:pt>
                <c:pt idx="134">
                  <c:v>1.1791573155446211E-2</c:v>
                </c:pt>
                <c:pt idx="135">
                  <c:v>1.1603866529155793E-2</c:v>
                </c:pt>
                <c:pt idx="136">
                  <c:v>8.8266331436559486E-3</c:v>
                </c:pt>
                <c:pt idx="137">
                  <c:v>1.0046524777189592E-2</c:v>
                </c:pt>
                <c:pt idx="138">
                  <c:v>1.01683242253372E-2</c:v>
                </c:pt>
                <c:pt idx="139">
                  <c:v>1.0445025432613386E-2</c:v>
                </c:pt>
                <c:pt idx="140">
                  <c:v>1.0356310159220672E-2</c:v>
                </c:pt>
                <c:pt idx="141">
                  <c:v>1.0468383011649429E-2</c:v>
                </c:pt>
                <c:pt idx="142">
                  <c:v>1.051826697930891E-2</c:v>
                </c:pt>
                <c:pt idx="143">
                  <c:v>7.9141416397293662E-3</c:v>
                </c:pt>
                <c:pt idx="144">
                  <c:v>7.8165811707453514E-3</c:v>
                </c:pt>
                <c:pt idx="145">
                  <c:v>7.8240948727417159E-3</c:v>
                </c:pt>
                <c:pt idx="146">
                  <c:v>7.8367174680868956E-3</c:v>
                </c:pt>
                <c:pt idx="147">
                  <c:v>7.9776127209941761E-3</c:v>
                </c:pt>
                <c:pt idx="148">
                  <c:v>7.8827563367115383E-3</c:v>
                </c:pt>
                <c:pt idx="149">
                  <c:v>7.8733902033596426E-3</c:v>
                </c:pt>
                <c:pt idx="150">
                  <c:v>7.8821588113300312E-3</c:v>
                </c:pt>
                <c:pt idx="151">
                  <c:v>7.858108671402575E-3</c:v>
                </c:pt>
                <c:pt idx="152">
                  <c:v>7.9276600097837324E-3</c:v>
                </c:pt>
                <c:pt idx="153">
                  <c:v>7.8120099475671445E-3</c:v>
                </c:pt>
                <c:pt idx="154">
                  <c:v>7.8050339157417215E-3</c:v>
                </c:pt>
                <c:pt idx="155">
                  <c:v>7.7747396869130014E-3</c:v>
                </c:pt>
                <c:pt idx="156">
                  <c:v>7.728640963077571E-3</c:v>
                </c:pt>
                <c:pt idx="157">
                  <c:v>7.6831996198345465E-3</c:v>
                </c:pt>
                <c:pt idx="158">
                  <c:v>7.8014340563310469E-3</c:v>
                </c:pt>
                <c:pt idx="159">
                  <c:v>7.7287606734991465E-3</c:v>
                </c:pt>
                <c:pt idx="160">
                  <c:v>7.6226111621773285E-3</c:v>
                </c:pt>
                <c:pt idx="161">
                  <c:v>7.6061345794570245E-3</c:v>
                </c:pt>
                <c:pt idx="162">
                  <c:v>7.5385700899740504E-3</c:v>
                </c:pt>
                <c:pt idx="163">
                  <c:v>7.4829708152440721E-3</c:v>
                </c:pt>
                <c:pt idx="164">
                  <c:v>7.3901012798597288E-3</c:v>
                </c:pt>
                <c:pt idx="165">
                  <c:v>9.5104935232388499E-3</c:v>
                </c:pt>
                <c:pt idx="166">
                  <c:v>4.9259737640345858E-3</c:v>
                </c:pt>
                <c:pt idx="167">
                  <c:v>6.4799317448175353E-3</c:v>
                </c:pt>
                <c:pt idx="168">
                  <c:v>6.067749289110469E-3</c:v>
                </c:pt>
                <c:pt idx="169">
                  <c:v>6.0995957141062318E-3</c:v>
                </c:pt>
                <c:pt idx="170">
                  <c:v>6.2211649795188562E-3</c:v>
                </c:pt>
                <c:pt idx="171">
                  <c:v>6.3603848991512502E-3</c:v>
                </c:pt>
                <c:pt idx="172">
                  <c:v>6.3221188515293347E-3</c:v>
                </c:pt>
                <c:pt idx="173">
                  <c:v>3.4134418007485068E-2</c:v>
                </c:pt>
                <c:pt idx="174">
                  <c:v>3.2275714635264796E-2</c:v>
                </c:pt>
                <c:pt idx="175">
                  <c:v>2.6372467821353385E-2</c:v>
                </c:pt>
                <c:pt idx="176">
                  <c:v>2.6131389679361239E-2</c:v>
                </c:pt>
                <c:pt idx="177">
                  <c:v>2.6016478492702166E-2</c:v>
                </c:pt>
                <c:pt idx="178">
                  <c:v>2.5586217944680523E-2</c:v>
                </c:pt>
                <c:pt idx="179">
                  <c:v>2.4110525685133055E-2</c:v>
                </c:pt>
                <c:pt idx="180">
                  <c:v>2.3742149286404612E-2</c:v>
                </c:pt>
                <c:pt idx="181">
                  <c:v>2.3448985563015556E-2</c:v>
                </c:pt>
                <c:pt idx="182">
                  <c:v>2.2528502062172384E-2</c:v>
                </c:pt>
                <c:pt idx="183">
                  <c:v>2.2309320764399398E-2</c:v>
                </c:pt>
                <c:pt idx="184">
                  <c:v>2.1876799340504349E-2</c:v>
                </c:pt>
                <c:pt idx="185">
                  <c:v>2.2073707557056843E-2</c:v>
                </c:pt>
                <c:pt idx="186">
                  <c:v>2.2032689625833601E-2</c:v>
                </c:pt>
                <c:pt idx="187">
                  <c:v>2.1983557278545618E-2</c:v>
                </c:pt>
                <c:pt idx="188">
                  <c:v>2.179782975596023E-2</c:v>
                </c:pt>
                <c:pt idx="189">
                  <c:v>2.1721234954549695E-2</c:v>
                </c:pt>
                <c:pt idx="190">
                  <c:v>2.1267645962077864E-2</c:v>
                </c:pt>
                <c:pt idx="191">
                  <c:v>2.1320911455571578E-2</c:v>
                </c:pt>
                <c:pt idx="192">
                  <c:v>2.1068263150604505E-2</c:v>
                </c:pt>
                <c:pt idx="193">
                  <c:v>2.1017798151406142E-2</c:v>
                </c:pt>
                <c:pt idx="194">
                  <c:v>2.1000574935280736E-2</c:v>
                </c:pt>
                <c:pt idx="195">
                  <c:v>2.1522706155798987E-2</c:v>
                </c:pt>
                <c:pt idx="196">
                  <c:v>2.1130498799818431E-2</c:v>
                </c:pt>
                <c:pt idx="197">
                  <c:v>2.5742457139531494E-2</c:v>
                </c:pt>
                <c:pt idx="198">
                  <c:v>2.7536991612971962E-2</c:v>
                </c:pt>
                <c:pt idx="199">
                  <c:v>2.7292571631329587E-2</c:v>
                </c:pt>
                <c:pt idx="200">
                  <c:v>2.8866529448919431E-2</c:v>
                </c:pt>
                <c:pt idx="201">
                  <c:v>2.6329375405824473E-2</c:v>
                </c:pt>
                <c:pt idx="202">
                  <c:v>2.5323616605071098E-2</c:v>
                </c:pt>
                <c:pt idx="203">
                  <c:v>2.5081884937396937E-2</c:v>
                </c:pt>
                <c:pt idx="204">
                  <c:v>2.4694903196472273E-2</c:v>
                </c:pt>
                <c:pt idx="205">
                  <c:v>2.348928294505781E-2</c:v>
                </c:pt>
                <c:pt idx="206">
                  <c:v>2.341067809244135E-2</c:v>
                </c:pt>
                <c:pt idx="207">
                  <c:v>2.2850179285581307E-2</c:v>
                </c:pt>
                <c:pt idx="208">
                  <c:v>2.2795568771637131E-2</c:v>
                </c:pt>
                <c:pt idx="209">
                  <c:v>2.2732541815867369E-2</c:v>
                </c:pt>
                <c:pt idx="210">
                  <c:v>2.258225424606175E-2</c:v>
                </c:pt>
                <c:pt idx="211">
                  <c:v>2.2530533396592722E-2</c:v>
                </c:pt>
                <c:pt idx="212">
                  <c:v>2.2466739871347507E-2</c:v>
                </c:pt>
                <c:pt idx="213">
                  <c:v>2.243883847405681E-2</c:v>
                </c:pt>
              </c:numCache>
            </c:numRef>
          </c:xVal>
          <c:yVal>
            <c:numRef>
              <c:f>'Data Re .037R'!$E$52:$HJ$52</c:f>
              <c:numCache>
                <c:formatCode>0.0%</c:formatCode>
                <c:ptCount val="214"/>
                <c:pt idx="0">
                  <c:v>0.18574956873775114</c:v>
                </c:pt>
                <c:pt idx="1">
                  <c:v>0.18785990347618325</c:v>
                </c:pt>
                <c:pt idx="2">
                  <c:v>0.18191845289648395</c:v>
                </c:pt>
                <c:pt idx="3">
                  <c:v>0.17769911204735767</c:v>
                </c:pt>
                <c:pt idx="4">
                  <c:v>0.17689220231290972</c:v>
                </c:pt>
                <c:pt idx="5">
                  <c:v>0.18057669369011953</c:v>
                </c:pt>
                <c:pt idx="6">
                  <c:v>0.1832541050733123</c:v>
                </c:pt>
                <c:pt idx="7">
                  <c:v>0.18059430192283782</c:v>
                </c:pt>
                <c:pt idx="8">
                  <c:v>0.17654578938375107</c:v>
                </c:pt>
                <c:pt idx="9">
                  <c:v>0.17341467946417674</c:v>
                </c:pt>
                <c:pt idx="10">
                  <c:v>0.17810506443976346</c:v>
                </c:pt>
                <c:pt idx="11">
                  <c:v>0.1797785201592686</c:v>
                </c:pt>
                <c:pt idx="12">
                  <c:v>0.18222573968373254</c:v>
                </c:pt>
                <c:pt idx="13">
                  <c:v>0.17898560018179951</c:v>
                </c:pt>
                <c:pt idx="14">
                  <c:v>0.17912465416813955</c:v>
                </c:pt>
                <c:pt idx="15">
                  <c:v>0.17874982351523383</c:v>
                </c:pt>
                <c:pt idx="16">
                  <c:v>0.17980081873610587</c:v>
                </c:pt>
                <c:pt idx="17">
                  <c:v>0.18124866320746763</c:v>
                </c:pt>
                <c:pt idx="18">
                  <c:v>0.18022586330378015</c:v>
                </c:pt>
                <c:pt idx="19">
                  <c:v>0.18458563979588119</c:v>
                </c:pt>
                <c:pt idx="20">
                  <c:v>0.18634098432226603</c:v>
                </c:pt>
                <c:pt idx="21">
                  <c:v>0.18216552799885072</c:v>
                </c:pt>
                <c:pt idx="22">
                  <c:v>0.1843584915483556</c:v>
                </c:pt>
                <c:pt idx="23">
                  <c:v>0.18239271349684183</c:v>
                </c:pt>
                <c:pt idx="24">
                  <c:v>0.18016118597814357</c:v>
                </c:pt>
                <c:pt idx="25">
                  <c:v>0.17934955761938776</c:v>
                </c:pt>
                <c:pt idx="26">
                  <c:v>0.17941971491768877</c:v>
                </c:pt>
                <c:pt idx="27">
                  <c:v>0.18012116236283057</c:v>
                </c:pt>
                <c:pt idx="28">
                  <c:v>0.18046205001325724</c:v>
                </c:pt>
                <c:pt idx="29">
                  <c:v>0.17971709353059925</c:v>
                </c:pt>
                <c:pt idx="30">
                  <c:v>0.18106538860193422</c:v>
                </c:pt>
                <c:pt idx="31">
                  <c:v>0.17136177632056998</c:v>
                </c:pt>
                <c:pt idx="32">
                  <c:v>0.17838869987499739</c:v>
                </c:pt>
                <c:pt idx="33">
                  <c:v>0.17943315706142754</c:v>
                </c:pt>
                <c:pt idx="34">
                  <c:v>0.17859761825947809</c:v>
                </c:pt>
                <c:pt idx="35">
                  <c:v>0.17555744393296491</c:v>
                </c:pt>
                <c:pt idx="36">
                  <c:v>0.17814704767054204</c:v>
                </c:pt>
                <c:pt idx="37">
                  <c:v>0.17948764807637316</c:v>
                </c:pt>
                <c:pt idx="38">
                  <c:v>0.17507965047307739</c:v>
                </c:pt>
                <c:pt idx="39">
                  <c:v>0.1836857841396462</c:v>
                </c:pt>
                <c:pt idx="40">
                  <c:v>0.18131636318821573</c:v>
                </c:pt>
                <c:pt idx="41">
                  <c:v>0.18851345997155991</c:v>
                </c:pt>
                <c:pt idx="42">
                  <c:v>0.17994173570366426</c:v>
                </c:pt>
                <c:pt idx="43">
                  <c:v>0.17830474369599605</c:v>
                </c:pt>
                <c:pt idx="44">
                  <c:v>0.176352868920303</c:v>
                </c:pt>
                <c:pt idx="45">
                  <c:v>0.17339715665922464</c:v>
                </c:pt>
                <c:pt idx="46">
                  <c:v>0.17822143890814166</c:v>
                </c:pt>
                <c:pt idx="47">
                  <c:v>0.18320005712088683</c:v>
                </c:pt>
                <c:pt idx="48">
                  <c:v>0.17012537476887263</c:v>
                </c:pt>
                <c:pt idx="49">
                  <c:v>0.17325772236949133</c:v>
                </c:pt>
                <c:pt idx="50">
                  <c:v>0.17926282670269755</c:v>
                </c:pt>
                <c:pt idx="51">
                  <c:v>0.18021782134127154</c:v>
                </c:pt>
                <c:pt idx="52">
                  <c:v>0.17902641386734144</c:v>
                </c:pt>
                <c:pt idx="53">
                  <c:v>0.1775103539446804</c:v>
                </c:pt>
                <c:pt idx="54">
                  <c:v>0.17745699451738833</c:v>
                </c:pt>
                <c:pt idx="55">
                  <c:v>0.17651273170435922</c:v>
                </c:pt>
                <c:pt idx="56">
                  <c:v>0.17418641576652455</c:v>
                </c:pt>
                <c:pt idx="57">
                  <c:v>0.24539642071195986</c:v>
                </c:pt>
                <c:pt idx="58">
                  <c:v>0.24470977568284336</c:v>
                </c:pt>
                <c:pt idx="59">
                  <c:v>0.19095337172379023</c:v>
                </c:pt>
                <c:pt idx="60">
                  <c:v>0.23947555739026644</c:v>
                </c:pt>
                <c:pt idx="61">
                  <c:v>0.21654417219645825</c:v>
                </c:pt>
                <c:pt idx="62">
                  <c:v>0.20459602978069505</c:v>
                </c:pt>
                <c:pt idx="63">
                  <c:v>0.20069684637071256</c:v>
                </c:pt>
                <c:pt idx="64">
                  <c:v>0.20029390307879552</c:v>
                </c:pt>
                <c:pt idx="65">
                  <c:v>0.19959874910957123</c:v>
                </c:pt>
                <c:pt idx="66">
                  <c:v>0.20007224777790783</c:v>
                </c:pt>
                <c:pt idx="67">
                  <c:v>0.19960166495356987</c:v>
                </c:pt>
                <c:pt idx="68">
                  <c:v>0.19989218364806258</c:v>
                </c:pt>
                <c:pt idx="69">
                  <c:v>0.18449241416526896</c:v>
                </c:pt>
                <c:pt idx="70">
                  <c:v>0.19989296260857845</c:v>
                </c:pt>
                <c:pt idx="71">
                  <c:v>0.18361287257902595</c:v>
                </c:pt>
                <c:pt idx="72">
                  <c:v>0.18410158564798063</c:v>
                </c:pt>
                <c:pt idx="73">
                  <c:v>0.18390600167019813</c:v>
                </c:pt>
                <c:pt idx="74">
                  <c:v>0.18439889407953958</c:v>
                </c:pt>
                <c:pt idx="75">
                  <c:v>0.19914261446952949</c:v>
                </c:pt>
                <c:pt idx="76">
                  <c:v>0.18498997115296717</c:v>
                </c:pt>
                <c:pt idx="77">
                  <c:v>0.2001835492707196</c:v>
                </c:pt>
                <c:pt idx="78">
                  <c:v>0.19996092776060029</c:v>
                </c:pt>
                <c:pt idx="79">
                  <c:v>0.1998937303940358</c:v>
                </c:pt>
                <c:pt idx="80">
                  <c:v>0.20000322610642016</c:v>
                </c:pt>
                <c:pt idx="81">
                  <c:v>0.19943274272319877</c:v>
                </c:pt>
                <c:pt idx="82">
                  <c:v>0.19971656500575413</c:v>
                </c:pt>
                <c:pt idx="83">
                  <c:v>0.20057698262242812</c:v>
                </c:pt>
                <c:pt idx="84">
                  <c:v>0.18463847227049657</c:v>
                </c:pt>
                <c:pt idx="85">
                  <c:v>0.20028661455019192</c:v>
                </c:pt>
                <c:pt idx="86">
                  <c:v>0.19993554238193884</c:v>
                </c:pt>
                <c:pt idx="87">
                  <c:v>0.18843127149636571</c:v>
                </c:pt>
                <c:pt idx="88">
                  <c:v>0.18074513968383643</c:v>
                </c:pt>
                <c:pt idx="89">
                  <c:v>0.1781788335584221</c:v>
                </c:pt>
                <c:pt idx="90">
                  <c:v>0.15776503673336889</c:v>
                </c:pt>
                <c:pt idx="91">
                  <c:v>0.16357010361090105</c:v>
                </c:pt>
                <c:pt idx="92">
                  <c:v>0.18541131241824346</c:v>
                </c:pt>
                <c:pt idx="93">
                  <c:v>0.18099573816866224</c:v>
                </c:pt>
                <c:pt idx="94">
                  <c:v>0.18023287437198288</c:v>
                </c:pt>
                <c:pt idx="95">
                  <c:v>0.1797159327342614</c:v>
                </c:pt>
                <c:pt idx="96">
                  <c:v>0.1794839271673451</c:v>
                </c:pt>
                <c:pt idx="97">
                  <c:v>0.17926376936086194</c:v>
                </c:pt>
                <c:pt idx="98">
                  <c:v>0.17836166225284211</c:v>
                </c:pt>
                <c:pt idx="99">
                  <c:v>0.17695787643369468</c:v>
                </c:pt>
                <c:pt idx="100">
                  <c:v>0.17791146236861169</c:v>
                </c:pt>
                <c:pt idx="101">
                  <c:v>0.2007314037382309</c:v>
                </c:pt>
                <c:pt idx="102">
                  <c:v>0.19564639152446803</c:v>
                </c:pt>
                <c:pt idx="103">
                  <c:v>0.19909556409046891</c:v>
                </c:pt>
                <c:pt idx="104">
                  <c:v>0.19883461792947671</c:v>
                </c:pt>
                <c:pt idx="105">
                  <c:v>0.20018805808191606</c:v>
                </c:pt>
                <c:pt idx="106">
                  <c:v>0.20076902251284579</c:v>
                </c:pt>
                <c:pt idx="107">
                  <c:v>0.20354969113437757</c:v>
                </c:pt>
                <c:pt idx="108">
                  <c:v>0.20469750536919365</c:v>
                </c:pt>
                <c:pt idx="109">
                  <c:v>0.20436718502558382</c:v>
                </c:pt>
                <c:pt idx="110">
                  <c:v>0.20585080050217563</c:v>
                </c:pt>
                <c:pt idx="111">
                  <c:v>0.20639245752194771</c:v>
                </c:pt>
                <c:pt idx="112">
                  <c:v>0.2063783803883632</c:v>
                </c:pt>
                <c:pt idx="113">
                  <c:v>0.21081735716351985</c:v>
                </c:pt>
                <c:pt idx="114">
                  <c:v>0.21179325771859481</c:v>
                </c:pt>
                <c:pt idx="115">
                  <c:v>0.21119170677459639</c:v>
                </c:pt>
                <c:pt idx="116">
                  <c:v>0.21993024272220965</c:v>
                </c:pt>
                <c:pt idx="117">
                  <c:v>0.21595957604770394</c:v>
                </c:pt>
                <c:pt idx="118">
                  <c:v>0.21015748168291321</c:v>
                </c:pt>
                <c:pt idx="119">
                  <c:v>0.22017168882642782</c:v>
                </c:pt>
                <c:pt idx="120">
                  <c:v>0.223114448826085</c:v>
                </c:pt>
                <c:pt idx="121">
                  <c:v>0.22423115117434281</c:v>
                </c:pt>
                <c:pt idx="122">
                  <c:v>0.2249551658574466</c:v>
                </c:pt>
                <c:pt idx="123">
                  <c:v>0.22322608142700975</c:v>
                </c:pt>
                <c:pt idx="124">
                  <c:v>0.22575180492189029</c:v>
                </c:pt>
                <c:pt idx="125">
                  <c:v>0.22498177210119771</c:v>
                </c:pt>
                <c:pt idx="126">
                  <c:v>0.18660736541825487</c:v>
                </c:pt>
                <c:pt idx="127">
                  <c:v>0.18737918611743345</c:v>
                </c:pt>
                <c:pt idx="128">
                  <c:v>0.20130524327175248</c:v>
                </c:pt>
                <c:pt idx="129">
                  <c:v>0.20377418913736092</c:v>
                </c:pt>
                <c:pt idx="130">
                  <c:v>0.20288311824402433</c:v>
                </c:pt>
                <c:pt idx="131">
                  <c:v>0.20424745329406582</c:v>
                </c:pt>
                <c:pt idx="132">
                  <c:v>0.20299158570612905</c:v>
                </c:pt>
                <c:pt idx="133">
                  <c:v>0.20402121143766813</c:v>
                </c:pt>
                <c:pt idx="134">
                  <c:v>0.2050643868750649</c:v>
                </c:pt>
                <c:pt idx="135">
                  <c:v>0.20529766710932701</c:v>
                </c:pt>
                <c:pt idx="136">
                  <c:v>0.19475390213173802</c:v>
                </c:pt>
                <c:pt idx="137">
                  <c:v>0.18887090247945001</c:v>
                </c:pt>
                <c:pt idx="138">
                  <c:v>0.18679074470124837</c:v>
                </c:pt>
                <c:pt idx="139">
                  <c:v>0.18488833937389007</c:v>
                </c:pt>
                <c:pt idx="140">
                  <c:v>0.18342176714270392</c:v>
                </c:pt>
                <c:pt idx="141">
                  <c:v>0.18361593513436131</c:v>
                </c:pt>
                <c:pt idx="142">
                  <c:v>0.18268974260106483</c:v>
                </c:pt>
                <c:pt idx="143">
                  <c:v>0.18216058455769887</c:v>
                </c:pt>
                <c:pt idx="144">
                  <c:v>0.18406016851413337</c:v>
                </c:pt>
                <c:pt idx="145">
                  <c:v>0.18338203218689769</c:v>
                </c:pt>
                <c:pt idx="146">
                  <c:v>0.18366643787930831</c:v>
                </c:pt>
                <c:pt idx="147">
                  <c:v>0.18323116854809701</c:v>
                </c:pt>
                <c:pt idx="148">
                  <c:v>0.18311357804383305</c:v>
                </c:pt>
                <c:pt idx="149">
                  <c:v>0.18354131886806432</c:v>
                </c:pt>
                <c:pt idx="150">
                  <c:v>0.18376905283345507</c:v>
                </c:pt>
                <c:pt idx="151">
                  <c:v>0.18417711315802615</c:v>
                </c:pt>
                <c:pt idx="152">
                  <c:v>0.1837987622180656</c:v>
                </c:pt>
                <c:pt idx="153">
                  <c:v>0.18480781382013045</c:v>
                </c:pt>
                <c:pt idx="154">
                  <c:v>0.18489698184728745</c:v>
                </c:pt>
                <c:pt idx="155">
                  <c:v>0.18560089406986352</c:v>
                </c:pt>
                <c:pt idx="156">
                  <c:v>0.18624140063998629</c:v>
                </c:pt>
                <c:pt idx="157">
                  <c:v>0.18615323856384958</c:v>
                </c:pt>
                <c:pt idx="158">
                  <c:v>0.18556764535285741</c:v>
                </c:pt>
                <c:pt idx="159">
                  <c:v>0.18610948538971095</c:v>
                </c:pt>
                <c:pt idx="160">
                  <c:v>0.18759572509898689</c:v>
                </c:pt>
                <c:pt idx="161">
                  <c:v>0.18725549839868189</c:v>
                </c:pt>
                <c:pt idx="162">
                  <c:v>0.18881421486371766</c:v>
                </c:pt>
                <c:pt idx="163">
                  <c:v>0.1890477050923022</c:v>
                </c:pt>
                <c:pt idx="164">
                  <c:v>0.19012998302447731</c:v>
                </c:pt>
                <c:pt idx="165">
                  <c:v>0.179293731695852</c:v>
                </c:pt>
                <c:pt idx="166">
                  <c:v>0.16940661724807718</c:v>
                </c:pt>
                <c:pt idx="167">
                  <c:v>0.17264879803460373</c:v>
                </c:pt>
                <c:pt idx="168">
                  <c:v>0.17862933144518281</c:v>
                </c:pt>
                <c:pt idx="169">
                  <c:v>0.17958925399696149</c:v>
                </c:pt>
                <c:pt idx="170">
                  <c:v>0.17840786927402938</c:v>
                </c:pt>
                <c:pt idx="171">
                  <c:v>0.17690012713057743</c:v>
                </c:pt>
                <c:pt idx="172">
                  <c:v>0.17684459874488306</c:v>
                </c:pt>
                <c:pt idx="173">
                  <c:v>0.16080549121093787</c:v>
                </c:pt>
                <c:pt idx="174">
                  <c:v>0.16549905092430006</c:v>
                </c:pt>
                <c:pt idx="175">
                  <c:v>0.18326984349281911</c:v>
                </c:pt>
                <c:pt idx="176">
                  <c:v>0.18380451756104643</c:v>
                </c:pt>
                <c:pt idx="177">
                  <c:v>0.18482467997246901</c:v>
                </c:pt>
                <c:pt idx="178">
                  <c:v>0.18685715280395954</c:v>
                </c:pt>
                <c:pt idx="179">
                  <c:v>0.19093070790424232</c:v>
                </c:pt>
                <c:pt idx="180">
                  <c:v>0.19227620973405929</c:v>
                </c:pt>
                <c:pt idx="181">
                  <c:v>0.19383102146304113</c:v>
                </c:pt>
                <c:pt idx="182">
                  <c:v>0.19659911870890331</c:v>
                </c:pt>
                <c:pt idx="183">
                  <c:v>0.19683863218996964</c:v>
                </c:pt>
                <c:pt idx="184">
                  <c:v>0.19732148198636854</c:v>
                </c:pt>
                <c:pt idx="185">
                  <c:v>0.19702360237292185</c:v>
                </c:pt>
                <c:pt idx="186">
                  <c:v>0.19780585702434175</c:v>
                </c:pt>
                <c:pt idx="187">
                  <c:v>0.1978888546152294</c:v>
                </c:pt>
                <c:pt idx="188">
                  <c:v>0.19903867715039314</c:v>
                </c:pt>
                <c:pt idx="189">
                  <c:v>0.19877376138112052</c:v>
                </c:pt>
                <c:pt idx="190">
                  <c:v>0.19940123298087942</c:v>
                </c:pt>
                <c:pt idx="191">
                  <c:v>0.2000546455679485</c:v>
                </c:pt>
                <c:pt idx="192">
                  <c:v>0.20045248770036417</c:v>
                </c:pt>
                <c:pt idx="193">
                  <c:v>0.20100419048199061</c:v>
                </c:pt>
                <c:pt idx="194">
                  <c:v>0.20091485328230024</c:v>
                </c:pt>
                <c:pt idx="195">
                  <c:v>0.20081714598993289</c:v>
                </c:pt>
                <c:pt idx="196">
                  <c:v>0.20082910069211271</c:v>
                </c:pt>
                <c:pt idx="197">
                  <c:v>0.18752456871368092</c:v>
                </c:pt>
                <c:pt idx="198">
                  <c:v>0.18763019826092822</c:v>
                </c:pt>
                <c:pt idx="199">
                  <c:v>0.18879404653167808</c:v>
                </c:pt>
                <c:pt idx="200">
                  <c:v>0.18631763207995691</c:v>
                </c:pt>
                <c:pt idx="201">
                  <c:v>0.19285697894362089</c:v>
                </c:pt>
                <c:pt idx="202">
                  <c:v>0.19617517017954192</c:v>
                </c:pt>
                <c:pt idx="203">
                  <c:v>0.19765865265902724</c:v>
                </c:pt>
                <c:pt idx="204">
                  <c:v>0.19817345743849729</c:v>
                </c:pt>
                <c:pt idx="205">
                  <c:v>0.20078328931032149</c:v>
                </c:pt>
                <c:pt idx="206">
                  <c:v>0.20064994145133241</c:v>
                </c:pt>
                <c:pt idx="207">
                  <c:v>0.20073786257083209</c:v>
                </c:pt>
                <c:pt idx="208">
                  <c:v>0.20093761837890037</c:v>
                </c:pt>
                <c:pt idx="209">
                  <c:v>0.20185344214244494</c:v>
                </c:pt>
                <c:pt idx="210">
                  <c:v>0.2018268797191223</c:v>
                </c:pt>
                <c:pt idx="211">
                  <c:v>0.20221504569328091</c:v>
                </c:pt>
                <c:pt idx="212">
                  <c:v>0.20244663059679446</c:v>
                </c:pt>
                <c:pt idx="213">
                  <c:v>0.2026934122503104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39-4386-9D4A-0B6CCBACF21A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.037R'!$E$51:$HJ$51</c:f>
              <c:numCache>
                <c:formatCode>0.0%</c:formatCode>
                <c:ptCount val="214"/>
                <c:pt idx="0">
                  <c:v>2.6296168264577258E-2</c:v>
                </c:pt>
                <c:pt idx="1">
                  <c:v>2.4502847108763826E-2</c:v>
                </c:pt>
                <c:pt idx="2">
                  <c:v>2.4116422539922522E-2</c:v>
                </c:pt>
                <c:pt idx="3">
                  <c:v>2.3887520817044816E-2</c:v>
                </c:pt>
                <c:pt idx="4">
                  <c:v>2.4159587113577907E-2</c:v>
                </c:pt>
                <c:pt idx="5">
                  <c:v>2.3914755223437445E-2</c:v>
                </c:pt>
                <c:pt idx="6">
                  <c:v>2.3588771437706546E-2</c:v>
                </c:pt>
                <c:pt idx="7">
                  <c:v>2.3264687123352168E-2</c:v>
                </c:pt>
                <c:pt idx="8">
                  <c:v>2.3849716567773127E-2</c:v>
                </c:pt>
                <c:pt idx="9">
                  <c:v>2.1791237920074757E-2</c:v>
                </c:pt>
                <c:pt idx="10">
                  <c:v>2.2465461292609623E-2</c:v>
                </c:pt>
                <c:pt idx="11">
                  <c:v>2.2405269508389947E-2</c:v>
                </c:pt>
                <c:pt idx="12">
                  <c:v>2.320042246280396E-2</c:v>
                </c:pt>
                <c:pt idx="13">
                  <c:v>2.286921862369351E-2</c:v>
                </c:pt>
                <c:pt idx="14">
                  <c:v>2.2841515299695359E-2</c:v>
                </c:pt>
                <c:pt idx="15">
                  <c:v>2.2906082710059006E-2</c:v>
                </c:pt>
                <c:pt idx="16">
                  <c:v>2.278717563349475E-2</c:v>
                </c:pt>
                <c:pt idx="17">
                  <c:v>2.2943110224525221E-2</c:v>
                </c:pt>
                <c:pt idx="18">
                  <c:v>2.2559508450306853E-2</c:v>
                </c:pt>
                <c:pt idx="19">
                  <c:v>2.476102190893148E-2</c:v>
                </c:pt>
                <c:pt idx="20">
                  <c:v>2.3094036709271792E-2</c:v>
                </c:pt>
                <c:pt idx="21">
                  <c:v>2.5072209375843757E-2</c:v>
                </c:pt>
                <c:pt idx="22">
                  <c:v>2.5510353369438632E-2</c:v>
                </c:pt>
                <c:pt idx="23">
                  <c:v>2.5369874069989473E-2</c:v>
                </c:pt>
                <c:pt idx="24">
                  <c:v>2.5398384836415766E-2</c:v>
                </c:pt>
                <c:pt idx="25">
                  <c:v>2.5764356508331532E-2</c:v>
                </c:pt>
                <c:pt idx="26">
                  <c:v>2.5549460442254035E-2</c:v>
                </c:pt>
                <c:pt idx="27">
                  <c:v>2.5055226676238718E-2</c:v>
                </c:pt>
                <c:pt idx="28">
                  <c:v>2.5068135392482871E-2</c:v>
                </c:pt>
                <c:pt idx="29">
                  <c:v>2.5289796403493159E-2</c:v>
                </c:pt>
                <c:pt idx="30">
                  <c:v>2.1158936034417986E-2</c:v>
                </c:pt>
                <c:pt idx="31">
                  <c:v>2.6997368900383623E-2</c:v>
                </c:pt>
                <c:pt idx="32">
                  <c:v>3.0193437152633895E-2</c:v>
                </c:pt>
                <c:pt idx="33">
                  <c:v>3.2043143830387533E-2</c:v>
                </c:pt>
                <c:pt idx="34">
                  <c:v>3.1546667991789956E-2</c:v>
                </c:pt>
                <c:pt idx="35">
                  <c:v>3.1890859859758813E-2</c:v>
                </c:pt>
                <c:pt idx="36">
                  <c:v>3.1562199704699756E-2</c:v>
                </c:pt>
                <c:pt idx="37">
                  <c:v>3.1479360739358642E-2</c:v>
                </c:pt>
                <c:pt idx="38">
                  <c:v>3.1194500441731443E-2</c:v>
                </c:pt>
                <c:pt idx="39">
                  <c:v>2.2363160661464709E-2</c:v>
                </c:pt>
                <c:pt idx="40">
                  <c:v>2.3499153144261209E-2</c:v>
                </c:pt>
                <c:pt idx="41">
                  <c:v>2.4827169739269794E-2</c:v>
                </c:pt>
                <c:pt idx="42">
                  <c:v>2.5696891850526593E-2</c:v>
                </c:pt>
                <c:pt idx="43">
                  <c:v>2.5635113532516685E-2</c:v>
                </c:pt>
                <c:pt idx="44">
                  <c:v>2.5614059137598733E-2</c:v>
                </c:pt>
                <c:pt idx="45">
                  <c:v>2.5702494769587081E-2</c:v>
                </c:pt>
                <c:pt idx="46">
                  <c:v>2.4786265811479691E-2</c:v>
                </c:pt>
                <c:pt idx="47">
                  <c:v>2.4769277049600302E-2</c:v>
                </c:pt>
                <c:pt idx="48">
                  <c:v>3.2669488675501901E-2</c:v>
                </c:pt>
                <c:pt idx="49">
                  <c:v>4.2968263434363219E-2</c:v>
                </c:pt>
                <c:pt idx="50">
                  <c:v>4.0236545895422582E-2</c:v>
                </c:pt>
                <c:pt idx="51">
                  <c:v>4.0447606401538549E-2</c:v>
                </c:pt>
                <c:pt idx="52">
                  <c:v>4.1253300311905661E-2</c:v>
                </c:pt>
                <c:pt idx="53">
                  <c:v>4.2175973004457634E-2</c:v>
                </c:pt>
                <c:pt idx="54">
                  <c:v>4.1922366787144671E-2</c:v>
                </c:pt>
                <c:pt idx="55">
                  <c:v>4.0602050496050479E-2</c:v>
                </c:pt>
                <c:pt idx="56">
                  <c:v>0.15311752085608477</c:v>
                </c:pt>
                <c:pt idx="57">
                  <c:v>3.2991200819467825E-2</c:v>
                </c:pt>
                <c:pt idx="58">
                  <c:v>3.273126745782251E-2</c:v>
                </c:pt>
                <c:pt idx="59">
                  <c:v>2.4892470918968734E-2</c:v>
                </c:pt>
                <c:pt idx="60">
                  <c:v>1.9471505303013115E-2</c:v>
                </c:pt>
                <c:pt idx="61">
                  <c:v>2.449732653393466E-2</c:v>
                </c:pt>
                <c:pt idx="62">
                  <c:v>3.2993782004825944E-2</c:v>
                </c:pt>
                <c:pt idx="63">
                  <c:v>3.3659184492938254E-2</c:v>
                </c:pt>
                <c:pt idx="64">
                  <c:v>3.3754349018639607E-2</c:v>
                </c:pt>
                <c:pt idx="65">
                  <c:v>3.3525887434962209E-2</c:v>
                </c:pt>
                <c:pt idx="66">
                  <c:v>3.3705476163109704E-2</c:v>
                </c:pt>
                <c:pt idx="67">
                  <c:v>3.3779160042301415E-2</c:v>
                </c:pt>
                <c:pt idx="68">
                  <c:v>3.3722877240670246E-2</c:v>
                </c:pt>
                <c:pt idx="69">
                  <c:v>4.0689635409374536E-2</c:v>
                </c:pt>
                <c:pt idx="70">
                  <c:v>3.397614984801034E-2</c:v>
                </c:pt>
                <c:pt idx="71">
                  <c:v>4.0770729234667957E-2</c:v>
                </c:pt>
                <c:pt idx="72">
                  <c:v>4.0658163631405619E-2</c:v>
                </c:pt>
                <c:pt idx="73">
                  <c:v>4.094623839386724E-2</c:v>
                </c:pt>
                <c:pt idx="74">
                  <c:v>4.0728517133444719E-2</c:v>
                </c:pt>
                <c:pt idx="75">
                  <c:v>3.42327528325026E-2</c:v>
                </c:pt>
                <c:pt idx="76">
                  <c:v>4.0869224137522031E-2</c:v>
                </c:pt>
                <c:pt idx="77">
                  <c:v>3.3666594439039521E-2</c:v>
                </c:pt>
                <c:pt idx="78">
                  <c:v>3.3617721583510174E-2</c:v>
                </c:pt>
                <c:pt idx="79">
                  <c:v>3.4229422455349545E-2</c:v>
                </c:pt>
                <c:pt idx="80">
                  <c:v>3.4317177034948743E-2</c:v>
                </c:pt>
                <c:pt idx="81">
                  <c:v>3.442974263821108E-2</c:v>
                </c:pt>
                <c:pt idx="82">
                  <c:v>3.4246823532910531E-2</c:v>
                </c:pt>
                <c:pt idx="83">
                  <c:v>3.4204611431686849E-2</c:v>
                </c:pt>
                <c:pt idx="84">
                  <c:v>4.1174699977544083E-2</c:v>
                </c:pt>
                <c:pt idx="85">
                  <c:v>3.4640803144327048E-2</c:v>
                </c:pt>
                <c:pt idx="86">
                  <c:v>3.4295696388439989E-2</c:v>
                </c:pt>
                <c:pt idx="87">
                  <c:v>2.6341940699641353E-2</c:v>
                </c:pt>
                <c:pt idx="88">
                  <c:v>2.5131681364578662E-2</c:v>
                </c:pt>
                <c:pt idx="89">
                  <c:v>2.5354970968678558E-2</c:v>
                </c:pt>
                <c:pt idx="90">
                  <c:v>2.8598160545064921E-2</c:v>
                </c:pt>
                <c:pt idx="91">
                  <c:v>2.6965346823291769E-2</c:v>
                </c:pt>
                <c:pt idx="92">
                  <c:v>2.4146745115211643E-2</c:v>
                </c:pt>
                <c:pt idx="93">
                  <c:v>2.4332169091270894E-2</c:v>
                </c:pt>
                <c:pt idx="94">
                  <c:v>2.4553835385354938E-2</c:v>
                </c:pt>
                <c:pt idx="95">
                  <c:v>2.4736049097067947E-2</c:v>
                </c:pt>
                <c:pt idx="96">
                  <c:v>2.4947291120948734E-2</c:v>
                </c:pt>
                <c:pt idx="97">
                  <c:v>2.5046319315458532E-2</c:v>
                </c:pt>
                <c:pt idx="98">
                  <c:v>2.5398563225613069E-2</c:v>
                </c:pt>
                <c:pt idx="99">
                  <c:v>2.6401931228205666E-2</c:v>
                </c:pt>
                <c:pt idx="100">
                  <c:v>2.6109124624714819E-2</c:v>
                </c:pt>
                <c:pt idx="101">
                  <c:v>2.3953000689493686E-2</c:v>
                </c:pt>
                <c:pt idx="102">
                  <c:v>2.488985568504043E-2</c:v>
                </c:pt>
                <c:pt idx="103">
                  <c:v>2.46907971744319E-2</c:v>
                </c:pt>
                <c:pt idx="104">
                  <c:v>2.6135464283596588E-2</c:v>
                </c:pt>
                <c:pt idx="105">
                  <c:v>2.5850873807552577E-2</c:v>
                </c:pt>
                <c:pt idx="106">
                  <c:v>2.6876572982670099E-2</c:v>
                </c:pt>
                <c:pt idx="107">
                  <c:v>2.3912031491741814E-2</c:v>
                </c:pt>
                <c:pt idx="108">
                  <c:v>2.4272353223867671E-2</c:v>
                </c:pt>
                <c:pt idx="109">
                  <c:v>2.2211321708171083E-2</c:v>
                </c:pt>
                <c:pt idx="110">
                  <c:v>2.2383526066106385E-2</c:v>
                </c:pt>
                <c:pt idx="111">
                  <c:v>2.1836746625491954E-2</c:v>
                </c:pt>
                <c:pt idx="112">
                  <c:v>2.2874491008405884E-2</c:v>
                </c:pt>
                <c:pt idx="113">
                  <c:v>2.1698680765036671E-2</c:v>
                </c:pt>
                <c:pt idx="114">
                  <c:v>2.3519543894474304E-2</c:v>
                </c:pt>
                <c:pt idx="115">
                  <c:v>2.2022410856815555E-2</c:v>
                </c:pt>
                <c:pt idx="116">
                  <c:v>1.9036855654010587E-2</c:v>
                </c:pt>
                <c:pt idx="117">
                  <c:v>2.0500466637770276E-2</c:v>
                </c:pt>
                <c:pt idx="118">
                  <c:v>2.1037959862823197E-2</c:v>
                </c:pt>
                <c:pt idx="119">
                  <c:v>1.8648956630995084E-2</c:v>
                </c:pt>
                <c:pt idx="120">
                  <c:v>2.1446673442982567E-2</c:v>
                </c:pt>
                <c:pt idx="121">
                  <c:v>1.7965317351093191E-2</c:v>
                </c:pt>
                <c:pt idx="122">
                  <c:v>2.0326260409079699E-2</c:v>
                </c:pt>
                <c:pt idx="123">
                  <c:v>2.0676121515316281E-2</c:v>
                </c:pt>
                <c:pt idx="124">
                  <c:v>2.0349006498030175E-2</c:v>
                </c:pt>
                <c:pt idx="125">
                  <c:v>2.0761274920012007E-2</c:v>
                </c:pt>
                <c:pt idx="126">
                  <c:v>1.5550131687680269E-2</c:v>
                </c:pt>
                <c:pt idx="127">
                  <c:v>1.8934139945985251E-2</c:v>
                </c:pt>
                <c:pt idx="128">
                  <c:v>1.2229058799640091E-2</c:v>
                </c:pt>
                <c:pt idx="129">
                  <c:v>1.1774373512015268E-2</c:v>
                </c:pt>
                <c:pt idx="130">
                  <c:v>1.2218801495753051E-2</c:v>
                </c:pt>
                <c:pt idx="131">
                  <c:v>1.2059512699939323E-2</c:v>
                </c:pt>
                <c:pt idx="132">
                  <c:v>1.2005775845895683E-2</c:v>
                </c:pt>
                <c:pt idx="133">
                  <c:v>1.175813475174281E-2</c:v>
                </c:pt>
                <c:pt idx="134">
                  <c:v>1.1791573155446211E-2</c:v>
                </c:pt>
                <c:pt idx="135">
                  <c:v>1.1603866529155793E-2</c:v>
                </c:pt>
                <c:pt idx="136">
                  <c:v>8.8266331436559486E-3</c:v>
                </c:pt>
                <c:pt idx="137">
                  <c:v>1.0046524777189592E-2</c:v>
                </c:pt>
                <c:pt idx="138">
                  <c:v>1.01683242253372E-2</c:v>
                </c:pt>
                <c:pt idx="139">
                  <c:v>1.0445025432613386E-2</c:v>
                </c:pt>
                <c:pt idx="140">
                  <c:v>1.0356310159220672E-2</c:v>
                </c:pt>
                <c:pt idx="141">
                  <c:v>1.0468383011649429E-2</c:v>
                </c:pt>
                <c:pt idx="142">
                  <c:v>1.051826697930891E-2</c:v>
                </c:pt>
                <c:pt idx="143">
                  <c:v>7.9141416397293662E-3</c:v>
                </c:pt>
                <c:pt idx="144">
                  <c:v>7.8165811707453514E-3</c:v>
                </c:pt>
                <c:pt idx="145">
                  <c:v>7.8240948727417159E-3</c:v>
                </c:pt>
                <c:pt idx="146">
                  <c:v>7.8367174680868956E-3</c:v>
                </c:pt>
                <c:pt idx="147">
                  <c:v>7.9776127209941761E-3</c:v>
                </c:pt>
                <c:pt idx="148">
                  <c:v>7.8827563367115383E-3</c:v>
                </c:pt>
                <c:pt idx="149">
                  <c:v>7.8733902033596426E-3</c:v>
                </c:pt>
                <c:pt idx="150">
                  <c:v>7.8821588113300312E-3</c:v>
                </c:pt>
                <c:pt idx="151">
                  <c:v>7.858108671402575E-3</c:v>
                </c:pt>
                <c:pt idx="152">
                  <c:v>7.9276600097837324E-3</c:v>
                </c:pt>
                <c:pt idx="153">
                  <c:v>7.8120099475671445E-3</c:v>
                </c:pt>
                <c:pt idx="154">
                  <c:v>7.8050339157417215E-3</c:v>
                </c:pt>
                <c:pt idx="155">
                  <c:v>7.7747396869130014E-3</c:v>
                </c:pt>
                <c:pt idx="156">
                  <c:v>7.728640963077571E-3</c:v>
                </c:pt>
                <c:pt idx="157">
                  <c:v>7.6831996198345465E-3</c:v>
                </c:pt>
                <c:pt idx="158">
                  <c:v>7.8014340563310469E-3</c:v>
                </c:pt>
                <c:pt idx="159">
                  <c:v>7.7287606734991465E-3</c:v>
                </c:pt>
                <c:pt idx="160">
                  <c:v>7.6226111621773285E-3</c:v>
                </c:pt>
                <c:pt idx="161">
                  <c:v>7.6061345794570245E-3</c:v>
                </c:pt>
                <c:pt idx="162">
                  <c:v>7.5385700899740504E-3</c:v>
                </c:pt>
                <c:pt idx="163">
                  <c:v>7.4829708152440721E-3</c:v>
                </c:pt>
                <c:pt idx="164">
                  <c:v>7.3901012798597288E-3</c:v>
                </c:pt>
                <c:pt idx="165">
                  <c:v>9.5104935232388499E-3</c:v>
                </c:pt>
                <c:pt idx="166">
                  <c:v>4.9259737640345858E-3</c:v>
                </c:pt>
                <c:pt idx="167">
                  <c:v>6.4799317448175353E-3</c:v>
                </c:pt>
                <c:pt idx="168">
                  <c:v>6.067749289110469E-3</c:v>
                </c:pt>
                <c:pt idx="169">
                  <c:v>6.0995957141062318E-3</c:v>
                </c:pt>
                <c:pt idx="170">
                  <c:v>6.2211649795188562E-3</c:v>
                </c:pt>
                <c:pt idx="171">
                  <c:v>6.3603848991512502E-3</c:v>
                </c:pt>
                <c:pt idx="172">
                  <c:v>6.3221188515293347E-3</c:v>
                </c:pt>
                <c:pt idx="173">
                  <c:v>3.4134418007485068E-2</c:v>
                </c:pt>
                <c:pt idx="174">
                  <c:v>3.2275714635264796E-2</c:v>
                </c:pt>
                <c:pt idx="175">
                  <c:v>2.6372467821353385E-2</c:v>
                </c:pt>
                <c:pt idx="176">
                  <c:v>2.6131389679361239E-2</c:v>
                </c:pt>
                <c:pt idx="177">
                  <c:v>2.6016478492702166E-2</c:v>
                </c:pt>
                <c:pt idx="178">
                  <c:v>2.5586217944680523E-2</c:v>
                </c:pt>
                <c:pt idx="179">
                  <c:v>2.4110525685133055E-2</c:v>
                </c:pt>
                <c:pt idx="180">
                  <c:v>2.3742149286404612E-2</c:v>
                </c:pt>
                <c:pt idx="181">
                  <c:v>2.3448985563015556E-2</c:v>
                </c:pt>
                <c:pt idx="182">
                  <c:v>2.2528502062172384E-2</c:v>
                </c:pt>
                <c:pt idx="183">
                  <c:v>2.2309320764399398E-2</c:v>
                </c:pt>
                <c:pt idx="184">
                  <c:v>2.1876799340504349E-2</c:v>
                </c:pt>
                <c:pt idx="185">
                  <c:v>2.2073707557056843E-2</c:v>
                </c:pt>
                <c:pt idx="186">
                  <c:v>2.2032689625833601E-2</c:v>
                </c:pt>
                <c:pt idx="187">
                  <c:v>2.1983557278545618E-2</c:v>
                </c:pt>
                <c:pt idx="188">
                  <c:v>2.179782975596023E-2</c:v>
                </c:pt>
                <c:pt idx="189">
                  <c:v>2.1721234954549695E-2</c:v>
                </c:pt>
                <c:pt idx="190">
                  <c:v>2.1267645962077864E-2</c:v>
                </c:pt>
                <c:pt idx="191">
                  <c:v>2.1320911455571578E-2</c:v>
                </c:pt>
                <c:pt idx="192">
                  <c:v>2.1068263150604505E-2</c:v>
                </c:pt>
                <c:pt idx="193">
                  <c:v>2.1017798151406142E-2</c:v>
                </c:pt>
                <c:pt idx="194">
                  <c:v>2.1000574935280736E-2</c:v>
                </c:pt>
                <c:pt idx="195">
                  <c:v>2.1522706155798987E-2</c:v>
                </c:pt>
                <c:pt idx="196">
                  <c:v>2.1130498799818431E-2</c:v>
                </c:pt>
                <c:pt idx="197">
                  <c:v>2.5742457139531494E-2</c:v>
                </c:pt>
                <c:pt idx="198">
                  <c:v>2.7536991612971962E-2</c:v>
                </c:pt>
                <c:pt idx="199">
                  <c:v>2.7292571631329587E-2</c:v>
                </c:pt>
                <c:pt idx="200">
                  <c:v>2.8866529448919431E-2</c:v>
                </c:pt>
                <c:pt idx="201">
                  <c:v>2.6329375405824473E-2</c:v>
                </c:pt>
                <c:pt idx="202">
                  <c:v>2.5323616605071098E-2</c:v>
                </c:pt>
                <c:pt idx="203">
                  <c:v>2.5081884937396937E-2</c:v>
                </c:pt>
                <c:pt idx="204">
                  <c:v>2.4694903196472273E-2</c:v>
                </c:pt>
                <c:pt idx="205">
                  <c:v>2.348928294505781E-2</c:v>
                </c:pt>
                <c:pt idx="206">
                  <c:v>2.341067809244135E-2</c:v>
                </c:pt>
                <c:pt idx="207">
                  <c:v>2.2850179285581307E-2</c:v>
                </c:pt>
                <c:pt idx="208">
                  <c:v>2.2795568771637131E-2</c:v>
                </c:pt>
                <c:pt idx="209">
                  <c:v>2.2732541815867369E-2</c:v>
                </c:pt>
                <c:pt idx="210">
                  <c:v>2.258225424606175E-2</c:v>
                </c:pt>
                <c:pt idx="211">
                  <c:v>2.2530533396592722E-2</c:v>
                </c:pt>
                <c:pt idx="212">
                  <c:v>2.2466739871347507E-2</c:v>
                </c:pt>
                <c:pt idx="213">
                  <c:v>2.243883847405681E-2</c:v>
                </c:pt>
              </c:numCache>
            </c:numRef>
          </c:xVal>
          <c:yVal>
            <c:numRef>
              <c:f>'Data Re .037R'!$E$53:$HJ$53</c:f>
              <c:numCache>
                <c:formatCode>0.0%</c:formatCode>
                <c:ptCount val="214"/>
                <c:pt idx="0">
                  <c:v>0.67308475990681182</c:v>
                </c:pt>
                <c:pt idx="1">
                  <c:v>0.66990161202964638</c:v>
                </c:pt>
                <c:pt idx="2">
                  <c:v>0.66543254146481345</c:v>
                </c:pt>
                <c:pt idx="3">
                  <c:v>0.66513683312954719</c:v>
                </c:pt>
                <c:pt idx="4">
                  <c:v>0.66581430426670685</c:v>
                </c:pt>
                <c:pt idx="5">
                  <c:v>0.6591758880186146</c:v>
                </c:pt>
                <c:pt idx="6">
                  <c:v>0.66748942177697546</c:v>
                </c:pt>
                <c:pt idx="7">
                  <c:v>0.67585889665454613</c:v>
                </c:pt>
                <c:pt idx="8">
                  <c:v>0.68347164991204012</c:v>
                </c:pt>
                <c:pt idx="9">
                  <c:v>0.67921372463694119</c:v>
                </c:pt>
                <c:pt idx="10">
                  <c:v>0.66597942971475033</c:v>
                </c:pt>
                <c:pt idx="11">
                  <c:v>0.66686007587810492</c:v>
                </c:pt>
                <c:pt idx="12">
                  <c:v>0.66488727944917969</c:v>
                </c:pt>
                <c:pt idx="13">
                  <c:v>0.66111988823000112</c:v>
                </c:pt>
                <c:pt idx="14">
                  <c:v>0.66829867230628681</c:v>
                </c:pt>
                <c:pt idx="15">
                  <c:v>0.66445285758543904</c:v>
                </c:pt>
                <c:pt idx="16">
                  <c:v>0.67430860067246079</c:v>
                </c:pt>
                <c:pt idx="17">
                  <c:v>0.67731126276704767</c:v>
                </c:pt>
                <c:pt idx="18">
                  <c:v>0.67559388015842992</c:v>
                </c:pt>
                <c:pt idx="19">
                  <c:v>0.55340059106741768</c:v>
                </c:pt>
                <c:pt idx="20">
                  <c:v>0.62020922418373414</c:v>
                </c:pt>
                <c:pt idx="21">
                  <c:v>0.66061600092014194</c:v>
                </c:pt>
                <c:pt idx="22">
                  <c:v>0.66855796174872906</c:v>
                </c:pt>
                <c:pt idx="23">
                  <c:v>0.66206996578034383</c:v>
                </c:pt>
                <c:pt idx="24">
                  <c:v>0.6572533496634182</c:v>
                </c:pt>
                <c:pt idx="25">
                  <c:v>0.66426763473166706</c:v>
                </c:pt>
                <c:pt idx="26">
                  <c:v>0.66333242266576975</c:v>
                </c:pt>
                <c:pt idx="27">
                  <c:v>0.6727164723555128</c:v>
                </c:pt>
                <c:pt idx="28">
                  <c:v>0.67517194948673687</c:v>
                </c:pt>
                <c:pt idx="29">
                  <c:v>0.67725351605986761</c:v>
                </c:pt>
                <c:pt idx="30">
                  <c:v>0.63328226426616618</c:v>
                </c:pt>
                <c:pt idx="31">
                  <c:v>0.66071093876062392</c:v>
                </c:pt>
                <c:pt idx="32">
                  <c:v>0.66053400729788825</c:v>
                </c:pt>
                <c:pt idx="33">
                  <c:v>0.66642270845586848</c:v>
                </c:pt>
                <c:pt idx="34">
                  <c:v>0.65880837356612776</c:v>
                </c:pt>
                <c:pt idx="35">
                  <c:v>0.6703638981222354</c:v>
                </c:pt>
                <c:pt idx="36">
                  <c:v>0.66324808648056344</c:v>
                </c:pt>
                <c:pt idx="37">
                  <c:v>0.67313838387615466</c:v>
                </c:pt>
                <c:pt idx="38">
                  <c:v>0.68304641679866918</c:v>
                </c:pt>
                <c:pt idx="39">
                  <c:v>0.67444668322379842</c:v>
                </c:pt>
                <c:pt idx="40">
                  <c:v>0.68462236945516863</c:v>
                </c:pt>
                <c:pt idx="41">
                  <c:v>0.67236214042803799</c:v>
                </c:pt>
                <c:pt idx="42">
                  <c:v>0.66777178810273374</c:v>
                </c:pt>
                <c:pt idx="43">
                  <c:v>0.66558948111508753</c:v>
                </c:pt>
                <c:pt idx="44">
                  <c:v>0.66391349298174429</c:v>
                </c:pt>
                <c:pt idx="45">
                  <c:v>0.67007795893584587</c:v>
                </c:pt>
                <c:pt idx="46">
                  <c:v>0.67450939977305135</c:v>
                </c:pt>
                <c:pt idx="47">
                  <c:v>0.67408777936463005</c:v>
                </c:pt>
                <c:pt idx="48">
                  <c:v>0.79812195586171408</c:v>
                </c:pt>
                <c:pt idx="49">
                  <c:v>0.65205449292162765</c:v>
                </c:pt>
                <c:pt idx="50">
                  <c:v>0.66291091499229726</c:v>
                </c:pt>
                <c:pt idx="51">
                  <c:v>0.66293419474123583</c:v>
                </c:pt>
                <c:pt idx="52">
                  <c:v>0.66190956827663516</c:v>
                </c:pt>
                <c:pt idx="53">
                  <c:v>0.6593698921526191</c:v>
                </c:pt>
                <c:pt idx="54">
                  <c:v>0.66298873158828819</c:v>
                </c:pt>
                <c:pt idx="55">
                  <c:v>0.67171495559427252</c:v>
                </c:pt>
                <c:pt idx="56">
                  <c:v>0.64715736608547936</c:v>
                </c:pt>
                <c:pt idx="57">
                  <c:v>0.69890903939340865</c:v>
                </c:pt>
                <c:pt idx="58">
                  <c:v>0.70089623781403576</c:v>
                </c:pt>
                <c:pt idx="59">
                  <c:v>0.7717014864444095</c:v>
                </c:pt>
                <c:pt idx="60">
                  <c:v>0.68500185492921817</c:v>
                </c:pt>
                <c:pt idx="61">
                  <c:v>0.7162197803421817</c:v>
                </c:pt>
                <c:pt idx="62">
                  <c:v>0.73399121867518946</c:v>
                </c:pt>
                <c:pt idx="63">
                  <c:v>0.7415432974173165</c:v>
                </c:pt>
                <c:pt idx="64">
                  <c:v>0.74296073934720819</c:v>
                </c:pt>
                <c:pt idx="65">
                  <c:v>0.74413594719285625</c:v>
                </c:pt>
                <c:pt idx="66">
                  <c:v>0.74484044060008925</c:v>
                </c:pt>
                <c:pt idx="67">
                  <c:v>0.74454190482947347</c:v>
                </c:pt>
                <c:pt idx="68">
                  <c:v>0.74417008752863734</c:v>
                </c:pt>
                <c:pt idx="69">
                  <c:v>0.68473366875752073</c:v>
                </c:pt>
                <c:pt idx="70">
                  <c:v>0.7445734521082189</c:v>
                </c:pt>
                <c:pt idx="71">
                  <c:v>0.68658696733260616</c:v>
                </c:pt>
                <c:pt idx="72">
                  <c:v>0.6857527717618167</c:v>
                </c:pt>
                <c:pt idx="73">
                  <c:v>0.68538739665467985</c:v>
                </c:pt>
                <c:pt idx="74">
                  <c:v>0.68571474727936799</c:v>
                </c:pt>
                <c:pt idx="75">
                  <c:v>0.74484457156003148</c:v>
                </c:pt>
                <c:pt idx="76">
                  <c:v>0.68563915103850692</c:v>
                </c:pt>
                <c:pt idx="77">
                  <c:v>0.74379718629567082</c:v>
                </c:pt>
                <c:pt idx="78">
                  <c:v>0.74568482905842048</c:v>
                </c:pt>
                <c:pt idx="79">
                  <c:v>0.74497102997243925</c:v>
                </c:pt>
                <c:pt idx="80">
                  <c:v>0.74414418626903256</c:v>
                </c:pt>
                <c:pt idx="81">
                  <c:v>0.74487398194821086</c:v>
                </c:pt>
                <c:pt idx="82">
                  <c:v>0.74431076373235505</c:v>
                </c:pt>
                <c:pt idx="83">
                  <c:v>0.74341020340713293</c:v>
                </c:pt>
                <c:pt idx="84">
                  <c:v>0.6847213380545597</c:v>
                </c:pt>
                <c:pt idx="85">
                  <c:v>0.7443752610472778</c:v>
                </c:pt>
                <c:pt idx="86">
                  <c:v>0.74246257700182261</c:v>
                </c:pt>
                <c:pt idx="87">
                  <c:v>0.67033846518774853</c:v>
                </c:pt>
                <c:pt idx="88">
                  <c:v>0.66514046296518692</c:v>
                </c:pt>
                <c:pt idx="89">
                  <c:v>0.65917841832167123</c:v>
                </c:pt>
                <c:pt idx="90">
                  <c:v>0.70115895260587646</c:v>
                </c:pt>
                <c:pt idx="91">
                  <c:v>0.69590304884566367</c:v>
                </c:pt>
                <c:pt idx="92">
                  <c:v>0.68421986097899568</c:v>
                </c:pt>
                <c:pt idx="93">
                  <c:v>0.68671426497676502</c:v>
                </c:pt>
                <c:pt idx="94">
                  <c:v>0.68872311098862338</c:v>
                </c:pt>
                <c:pt idx="95">
                  <c:v>0.6897175016738154</c:v>
                </c:pt>
                <c:pt idx="96">
                  <c:v>0.69374396719596265</c:v>
                </c:pt>
                <c:pt idx="97">
                  <c:v>0.69760474748648049</c:v>
                </c:pt>
                <c:pt idx="98">
                  <c:v>0.68952922988380749</c:v>
                </c:pt>
                <c:pt idx="99">
                  <c:v>0.67464801500959048</c:v>
                </c:pt>
                <c:pt idx="100">
                  <c:v>0.68832596191458351</c:v>
                </c:pt>
                <c:pt idx="101">
                  <c:v>0.69141078284950186</c:v>
                </c:pt>
                <c:pt idx="102">
                  <c:v>0.67053344448508356</c:v>
                </c:pt>
                <c:pt idx="103">
                  <c:v>0.67346141325997677</c:v>
                </c:pt>
                <c:pt idx="104">
                  <c:v>0.62332974796805063</c:v>
                </c:pt>
                <c:pt idx="105">
                  <c:v>0.62261490777882489</c:v>
                </c:pt>
                <c:pt idx="106">
                  <c:v>0.62091267416774998</c:v>
                </c:pt>
                <c:pt idx="107">
                  <c:v>0.66053953575344937</c:v>
                </c:pt>
                <c:pt idx="108">
                  <c:v>0.63895974114902543</c:v>
                </c:pt>
                <c:pt idx="109">
                  <c:v>0.6845918968455581</c:v>
                </c:pt>
                <c:pt idx="110">
                  <c:v>0.67628448438464184</c:v>
                </c:pt>
                <c:pt idx="111">
                  <c:v>0.67784414623510381</c:v>
                </c:pt>
                <c:pt idx="112">
                  <c:v>0.68764814152089659</c:v>
                </c:pt>
                <c:pt idx="113">
                  <c:v>0.65840969219384493</c:v>
                </c:pt>
                <c:pt idx="114">
                  <c:v>0.62477090850405348</c:v>
                </c:pt>
                <c:pt idx="115">
                  <c:v>0.68880152096533731</c:v>
                </c:pt>
                <c:pt idx="116">
                  <c:v>0.63232277388522251</c:v>
                </c:pt>
                <c:pt idx="117">
                  <c:v>0.66206601524457831</c:v>
                </c:pt>
                <c:pt idx="118">
                  <c:v>0.68425869775271286</c:v>
                </c:pt>
                <c:pt idx="119">
                  <c:v>0.63429321833014907</c:v>
                </c:pt>
                <c:pt idx="120">
                  <c:v>0.65465991527020173</c:v>
                </c:pt>
                <c:pt idx="121">
                  <c:v>0.64721104145037889</c:v>
                </c:pt>
                <c:pt idx="122">
                  <c:v>0.65677362405344875</c:v>
                </c:pt>
                <c:pt idx="123">
                  <c:v>0.66405429363222324</c:v>
                </c:pt>
                <c:pt idx="124">
                  <c:v>0.66091208017501801</c:v>
                </c:pt>
                <c:pt idx="125">
                  <c:v>0.65344948894082389</c:v>
                </c:pt>
                <c:pt idx="126">
                  <c:v>0.67338041107946545</c:v>
                </c:pt>
                <c:pt idx="127">
                  <c:v>0.6259762268123984</c:v>
                </c:pt>
                <c:pt idx="128">
                  <c:v>0.75968870968708024</c:v>
                </c:pt>
                <c:pt idx="129">
                  <c:v>0.75580294592326136</c:v>
                </c:pt>
                <c:pt idx="130">
                  <c:v>0.75670075955012273</c:v>
                </c:pt>
                <c:pt idx="131">
                  <c:v>0.75556004508912844</c:v>
                </c:pt>
                <c:pt idx="132">
                  <c:v>0.75733018668075291</c:v>
                </c:pt>
                <c:pt idx="133">
                  <c:v>0.755506921592209</c:v>
                </c:pt>
                <c:pt idx="134">
                  <c:v>0.75386940429702565</c:v>
                </c:pt>
                <c:pt idx="135">
                  <c:v>0.75373383121092907</c:v>
                </c:pt>
                <c:pt idx="136">
                  <c:v>0.7667279477142751</c:v>
                </c:pt>
                <c:pt idx="137">
                  <c:v>0.6864381369529855</c:v>
                </c:pt>
                <c:pt idx="138">
                  <c:v>0.68060754557227443</c:v>
                </c:pt>
                <c:pt idx="139">
                  <c:v>0.66683167147336042</c:v>
                </c:pt>
                <c:pt idx="140">
                  <c:v>0.67222791869991849</c:v>
                </c:pt>
                <c:pt idx="141">
                  <c:v>0.67372441405195793</c:v>
                </c:pt>
                <c:pt idx="142">
                  <c:v>0.67130171023595209</c:v>
                </c:pt>
                <c:pt idx="143">
                  <c:v>0.64979336100164742</c:v>
                </c:pt>
                <c:pt idx="144">
                  <c:v>0.66657088514060436</c:v>
                </c:pt>
                <c:pt idx="145">
                  <c:v>0.67171605692524738</c:v>
                </c:pt>
                <c:pt idx="146">
                  <c:v>0.67170647998045296</c:v>
                </c:pt>
                <c:pt idx="147">
                  <c:v>0.66701095750098938</c:v>
                </c:pt>
                <c:pt idx="148">
                  <c:v>0.67241249198814468</c:v>
                </c:pt>
                <c:pt idx="149">
                  <c:v>0.67398320168984438</c:v>
                </c:pt>
                <c:pt idx="150">
                  <c:v>0.67251247891545607</c:v>
                </c:pt>
                <c:pt idx="151">
                  <c:v>0.67022795078438024</c:v>
                </c:pt>
                <c:pt idx="152">
                  <c:v>0.66907715180776128</c:v>
                </c:pt>
                <c:pt idx="153">
                  <c:v>0.67378669036537531</c:v>
                </c:pt>
                <c:pt idx="154">
                  <c:v>0.67284758200871952</c:v>
                </c:pt>
                <c:pt idx="155">
                  <c:v>0.67160209609883759</c:v>
                </c:pt>
                <c:pt idx="156">
                  <c:v>0.67519318361049618</c:v>
                </c:pt>
                <c:pt idx="157">
                  <c:v>0.67439344900371823</c:v>
                </c:pt>
                <c:pt idx="158">
                  <c:v>0.66487324040921214</c:v>
                </c:pt>
                <c:pt idx="159">
                  <c:v>0.66654741202830348</c:v>
                </c:pt>
                <c:pt idx="160">
                  <c:v>0.67187034992046502</c:v>
                </c:pt>
                <c:pt idx="161">
                  <c:v>0.67038113666420684</c:v>
                </c:pt>
                <c:pt idx="162">
                  <c:v>0.66683083938595977</c:v>
                </c:pt>
                <c:pt idx="163">
                  <c:v>0.66996959127042532</c:v>
                </c:pt>
                <c:pt idx="164">
                  <c:v>0.67085830782167744</c:v>
                </c:pt>
                <c:pt idx="165">
                  <c:v>0.68718293960798793</c:v>
                </c:pt>
                <c:pt idx="166">
                  <c:v>0.79897391611962076</c:v>
                </c:pt>
                <c:pt idx="167">
                  <c:v>0.65263391912821245</c:v>
                </c:pt>
                <c:pt idx="168">
                  <c:v>0.66353113176222522</c:v>
                </c:pt>
                <c:pt idx="169">
                  <c:v>0.66355058743648176</c:v>
                </c:pt>
                <c:pt idx="170">
                  <c:v>0.66251388357594143</c:v>
                </c:pt>
                <c:pt idx="171">
                  <c:v>0.65996202346151245</c:v>
                </c:pt>
                <c:pt idx="172">
                  <c:v>0.66358657963150947</c:v>
                </c:pt>
                <c:pt idx="173">
                  <c:v>0.50983179446496263</c:v>
                </c:pt>
                <c:pt idx="174">
                  <c:v>0.51772425388384957</c:v>
                </c:pt>
                <c:pt idx="175">
                  <c:v>0.59949736156220801</c:v>
                </c:pt>
                <c:pt idx="176">
                  <c:v>0.59751859939579177</c:v>
                </c:pt>
                <c:pt idx="177">
                  <c:v>0.5985340079719832</c:v>
                </c:pt>
                <c:pt idx="178">
                  <c:v>0.60445321054325196</c:v>
                </c:pt>
                <c:pt idx="179">
                  <c:v>0.62836847019872277</c:v>
                </c:pt>
                <c:pt idx="180">
                  <c:v>0.6316578702875566</c:v>
                </c:pt>
                <c:pt idx="181">
                  <c:v>0.63767266092233243</c:v>
                </c:pt>
                <c:pt idx="182">
                  <c:v>0.66166575822729501</c:v>
                </c:pt>
                <c:pt idx="183">
                  <c:v>0.66011159622722637</c:v>
                </c:pt>
                <c:pt idx="184">
                  <c:v>0.66320547953760167</c:v>
                </c:pt>
                <c:pt idx="185">
                  <c:v>0.65690617836000964</c:v>
                </c:pt>
                <c:pt idx="186">
                  <c:v>0.66604520946360013</c:v>
                </c:pt>
                <c:pt idx="187">
                  <c:v>0.66056350163138944</c:v>
                </c:pt>
                <c:pt idx="188">
                  <c:v>0.66813859569351541</c:v>
                </c:pt>
                <c:pt idx="189">
                  <c:v>0.66830233954399199</c:v>
                </c:pt>
                <c:pt idx="190">
                  <c:v>0.67089234049719104</c:v>
                </c:pt>
                <c:pt idx="191">
                  <c:v>0.67485317625936603</c:v>
                </c:pt>
                <c:pt idx="192">
                  <c:v>0.67284077603671089</c:v>
                </c:pt>
                <c:pt idx="193">
                  <c:v>0.68136136789081758</c:v>
                </c:pt>
                <c:pt idx="194">
                  <c:v>0.67847127855030931</c:v>
                </c:pt>
                <c:pt idx="195">
                  <c:v>0.67279038317666284</c:v>
                </c:pt>
                <c:pt idx="196">
                  <c:v>0.67223701050156559</c:v>
                </c:pt>
                <c:pt idx="197">
                  <c:v>0.64322181385393318</c:v>
                </c:pt>
                <c:pt idx="198">
                  <c:v>0.60618286751670958</c:v>
                </c:pt>
                <c:pt idx="199">
                  <c:v>0.60582101129993549</c:v>
                </c:pt>
                <c:pt idx="200">
                  <c:v>0.58217122289343093</c:v>
                </c:pt>
                <c:pt idx="201">
                  <c:v>0.61918951757775376</c:v>
                </c:pt>
                <c:pt idx="202">
                  <c:v>0.63591016301371117</c:v>
                </c:pt>
                <c:pt idx="203">
                  <c:v>0.63738124574838706</c:v>
                </c:pt>
                <c:pt idx="204">
                  <c:v>0.64097344362843378</c:v>
                </c:pt>
                <c:pt idx="205">
                  <c:v>0.67851782196081356</c:v>
                </c:pt>
                <c:pt idx="206">
                  <c:v>0.67940263700375758</c:v>
                </c:pt>
                <c:pt idx="207">
                  <c:v>0.69762418467130138</c:v>
                </c:pt>
                <c:pt idx="208">
                  <c:v>0.70305895305881783</c:v>
                </c:pt>
                <c:pt idx="209">
                  <c:v>0.70134893120222874</c:v>
                </c:pt>
                <c:pt idx="210">
                  <c:v>0.70167410879700398</c:v>
                </c:pt>
                <c:pt idx="211">
                  <c:v>0.70402439527376182</c:v>
                </c:pt>
                <c:pt idx="212">
                  <c:v>0.70590991960466687</c:v>
                </c:pt>
                <c:pt idx="213">
                  <c:v>0.70097739108475876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39-4386-9D4A-0B6CCBACF21A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.037R'!$E$51:$HJ$51</c:f>
              <c:numCache>
                <c:formatCode>0.0%</c:formatCode>
                <c:ptCount val="214"/>
                <c:pt idx="0">
                  <c:v>2.6296168264577258E-2</c:v>
                </c:pt>
                <c:pt idx="1">
                  <c:v>2.4502847108763826E-2</c:v>
                </c:pt>
                <c:pt idx="2">
                  <c:v>2.4116422539922522E-2</c:v>
                </c:pt>
                <c:pt idx="3">
                  <c:v>2.3887520817044816E-2</c:v>
                </c:pt>
                <c:pt idx="4">
                  <c:v>2.4159587113577907E-2</c:v>
                </c:pt>
                <c:pt idx="5">
                  <c:v>2.3914755223437445E-2</c:v>
                </c:pt>
                <c:pt idx="6">
                  <c:v>2.3588771437706546E-2</c:v>
                </c:pt>
                <c:pt idx="7">
                  <c:v>2.3264687123352168E-2</c:v>
                </c:pt>
                <c:pt idx="8">
                  <c:v>2.3849716567773127E-2</c:v>
                </c:pt>
                <c:pt idx="9">
                  <c:v>2.1791237920074757E-2</c:v>
                </c:pt>
                <c:pt idx="10">
                  <c:v>2.2465461292609623E-2</c:v>
                </c:pt>
                <c:pt idx="11">
                  <c:v>2.2405269508389947E-2</c:v>
                </c:pt>
                <c:pt idx="12">
                  <c:v>2.320042246280396E-2</c:v>
                </c:pt>
                <c:pt idx="13">
                  <c:v>2.286921862369351E-2</c:v>
                </c:pt>
                <c:pt idx="14">
                  <c:v>2.2841515299695359E-2</c:v>
                </c:pt>
                <c:pt idx="15">
                  <c:v>2.2906082710059006E-2</c:v>
                </c:pt>
                <c:pt idx="16">
                  <c:v>2.278717563349475E-2</c:v>
                </c:pt>
                <c:pt idx="17">
                  <c:v>2.2943110224525221E-2</c:v>
                </c:pt>
                <c:pt idx="18">
                  <c:v>2.2559508450306853E-2</c:v>
                </c:pt>
                <c:pt idx="19">
                  <c:v>2.476102190893148E-2</c:v>
                </c:pt>
                <c:pt idx="20">
                  <c:v>2.3094036709271792E-2</c:v>
                </c:pt>
                <c:pt idx="21">
                  <c:v>2.5072209375843757E-2</c:v>
                </c:pt>
                <c:pt idx="22">
                  <c:v>2.5510353369438632E-2</c:v>
                </c:pt>
                <c:pt idx="23">
                  <c:v>2.5369874069989473E-2</c:v>
                </c:pt>
                <c:pt idx="24">
                  <c:v>2.5398384836415766E-2</c:v>
                </c:pt>
                <c:pt idx="25">
                  <c:v>2.5764356508331532E-2</c:v>
                </c:pt>
                <c:pt idx="26">
                  <c:v>2.5549460442254035E-2</c:v>
                </c:pt>
                <c:pt idx="27">
                  <c:v>2.5055226676238718E-2</c:v>
                </c:pt>
                <c:pt idx="28">
                  <c:v>2.5068135392482871E-2</c:v>
                </c:pt>
                <c:pt idx="29">
                  <c:v>2.5289796403493159E-2</c:v>
                </c:pt>
                <c:pt idx="30">
                  <c:v>2.1158936034417986E-2</c:v>
                </c:pt>
                <c:pt idx="31">
                  <c:v>2.6997368900383623E-2</c:v>
                </c:pt>
                <c:pt idx="32">
                  <c:v>3.0193437152633895E-2</c:v>
                </c:pt>
                <c:pt idx="33">
                  <c:v>3.2043143830387533E-2</c:v>
                </c:pt>
                <c:pt idx="34">
                  <c:v>3.1546667991789956E-2</c:v>
                </c:pt>
                <c:pt idx="35">
                  <c:v>3.1890859859758813E-2</c:v>
                </c:pt>
                <c:pt idx="36">
                  <c:v>3.1562199704699756E-2</c:v>
                </c:pt>
                <c:pt idx="37">
                  <c:v>3.1479360739358642E-2</c:v>
                </c:pt>
                <c:pt idx="38">
                  <c:v>3.1194500441731443E-2</c:v>
                </c:pt>
                <c:pt idx="39">
                  <c:v>2.2363160661464709E-2</c:v>
                </c:pt>
                <c:pt idx="40">
                  <c:v>2.3499153144261209E-2</c:v>
                </c:pt>
                <c:pt idx="41">
                  <c:v>2.4827169739269794E-2</c:v>
                </c:pt>
                <c:pt idx="42">
                  <c:v>2.5696891850526593E-2</c:v>
                </c:pt>
                <c:pt idx="43">
                  <c:v>2.5635113532516685E-2</c:v>
                </c:pt>
                <c:pt idx="44">
                  <c:v>2.5614059137598733E-2</c:v>
                </c:pt>
                <c:pt idx="45">
                  <c:v>2.5702494769587081E-2</c:v>
                </c:pt>
                <c:pt idx="46">
                  <c:v>2.4786265811479691E-2</c:v>
                </c:pt>
                <c:pt idx="47">
                  <c:v>2.4769277049600302E-2</c:v>
                </c:pt>
                <c:pt idx="48">
                  <c:v>3.2669488675501901E-2</c:v>
                </c:pt>
                <c:pt idx="49">
                  <c:v>4.2968263434363219E-2</c:v>
                </c:pt>
                <c:pt idx="50">
                  <c:v>4.0236545895422582E-2</c:v>
                </c:pt>
                <c:pt idx="51">
                  <c:v>4.0447606401538549E-2</c:v>
                </c:pt>
                <c:pt idx="52">
                  <c:v>4.1253300311905661E-2</c:v>
                </c:pt>
                <c:pt idx="53">
                  <c:v>4.2175973004457634E-2</c:v>
                </c:pt>
                <c:pt idx="54">
                  <c:v>4.1922366787144671E-2</c:v>
                </c:pt>
                <c:pt idx="55">
                  <c:v>4.0602050496050479E-2</c:v>
                </c:pt>
                <c:pt idx="56">
                  <c:v>0.15311752085608477</c:v>
                </c:pt>
                <c:pt idx="57">
                  <c:v>3.2991200819467825E-2</c:v>
                </c:pt>
                <c:pt idx="58">
                  <c:v>3.273126745782251E-2</c:v>
                </c:pt>
                <c:pt idx="59">
                  <c:v>2.4892470918968734E-2</c:v>
                </c:pt>
                <c:pt idx="60">
                  <c:v>1.9471505303013115E-2</c:v>
                </c:pt>
                <c:pt idx="61">
                  <c:v>2.449732653393466E-2</c:v>
                </c:pt>
                <c:pt idx="62">
                  <c:v>3.2993782004825944E-2</c:v>
                </c:pt>
                <c:pt idx="63">
                  <c:v>3.3659184492938254E-2</c:v>
                </c:pt>
                <c:pt idx="64">
                  <c:v>3.3754349018639607E-2</c:v>
                </c:pt>
                <c:pt idx="65">
                  <c:v>3.3525887434962209E-2</c:v>
                </c:pt>
                <c:pt idx="66">
                  <c:v>3.3705476163109704E-2</c:v>
                </c:pt>
                <c:pt idx="67">
                  <c:v>3.3779160042301415E-2</c:v>
                </c:pt>
                <c:pt idx="68">
                  <c:v>3.3722877240670246E-2</c:v>
                </c:pt>
                <c:pt idx="69">
                  <c:v>4.0689635409374536E-2</c:v>
                </c:pt>
                <c:pt idx="70">
                  <c:v>3.397614984801034E-2</c:v>
                </c:pt>
                <c:pt idx="71">
                  <c:v>4.0770729234667957E-2</c:v>
                </c:pt>
                <c:pt idx="72">
                  <c:v>4.0658163631405619E-2</c:v>
                </c:pt>
                <c:pt idx="73">
                  <c:v>4.094623839386724E-2</c:v>
                </c:pt>
                <c:pt idx="74">
                  <c:v>4.0728517133444719E-2</c:v>
                </c:pt>
                <c:pt idx="75">
                  <c:v>3.42327528325026E-2</c:v>
                </c:pt>
                <c:pt idx="76">
                  <c:v>4.0869224137522031E-2</c:v>
                </c:pt>
                <c:pt idx="77">
                  <c:v>3.3666594439039521E-2</c:v>
                </c:pt>
                <c:pt idx="78">
                  <c:v>3.3617721583510174E-2</c:v>
                </c:pt>
                <c:pt idx="79">
                  <c:v>3.4229422455349545E-2</c:v>
                </c:pt>
                <c:pt idx="80">
                  <c:v>3.4317177034948743E-2</c:v>
                </c:pt>
                <c:pt idx="81">
                  <c:v>3.442974263821108E-2</c:v>
                </c:pt>
                <c:pt idx="82">
                  <c:v>3.4246823532910531E-2</c:v>
                </c:pt>
                <c:pt idx="83">
                  <c:v>3.4204611431686849E-2</c:v>
                </c:pt>
                <c:pt idx="84">
                  <c:v>4.1174699977544083E-2</c:v>
                </c:pt>
                <c:pt idx="85">
                  <c:v>3.4640803144327048E-2</c:v>
                </c:pt>
                <c:pt idx="86">
                  <c:v>3.4295696388439989E-2</c:v>
                </c:pt>
                <c:pt idx="87">
                  <c:v>2.6341940699641353E-2</c:v>
                </c:pt>
                <c:pt idx="88">
                  <c:v>2.5131681364578662E-2</c:v>
                </c:pt>
                <c:pt idx="89">
                  <c:v>2.5354970968678558E-2</c:v>
                </c:pt>
                <c:pt idx="90">
                  <c:v>2.8598160545064921E-2</c:v>
                </c:pt>
                <c:pt idx="91">
                  <c:v>2.6965346823291769E-2</c:v>
                </c:pt>
                <c:pt idx="92">
                  <c:v>2.4146745115211643E-2</c:v>
                </c:pt>
                <c:pt idx="93">
                  <c:v>2.4332169091270894E-2</c:v>
                </c:pt>
                <c:pt idx="94">
                  <c:v>2.4553835385354938E-2</c:v>
                </c:pt>
                <c:pt idx="95">
                  <c:v>2.4736049097067947E-2</c:v>
                </c:pt>
                <c:pt idx="96">
                  <c:v>2.4947291120948734E-2</c:v>
                </c:pt>
                <c:pt idx="97">
                  <c:v>2.5046319315458532E-2</c:v>
                </c:pt>
                <c:pt idx="98">
                  <c:v>2.5398563225613069E-2</c:v>
                </c:pt>
                <c:pt idx="99">
                  <c:v>2.6401931228205666E-2</c:v>
                </c:pt>
                <c:pt idx="100">
                  <c:v>2.6109124624714819E-2</c:v>
                </c:pt>
                <c:pt idx="101">
                  <c:v>2.3953000689493686E-2</c:v>
                </c:pt>
                <c:pt idx="102">
                  <c:v>2.488985568504043E-2</c:v>
                </c:pt>
                <c:pt idx="103">
                  <c:v>2.46907971744319E-2</c:v>
                </c:pt>
                <c:pt idx="104">
                  <c:v>2.6135464283596588E-2</c:v>
                </c:pt>
                <c:pt idx="105">
                  <c:v>2.5850873807552577E-2</c:v>
                </c:pt>
                <c:pt idx="106">
                  <c:v>2.6876572982670099E-2</c:v>
                </c:pt>
                <c:pt idx="107">
                  <c:v>2.3912031491741814E-2</c:v>
                </c:pt>
                <c:pt idx="108">
                  <c:v>2.4272353223867671E-2</c:v>
                </c:pt>
                <c:pt idx="109">
                  <c:v>2.2211321708171083E-2</c:v>
                </c:pt>
                <c:pt idx="110">
                  <c:v>2.2383526066106385E-2</c:v>
                </c:pt>
                <c:pt idx="111">
                  <c:v>2.1836746625491954E-2</c:v>
                </c:pt>
                <c:pt idx="112">
                  <c:v>2.2874491008405884E-2</c:v>
                </c:pt>
                <c:pt idx="113">
                  <c:v>2.1698680765036671E-2</c:v>
                </c:pt>
                <c:pt idx="114">
                  <c:v>2.3519543894474304E-2</c:v>
                </c:pt>
                <c:pt idx="115">
                  <c:v>2.2022410856815555E-2</c:v>
                </c:pt>
                <c:pt idx="116">
                  <c:v>1.9036855654010587E-2</c:v>
                </c:pt>
                <c:pt idx="117">
                  <c:v>2.0500466637770276E-2</c:v>
                </c:pt>
                <c:pt idx="118">
                  <c:v>2.1037959862823197E-2</c:v>
                </c:pt>
                <c:pt idx="119">
                  <c:v>1.8648956630995084E-2</c:v>
                </c:pt>
                <c:pt idx="120">
                  <c:v>2.1446673442982567E-2</c:v>
                </c:pt>
                <c:pt idx="121">
                  <c:v>1.7965317351093191E-2</c:v>
                </c:pt>
                <c:pt idx="122">
                  <c:v>2.0326260409079699E-2</c:v>
                </c:pt>
                <c:pt idx="123">
                  <c:v>2.0676121515316281E-2</c:v>
                </c:pt>
                <c:pt idx="124">
                  <c:v>2.0349006498030175E-2</c:v>
                </c:pt>
                <c:pt idx="125">
                  <c:v>2.0761274920012007E-2</c:v>
                </c:pt>
                <c:pt idx="126">
                  <c:v>1.5550131687680269E-2</c:v>
                </c:pt>
                <c:pt idx="127">
                  <c:v>1.8934139945985251E-2</c:v>
                </c:pt>
                <c:pt idx="128">
                  <c:v>1.2229058799640091E-2</c:v>
                </c:pt>
                <c:pt idx="129">
                  <c:v>1.1774373512015268E-2</c:v>
                </c:pt>
                <c:pt idx="130">
                  <c:v>1.2218801495753051E-2</c:v>
                </c:pt>
                <c:pt idx="131">
                  <c:v>1.2059512699939323E-2</c:v>
                </c:pt>
                <c:pt idx="132">
                  <c:v>1.2005775845895683E-2</c:v>
                </c:pt>
                <c:pt idx="133">
                  <c:v>1.175813475174281E-2</c:v>
                </c:pt>
                <c:pt idx="134">
                  <c:v>1.1791573155446211E-2</c:v>
                </c:pt>
                <c:pt idx="135">
                  <c:v>1.1603866529155793E-2</c:v>
                </c:pt>
                <c:pt idx="136">
                  <c:v>8.8266331436559486E-3</c:v>
                </c:pt>
                <c:pt idx="137">
                  <c:v>1.0046524777189592E-2</c:v>
                </c:pt>
                <c:pt idx="138">
                  <c:v>1.01683242253372E-2</c:v>
                </c:pt>
                <c:pt idx="139">
                  <c:v>1.0445025432613386E-2</c:v>
                </c:pt>
                <c:pt idx="140">
                  <c:v>1.0356310159220672E-2</c:v>
                </c:pt>
                <c:pt idx="141">
                  <c:v>1.0468383011649429E-2</c:v>
                </c:pt>
                <c:pt idx="142">
                  <c:v>1.051826697930891E-2</c:v>
                </c:pt>
                <c:pt idx="143">
                  <c:v>7.9141416397293662E-3</c:v>
                </c:pt>
                <c:pt idx="144">
                  <c:v>7.8165811707453514E-3</c:v>
                </c:pt>
                <c:pt idx="145">
                  <c:v>7.8240948727417159E-3</c:v>
                </c:pt>
                <c:pt idx="146">
                  <c:v>7.8367174680868956E-3</c:v>
                </c:pt>
                <c:pt idx="147">
                  <c:v>7.9776127209941761E-3</c:v>
                </c:pt>
                <c:pt idx="148">
                  <c:v>7.8827563367115383E-3</c:v>
                </c:pt>
                <c:pt idx="149">
                  <c:v>7.8733902033596426E-3</c:v>
                </c:pt>
                <c:pt idx="150">
                  <c:v>7.8821588113300312E-3</c:v>
                </c:pt>
                <c:pt idx="151">
                  <c:v>7.858108671402575E-3</c:v>
                </c:pt>
                <c:pt idx="152">
                  <c:v>7.9276600097837324E-3</c:v>
                </c:pt>
                <c:pt idx="153">
                  <c:v>7.8120099475671445E-3</c:v>
                </c:pt>
                <c:pt idx="154">
                  <c:v>7.8050339157417215E-3</c:v>
                </c:pt>
                <c:pt idx="155">
                  <c:v>7.7747396869130014E-3</c:v>
                </c:pt>
                <c:pt idx="156">
                  <c:v>7.728640963077571E-3</c:v>
                </c:pt>
                <c:pt idx="157">
                  <c:v>7.6831996198345465E-3</c:v>
                </c:pt>
                <c:pt idx="158">
                  <c:v>7.8014340563310469E-3</c:v>
                </c:pt>
                <c:pt idx="159">
                  <c:v>7.7287606734991465E-3</c:v>
                </c:pt>
                <c:pt idx="160">
                  <c:v>7.6226111621773285E-3</c:v>
                </c:pt>
                <c:pt idx="161">
                  <c:v>7.6061345794570245E-3</c:v>
                </c:pt>
                <c:pt idx="162">
                  <c:v>7.5385700899740504E-3</c:v>
                </c:pt>
                <c:pt idx="163">
                  <c:v>7.4829708152440721E-3</c:v>
                </c:pt>
                <c:pt idx="164">
                  <c:v>7.3901012798597288E-3</c:v>
                </c:pt>
                <c:pt idx="165">
                  <c:v>9.5104935232388499E-3</c:v>
                </c:pt>
                <c:pt idx="166">
                  <c:v>4.9259737640345858E-3</c:v>
                </c:pt>
                <c:pt idx="167">
                  <c:v>6.4799317448175353E-3</c:v>
                </c:pt>
                <c:pt idx="168">
                  <c:v>6.067749289110469E-3</c:v>
                </c:pt>
                <c:pt idx="169">
                  <c:v>6.0995957141062318E-3</c:v>
                </c:pt>
                <c:pt idx="170">
                  <c:v>6.2211649795188562E-3</c:v>
                </c:pt>
                <c:pt idx="171">
                  <c:v>6.3603848991512502E-3</c:v>
                </c:pt>
                <c:pt idx="172">
                  <c:v>6.3221188515293347E-3</c:v>
                </c:pt>
                <c:pt idx="173">
                  <c:v>3.4134418007485068E-2</c:v>
                </c:pt>
                <c:pt idx="174">
                  <c:v>3.2275714635264796E-2</c:v>
                </c:pt>
                <c:pt idx="175">
                  <c:v>2.6372467821353385E-2</c:v>
                </c:pt>
                <c:pt idx="176">
                  <c:v>2.6131389679361239E-2</c:v>
                </c:pt>
                <c:pt idx="177">
                  <c:v>2.6016478492702166E-2</c:v>
                </c:pt>
                <c:pt idx="178">
                  <c:v>2.5586217944680523E-2</c:v>
                </c:pt>
                <c:pt idx="179">
                  <c:v>2.4110525685133055E-2</c:v>
                </c:pt>
                <c:pt idx="180">
                  <c:v>2.3742149286404612E-2</c:v>
                </c:pt>
                <c:pt idx="181">
                  <c:v>2.3448985563015556E-2</c:v>
                </c:pt>
                <c:pt idx="182">
                  <c:v>2.2528502062172384E-2</c:v>
                </c:pt>
                <c:pt idx="183">
                  <c:v>2.2309320764399398E-2</c:v>
                </c:pt>
                <c:pt idx="184">
                  <c:v>2.1876799340504349E-2</c:v>
                </c:pt>
                <c:pt idx="185">
                  <c:v>2.2073707557056843E-2</c:v>
                </c:pt>
                <c:pt idx="186">
                  <c:v>2.2032689625833601E-2</c:v>
                </c:pt>
                <c:pt idx="187">
                  <c:v>2.1983557278545618E-2</c:v>
                </c:pt>
                <c:pt idx="188">
                  <c:v>2.179782975596023E-2</c:v>
                </c:pt>
                <c:pt idx="189">
                  <c:v>2.1721234954549695E-2</c:v>
                </c:pt>
                <c:pt idx="190">
                  <c:v>2.1267645962077864E-2</c:v>
                </c:pt>
                <c:pt idx="191">
                  <c:v>2.1320911455571578E-2</c:v>
                </c:pt>
                <c:pt idx="192">
                  <c:v>2.1068263150604505E-2</c:v>
                </c:pt>
                <c:pt idx="193">
                  <c:v>2.1017798151406142E-2</c:v>
                </c:pt>
                <c:pt idx="194">
                  <c:v>2.1000574935280736E-2</c:v>
                </c:pt>
                <c:pt idx="195">
                  <c:v>2.1522706155798987E-2</c:v>
                </c:pt>
                <c:pt idx="196">
                  <c:v>2.1130498799818431E-2</c:v>
                </c:pt>
                <c:pt idx="197">
                  <c:v>2.5742457139531494E-2</c:v>
                </c:pt>
                <c:pt idx="198">
                  <c:v>2.7536991612971962E-2</c:v>
                </c:pt>
                <c:pt idx="199">
                  <c:v>2.7292571631329587E-2</c:v>
                </c:pt>
                <c:pt idx="200">
                  <c:v>2.8866529448919431E-2</c:v>
                </c:pt>
                <c:pt idx="201">
                  <c:v>2.6329375405824473E-2</c:v>
                </c:pt>
                <c:pt idx="202">
                  <c:v>2.5323616605071098E-2</c:v>
                </c:pt>
                <c:pt idx="203">
                  <c:v>2.5081884937396937E-2</c:v>
                </c:pt>
                <c:pt idx="204">
                  <c:v>2.4694903196472273E-2</c:v>
                </c:pt>
                <c:pt idx="205">
                  <c:v>2.348928294505781E-2</c:v>
                </c:pt>
                <c:pt idx="206">
                  <c:v>2.341067809244135E-2</c:v>
                </c:pt>
                <c:pt idx="207">
                  <c:v>2.2850179285581307E-2</c:v>
                </c:pt>
                <c:pt idx="208">
                  <c:v>2.2795568771637131E-2</c:v>
                </c:pt>
                <c:pt idx="209">
                  <c:v>2.2732541815867369E-2</c:v>
                </c:pt>
                <c:pt idx="210">
                  <c:v>2.258225424606175E-2</c:v>
                </c:pt>
                <c:pt idx="211">
                  <c:v>2.2530533396592722E-2</c:v>
                </c:pt>
                <c:pt idx="212">
                  <c:v>2.2466739871347507E-2</c:v>
                </c:pt>
                <c:pt idx="213">
                  <c:v>2.243883847405681E-2</c:v>
                </c:pt>
              </c:numCache>
            </c:numRef>
          </c:xVal>
          <c:yVal>
            <c:numRef>
              <c:f>'Data Re .037R'!$E$54:$HJ$54</c:f>
              <c:numCache>
                <c:formatCode>0.0%</c:formatCode>
                <c:ptCount val="214"/>
                <c:pt idx="0">
                  <c:v>3.4385715239441193E-2</c:v>
                </c:pt>
                <c:pt idx="1">
                  <c:v>3.6278471654821259E-2</c:v>
                </c:pt>
                <c:pt idx="2">
                  <c:v>3.7299248464918743E-2</c:v>
                </c:pt>
                <c:pt idx="3">
                  <c:v>3.7872512706632618E-2</c:v>
                </c:pt>
                <c:pt idx="4">
                  <c:v>3.6978285070655911E-2</c:v>
                </c:pt>
                <c:pt idx="5">
                  <c:v>3.8915686939722478E-2</c:v>
                </c:pt>
                <c:pt idx="6">
                  <c:v>3.3284627426278267E-2</c:v>
                </c:pt>
                <c:pt idx="7">
                  <c:v>3.306044288463892E-2</c:v>
                </c:pt>
                <c:pt idx="8">
                  <c:v>3.2239558159030277E-2</c:v>
                </c:pt>
                <c:pt idx="9">
                  <c:v>3.7831782288588182E-2</c:v>
                </c:pt>
                <c:pt idx="10">
                  <c:v>3.8916140177032037E-2</c:v>
                </c:pt>
                <c:pt idx="11">
                  <c:v>3.8405908474617285E-2</c:v>
                </c:pt>
                <c:pt idx="12">
                  <c:v>3.8037463232088953E-2</c:v>
                </c:pt>
                <c:pt idx="13">
                  <c:v>3.8392965692888796E-2</c:v>
                </c:pt>
                <c:pt idx="14">
                  <c:v>3.5302153854478296E-2</c:v>
                </c:pt>
                <c:pt idx="15">
                  <c:v>3.7750460866280214E-2</c:v>
                </c:pt>
                <c:pt idx="16">
                  <c:v>3.2748943766769067E-2</c:v>
                </c:pt>
                <c:pt idx="17">
                  <c:v>3.1423289928248339E-2</c:v>
                </c:pt>
                <c:pt idx="18">
                  <c:v>3.2032067533419979E-2</c:v>
                </c:pt>
                <c:pt idx="19">
                  <c:v>3.1922552306877731E-2</c:v>
                </c:pt>
                <c:pt idx="20">
                  <c:v>3.3354869172876646E-2</c:v>
                </c:pt>
                <c:pt idx="21">
                  <c:v>3.3238372246700808E-2</c:v>
                </c:pt>
                <c:pt idx="22">
                  <c:v>3.3433561809584171E-2</c:v>
                </c:pt>
                <c:pt idx="23">
                  <c:v>3.8813959848342031E-2</c:v>
                </c:pt>
                <c:pt idx="24">
                  <c:v>3.7979458481698709E-2</c:v>
                </c:pt>
                <c:pt idx="25">
                  <c:v>3.619126896538867E-2</c:v>
                </c:pt>
                <c:pt idx="26">
                  <c:v>3.8671775713975884E-2</c:v>
                </c:pt>
                <c:pt idx="27">
                  <c:v>3.3530643442481002E-2</c:v>
                </c:pt>
                <c:pt idx="28">
                  <c:v>3.3420138857553738E-2</c:v>
                </c:pt>
                <c:pt idx="29">
                  <c:v>3.3110719086504377E-2</c:v>
                </c:pt>
                <c:pt idx="30">
                  <c:v>4.2104550480555308E-2</c:v>
                </c:pt>
                <c:pt idx="31">
                  <c:v>3.8767612854454153E-2</c:v>
                </c:pt>
                <c:pt idx="32">
                  <c:v>4.1416241674738709E-2</c:v>
                </c:pt>
                <c:pt idx="33">
                  <c:v>3.8026664477590927E-2</c:v>
                </c:pt>
                <c:pt idx="34">
                  <c:v>3.8035094390911142E-2</c:v>
                </c:pt>
                <c:pt idx="35">
                  <c:v>3.4792907986072187E-2</c:v>
                </c:pt>
                <c:pt idx="36">
                  <c:v>3.8322097522441083E-2</c:v>
                </c:pt>
                <c:pt idx="37">
                  <c:v>3.2742175498788807E-2</c:v>
                </c:pt>
                <c:pt idx="38">
                  <c:v>3.2037016041153041E-2</c:v>
                </c:pt>
                <c:pt idx="39">
                  <c:v>3.3850642200437056E-2</c:v>
                </c:pt>
                <c:pt idx="40">
                  <c:v>3.4114535791661994E-2</c:v>
                </c:pt>
                <c:pt idx="41">
                  <c:v>3.4341379991663624E-2</c:v>
                </c:pt>
                <c:pt idx="42">
                  <c:v>3.8011098432172673E-2</c:v>
                </c:pt>
                <c:pt idx="43">
                  <c:v>3.6853636052093831E-2</c:v>
                </c:pt>
                <c:pt idx="44">
                  <c:v>3.5617953222455381E-2</c:v>
                </c:pt>
                <c:pt idx="45">
                  <c:v>3.7331970309673883E-2</c:v>
                </c:pt>
                <c:pt idx="46">
                  <c:v>3.2395224296616267E-2</c:v>
                </c:pt>
                <c:pt idx="47">
                  <c:v>3.2686531577762371E-2</c:v>
                </c:pt>
                <c:pt idx="48">
                  <c:v>3.1752669369413095E-2</c:v>
                </c:pt>
                <c:pt idx="49">
                  <c:v>5.3962177073506847E-2</c:v>
                </c:pt>
                <c:pt idx="50">
                  <c:v>5.1553648771381813E-2</c:v>
                </c:pt>
                <c:pt idx="51">
                  <c:v>5.1234097292956658E-2</c:v>
                </c:pt>
                <c:pt idx="52">
                  <c:v>5.1991513888284907E-2</c:v>
                </c:pt>
                <c:pt idx="53">
                  <c:v>5.1164605958803705E-2</c:v>
                </c:pt>
                <c:pt idx="54">
                  <c:v>5.0515703194562125E-2</c:v>
                </c:pt>
                <c:pt idx="55">
                  <c:v>5.011259766653621E-2</c:v>
                </c:pt>
                <c:pt idx="56">
                  <c:v>2.541696632592309E-2</c:v>
                </c:pt>
                <c:pt idx="57">
                  <c:v>5.5694539894630954E-2</c:v>
                </c:pt>
                <c:pt idx="58">
                  <c:v>5.4393986503118386E-2</c:v>
                </c:pt>
                <c:pt idx="59">
                  <c:v>3.7345141831801272E-2</c:v>
                </c:pt>
                <c:pt idx="60">
                  <c:v>7.552258768052024E-2</c:v>
                </c:pt>
                <c:pt idx="61">
                  <c:v>6.7236047461355947E-2</c:v>
                </c:pt>
                <c:pt idx="62">
                  <c:v>6.1412751544115948E-2</c:v>
                </c:pt>
                <c:pt idx="63">
                  <c:v>5.7759856211973062E-2</c:v>
                </c:pt>
                <c:pt idx="64">
                  <c:v>5.6745357574001426E-2</c:v>
                </c:pt>
                <c:pt idx="65">
                  <c:v>5.6265303697576222E-2</c:v>
                </c:pt>
                <c:pt idx="66">
                  <c:v>5.508731162199839E-2</c:v>
                </c:pt>
                <c:pt idx="67">
                  <c:v>5.5856430216955737E-2</c:v>
                </c:pt>
                <c:pt idx="68">
                  <c:v>5.5937728823304673E-2</c:v>
                </c:pt>
                <c:pt idx="69">
                  <c:v>5.1892154279102383E-2</c:v>
                </c:pt>
                <c:pt idx="70">
                  <c:v>5.5533585283202541E-2</c:v>
                </c:pt>
                <c:pt idx="71">
                  <c:v>5.1010705856753089E-2</c:v>
                </c:pt>
                <c:pt idx="72">
                  <c:v>5.1146478464951177E-2</c:v>
                </c:pt>
                <c:pt idx="73">
                  <c:v>5.2357728426677845E-2</c:v>
                </c:pt>
                <c:pt idx="74">
                  <c:v>5.1044581385220666E-2</c:v>
                </c:pt>
                <c:pt idx="75">
                  <c:v>5.6012813970440278E-2</c:v>
                </c:pt>
                <c:pt idx="76">
                  <c:v>5.0842000424560524E-2</c:v>
                </c:pt>
                <c:pt idx="77">
                  <c:v>5.6019264433608065E-2</c:v>
                </c:pt>
                <c:pt idx="78">
                  <c:v>5.4354243180979742E-2</c:v>
                </c:pt>
                <c:pt idx="79">
                  <c:v>5.513523963352026E-2</c:v>
                </c:pt>
                <c:pt idx="80">
                  <c:v>5.585258762454904E-2</c:v>
                </c:pt>
                <c:pt idx="81">
                  <c:v>5.5693275328592536E-2</c:v>
                </c:pt>
                <c:pt idx="82">
                  <c:v>5.5972671261895084E-2</c:v>
                </c:pt>
                <c:pt idx="83">
                  <c:v>5.6012813970440278E-2</c:v>
                </c:pt>
                <c:pt idx="84">
                  <c:v>5.2817054367140355E-2</c:v>
                </c:pt>
                <c:pt idx="85">
                  <c:v>5.5338124402524849E-2</c:v>
                </c:pt>
                <c:pt idx="86">
                  <c:v>5.7601880616240837E-2</c:v>
                </c:pt>
                <c:pt idx="87">
                  <c:v>3.1753704686106915E-2</c:v>
                </c:pt>
                <c:pt idx="88">
                  <c:v>4.1408095573334337E-2</c:v>
                </c:pt>
                <c:pt idx="89">
                  <c:v>3.7626460430473116E-2</c:v>
                </c:pt>
                <c:pt idx="90">
                  <c:v>3.2717224573671919E-2</c:v>
                </c:pt>
                <c:pt idx="91">
                  <c:v>3.5001172068634123E-2</c:v>
                </c:pt>
                <c:pt idx="92">
                  <c:v>3.3628939434016528E-2</c:v>
                </c:pt>
                <c:pt idx="93">
                  <c:v>3.3517878883149679E-2</c:v>
                </c:pt>
                <c:pt idx="94">
                  <c:v>3.3202188491042825E-2</c:v>
                </c:pt>
                <c:pt idx="95">
                  <c:v>3.3512550711186008E-2</c:v>
                </c:pt>
                <c:pt idx="96">
                  <c:v>3.31248807920448E-2</c:v>
                </c:pt>
                <c:pt idx="97">
                  <c:v>3.2347498457459815E-2</c:v>
                </c:pt>
                <c:pt idx="98">
                  <c:v>3.2749261078388311E-2</c:v>
                </c:pt>
                <c:pt idx="99">
                  <c:v>3.3654996511545805E-2</c:v>
                </c:pt>
                <c:pt idx="100">
                  <c:v>3.2481523114796913E-2</c:v>
                </c:pt>
                <c:pt idx="101">
                  <c:v>3.6721357302859942E-2</c:v>
                </c:pt>
                <c:pt idx="102">
                  <c:v>3.8562409959523994E-2</c:v>
                </c:pt>
                <c:pt idx="103">
                  <c:v>3.908647460469606E-2</c:v>
                </c:pt>
                <c:pt idx="104">
                  <c:v>4.3624303925495753E-2</c:v>
                </c:pt>
                <c:pt idx="105">
                  <c:v>4.4021361273912811E-2</c:v>
                </c:pt>
                <c:pt idx="106">
                  <c:v>4.3496401194430996E-2</c:v>
                </c:pt>
                <c:pt idx="107">
                  <c:v>4.2183266724265818E-2</c:v>
                </c:pt>
                <c:pt idx="108">
                  <c:v>4.3498113356056758E-2</c:v>
                </c:pt>
                <c:pt idx="109">
                  <c:v>3.9485211607802488E-2</c:v>
                </c:pt>
                <c:pt idx="110">
                  <c:v>4.1747738593767639E-2</c:v>
                </c:pt>
                <c:pt idx="111">
                  <c:v>4.0269653677512375E-2</c:v>
                </c:pt>
                <c:pt idx="112">
                  <c:v>3.9297302419164723E-2</c:v>
                </c:pt>
                <c:pt idx="113">
                  <c:v>4.4020515570184396E-2</c:v>
                </c:pt>
                <c:pt idx="114">
                  <c:v>4.721912343761224E-2</c:v>
                </c:pt>
                <c:pt idx="115">
                  <c:v>3.8656707896474095E-2</c:v>
                </c:pt>
                <c:pt idx="116">
                  <c:v>5.1679810624759417E-2</c:v>
                </c:pt>
                <c:pt idx="117">
                  <c:v>4.4661544194787288E-2</c:v>
                </c:pt>
                <c:pt idx="118">
                  <c:v>4.1207388256567098E-2</c:v>
                </c:pt>
                <c:pt idx="119">
                  <c:v>5.0496641366651426E-2</c:v>
                </c:pt>
                <c:pt idx="120">
                  <c:v>4.62343799971228E-2</c:v>
                </c:pt>
                <c:pt idx="121">
                  <c:v>4.991532857195085E-2</c:v>
                </c:pt>
                <c:pt idx="122">
                  <c:v>4.6515202522273175E-2</c:v>
                </c:pt>
                <c:pt idx="123">
                  <c:v>4.4961475574040587E-2</c:v>
                </c:pt>
                <c:pt idx="124">
                  <c:v>4.7446875806953996E-2</c:v>
                </c:pt>
                <c:pt idx="125">
                  <c:v>4.5755773404462761E-2</c:v>
                </c:pt>
                <c:pt idx="126">
                  <c:v>4.0727577654214558E-2</c:v>
                </c:pt>
                <c:pt idx="127">
                  <c:v>4.256502889065384E-2</c:v>
                </c:pt>
                <c:pt idx="128">
                  <c:v>3.9006047041168751E-2</c:v>
                </c:pt>
                <c:pt idx="129">
                  <c:v>4.0422864939375386E-2</c:v>
                </c:pt>
                <c:pt idx="130">
                  <c:v>4.0416122205849461E-2</c:v>
                </c:pt>
                <c:pt idx="131">
                  <c:v>4.019250161680709E-2</c:v>
                </c:pt>
                <c:pt idx="132">
                  <c:v>3.9678227613119538E-2</c:v>
                </c:pt>
                <c:pt idx="133">
                  <c:v>4.0471866970126204E-2</c:v>
                </c:pt>
                <c:pt idx="134">
                  <c:v>4.1066208827906757E-2</c:v>
                </c:pt>
                <c:pt idx="135">
                  <c:v>4.0968501679745986E-2</c:v>
                </c:pt>
                <c:pt idx="136">
                  <c:v>3.8518150153982883E-2</c:v>
                </c:pt>
                <c:pt idx="137">
                  <c:v>4.4999330887462607E-2</c:v>
                </c:pt>
                <c:pt idx="138">
                  <c:v>4.41927938734923E-2</c:v>
                </c:pt>
                <c:pt idx="139">
                  <c:v>4.6511314256144541E-2</c:v>
                </c:pt>
                <c:pt idx="140">
                  <c:v>4.4689296113782903E-2</c:v>
                </c:pt>
                <c:pt idx="141">
                  <c:v>4.4165885027105292E-2</c:v>
                </c:pt>
                <c:pt idx="142">
                  <c:v>4.4806572765158308E-2</c:v>
                </c:pt>
                <c:pt idx="143">
                  <c:v>5.1270141811448115E-2</c:v>
                </c:pt>
                <c:pt idx="144">
                  <c:v>4.8730317721555907E-2</c:v>
                </c:pt>
                <c:pt idx="145">
                  <c:v>4.776743716901817E-2</c:v>
                </c:pt>
                <c:pt idx="146">
                  <c:v>4.7676838881848281E-2</c:v>
                </c:pt>
                <c:pt idx="147">
                  <c:v>4.7849727873649689E-2</c:v>
                </c:pt>
                <c:pt idx="148">
                  <c:v>4.8147096439537899E-2</c:v>
                </c:pt>
                <c:pt idx="149">
                  <c:v>4.592363300299341E-2</c:v>
                </c:pt>
                <c:pt idx="150">
                  <c:v>4.7377311038531641E-2</c:v>
                </c:pt>
                <c:pt idx="151">
                  <c:v>4.9039852706357204E-2</c:v>
                </c:pt>
                <c:pt idx="152">
                  <c:v>4.799795157852485E-2</c:v>
                </c:pt>
                <c:pt idx="153">
                  <c:v>4.7645112943159248E-2</c:v>
                </c:pt>
                <c:pt idx="154">
                  <c:v>4.844981477222185E-2</c:v>
                </c:pt>
                <c:pt idx="155">
                  <c:v>4.8634265683529208E-2</c:v>
                </c:pt>
                <c:pt idx="156">
                  <c:v>4.7227307001702738E-2</c:v>
                </c:pt>
                <c:pt idx="157">
                  <c:v>4.7529929189232566E-2</c:v>
                </c:pt>
                <c:pt idx="158">
                  <c:v>4.8792358340151457E-2</c:v>
                </c:pt>
                <c:pt idx="159">
                  <c:v>4.9103271235757154E-2</c:v>
                </c:pt>
                <c:pt idx="160">
                  <c:v>4.7898234803469747E-2</c:v>
                </c:pt>
                <c:pt idx="161">
                  <c:v>4.9576288046130908E-2</c:v>
                </c:pt>
                <c:pt idx="162">
                  <c:v>5.0795508390732769E-2</c:v>
                </c:pt>
                <c:pt idx="163">
                  <c:v>5.0224257993795166E-2</c:v>
                </c:pt>
                <c:pt idx="164">
                  <c:v>5.0687472782312747E-2</c:v>
                </c:pt>
                <c:pt idx="165">
                  <c:v>3.2409066335737854E-2</c:v>
                </c:pt>
                <c:pt idx="166">
                  <c:v>3.1619466632302855E-2</c:v>
                </c:pt>
                <c:pt idx="167">
                  <c:v>5.3870956746962448E-2</c:v>
                </c:pt>
                <c:pt idx="168">
                  <c:v>5.1455271895834237E-2</c:v>
                </c:pt>
                <c:pt idx="169">
                  <c:v>5.1135997182201548E-2</c:v>
                </c:pt>
                <c:pt idx="170">
                  <c:v>5.1895945391843779E-2</c:v>
                </c:pt>
                <c:pt idx="171">
                  <c:v>5.1069724526795743E-2</c:v>
                </c:pt>
                <c:pt idx="172">
                  <c:v>5.0419835827643707E-2</c:v>
                </c:pt>
                <c:pt idx="173">
                  <c:v>2.5331387152597421E-2</c:v>
                </c:pt>
                <c:pt idx="174">
                  <c:v>2.5858922380716333E-2</c:v>
                </c:pt>
                <c:pt idx="175">
                  <c:v>2.5959419134840019E-2</c:v>
                </c:pt>
                <c:pt idx="176">
                  <c:v>2.642877165234097E-2</c:v>
                </c:pt>
                <c:pt idx="177">
                  <c:v>2.6692519079090416E-2</c:v>
                </c:pt>
                <c:pt idx="178">
                  <c:v>2.6908762450276038E-2</c:v>
                </c:pt>
                <c:pt idx="179">
                  <c:v>2.6850042525739911E-2</c:v>
                </c:pt>
                <c:pt idx="180">
                  <c:v>2.711767004674949E-2</c:v>
                </c:pt>
                <c:pt idx="181">
                  <c:v>2.723165769714243E-2</c:v>
                </c:pt>
                <c:pt idx="182">
                  <c:v>2.6658398071576404E-2</c:v>
                </c:pt>
                <c:pt idx="183">
                  <c:v>2.6713683614394051E-2</c:v>
                </c:pt>
                <c:pt idx="184">
                  <c:v>2.7121695719870789E-2</c:v>
                </c:pt>
                <c:pt idx="185">
                  <c:v>2.729360606327956E-2</c:v>
                </c:pt>
                <c:pt idx="186">
                  <c:v>2.6844949199416327E-2</c:v>
                </c:pt>
                <c:pt idx="187">
                  <c:v>2.7730984288731483E-2</c:v>
                </c:pt>
                <c:pt idx="188">
                  <c:v>2.6559862171294121E-2</c:v>
                </c:pt>
                <c:pt idx="189">
                  <c:v>2.7347909903227191E-2</c:v>
                </c:pt>
                <c:pt idx="190">
                  <c:v>2.7109046691371735E-2</c:v>
                </c:pt>
                <c:pt idx="191">
                  <c:v>2.7147147677998171E-2</c:v>
                </c:pt>
                <c:pt idx="192">
                  <c:v>2.7497534469168573E-2</c:v>
                </c:pt>
                <c:pt idx="193">
                  <c:v>2.6841426898590433E-2</c:v>
                </c:pt>
                <c:pt idx="194">
                  <c:v>2.6471534600105328E-2</c:v>
                </c:pt>
                <c:pt idx="195">
                  <c:v>2.7388441099235411E-2</c:v>
                </c:pt>
                <c:pt idx="196">
                  <c:v>2.6950351646627384E-2</c:v>
                </c:pt>
                <c:pt idx="197">
                  <c:v>2.6408499576958983E-2</c:v>
                </c:pt>
                <c:pt idx="198">
                  <c:v>2.7173918295558971E-2</c:v>
                </c:pt>
                <c:pt idx="199">
                  <c:v>2.7572377677827001E-2</c:v>
                </c:pt>
                <c:pt idx="200">
                  <c:v>2.8112055357053928E-2</c:v>
                </c:pt>
                <c:pt idx="201">
                  <c:v>2.8042158134924944E-2</c:v>
                </c:pt>
                <c:pt idx="202">
                  <c:v>2.8123498351207466E-2</c:v>
                </c:pt>
                <c:pt idx="203">
                  <c:v>2.7667743704904171E-2</c:v>
                </c:pt>
                <c:pt idx="204">
                  <c:v>2.8177436105308179E-2</c:v>
                </c:pt>
                <c:pt idx="205">
                  <c:v>2.6939509876528198E-2</c:v>
                </c:pt>
                <c:pt idx="206">
                  <c:v>2.6797265491753715E-2</c:v>
                </c:pt>
                <c:pt idx="207">
                  <c:v>2.651025368169849E-2</c:v>
                </c:pt>
                <c:pt idx="208">
                  <c:v>2.6419058213194627E-2</c:v>
                </c:pt>
                <c:pt idx="209">
                  <c:v>2.6073949842835037E-2</c:v>
                </c:pt>
                <c:pt idx="210">
                  <c:v>2.6233098244035989E-2</c:v>
                </c:pt>
                <c:pt idx="211">
                  <c:v>2.6213492303768203E-2</c:v>
                </c:pt>
                <c:pt idx="212">
                  <c:v>2.5798615533619805E-2</c:v>
                </c:pt>
                <c:pt idx="213">
                  <c:v>2.6592734655257536E-2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39-4386-9D4A-0B6CCBACF21A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'Data Re .037R'!$E$51:$HJ$51</c:f>
              <c:numCache>
                <c:formatCode>0.0%</c:formatCode>
                <c:ptCount val="214"/>
                <c:pt idx="0">
                  <c:v>2.6296168264577258E-2</c:v>
                </c:pt>
                <c:pt idx="1">
                  <c:v>2.4502847108763826E-2</c:v>
                </c:pt>
                <c:pt idx="2">
                  <c:v>2.4116422539922522E-2</c:v>
                </c:pt>
                <c:pt idx="3">
                  <c:v>2.3887520817044816E-2</c:v>
                </c:pt>
                <c:pt idx="4">
                  <c:v>2.4159587113577907E-2</c:v>
                </c:pt>
                <c:pt idx="5">
                  <c:v>2.3914755223437445E-2</c:v>
                </c:pt>
                <c:pt idx="6">
                  <c:v>2.3588771437706546E-2</c:v>
                </c:pt>
                <c:pt idx="7">
                  <c:v>2.3264687123352168E-2</c:v>
                </c:pt>
                <c:pt idx="8">
                  <c:v>2.3849716567773127E-2</c:v>
                </c:pt>
                <c:pt idx="9">
                  <c:v>2.1791237920074757E-2</c:v>
                </c:pt>
                <c:pt idx="10">
                  <c:v>2.2465461292609623E-2</c:v>
                </c:pt>
                <c:pt idx="11">
                  <c:v>2.2405269508389947E-2</c:v>
                </c:pt>
                <c:pt idx="12">
                  <c:v>2.320042246280396E-2</c:v>
                </c:pt>
                <c:pt idx="13">
                  <c:v>2.286921862369351E-2</c:v>
                </c:pt>
                <c:pt idx="14">
                  <c:v>2.2841515299695359E-2</c:v>
                </c:pt>
                <c:pt idx="15">
                  <c:v>2.2906082710059006E-2</c:v>
                </c:pt>
                <c:pt idx="16">
                  <c:v>2.278717563349475E-2</c:v>
                </c:pt>
                <c:pt idx="17">
                  <c:v>2.2943110224525221E-2</c:v>
                </c:pt>
                <c:pt idx="18">
                  <c:v>2.2559508450306853E-2</c:v>
                </c:pt>
                <c:pt idx="19">
                  <c:v>2.476102190893148E-2</c:v>
                </c:pt>
                <c:pt idx="20">
                  <c:v>2.3094036709271792E-2</c:v>
                </c:pt>
                <c:pt idx="21">
                  <c:v>2.5072209375843757E-2</c:v>
                </c:pt>
                <c:pt idx="22">
                  <c:v>2.5510353369438632E-2</c:v>
                </c:pt>
                <c:pt idx="23">
                  <c:v>2.5369874069989473E-2</c:v>
                </c:pt>
                <c:pt idx="24">
                  <c:v>2.5398384836415766E-2</c:v>
                </c:pt>
                <c:pt idx="25">
                  <c:v>2.5764356508331532E-2</c:v>
                </c:pt>
                <c:pt idx="26">
                  <c:v>2.5549460442254035E-2</c:v>
                </c:pt>
                <c:pt idx="27">
                  <c:v>2.5055226676238718E-2</c:v>
                </c:pt>
                <c:pt idx="28">
                  <c:v>2.5068135392482871E-2</c:v>
                </c:pt>
                <c:pt idx="29">
                  <c:v>2.5289796403493159E-2</c:v>
                </c:pt>
                <c:pt idx="30">
                  <c:v>2.1158936034417986E-2</c:v>
                </c:pt>
                <c:pt idx="31">
                  <c:v>2.6997368900383623E-2</c:v>
                </c:pt>
                <c:pt idx="32">
                  <c:v>3.0193437152633895E-2</c:v>
                </c:pt>
                <c:pt idx="33">
                  <c:v>3.2043143830387533E-2</c:v>
                </c:pt>
                <c:pt idx="34">
                  <c:v>3.1546667991789956E-2</c:v>
                </c:pt>
                <c:pt idx="35">
                  <c:v>3.1890859859758813E-2</c:v>
                </c:pt>
                <c:pt idx="36">
                  <c:v>3.1562199704699756E-2</c:v>
                </c:pt>
                <c:pt idx="37">
                  <c:v>3.1479360739358642E-2</c:v>
                </c:pt>
                <c:pt idx="38">
                  <c:v>3.1194500441731443E-2</c:v>
                </c:pt>
                <c:pt idx="39">
                  <c:v>2.2363160661464709E-2</c:v>
                </c:pt>
                <c:pt idx="40">
                  <c:v>2.3499153144261209E-2</c:v>
                </c:pt>
                <c:pt idx="41">
                  <c:v>2.4827169739269794E-2</c:v>
                </c:pt>
                <c:pt idx="42">
                  <c:v>2.5696891850526593E-2</c:v>
                </c:pt>
                <c:pt idx="43">
                  <c:v>2.5635113532516685E-2</c:v>
                </c:pt>
                <c:pt idx="44">
                  <c:v>2.5614059137598733E-2</c:v>
                </c:pt>
                <c:pt idx="45">
                  <c:v>2.5702494769587081E-2</c:v>
                </c:pt>
                <c:pt idx="46">
                  <c:v>2.4786265811479691E-2</c:v>
                </c:pt>
                <c:pt idx="47">
                  <c:v>2.4769277049600302E-2</c:v>
                </c:pt>
                <c:pt idx="48">
                  <c:v>3.2669488675501901E-2</c:v>
                </c:pt>
                <c:pt idx="49">
                  <c:v>4.2968263434363219E-2</c:v>
                </c:pt>
                <c:pt idx="50">
                  <c:v>4.0236545895422582E-2</c:v>
                </c:pt>
                <c:pt idx="51">
                  <c:v>4.0447606401538549E-2</c:v>
                </c:pt>
                <c:pt idx="52">
                  <c:v>4.1253300311905661E-2</c:v>
                </c:pt>
                <c:pt idx="53">
                  <c:v>4.2175973004457634E-2</c:v>
                </c:pt>
                <c:pt idx="54">
                  <c:v>4.1922366787144671E-2</c:v>
                </c:pt>
                <c:pt idx="55">
                  <c:v>4.0602050496050479E-2</c:v>
                </c:pt>
                <c:pt idx="56">
                  <c:v>0.15311752085608477</c:v>
                </c:pt>
                <c:pt idx="57">
                  <c:v>3.2991200819467825E-2</c:v>
                </c:pt>
                <c:pt idx="58">
                  <c:v>3.273126745782251E-2</c:v>
                </c:pt>
                <c:pt idx="59">
                  <c:v>2.4892470918968734E-2</c:v>
                </c:pt>
                <c:pt idx="60">
                  <c:v>1.9471505303013115E-2</c:v>
                </c:pt>
                <c:pt idx="61">
                  <c:v>2.449732653393466E-2</c:v>
                </c:pt>
                <c:pt idx="62">
                  <c:v>3.2993782004825944E-2</c:v>
                </c:pt>
                <c:pt idx="63">
                  <c:v>3.3659184492938254E-2</c:v>
                </c:pt>
                <c:pt idx="64">
                  <c:v>3.3754349018639607E-2</c:v>
                </c:pt>
                <c:pt idx="65">
                  <c:v>3.3525887434962209E-2</c:v>
                </c:pt>
                <c:pt idx="66">
                  <c:v>3.3705476163109704E-2</c:v>
                </c:pt>
                <c:pt idx="67">
                  <c:v>3.3779160042301415E-2</c:v>
                </c:pt>
                <c:pt idx="68">
                  <c:v>3.3722877240670246E-2</c:v>
                </c:pt>
                <c:pt idx="69">
                  <c:v>4.0689635409374536E-2</c:v>
                </c:pt>
                <c:pt idx="70">
                  <c:v>3.397614984801034E-2</c:v>
                </c:pt>
                <c:pt idx="71">
                  <c:v>4.0770729234667957E-2</c:v>
                </c:pt>
                <c:pt idx="72">
                  <c:v>4.0658163631405619E-2</c:v>
                </c:pt>
                <c:pt idx="73">
                  <c:v>4.094623839386724E-2</c:v>
                </c:pt>
                <c:pt idx="74">
                  <c:v>4.0728517133444719E-2</c:v>
                </c:pt>
                <c:pt idx="75">
                  <c:v>3.42327528325026E-2</c:v>
                </c:pt>
                <c:pt idx="76">
                  <c:v>4.0869224137522031E-2</c:v>
                </c:pt>
                <c:pt idx="77">
                  <c:v>3.3666594439039521E-2</c:v>
                </c:pt>
                <c:pt idx="78">
                  <c:v>3.3617721583510174E-2</c:v>
                </c:pt>
                <c:pt idx="79">
                  <c:v>3.4229422455349545E-2</c:v>
                </c:pt>
                <c:pt idx="80">
                  <c:v>3.4317177034948743E-2</c:v>
                </c:pt>
                <c:pt idx="81">
                  <c:v>3.442974263821108E-2</c:v>
                </c:pt>
                <c:pt idx="82">
                  <c:v>3.4246823532910531E-2</c:v>
                </c:pt>
                <c:pt idx="83">
                  <c:v>3.4204611431686849E-2</c:v>
                </c:pt>
                <c:pt idx="84">
                  <c:v>4.1174699977544083E-2</c:v>
                </c:pt>
                <c:pt idx="85">
                  <c:v>3.4640803144327048E-2</c:v>
                </c:pt>
                <c:pt idx="86">
                  <c:v>3.4295696388439989E-2</c:v>
                </c:pt>
                <c:pt idx="87">
                  <c:v>2.6341940699641353E-2</c:v>
                </c:pt>
                <c:pt idx="88">
                  <c:v>2.5131681364578662E-2</c:v>
                </c:pt>
                <c:pt idx="89">
                  <c:v>2.5354970968678558E-2</c:v>
                </c:pt>
                <c:pt idx="90">
                  <c:v>2.8598160545064921E-2</c:v>
                </c:pt>
                <c:pt idx="91">
                  <c:v>2.6965346823291769E-2</c:v>
                </c:pt>
                <c:pt idx="92">
                  <c:v>2.4146745115211643E-2</c:v>
                </c:pt>
                <c:pt idx="93">
                  <c:v>2.4332169091270894E-2</c:v>
                </c:pt>
                <c:pt idx="94">
                  <c:v>2.4553835385354938E-2</c:v>
                </c:pt>
                <c:pt idx="95">
                  <c:v>2.4736049097067947E-2</c:v>
                </c:pt>
                <c:pt idx="96">
                  <c:v>2.4947291120948734E-2</c:v>
                </c:pt>
                <c:pt idx="97">
                  <c:v>2.5046319315458532E-2</c:v>
                </c:pt>
                <c:pt idx="98">
                  <c:v>2.5398563225613069E-2</c:v>
                </c:pt>
                <c:pt idx="99">
                  <c:v>2.6401931228205666E-2</c:v>
                </c:pt>
                <c:pt idx="100">
                  <c:v>2.6109124624714819E-2</c:v>
                </c:pt>
                <c:pt idx="101">
                  <c:v>2.3953000689493686E-2</c:v>
                </c:pt>
                <c:pt idx="102">
                  <c:v>2.488985568504043E-2</c:v>
                </c:pt>
                <c:pt idx="103">
                  <c:v>2.46907971744319E-2</c:v>
                </c:pt>
                <c:pt idx="104">
                  <c:v>2.6135464283596588E-2</c:v>
                </c:pt>
                <c:pt idx="105">
                  <c:v>2.5850873807552577E-2</c:v>
                </c:pt>
                <c:pt idx="106">
                  <c:v>2.6876572982670099E-2</c:v>
                </c:pt>
                <c:pt idx="107">
                  <c:v>2.3912031491741814E-2</c:v>
                </c:pt>
                <c:pt idx="108">
                  <c:v>2.4272353223867671E-2</c:v>
                </c:pt>
                <c:pt idx="109">
                  <c:v>2.2211321708171083E-2</c:v>
                </c:pt>
                <c:pt idx="110">
                  <c:v>2.2383526066106385E-2</c:v>
                </c:pt>
                <c:pt idx="111">
                  <c:v>2.1836746625491954E-2</c:v>
                </c:pt>
                <c:pt idx="112">
                  <c:v>2.2874491008405884E-2</c:v>
                </c:pt>
                <c:pt idx="113">
                  <c:v>2.1698680765036671E-2</c:v>
                </c:pt>
                <c:pt idx="114">
                  <c:v>2.3519543894474304E-2</c:v>
                </c:pt>
                <c:pt idx="115">
                  <c:v>2.2022410856815555E-2</c:v>
                </c:pt>
                <c:pt idx="116">
                  <c:v>1.9036855654010587E-2</c:v>
                </c:pt>
                <c:pt idx="117">
                  <c:v>2.0500466637770276E-2</c:v>
                </c:pt>
                <c:pt idx="118">
                  <c:v>2.1037959862823197E-2</c:v>
                </c:pt>
                <c:pt idx="119">
                  <c:v>1.8648956630995084E-2</c:v>
                </c:pt>
                <c:pt idx="120">
                  <c:v>2.1446673442982567E-2</c:v>
                </c:pt>
                <c:pt idx="121">
                  <c:v>1.7965317351093191E-2</c:v>
                </c:pt>
                <c:pt idx="122">
                  <c:v>2.0326260409079699E-2</c:v>
                </c:pt>
                <c:pt idx="123">
                  <c:v>2.0676121515316281E-2</c:v>
                </c:pt>
                <c:pt idx="124">
                  <c:v>2.0349006498030175E-2</c:v>
                </c:pt>
                <c:pt idx="125">
                  <c:v>2.0761274920012007E-2</c:v>
                </c:pt>
                <c:pt idx="126">
                  <c:v>1.5550131687680269E-2</c:v>
                </c:pt>
                <c:pt idx="127">
                  <c:v>1.8934139945985251E-2</c:v>
                </c:pt>
                <c:pt idx="128">
                  <c:v>1.2229058799640091E-2</c:v>
                </c:pt>
                <c:pt idx="129">
                  <c:v>1.1774373512015268E-2</c:v>
                </c:pt>
                <c:pt idx="130">
                  <c:v>1.2218801495753051E-2</c:v>
                </c:pt>
                <c:pt idx="131">
                  <c:v>1.2059512699939323E-2</c:v>
                </c:pt>
                <c:pt idx="132">
                  <c:v>1.2005775845895683E-2</c:v>
                </c:pt>
                <c:pt idx="133">
                  <c:v>1.175813475174281E-2</c:v>
                </c:pt>
                <c:pt idx="134">
                  <c:v>1.1791573155446211E-2</c:v>
                </c:pt>
                <c:pt idx="135">
                  <c:v>1.1603866529155793E-2</c:v>
                </c:pt>
                <c:pt idx="136">
                  <c:v>8.8266331436559486E-3</c:v>
                </c:pt>
                <c:pt idx="137">
                  <c:v>1.0046524777189592E-2</c:v>
                </c:pt>
                <c:pt idx="138">
                  <c:v>1.01683242253372E-2</c:v>
                </c:pt>
                <c:pt idx="139">
                  <c:v>1.0445025432613386E-2</c:v>
                </c:pt>
                <c:pt idx="140">
                  <c:v>1.0356310159220672E-2</c:v>
                </c:pt>
                <c:pt idx="141">
                  <c:v>1.0468383011649429E-2</c:v>
                </c:pt>
                <c:pt idx="142">
                  <c:v>1.051826697930891E-2</c:v>
                </c:pt>
                <c:pt idx="143">
                  <c:v>7.9141416397293662E-3</c:v>
                </c:pt>
                <c:pt idx="144">
                  <c:v>7.8165811707453514E-3</c:v>
                </c:pt>
                <c:pt idx="145">
                  <c:v>7.8240948727417159E-3</c:v>
                </c:pt>
                <c:pt idx="146">
                  <c:v>7.8367174680868956E-3</c:v>
                </c:pt>
                <c:pt idx="147">
                  <c:v>7.9776127209941761E-3</c:v>
                </c:pt>
                <c:pt idx="148">
                  <c:v>7.8827563367115383E-3</c:v>
                </c:pt>
                <c:pt idx="149">
                  <c:v>7.8733902033596426E-3</c:v>
                </c:pt>
                <c:pt idx="150">
                  <c:v>7.8821588113300312E-3</c:v>
                </c:pt>
                <c:pt idx="151">
                  <c:v>7.858108671402575E-3</c:v>
                </c:pt>
                <c:pt idx="152">
                  <c:v>7.9276600097837324E-3</c:v>
                </c:pt>
                <c:pt idx="153">
                  <c:v>7.8120099475671445E-3</c:v>
                </c:pt>
                <c:pt idx="154">
                  <c:v>7.8050339157417215E-3</c:v>
                </c:pt>
                <c:pt idx="155">
                  <c:v>7.7747396869130014E-3</c:v>
                </c:pt>
                <c:pt idx="156">
                  <c:v>7.728640963077571E-3</c:v>
                </c:pt>
                <c:pt idx="157">
                  <c:v>7.6831996198345465E-3</c:v>
                </c:pt>
                <c:pt idx="158">
                  <c:v>7.8014340563310469E-3</c:v>
                </c:pt>
                <c:pt idx="159">
                  <c:v>7.7287606734991465E-3</c:v>
                </c:pt>
                <c:pt idx="160">
                  <c:v>7.6226111621773285E-3</c:v>
                </c:pt>
                <c:pt idx="161">
                  <c:v>7.6061345794570245E-3</c:v>
                </c:pt>
                <c:pt idx="162">
                  <c:v>7.5385700899740504E-3</c:v>
                </c:pt>
                <c:pt idx="163">
                  <c:v>7.4829708152440721E-3</c:v>
                </c:pt>
                <c:pt idx="164">
                  <c:v>7.3901012798597288E-3</c:v>
                </c:pt>
                <c:pt idx="165">
                  <c:v>9.5104935232388499E-3</c:v>
                </c:pt>
                <c:pt idx="166">
                  <c:v>4.9259737640345858E-3</c:v>
                </c:pt>
                <c:pt idx="167">
                  <c:v>6.4799317448175353E-3</c:v>
                </c:pt>
                <c:pt idx="168">
                  <c:v>6.067749289110469E-3</c:v>
                </c:pt>
                <c:pt idx="169">
                  <c:v>6.0995957141062318E-3</c:v>
                </c:pt>
                <c:pt idx="170">
                  <c:v>6.2211649795188562E-3</c:v>
                </c:pt>
                <c:pt idx="171">
                  <c:v>6.3603848991512502E-3</c:v>
                </c:pt>
                <c:pt idx="172">
                  <c:v>6.3221188515293347E-3</c:v>
                </c:pt>
                <c:pt idx="173">
                  <c:v>3.4134418007485068E-2</c:v>
                </c:pt>
                <c:pt idx="174">
                  <c:v>3.2275714635264796E-2</c:v>
                </c:pt>
                <c:pt idx="175">
                  <c:v>2.6372467821353385E-2</c:v>
                </c:pt>
                <c:pt idx="176">
                  <c:v>2.6131389679361239E-2</c:v>
                </c:pt>
                <c:pt idx="177">
                  <c:v>2.6016478492702166E-2</c:v>
                </c:pt>
                <c:pt idx="178">
                  <c:v>2.5586217944680523E-2</c:v>
                </c:pt>
                <c:pt idx="179">
                  <c:v>2.4110525685133055E-2</c:v>
                </c:pt>
                <c:pt idx="180">
                  <c:v>2.3742149286404612E-2</c:v>
                </c:pt>
                <c:pt idx="181">
                  <c:v>2.3448985563015556E-2</c:v>
                </c:pt>
                <c:pt idx="182">
                  <c:v>2.2528502062172384E-2</c:v>
                </c:pt>
                <c:pt idx="183">
                  <c:v>2.2309320764399398E-2</c:v>
                </c:pt>
                <c:pt idx="184">
                  <c:v>2.1876799340504349E-2</c:v>
                </c:pt>
                <c:pt idx="185">
                  <c:v>2.2073707557056843E-2</c:v>
                </c:pt>
                <c:pt idx="186">
                  <c:v>2.2032689625833601E-2</c:v>
                </c:pt>
                <c:pt idx="187">
                  <c:v>2.1983557278545618E-2</c:v>
                </c:pt>
                <c:pt idx="188">
                  <c:v>2.179782975596023E-2</c:v>
                </c:pt>
                <c:pt idx="189">
                  <c:v>2.1721234954549695E-2</c:v>
                </c:pt>
                <c:pt idx="190">
                  <c:v>2.1267645962077864E-2</c:v>
                </c:pt>
                <c:pt idx="191">
                  <c:v>2.1320911455571578E-2</c:v>
                </c:pt>
                <c:pt idx="192">
                  <c:v>2.1068263150604505E-2</c:v>
                </c:pt>
                <c:pt idx="193">
                  <c:v>2.1017798151406142E-2</c:v>
                </c:pt>
                <c:pt idx="194">
                  <c:v>2.1000574935280736E-2</c:v>
                </c:pt>
                <c:pt idx="195">
                  <c:v>2.1522706155798987E-2</c:v>
                </c:pt>
                <c:pt idx="196">
                  <c:v>2.1130498799818431E-2</c:v>
                </c:pt>
                <c:pt idx="197">
                  <c:v>2.5742457139531494E-2</c:v>
                </c:pt>
                <c:pt idx="198">
                  <c:v>2.7536991612971962E-2</c:v>
                </c:pt>
                <c:pt idx="199">
                  <c:v>2.7292571631329587E-2</c:v>
                </c:pt>
                <c:pt idx="200">
                  <c:v>2.8866529448919431E-2</c:v>
                </c:pt>
                <c:pt idx="201">
                  <c:v>2.6329375405824473E-2</c:v>
                </c:pt>
                <c:pt idx="202">
                  <c:v>2.5323616605071098E-2</c:v>
                </c:pt>
                <c:pt idx="203">
                  <c:v>2.5081884937396937E-2</c:v>
                </c:pt>
                <c:pt idx="204">
                  <c:v>2.4694903196472273E-2</c:v>
                </c:pt>
                <c:pt idx="205">
                  <c:v>2.348928294505781E-2</c:v>
                </c:pt>
                <c:pt idx="206">
                  <c:v>2.341067809244135E-2</c:v>
                </c:pt>
                <c:pt idx="207">
                  <c:v>2.2850179285581307E-2</c:v>
                </c:pt>
                <c:pt idx="208">
                  <c:v>2.2795568771637131E-2</c:v>
                </c:pt>
                <c:pt idx="209">
                  <c:v>2.2732541815867369E-2</c:v>
                </c:pt>
                <c:pt idx="210">
                  <c:v>2.258225424606175E-2</c:v>
                </c:pt>
                <c:pt idx="211">
                  <c:v>2.2530533396592722E-2</c:v>
                </c:pt>
                <c:pt idx="212">
                  <c:v>2.2466739871347507E-2</c:v>
                </c:pt>
                <c:pt idx="213">
                  <c:v>2.243883847405681E-2</c:v>
                </c:pt>
              </c:numCache>
            </c:numRef>
          </c:xVal>
          <c:yVal>
            <c:numRef>
              <c:f>'Data Re .037R'!$E$55:$HJ$55</c:f>
              <c:numCache>
                <c:formatCode>0.0%</c:formatCode>
                <c:ptCount val="214"/>
                <c:pt idx="0">
                  <c:v>2.5413547040266217E-3</c:v>
                </c:pt>
                <c:pt idx="1">
                  <c:v>2.4989910578630315E-3</c:v>
                </c:pt>
                <c:pt idx="2">
                  <c:v>2.731609630145499E-3</c:v>
                </c:pt>
                <c:pt idx="3">
                  <c:v>2.7654202646647374E-3</c:v>
                </c:pt>
                <c:pt idx="4">
                  <c:v>2.8721827321295992E-3</c:v>
                </c:pt>
                <c:pt idx="5">
                  <c:v>2.8116024709069665E-3</c:v>
                </c:pt>
                <c:pt idx="6">
                  <c:v>2.6999586692347975E-3</c:v>
                </c:pt>
                <c:pt idx="7">
                  <c:v>2.5162971504961475E-3</c:v>
                </c:pt>
                <c:pt idx="8">
                  <c:v>2.525190045026088E-3</c:v>
                </c:pt>
                <c:pt idx="9">
                  <c:v>2.5827431770762228E-3</c:v>
                </c:pt>
                <c:pt idx="10">
                  <c:v>2.7105296140699227E-3</c:v>
                </c:pt>
                <c:pt idx="11">
                  <c:v>2.495647819622417E-3</c:v>
                </c:pt>
                <c:pt idx="12">
                  <c:v>2.6687001367503016E-3</c:v>
                </c:pt>
                <c:pt idx="13">
                  <c:v>2.8012199198107191E-3</c:v>
                </c:pt>
                <c:pt idx="14">
                  <c:v>2.645082238556236E-3</c:v>
                </c:pt>
                <c:pt idx="15">
                  <c:v>2.7709909810632225E-3</c:v>
                </c:pt>
                <c:pt idx="16">
                  <c:v>2.649649190099313E-3</c:v>
                </c:pt>
                <c:pt idx="17">
                  <c:v>2.5312561562449904E-3</c:v>
                </c:pt>
                <c:pt idx="18">
                  <c:v>2.5851524495037683E-3</c:v>
                </c:pt>
                <c:pt idx="19">
                  <c:v>5.0767644212140707E-3</c:v>
                </c:pt>
                <c:pt idx="20">
                  <c:v>3.5140390549156849E-3</c:v>
                </c:pt>
                <c:pt idx="21">
                  <c:v>2.8312108019929311E-3</c:v>
                </c:pt>
                <c:pt idx="22">
                  <c:v>2.6732442342970639E-3</c:v>
                </c:pt>
                <c:pt idx="23">
                  <c:v>2.7390126130130152E-3</c:v>
                </c:pt>
                <c:pt idx="24">
                  <c:v>2.9161156715454893E-3</c:v>
                </c:pt>
                <c:pt idx="25">
                  <c:v>2.841765027993264E-3</c:v>
                </c:pt>
                <c:pt idx="26">
                  <c:v>2.8026369584661067E-3</c:v>
                </c:pt>
                <c:pt idx="27">
                  <c:v>2.6436991262281011E-3</c:v>
                </c:pt>
                <c:pt idx="28">
                  <c:v>2.5804285363901724E-3</c:v>
                </c:pt>
                <c:pt idx="29">
                  <c:v>2.5893313224872095E-3</c:v>
                </c:pt>
                <c:pt idx="30">
                  <c:v>2.9891510751497135E-3</c:v>
                </c:pt>
                <c:pt idx="31">
                  <c:v>2.5153246218499892E-3</c:v>
                </c:pt>
                <c:pt idx="32">
                  <c:v>2.7543866952454378E-3</c:v>
                </c:pt>
                <c:pt idx="33">
                  <c:v>2.731297822780295E-3</c:v>
                </c:pt>
                <c:pt idx="34">
                  <c:v>2.9650194855881094E-3</c:v>
                </c:pt>
                <c:pt idx="35">
                  <c:v>2.7648599709597385E-3</c:v>
                </c:pt>
                <c:pt idx="36">
                  <c:v>2.7635688659424953E-3</c:v>
                </c:pt>
                <c:pt idx="37">
                  <c:v>2.6230306976797735E-3</c:v>
                </c:pt>
                <c:pt idx="38">
                  <c:v>2.552004882575639E-3</c:v>
                </c:pt>
                <c:pt idx="39">
                  <c:v>2.5744913377541761E-3</c:v>
                </c:pt>
                <c:pt idx="40">
                  <c:v>2.4495962668237528E-3</c:v>
                </c:pt>
                <c:pt idx="41">
                  <c:v>2.5720484730060666E-3</c:v>
                </c:pt>
                <c:pt idx="42">
                  <c:v>2.7056490789691893E-3</c:v>
                </c:pt>
                <c:pt idx="43">
                  <c:v>2.8053480653579769E-3</c:v>
                </c:pt>
                <c:pt idx="44">
                  <c:v>2.8645856687473949E-3</c:v>
                </c:pt>
                <c:pt idx="45">
                  <c:v>2.7651081567395251E-3</c:v>
                </c:pt>
                <c:pt idx="46">
                  <c:v>2.5518834748852349E-3</c:v>
                </c:pt>
                <c:pt idx="47">
                  <c:v>2.5571960121557424E-3</c:v>
                </c:pt>
                <c:pt idx="48">
                  <c:v>0</c:v>
                </c:pt>
                <c:pt idx="49">
                  <c:v>1.4703511557334443E-3</c:v>
                </c:pt>
                <c:pt idx="50">
                  <c:v>1.2933221565872752E-3</c:v>
                </c:pt>
                <c:pt idx="51">
                  <c:v>1.2796117283569853E-3</c:v>
                </c:pt>
                <c:pt idx="52">
                  <c:v>1.307352984086532E-3</c:v>
                </c:pt>
                <c:pt idx="53">
                  <c:v>1.3612104036943586E-3</c:v>
                </c:pt>
                <c:pt idx="54">
                  <c:v>1.3363991209399621E-3</c:v>
                </c:pt>
                <c:pt idx="55">
                  <c:v>1.2731458544701462E-3</c:v>
                </c:pt>
                <c:pt idx="56">
                  <c:v>7.8030907312978907E-3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9.8055920819592685E-4</c:v>
                </c:pt>
                <c:pt idx="70">
                  <c:v>0</c:v>
                </c:pt>
                <c:pt idx="71">
                  <c:v>9.9254819776526467E-4</c:v>
                </c:pt>
                <c:pt idx="72">
                  <c:v>9.8256450129585531E-4</c:v>
                </c:pt>
                <c:pt idx="73">
                  <c:v>9.8035615920572753E-4</c:v>
                </c:pt>
                <c:pt idx="74">
                  <c:v>9.8141511329391897E-4</c:v>
                </c:pt>
                <c:pt idx="75">
                  <c:v>0</c:v>
                </c:pt>
                <c:pt idx="76">
                  <c:v>9.8353816409274845E-4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9.7636511920380306E-4</c:v>
                </c:pt>
                <c:pt idx="85">
                  <c:v>0</c:v>
                </c:pt>
                <c:pt idx="86">
                  <c:v>0</c:v>
                </c:pt>
                <c:pt idx="87">
                  <c:v>2.5290558415812527E-3</c:v>
                </c:pt>
                <c:pt idx="88">
                  <c:v>3.4611209013602454E-3</c:v>
                </c:pt>
                <c:pt idx="89">
                  <c:v>2.6449909665530289E-3</c:v>
                </c:pt>
                <c:pt idx="90">
                  <c:v>2.5312077766441064E-3</c:v>
                </c:pt>
                <c:pt idx="91">
                  <c:v>2.2515953821046716E-3</c:v>
                </c:pt>
                <c:pt idx="92">
                  <c:v>2.2120525431539519E-3</c:v>
                </c:pt>
                <c:pt idx="93">
                  <c:v>2.258097751292864E-3</c:v>
                </c:pt>
                <c:pt idx="94">
                  <c:v>2.2658892291045674E-3</c:v>
                </c:pt>
                <c:pt idx="95">
                  <c:v>2.2725116129692709E-3</c:v>
                </c:pt>
                <c:pt idx="96">
                  <c:v>2.2586646661883055E-3</c:v>
                </c:pt>
                <c:pt idx="97">
                  <c:v>2.2523649497801211E-3</c:v>
                </c:pt>
                <c:pt idx="98">
                  <c:v>2.4075500971041824E-3</c:v>
                </c:pt>
                <c:pt idx="99">
                  <c:v>2.6360202854415573E-3</c:v>
                </c:pt>
                <c:pt idx="100">
                  <c:v>2.4571091933488741E-3</c:v>
                </c:pt>
                <c:pt idx="101">
                  <c:v>1.6793714541401149E-3</c:v>
                </c:pt>
                <c:pt idx="102">
                  <c:v>2.1316102868165119E-3</c:v>
                </c:pt>
                <c:pt idx="103">
                  <c:v>1.8823394534214371E-3</c:v>
                </c:pt>
                <c:pt idx="104">
                  <c:v>2.3136043523506278E-3</c:v>
                </c:pt>
                <c:pt idx="105">
                  <c:v>2.2653075283005628E-3</c:v>
                </c:pt>
                <c:pt idx="106">
                  <c:v>2.3738535232494728E-3</c:v>
                </c:pt>
                <c:pt idx="107">
                  <c:v>1.8226328459518936E-3</c:v>
                </c:pt>
                <c:pt idx="108">
                  <c:v>1.9600341998776208E-3</c:v>
                </c:pt>
                <c:pt idx="109">
                  <c:v>1.5717489572112412E-3</c:v>
                </c:pt>
                <c:pt idx="110">
                  <c:v>1.5688042437409482E-3</c:v>
                </c:pt>
                <c:pt idx="111">
                  <c:v>1.6072528717461306E-3</c:v>
                </c:pt>
                <c:pt idx="112">
                  <c:v>1.5811664884941203E-3</c:v>
                </c:pt>
                <c:pt idx="113">
                  <c:v>1.6010604775964596E-3</c:v>
                </c:pt>
                <c:pt idx="114">
                  <c:v>1.871270140052833E-3</c:v>
                </c:pt>
                <c:pt idx="115">
                  <c:v>1.3696751947282597E-3</c:v>
                </c:pt>
                <c:pt idx="116">
                  <c:v>1.3345457658941518E-3</c:v>
                </c:pt>
                <c:pt idx="117">
                  <c:v>1.4183631053648511E-3</c:v>
                </c:pt>
                <c:pt idx="118">
                  <c:v>1.3891708982561577E-3</c:v>
                </c:pt>
                <c:pt idx="119">
                  <c:v>1.4379947332968039E-3</c:v>
                </c:pt>
                <c:pt idx="120">
                  <c:v>1.338969664263553E-3</c:v>
                </c:pt>
                <c:pt idx="121">
                  <c:v>1.2203928496884557E-3</c:v>
                </c:pt>
                <c:pt idx="122">
                  <c:v>1.2282899667978289E-3</c:v>
                </c:pt>
                <c:pt idx="123">
                  <c:v>1.3094461673399758E-3</c:v>
                </c:pt>
                <c:pt idx="124">
                  <c:v>1.2071212629501859E-3</c:v>
                </c:pt>
                <c:pt idx="125">
                  <c:v>1.3939274996342514E-3</c:v>
                </c:pt>
                <c:pt idx="126">
                  <c:v>1.8911560753742916E-3</c:v>
                </c:pt>
                <c:pt idx="127">
                  <c:v>2.3962464630829781E-3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1.2393394968323887E-3</c:v>
                </c:pt>
                <c:pt idx="138">
                  <c:v>1.3580913768300022E-3</c:v>
                </c:pt>
                <c:pt idx="139">
                  <c:v>1.4830251266212556E-3</c:v>
                </c:pt>
                <c:pt idx="140">
                  <c:v>1.4852578195206632E-3</c:v>
                </c:pt>
                <c:pt idx="141">
                  <c:v>1.5056445108933894E-3</c:v>
                </c:pt>
                <c:pt idx="142">
                  <c:v>1.5410467619956418E-3</c:v>
                </c:pt>
                <c:pt idx="143">
                  <c:v>1.4201091320475911E-3</c:v>
                </c:pt>
                <c:pt idx="144">
                  <c:v>1.3343085543136091E-3</c:v>
                </c:pt>
                <c:pt idx="145">
                  <c:v>1.3241562366514421E-3</c:v>
                </c:pt>
                <c:pt idx="146">
                  <c:v>1.3544072611937053E-3</c:v>
                </c:pt>
                <c:pt idx="147">
                  <c:v>1.3840650193432701E-3</c:v>
                </c:pt>
                <c:pt idx="148">
                  <c:v>1.3384967346044226E-3</c:v>
                </c:pt>
                <c:pt idx="149">
                  <c:v>1.3527040248650975E-3</c:v>
                </c:pt>
                <c:pt idx="150">
                  <c:v>1.337258104187484E-3</c:v>
                </c:pt>
                <c:pt idx="151">
                  <c:v>1.3207760336720305E-3</c:v>
                </c:pt>
                <c:pt idx="152">
                  <c:v>1.3618579869499284E-3</c:v>
                </c:pt>
                <c:pt idx="153">
                  <c:v>1.2952554672613235E-3</c:v>
                </c:pt>
                <c:pt idx="154">
                  <c:v>1.2904447009029522E-3</c:v>
                </c:pt>
                <c:pt idx="155">
                  <c:v>1.2868032795232188E-3</c:v>
                </c:pt>
                <c:pt idx="156">
                  <c:v>1.2599661616470702E-3</c:v>
                </c:pt>
                <c:pt idx="157">
                  <c:v>1.2646100830347633E-3</c:v>
                </c:pt>
                <c:pt idx="158">
                  <c:v>1.352776419800651E-3</c:v>
                </c:pt>
                <c:pt idx="159">
                  <c:v>1.3224667078265704E-3</c:v>
                </c:pt>
                <c:pt idx="160">
                  <c:v>1.2469340587876535E-3</c:v>
                </c:pt>
                <c:pt idx="161">
                  <c:v>1.2470686887379946E-3</c:v>
                </c:pt>
                <c:pt idx="162">
                  <c:v>1.2301973811670213E-3</c:v>
                </c:pt>
                <c:pt idx="163">
                  <c:v>1.2220136651378277E-3</c:v>
                </c:pt>
                <c:pt idx="164">
                  <c:v>1.1685437700727041E-3</c:v>
                </c:pt>
                <c:pt idx="165">
                  <c:v>2.4570131335807975E-3</c:v>
                </c:pt>
                <c:pt idx="166">
                  <c:v>0</c:v>
                </c:pt>
                <c:pt idx="167">
                  <c:v>1.4703742394633595E-3</c:v>
                </c:pt>
                <c:pt idx="168">
                  <c:v>1.2933434731735114E-3</c:v>
                </c:pt>
                <c:pt idx="169">
                  <c:v>1.2796325953835052E-3</c:v>
                </c:pt>
                <c:pt idx="170">
                  <c:v>1.3073740850124134E-3</c:v>
                </c:pt>
                <c:pt idx="171">
                  <c:v>1.3612319333571217E-3</c:v>
                </c:pt>
                <c:pt idx="172">
                  <c:v>1.3473332519338889E-3</c:v>
                </c:pt>
                <c:pt idx="173">
                  <c:v>1.2841918138564513E-2</c:v>
                </c:pt>
                <c:pt idx="174">
                  <c:v>1.1769491277237077E-2</c:v>
                </c:pt>
                <c:pt idx="175">
                  <c:v>8.8538466713156787E-3</c:v>
                </c:pt>
                <c:pt idx="176">
                  <c:v>8.7343726092609496E-3</c:v>
                </c:pt>
                <c:pt idx="177">
                  <c:v>8.5435085904515418E-3</c:v>
                </c:pt>
                <c:pt idx="178">
                  <c:v>8.1844373932025427E-3</c:v>
                </c:pt>
                <c:pt idx="179">
                  <c:v>7.2951882135337265E-3</c:v>
                </c:pt>
                <c:pt idx="180">
                  <c:v>7.0674110214054321E-3</c:v>
                </c:pt>
                <c:pt idx="181">
                  <c:v>6.713600084101508E-3</c:v>
                </c:pt>
                <c:pt idx="182">
                  <c:v>5.8475807046239822E-3</c:v>
                </c:pt>
                <c:pt idx="183">
                  <c:v>5.9115376384857986E-3</c:v>
                </c:pt>
                <c:pt idx="184">
                  <c:v>5.7654315426284367E-3</c:v>
                </c:pt>
                <c:pt idx="185">
                  <c:v>5.9191470303860318E-3</c:v>
                </c:pt>
                <c:pt idx="186">
                  <c:v>5.572893591292977E-3</c:v>
                </c:pt>
                <c:pt idx="187">
                  <c:v>5.6988164280399991E-3</c:v>
                </c:pt>
                <c:pt idx="188">
                  <c:v>5.4070992421669604E-3</c:v>
                </c:pt>
                <c:pt idx="189">
                  <c:v>5.3805803490310821E-3</c:v>
                </c:pt>
                <c:pt idx="190">
                  <c:v>5.268332290013937E-3</c:v>
                </c:pt>
                <c:pt idx="191">
                  <c:v>5.0973599733427407E-3</c:v>
                </c:pt>
                <c:pt idx="192">
                  <c:v>5.0821347198079297E-3</c:v>
                </c:pt>
                <c:pt idx="193">
                  <c:v>4.8144631080949832E-3</c:v>
                </c:pt>
                <c:pt idx="194">
                  <c:v>4.9628509154911625E-3</c:v>
                </c:pt>
                <c:pt idx="195">
                  <c:v>5.0705571814961591E-3</c:v>
                </c:pt>
                <c:pt idx="196">
                  <c:v>5.0852132883673186E-3</c:v>
                </c:pt>
                <c:pt idx="197">
                  <c:v>7.2967213236867371E-3</c:v>
                </c:pt>
                <c:pt idx="198">
                  <c:v>8.1788555111598424E-3</c:v>
                </c:pt>
                <c:pt idx="199">
                  <c:v>7.9721711962552639E-3</c:v>
                </c:pt>
                <c:pt idx="200">
                  <c:v>8.6747438384750814E-3</c:v>
                </c:pt>
                <c:pt idx="201">
                  <c:v>7.2335060164220805E-3</c:v>
                </c:pt>
                <c:pt idx="202">
                  <c:v>6.6350647923056581E-3</c:v>
                </c:pt>
                <c:pt idx="203">
                  <c:v>6.4541154274251195E-3</c:v>
                </c:pt>
                <c:pt idx="204">
                  <c:v>6.253148055537899E-3</c:v>
                </c:pt>
                <c:pt idx="205">
                  <c:v>5.1177300473728808E-3</c:v>
                </c:pt>
                <c:pt idx="206">
                  <c:v>5.1271049444358277E-3</c:v>
                </c:pt>
                <c:pt idx="207">
                  <c:v>4.5688129784782448E-3</c:v>
                </c:pt>
                <c:pt idx="208">
                  <c:v>4.3441680460847712E-3</c:v>
                </c:pt>
                <c:pt idx="209">
                  <c:v>4.3459009758957268E-3</c:v>
                </c:pt>
                <c:pt idx="210">
                  <c:v>4.340113666717777E-3</c:v>
                </c:pt>
                <c:pt idx="211">
                  <c:v>4.2118962550526159E-3</c:v>
                </c:pt>
                <c:pt idx="212">
                  <c:v>4.1519752976209041E-3</c:v>
                </c:pt>
                <c:pt idx="213">
                  <c:v>4.2668453502511111E-3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39-4386-9D4A-0B6CCBACF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295359"/>
        <c:axId val="321873711"/>
      </c:scatterChart>
      <c:valAx>
        <c:axId val="438295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73711"/>
        <c:crosses val="autoZero"/>
        <c:crossBetween val="midCat"/>
      </c:valAx>
      <c:valAx>
        <c:axId val="32187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95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PtRe/C 0.037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.037R'!$E$50:$AQ$50</c:f>
              <c:numCache>
                <c:formatCode>General</c:formatCode>
                <c:ptCount val="39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141</c:v>
                </c:pt>
                <c:pt idx="10">
                  <c:v>141</c:v>
                </c:pt>
                <c:pt idx="11">
                  <c:v>141</c:v>
                </c:pt>
                <c:pt idx="12">
                  <c:v>141</c:v>
                </c:pt>
                <c:pt idx="13">
                  <c:v>141</c:v>
                </c:pt>
                <c:pt idx="14">
                  <c:v>141</c:v>
                </c:pt>
                <c:pt idx="15">
                  <c:v>141</c:v>
                </c:pt>
                <c:pt idx="16">
                  <c:v>141</c:v>
                </c:pt>
                <c:pt idx="17">
                  <c:v>141</c:v>
                </c:pt>
                <c:pt idx="18">
                  <c:v>141</c:v>
                </c:pt>
                <c:pt idx="19">
                  <c:v>107</c:v>
                </c:pt>
                <c:pt idx="20">
                  <c:v>107</c:v>
                </c:pt>
                <c:pt idx="21">
                  <c:v>107</c:v>
                </c:pt>
                <c:pt idx="22">
                  <c:v>107</c:v>
                </c:pt>
                <c:pt idx="23">
                  <c:v>107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</c:numCache>
            </c:numRef>
          </c:xVal>
          <c:yVal>
            <c:numRef>
              <c:f>'Data Re .037R'!$E$51:$AQ$51</c:f>
              <c:numCache>
                <c:formatCode>0.0%</c:formatCode>
                <c:ptCount val="39"/>
                <c:pt idx="0">
                  <c:v>2.6296168264577258E-2</c:v>
                </c:pt>
                <c:pt idx="1">
                  <c:v>2.4502847108763826E-2</c:v>
                </c:pt>
                <c:pt idx="2">
                  <c:v>2.4116422539922522E-2</c:v>
                </c:pt>
                <c:pt idx="3">
                  <c:v>2.3887520817044816E-2</c:v>
                </c:pt>
                <c:pt idx="4">
                  <c:v>2.4159587113577907E-2</c:v>
                </c:pt>
                <c:pt idx="5">
                  <c:v>2.3914755223437445E-2</c:v>
                </c:pt>
                <c:pt idx="6">
                  <c:v>2.3588771437706546E-2</c:v>
                </c:pt>
                <c:pt idx="7">
                  <c:v>2.3264687123352168E-2</c:v>
                </c:pt>
                <c:pt idx="8">
                  <c:v>2.3849716567773127E-2</c:v>
                </c:pt>
                <c:pt idx="9">
                  <c:v>2.1791237920074757E-2</c:v>
                </c:pt>
                <c:pt idx="10">
                  <c:v>2.2465461292609623E-2</c:v>
                </c:pt>
                <c:pt idx="11">
                  <c:v>2.2405269508389947E-2</c:v>
                </c:pt>
                <c:pt idx="12">
                  <c:v>2.320042246280396E-2</c:v>
                </c:pt>
                <c:pt idx="13">
                  <c:v>2.286921862369351E-2</c:v>
                </c:pt>
                <c:pt idx="14">
                  <c:v>2.2841515299695359E-2</c:v>
                </c:pt>
                <c:pt idx="15">
                  <c:v>2.2906082710059006E-2</c:v>
                </c:pt>
                <c:pt idx="16">
                  <c:v>2.278717563349475E-2</c:v>
                </c:pt>
                <c:pt idx="17">
                  <c:v>2.2943110224525221E-2</c:v>
                </c:pt>
                <c:pt idx="18">
                  <c:v>2.2559508450306853E-2</c:v>
                </c:pt>
                <c:pt idx="19">
                  <c:v>2.476102190893148E-2</c:v>
                </c:pt>
                <c:pt idx="20">
                  <c:v>2.3094036709271792E-2</c:v>
                </c:pt>
                <c:pt idx="21">
                  <c:v>2.5072209375843757E-2</c:v>
                </c:pt>
                <c:pt idx="22">
                  <c:v>2.5510353369438632E-2</c:v>
                </c:pt>
                <c:pt idx="23">
                  <c:v>2.5369874069989473E-2</c:v>
                </c:pt>
                <c:pt idx="24">
                  <c:v>2.5398384836415766E-2</c:v>
                </c:pt>
                <c:pt idx="25">
                  <c:v>2.5764356508331532E-2</c:v>
                </c:pt>
                <c:pt idx="26">
                  <c:v>2.5549460442254035E-2</c:v>
                </c:pt>
                <c:pt idx="27">
                  <c:v>2.5055226676238718E-2</c:v>
                </c:pt>
                <c:pt idx="28">
                  <c:v>2.5068135392482871E-2</c:v>
                </c:pt>
                <c:pt idx="29">
                  <c:v>2.5289796403493159E-2</c:v>
                </c:pt>
                <c:pt idx="30">
                  <c:v>2.1158936034417986E-2</c:v>
                </c:pt>
                <c:pt idx="31">
                  <c:v>2.6997368900383623E-2</c:v>
                </c:pt>
                <c:pt idx="32">
                  <c:v>3.0193437152633895E-2</c:v>
                </c:pt>
                <c:pt idx="33">
                  <c:v>3.2043143830387533E-2</c:v>
                </c:pt>
                <c:pt idx="34">
                  <c:v>3.1546667991789956E-2</c:v>
                </c:pt>
                <c:pt idx="35">
                  <c:v>3.1890859859758813E-2</c:v>
                </c:pt>
                <c:pt idx="36">
                  <c:v>3.1562199704699756E-2</c:v>
                </c:pt>
                <c:pt idx="37">
                  <c:v>3.1479360739358642E-2</c:v>
                </c:pt>
                <c:pt idx="38">
                  <c:v>3.1194500441731443E-2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D-4CC1-BD7D-85D205F99F8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.037R'!$E$50:$AQ$50</c:f>
              <c:numCache>
                <c:formatCode>General</c:formatCode>
                <c:ptCount val="39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141</c:v>
                </c:pt>
                <c:pt idx="10">
                  <c:v>141</c:v>
                </c:pt>
                <c:pt idx="11">
                  <c:v>141</c:v>
                </c:pt>
                <c:pt idx="12">
                  <c:v>141</c:v>
                </c:pt>
                <c:pt idx="13">
                  <c:v>141</c:v>
                </c:pt>
                <c:pt idx="14">
                  <c:v>141</c:v>
                </c:pt>
                <c:pt idx="15">
                  <c:v>141</c:v>
                </c:pt>
                <c:pt idx="16">
                  <c:v>141</c:v>
                </c:pt>
                <c:pt idx="17">
                  <c:v>141</c:v>
                </c:pt>
                <c:pt idx="18">
                  <c:v>141</c:v>
                </c:pt>
                <c:pt idx="19">
                  <c:v>107</c:v>
                </c:pt>
                <c:pt idx="20">
                  <c:v>107</c:v>
                </c:pt>
                <c:pt idx="21">
                  <c:v>107</c:v>
                </c:pt>
                <c:pt idx="22">
                  <c:v>107</c:v>
                </c:pt>
                <c:pt idx="23">
                  <c:v>107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</c:numCache>
            </c:numRef>
          </c:xVal>
          <c:yVal>
            <c:numRef>
              <c:f>'Data Re .037R'!$E$52:$AQ$52</c:f>
              <c:numCache>
                <c:formatCode>0.0%</c:formatCode>
                <c:ptCount val="39"/>
                <c:pt idx="0">
                  <c:v>0.18574956873775114</c:v>
                </c:pt>
                <c:pt idx="1">
                  <c:v>0.18785990347618325</c:v>
                </c:pt>
                <c:pt idx="2">
                  <c:v>0.18191845289648395</c:v>
                </c:pt>
                <c:pt idx="3">
                  <c:v>0.17769911204735767</c:v>
                </c:pt>
                <c:pt idx="4">
                  <c:v>0.17689220231290972</c:v>
                </c:pt>
                <c:pt idx="5">
                  <c:v>0.18057669369011953</c:v>
                </c:pt>
                <c:pt idx="6">
                  <c:v>0.1832541050733123</c:v>
                </c:pt>
                <c:pt idx="7">
                  <c:v>0.18059430192283782</c:v>
                </c:pt>
                <c:pt idx="8">
                  <c:v>0.17654578938375107</c:v>
                </c:pt>
                <c:pt idx="9">
                  <c:v>0.17341467946417674</c:v>
                </c:pt>
                <c:pt idx="10">
                  <c:v>0.17810506443976346</c:v>
                </c:pt>
                <c:pt idx="11">
                  <c:v>0.1797785201592686</c:v>
                </c:pt>
                <c:pt idx="12">
                  <c:v>0.18222573968373254</c:v>
                </c:pt>
                <c:pt idx="13">
                  <c:v>0.17898560018179951</c:v>
                </c:pt>
                <c:pt idx="14">
                  <c:v>0.17912465416813955</c:v>
                </c:pt>
                <c:pt idx="15">
                  <c:v>0.17874982351523383</c:v>
                </c:pt>
                <c:pt idx="16">
                  <c:v>0.17980081873610587</c:v>
                </c:pt>
                <c:pt idx="17">
                  <c:v>0.18124866320746763</c:v>
                </c:pt>
                <c:pt idx="18">
                  <c:v>0.18022586330378015</c:v>
                </c:pt>
                <c:pt idx="19">
                  <c:v>0.18458563979588119</c:v>
                </c:pt>
                <c:pt idx="20">
                  <c:v>0.18634098432226603</c:v>
                </c:pt>
                <c:pt idx="21">
                  <c:v>0.18216552799885072</c:v>
                </c:pt>
                <c:pt idx="22">
                  <c:v>0.1843584915483556</c:v>
                </c:pt>
                <c:pt idx="23">
                  <c:v>0.18239271349684183</c:v>
                </c:pt>
                <c:pt idx="24">
                  <c:v>0.18016118597814357</c:v>
                </c:pt>
                <c:pt idx="25">
                  <c:v>0.17934955761938776</c:v>
                </c:pt>
                <c:pt idx="26">
                  <c:v>0.17941971491768877</c:v>
                </c:pt>
                <c:pt idx="27">
                  <c:v>0.18012116236283057</c:v>
                </c:pt>
                <c:pt idx="28">
                  <c:v>0.18046205001325724</c:v>
                </c:pt>
                <c:pt idx="29">
                  <c:v>0.17971709353059925</c:v>
                </c:pt>
                <c:pt idx="30">
                  <c:v>0.18106538860193422</c:v>
                </c:pt>
                <c:pt idx="31">
                  <c:v>0.17136177632056998</c:v>
                </c:pt>
                <c:pt idx="32">
                  <c:v>0.17838869987499739</c:v>
                </c:pt>
                <c:pt idx="33">
                  <c:v>0.17943315706142754</c:v>
                </c:pt>
                <c:pt idx="34">
                  <c:v>0.17859761825947809</c:v>
                </c:pt>
                <c:pt idx="35">
                  <c:v>0.17555744393296491</c:v>
                </c:pt>
                <c:pt idx="36">
                  <c:v>0.17814704767054204</c:v>
                </c:pt>
                <c:pt idx="37">
                  <c:v>0.17948764807637316</c:v>
                </c:pt>
                <c:pt idx="38">
                  <c:v>0.17507965047307739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1D-4CC1-BD7D-85D205F99F8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.037R'!$E$50:$AQ$50</c:f>
              <c:numCache>
                <c:formatCode>General</c:formatCode>
                <c:ptCount val="39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141</c:v>
                </c:pt>
                <c:pt idx="10">
                  <c:v>141</c:v>
                </c:pt>
                <c:pt idx="11">
                  <c:v>141</c:v>
                </c:pt>
                <c:pt idx="12">
                  <c:v>141</c:v>
                </c:pt>
                <c:pt idx="13">
                  <c:v>141</c:v>
                </c:pt>
                <c:pt idx="14">
                  <c:v>141</c:v>
                </c:pt>
                <c:pt idx="15">
                  <c:v>141</c:v>
                </c:pt>
                <c:pt idx="16">
                  <c:v>141</c:v>
                </c:pt>
                <c:pt idx="17">
                  <c:v>141</c:v>
                </c:pt>
                <c:pt idx="18">
                  <c:v>141</c:v>
                </c:pt>
                <c:pt idx="19">
                  <c:v>107</c:v>
                </c:pt>
                <c:pt idx="20">
                  <c:v>107</c:v>
                </c:pt>
                <c:pt idx="21">
                  <c:v>107</c:v>
                </c:pt>
                <c:pt idx="22">
                  <c:v>107</c:v>
                </c:pt>
                <c:pt idx="23">
                  <c:v>107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</c:numCache>
            </c:numRef>
          </c:xVal>
          <c:yVal>
            <c:numRef>
              <c:f>'Data Re .037R'!$E$53:$AQ$53</c:f>
              <c:numCache>
                <c:formatCode>0.0%</c:formatCode>
                <c:ptCount val="39"/>
                <c:pt idx="0">
                  <c:v>0.67308475990681182</c:v>
                </c:pt>
                <c:pt idx="1">
                  <c:v>0.66990161202964638</c:v>
                </c:pt>
                <c:pt idx="2">
                  <c:v>0.66543254146481345</c:v>
                </c:pt>
                <c:pt idx="3">
                  <c:v>0.66513683312954719</c:v>
                </c:pt>
                <c:pt idx="4">
                  <c:v>0.66581430426670685</c:v>
                </c:pt>
                <c:pt idx="5">
                  <c:v>0.6591758880186146</c:v>
                </c:pt>
                <c:pt idx="6">
                  <c:v>0.66748942177697546</c:v>
                </c:pt>
                <c:pt idx="7">
                  <c:v>0.67585889665454613</c:v>
                </c:pt>
                <c:pt idx="8">
                  <c:v>0.68347164991204012</c:v>
                </c:pt>
                <c:pt idx="9">
                  <c:v>0.67921372463694119</c:v>
                </c:pt>
                <c:pt idx="10">
                  <c:v>0.66597942971475033</c:v>
                </c:pt>
                <c:pt idx="11">
                  <c:v>0.66686007587810492</c:v>
                </c:pt>
                <c:pt idx="12">
                  <c:v>0.66488727944917969</c:v>
                </c:pt>
                <c:pt idx="13">
                  <c:v>0.66111988823000112</c:v>
                </c:pt>
                <c:pt idx="14">
                  <c:v>0.66829867230628681</c:v>
                </c:pt>
                <c:pt idx="15">
                  <c:v>0.66445285758543904</c:v>
                </c:pt>
                <c:pt idx="16">
                  <c:v>0.67430860067246079</c:v>
                </c:pt>
                <c:pt idx="17">
                  <c:v>0.67731126276704767</c:v>
                </c:pt>
                <c:pt idx="18">
                  <c:v>0.67559388015842992</c:v>
                </c:pt>
                <c:pt idx="19">
                  <c:v>0.55340059106741768</c:v>
                </c:pt>
                <c:pt idx="20">
                  <c:v>0.62020922418373414</c:v>
                </c:pt>
                <c:pt idx="21">
                  <c:v>0.66061600092014194</c:v>
                </c:pt>
                <c:pt idx="22">
                  <c:v>0.66855796174872906</c:v>
                </c:pt>
                <c:pt idx="23">
                  <c:v>0.66206996578034383</c:v>
                </c:pt>
                <c:pt idx="24">
                  <c:v>0.6572533496634182</c:v>
                </c:pt>
                <c:pt idx="25">
                  <c:v>0.66426763473166706</c:v>
                </c:pt>
                <c:pt idx="26">
                  <c:v>0.66333242266576975</c:v>
                </c:pt>
                <c:pt idx="27">
                  <c:v>0.6727164723555128</c:v>
                </c:pt>
                <c:pt idx="28">
                  <c:v>0.67517194948673687</c:v>
                </c:pt>
                <c:pt idx="29">
                  <c:v>0.67725351605986761</c:v>
                </c:pt>
                <c:pt idx="30">
                  <c:v>0.63328226426616618</c:v>
                </c:pt>
                <c:pt idx="31">
                  <c:v>0.66071093876062392</c:v>
                </c:pt>
                <c:pt idx="32">
                  <c:v>0.66053400729788825</c:v>
                </c:pt>
                <c:pt idx="33">
                  <c:v>0.66642270845586848</c:v>
                </c:pt>
                <c:pt idx="34">
                  <c:v>0.65880837356612776</c:v>
                </c:pt>
                <c:pt idx="35">
                  <c:v>0.6703638981222354</c:v>
                </c:pt>
                <c:pt idx="36">
                  <c:v>0.66324808648056344</c:v>
                </c:pt>
                <c:pt idx="37">
                  <c:v>0.67313838387615466</c:v>
                </c:pt>
                <c:pt idx="38">
                  <c:v>0.68304641679866918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1D-4CC1-BD7D-85D205F99F8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.037R'!$E$50:$AQ$50</c:f>
              <c:numCache>
                <c:formatCode>General</c:formatCode>
                <c:ptCount val="39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141</c:v>
                </c:pt>
                <c:pt idx="10">
                  <c:v>141</c:v>
                </c:pt>
                <c:pt idx="11">
                  <c:v>141</c:v>
                </c:pt>
                <c:pt idx="12">
                  <c:v>141</c:v>
                </c:pt>
                <c:pt idx="13">
                  <c:v>141</c:v>
                </c:pt>
                <c:pt idx="14">
                  <c:v>141</c:v>
                </c:pt>
                <c:pt idx="15">
                  <c:v>141</c:v>
                </c:pt>
                <c:pt idx="16">
                  <c:v>141</c:v>
                </c:pt>
                <c:pt idx="17">
                  <c:v>141</c:v>
                </c:pt>
                <c:pt idx="18">
                  <c:v>141</c:v>
                </c:pt>
                <c:pt idx="19">
                  <c:v>107</c:v>
                </c:pt>
                <c:pt idx="20">
                  <c:v>107</c:v>
                </c:pt>
                <c:pt idx="21">
                  <c:v>107</c:v>
                </c:pt>
                <c:pt idx="22">
                  <c:v>107</c:v>
                </c:pt>
                <c:pt idx="23">
                  <c:v>107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</c:numCache>
            </c:numRef>
          </c:xVal>
          <c:yVal>
            <c:numRef>
              <c:f>'Data Re .037R'!$E$54:$AQ$54</c:f>
              <c:numCache>
                <c:formatCode>0.0%</c:formatCode>
                <c:ptCount val="39"/>
                <c:pt idx="0">
                  <c:v>3.4385715239441193E-2</c:v>
                </c:pt>
                <c:pt idx="1">
                  <c:v>3.6278471654821259E-2</c:v>
                </c:pt>
                <c:pt idx="2">
                  <c:v>3.7299248464918743E-2</c:v>
                </c:pt>
                <c:pt idx="3">
                  <c:v>3.7872512706632618E-2</c:v>
                </c:pt>
                <c:pt idx="4">
                  <c:v>3.6978285070655911E-2</c:v>
                </c:pt>
                <c:pt idx="5">
                  <c:v>3.8915686939722478E-2</c:v>
                </c:pt>
                <c:pt idx="6">
                  <c:v>3.3284627426278267E-2</c:v>
                </c:pt>
                <c:pt idx="7">
                  <c:v>3.306044288463892E-2</c:v>
                </c:pt>
                <c:pt idx="8">
                  <c:v>3.2239558159030277E-2</c:v>
                </c:pt>
                <c:pt idx="9">
                  <c:v>3.7831782288588182E-2</c:v>
                </c:pt>
                <c:pt idx="10">
                  <c:v>3.8916140177032037E-2</c:v>
                </c:pt>
                <c:pt idx="11">
                  <c:v>3.8405908474617285E-2</c:v>
                </c:pt>
                <c:pt idx="12">
                  <c:v>3.8037463232088953E-2</c:v>
                </c:pt>
                <c:pt idx="13">
                  <c:v>3.8392965692888796E-2</c:v>
                </c:pt>
                <c:pt idx="14">
                  <c:v>3.5302153854478296E-2</c:v>
                </c:pt>
                <c:pt idx="15">
                  <c:v>3.7750460866280214E-2</c:v>
                </c:pt>
                <c:pt idx="16">
                  <c:v>3.2748943766769067E-2</c:v>
                </c:pt>
                <c:pt idx="17">
                  <c:v>3.1423289928248339E-2</c:v>
                </c:pt>
                <c:pt idx="18">
                  <c:v>3.2032067533419979E-2</c:v>
                </c:pt>
                <c:pt idx="19">
                  <c:v>3.1922552306877731E-2</c:v>
                </c:pt>
                <c:pt idx="20">
                  <c:v>3.3354869172876646E-2</c:v>
                </c:pt>
                <c:pt idx="21">
                  <c:v>3.3238372246700808E-2</c:v>
                </c:pt>
                <c:pt idx="22">
                  <c:v>3.3433561809584171E-2</c:v>
                </c:pt>
                <c:pt idx="23">
                  <c:v>3.8813959848342031E-2</c:v>
                </c:pt>
                <c:pt idx="24">
                  <c:v>3.7979458481698709E-2</c:v>
                </c:pt>
                <c:pt idx="25">
                  <c:v>3.619126896538867E-2</c:v>
                </c:pt>
                <c:pt idx="26">
                  <c:v>3.8671775713975884E-2</c:v>
                </c:pt>
                <c:pt idx="27">
                  <c:v>3.3530643442481002E-2</c:v>
                </c:pt>
                <c:pt idx="28">
                  <c:v>3.3420138857553738E-2</c:v>
                </c:pt>
                <c:pt idx="29">
                  <c:v>3.3110719086504377E-2</c:v>
                </c:pt>
                <c:pt idx="30">
                  <c:v>4.2104550480555308E-2</c:v>
                </c:pt>
                <c:pt idx="31">
                  <c:v>3.8767612854454153E-2</c:v>
                </c:pt>
                <c:pt idx="32">
                  <c:v>4.1416241674738709E-2</c:v>
                </c:pt>
                <c:pt idx="33">
                  <c:v>3.8026664477590927E-2</c:v>
                </c:pt>
                <c:pt idx="34">
                  <c:v>3.8035094390911142E-2</c:v>
                </c:pt>
                <c:pt idx="35">
                  <c:v>3.4792907986072187E-2</c:v>
                </c:pt>
                <c:pt idx="36">
                  <c:v>3.8322097522441083E-2</c:v>
                </c:pt>
                <c:pt idx="37">
                  <c:v>3.2742175498788807E-2</c:v>
                </c:pt>
                <c:pt idx="38">
                  <c:v>3.2037016041153041E-2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1D-4CC1-BD7D-85D205F99F8C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.037R'!$E$50:$AQ$50</c:f>
              <c:numCache>
                <c:formatCode>General</c:formatCode>
                <c:ptCount val="39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141</c:v>
                </c:pt>
                <c:pt idx="10">
                  <c:v>141</c:v>
                </c:pt>
                <c:pt idx="11">
                  <c:v>141</c:v>
                </c:pt>
                <c:pt idx="12">
                  <c:v>141</c:v>
                </c:pt>
                <c:pt idx="13">
                  <c:v>141</c:v>
                </c:pt>
                <c:pt idx="14">
                  <c:v>141</c:v>
                </c:pt>
                <c:pt idx="15">
                  <c:v>141</c:v>
                </c:pt>
                <c:pt idx="16">
                  <c:v>141</c:v>
                </c:pt>
                <c:pt idx="17">
                  <c:v>141</c:v>
                </c:pt>
                <c:pt idx="18">
                  <c:v>141</c:v>
                </c:pt>
                <c:pt idx="19">
                  <c:v>107</c:v>
                </c:pt>
                <c:pt idx="20">
                  <c:v>107</c:v>
                </c:pt>
                <c:pt idx="21">
                  <c:v>107</c:v>
                </c:pt>
                <c:pt idx="22">
                  <c:v>107</c:v>
                </c:pt>
                <c:pt idx="23">
                  <c:v>107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</c:numCache>
            </c:numRef>
          </c:xVal>
          <c:yVal>
            <c:numRef>
              <c:f>'Data Re .037R'!$E$55:$AQ$55</c:f>
              <c:numCache>
                <c:formatCode>0.0%</c:formatCode>
                <c:ptCount val="39"/>
                <c:pt idx="0">
                  <c:v>2.5413547040266217E-3</c:v>
                </c:pt>
                <c:pt idx="1">
                  <c:v>2.4989910578630315E-3</c:v>
                </c:pt>
                <c:pt idx="2">
                  <c:v>2.731609630145499E-3</c:v>
                </c:pt>
                <c:pt idx="3">
                  <c:v>2.7654202646647374E-3</c:v>
                </c:pt>
                <c:pt idx="4">
                  <c:v>2.8721827321295992E-3</c:v>
                </c:pt>
                <c:pt idx="5">
                  <c:v>2.8116024709069665E-3</c:v>
                </c:pt>
                <c:pt idx="6">
                  <c:v>2.6999586692347975E-3</c:v>
                </c:pt>
                <c:pt idx="7">
                  <c:v>2.5162971504961475E-3</c:v>
                </c:pt>
                <c:pt idx="8">
                  <c:v>2.525190045026088E-3</c:v>
                </c:pt>
                <c:pt idx="9">
                  <c:v>2.5827431770762228E-3</c:v>
                </c:pt>
                <c:pt idx="10">
                  <c:v>2.7105296140699227E-3</c:v>
                </c:pt>
                <c:pt idx="11">
                  <c:v>2.495647819622417E-3</c:v>
                </c:pt>
                <c:pt idx="12">
                  <c:v>2.6687001367503016E-3</c:v>
                </c:pt>
                <c:pt idx="13">
                  <c:v>2.8012199198107191E-3</c:v>
                </c:pt>
                <c:pt idx="14">
                  <c:v>2.645082238556236E-3</c:v>
                </c:pt>
                <c:pt idx="15">
                  <c:v>2.7709909810632225E-3</c:v>
                </c:pt>
                <c:pt idx="16">
                  <c:v>2.649649190099313E-3</c:v>
                </c:pt>
                <c:pt idx="17">
                  <c:v>2.5312561562449904E-3</c:v>
                </c:pt>
                <c:pt idx="18">
                  <c:v>2.5851524495037683E-3</c:v>
                </c:pt>
                <c:pt idx="19">
                  <c:v>5.0767644212140707E-3</c:v>
                </c:pt>
                <c:pt idx="20">
                  <c:v>3.5140390549156849E-3</c:v>
                </c:pt>
                <c:pt idx="21">
                  <c:v>2.8312108019929311E-3</c:v>
                </c:pt>
                <c:pt idx="22">
                  <c:v>2.6732442342970639E-3</c:v>
                </c:pt>
                <c:pt idx="23">
                  <c:v>2.7390126130130152E-3</c:v>
                </c:pt>
                <c:pt idx="24">
                  <c:v>2.9161156715454893E-3</c:v>
                </c:pt>
                <c:pt idx="25">
                  <c:v>2.841765027993264E-3</c:v>
                </c:pt>
                <c:pt idx="26">
                  <c:v>2.8026369584661067E-3</c:v>
                </c:pt>
                <c:pt idx="27">
                  <c:v>2.6436991262281011E-3</c:v>
                </c:pt>
                <c:pt idx="28">
                  <c:v>2.5804285363901724E-3</c:v>
                </c:pt>
                <c:pt idx="29">
                  <c:v>2.5893313224872095E-3</c:v>
                </c:pt>
                <c:pt idx="30">
                  <c:v>2.9891510751497135E-3</c:v>
                </c:pt>
                <c:pt idx="31">
                  <c:v>2.5153246218499892E-3</c:v>
                </c:pt>
                <c:pt idx="32">
                  <c:v>2.7543866952454378E-3</c:v>
                </c:pt>
                <c:pt idx="33">
                  <c:v>2.731297822780295E-3</c:v>
                </c:pt>
                <c:pt idx="34">
                  <c:v>2.9650194855881094E-3</c:v>
                </c:pt>
                <c:pt idx="35">
                  <c:v>2.7648599709597385E-3</c:v>
                </c:pt>
                <c:pt idx="36">
                  <c:v>2.7635688659424953E-3</c:v>
                </c:pt>
                <c:pt idx="37">
                  <c:v>2.6230306976797735E-3</c:v>
                </c:pt>
                <c:pt idx="38">
                  <c:v>2.552004882575639E-3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1D-4CC1-BD7D-85D205F99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10416"/>
        <c:axId val="665210088"/>
      </c:scatterChart>
      <c:valAx>
        <c:axId val="665210416"/>
        <c:scaling>
          <c:orientation val="minMax"/>
          <c:min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/ SCCM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10088"/>
        <c:crosses val="autoZero"/>
        <c:crossBetween val="midCat"/>
      </c:valAx>
      <c:valAx>
        <c:axId val="665210088"/>
        <c:scaling>
          <c:orientation val="minMax"/>
          <c:max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Selectivity /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10416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PtRe/C 0.043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.037R'!$AR$50:$HJ$50</c:f>
              <c:numCache>
                <c:formatCode>General</c:formatCode>
                <c:ptCount val="175"/>
                <c:pt idx="0">
                  <c:v>107</c:v>
                </c:pt>
                <c:pt idx="1">
                  <c:v>107</c:v>
                </c:pt>
                <c:pt idx="2">
                  <c:v>107</c:v>
                </c:pt>
                <c:pt idx="3">
                  <c:v>107</c:v>
                </c:pt>
                <c:pt idx="4">
                  <c:v>107</c:v>
                </c:pt>
                <c:pt idx="5">
                  <c:v>107</c:v>
                </c:pt>
                <c:pt idx="6">
                  <c:v>107</c:v>
                </c:pt>
                <c:pt idx="7">
                  <c:v>107</c:v>
                </c:pt>
                <c:pt idx="8">
                  <c:v>107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132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132</c:v>
                </c:pt>
                <c:pt idx="92">
                  <c:v>132</c:v>
                </c:pt>
                <c:pt idx="93">
                  <c:v>132</c:v>
                </c:pt>
                <c:pt idx="94">
                  <c:v>132</c:v>
                </c:pt>
                <c:pt idx="95">
                  <c:v>132</c:v>
                </c:pt>
                <c:pt idx="96">
                  <c:v>132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219</c:v>
                </c:pt>
                <c:pt idx="105">
                  <c:v>219</c:v>
                </c:pt>
                <c:pt idx="106">
                  <c:v>219</c:v>
                </c:pt>
                <c:pt idx="107">
                  <c:v>219</c:v>
                </c:pt>
                <c:pt idx="108">
                  <c:v>219</c:v>
                </c:pt>
                <c:pt idx="109">
                  <c:v>219</c:v>
                </c:pt>
                <c:pt idx="110">
                  <c:v>219</c:v>
                </c:pt>
                <c:pt idx="111">
                  <c:v>219</c:v>
                </c:pt>
                <c:pt idx="112">
                  <c:v>219</c:v>
                </c:pt>
                <c:pt idx="113">
                  <c:v>219</c:v>
                </c:pt>
                <c:pt idx="114">
                  <c:v>219</c:v>
                </c:pt>
                <c:pt idx="115">
                  <c:v>219</c:v>
                </c:pt>
                <c:pt idx="116">
                  <c:v>219</c:v>
                </c:pt>
                <c:pt idx="117">
                  <c:v>219</c:v>
                </c:pt>
                <c:pt idx="118">
                  <c:v>219</c:v>
                </c:pt>
                <c:pt idx="119">
                  <c:v>219</c:v>
                </c:pt>
                <c:pt idx="120">
                  <c:v>219</c:v>
                </c:pt>
                <c:pt idx="121">
                  <c:v>219</c:v>
                </c:pt>
                <c:pt idx="122">
                  <c:v>219</c:v>
                </c:pt>
                <c:pt idx="123">
                  <c:v>219</c:v>
                </c:pt>
                <c:pt idx="124">
                  <c:v>219</c:v>
                </c:pt>
                <c:pt idx="125">
                  <c:v>219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264</c:v>
                </c:pt>
                <c:pt idx="135">
                  <c:v>264</c:v>
                </c:pt>
                <c:pt idx="136">
                  <c:v>264</c:v>
                </c:pt>
                <c:pt idx="137">
                  <c:v>264</c:v>
                </c:pt>
                <c:pt idx="138">
                  <c:v>264</c:v>
                </c:pt>
                <c:pt idx="139">
                  <c:v>264</c:v>
                </c:pt>
                <c:pt idx="140">
                  <c:v>264</c:v>
                </c:pt>
                <c:pt idx="141">
                  <c:v>264</c:v>
                </c:pt>
                <c:pt idx="142">
                  <c:v>264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</c:numCache>
            </c:numRef>
          </c:xVal>
          <c:yVal>
            <c:numRef>
              <c:f>'Data Re .037R'!$AR$51:$HJ$51</c:f>
              <c:numCache>
                <c:formatCode>0.0%</c:formatCode>
                <c:ptCount val="175"/>
                <c:pt idx="0">
                  <c:v>2.2363160661464709E-2</c:v>
                </c:pt>
                <c:pt idx="1">
                  <c:v>2.3499153144261209E-2</c:v>
                </c:pt>
                <c:pt idx="2">
                  <c:v>2.4827169739269794E-2</c:v>
                </c:pt>
                <c:pt idx="3">
                  <c:v>2.5696891850526593E-2</c:v>
                </c:pt>
                <c:pt idx="4">
                  <c:v>2.5635113532516685E-2</c:v>
                </c:pt>
                <c:pt idx="5">
                  <c:v>2.5614059137598733E-2</c:v>
                </c:pt>
                <c:pt idx="6">
                  <c:v>2.5702494769587081E-2</c:v>
                </c:pt>
                <c:pt idx="7">
                  <c:v>2.4786265811479691E-2</c:v>
                </c:pt>
                <c:pt idx="8">
                  <c:v>2.4769277049600302E-2</c:v>
                </c:pt>
                <c:pt idx="9">
                  <c:v>3.2669488675501901E-2</c:v>
                </c:pt>
                <c:pt idx="10">
                  <c:v>4.2968263434363219E-2</c:v>
                </c:pt>
                <c:pt idx="11">
                  <c:v>4.0236545895422582E-2</c:v>
                </c:pt>
                <c:pt idx="12">
                  <c:v>4.0447606401538549E-2</c:v>
                </c:pt>
                <c:pt idx="13">
                  <c:v>4.1253300311905661E-2</c:v>
                </c:pt>
                <c:pt idx="14">
                  <c:v>4.2175973004457634E-2</c:v>
                </c:pt>
                <c:pt idx="15">
                  <c:v>4.1922366787144671E-2</c:v>
                </c:pt>
                <c:pt idx="16">
                  <c:v>4.0602050496050479E-2</c:v>
                </c:pt>
                <c:pt idx="17">
                  <c:v>0.15311752085608477</c:v>
                </c:pt>
                <c:pt idx="18">
                  <c:v>3.2991200819467825E-2</c:v>
                </c:pt>
                <c:pt idx="19">
                  <c:v>3.273126745782251E-2</c:v>
                </c:pt>
                <c:pt idx="20">
                  <c:v>2.4892470918968734E-2</c:v>
                </c:pt>
                <c:pt idx="21">
                  <c:v>1.9471505303013115E-2</c:v>
                </c:pt>
                <c:pt idx="22">
                  <c:v>2.449732653393466E-2</c:v>
                </c:pt>
                <c:pt idx="23">
                  <c:v>3.2993782004825944E-2</c:v>
                </c:pt>
                <c:pt idx="24">
                  <c:v>3.3659184492938254E-2</c:v>
                </c:pt>
                <c:pt idx="25">
                  <c:v>3.3754349018639607E-2</c:v>
                </c:pt>
                <c:pt idx="26">
                  <c:v>3.3525887434962209E-2</c:v>
                </c:pt>
                <c:pt idx="27">
                  <c:v>3.3705476163109704E-2</c:v>
                </c:pt>
                <c:pt idx="28">
                  <c:v>3.3779160042301415E-2</c:v>
                </c:pt>
                <c:pt idx="29">
                  <c:v>3.3722877240670246E-2</c:v>
                </c:pt>
                <c:pt idx="30">
                  <c:v>4.0689635409374536E-2</c:v>
                </c:pt>
                <c:pt idx="31">
                  <c:v>3.397614984801034E-2</c:v>
                </c:pt>
                <c:pt idx="32">
                  <c:v>4.0770729234667957E-2</c:v>
                </c:pt>
                <c:pt idx="33">
                  <c:v>4.0658163631405619E-2</c:v>
                </c:pt>
                <c:pt idx="34">
                  <c:v>4.094623839386724E-2</c:v>
                </c:pt>
                <c:pt idx="35">
                  <c:v>4.0728517133444719E-2</c:v>
                </c:pt>
                <c:pt idx="36">
                  <c:v>3.42327528325026E-2</c:v>
                </c:pt>
                <c:pt idx="37">
                  <c:v>4.0869224137522031E-2</c:v>
                </c:pt>
                <c:pt idx="38">
                  <c:v>3.3666594439039521E-2</c:v>
                </c:pt>
                <c:pt idx="39">
                  <c:v>3.3617721583510174E-2</c:v>
                </c:pt>
                <c:pt idx="40">
                  <c:v>3.4229422455349545E-2</c:v>
                </c:pt>
                <c:pt idx="41">
                  <c:v>3.4317177034948743E-2</c:v>
                </c:pt>
                <c:pt idx="42">
                  <c:v>3.442974263821108E-2</c:v>
                </c:pt>
                <c:pt idx="43">
                  <c:v>3.4246823532910531E-2</c:v>
                </c:pt>
                <c:pt idx="44">
                  <c:v>3.4204611431686849E-2</c:v>
                </c:pt>
                <c:pt idx="45">
                  <c:v>4.1174699977544083E-2</c:v>
                </c:pt>
                <c:pt idx="46">
                  <c:v>3.4640803144327048E-2</c:v>
                </c:pt>
                <c:pt idx="47">
                  <c:v>3.4295696388439989E-2</c:v>
                </c:pt>
                <c:pt idx="48">
                  <c:v>2.6341940699641353E-2</c:v>
                </c:pt>
                <c:pt idx="49">
                  <c:v>2.5131681364578662E-2</c:v>
                </c:pt>
                <c:pt idx="50">
                  <c:v>2.5354970968678558E-2</c:v>
                </c:pt>
                <c:pt idx="51">
                  <c:v>2.8598160545064921E-2</c:v>
                </c:pt>
                <c:pt idx="52">
                  <c:v>2.6965346823291769E-2</c:v>
                </c:pt>
                <c:pt idx="53">
                  <c:v>2.4146745115211643E-2</c:v>
                </c:pt>
                <c:pt idx="54">
                  <c:v>2.4332169091270894E-2</c:v>
                </c:pt>
                <c:pt idx="55">
                  <c:v>2.4553835385354938E-2</c:v>
                </c:pt>
                <c:pt idx="56">
                  <c:v>2.4736049097067947E-2</c:v>
                </c:pt>
                <c:pt idx="57">
                  <c:v>2.4947291120948734E-2</c:v>
                </c:pt>
                <c:pt idx="58">
                  <c:v>2.5046319315458532E-2</c:v>
                </c:pt>
                <c:pt idx="59">
                  <c:v>2.5398563225613069E-2</c:v>
                </c:pt>
                <c:pt idx="60">
                  <c:v>2.6401931228205666E-2</c:v>
                </c:pt>
                <c:pt idx="61">
                  <c:v>2.6109124624714819E-2</c:v>
                </c:pt>
                <c:pt idx="62">
                  <c:v>2.3953000689493686E-2</c:v>
                </c:pt>
                <c:pt idx="63">
                  <c:v>2.488985568504043E-2</c:v>
                </c:pt>
                <c:pt idx="64">
                  <c:v>2.46907971744319E-2</c:v>
                </c:pt>
                <c:pt idx="65">
                  <c:v>2.6135464283596588E-2</c:v>
                </c:pt>
                <c:pt idx="66">
                  <c:v>2.5850873807552577E-2</c:v>
                </c:pt>
                <c:pt idx="67">
                  <c:v>2.6876572982670099E-2</c:v>
                </c:pt>
                <c:pt idx="68">
                  <c:v>2.3912031491741814E-2</c:v>
                </c:pt>
                <c:pt idx="69">
                  <c:v>2.4272353223867671E-2</c:v>
                </c:pt>
                <c:pt idx="70">
                  <c:v>2.2211321708171083E-2</c:v>
                </c:pt>
                <c:pt idx="71">
                  <c:v>2.2383526066106385E-2</c:v>
                </c:pt>
                <c:pt idx="72">
                  <c:v>2.1836746625491954E-2</c:v>
                </c:pt>
                <c:pt idx="73">
                  <c:v>2.2874491008405884E-2</c:v>
                </c:pt>
                <c:pt idx="74">
                  <c:v>2.1698680765036671E-2</c:v>
                </c:pt>
                <c:pt idx="75">
                  <c:v>2.3519543894474304E-2</c:v>
                </c:pt>
                <c:pt idx="76">
                  <c:v>2.2022410856815555E-2</c:v>
                </c:pt>
                <c:pt idx="77">
                  <c:v>1.9036855654010587E-2</c:v>
                </c:pt>
                <c:pt idx="78">
                  <c:v>2.0500466637770276E-2</c:v>
                </c:pt>
                <c:pt idx="79">
                  <c:v>2.1037959862823197E-2</c:v>
                </c:pt>
                <c:pt idx="80">
                  <c:v>1.8648956630995084E-2</c:v>
                </c:pt>
                <c:pt idx="81">
                  <c:v>2.1446673442982567E-2</c:v>
                </c:pt>
                <c:pt idx="82">
                  <c:v>1.7965317351093191E-2</c:v>
                </c:pt>
                <c:pt idx="83">
                  <c:v>2.0326260409079699E-2</c:v>
                </c:pt>
                <c:pt idx="84">
                  <c:v>2.0676121515316281E-2</c:v>
                </c:pt>
                <c:pt idx="85">
                  <c:v>2.0349006498030175E-2</c:v>
                </c:pt>
                <c:pt idx="86">
                  <c:v>2.0761274920012007E-2</c:v>
                </c:pt>
                <c:pt idx="87">
                  <c:v>1.5550131687680269E-2</c:v>
                </c:pt>
                <c:pt idx="88">
                  <c:v>1.8934139945985251E-2</c:v>
                </c:pt>
                <c:pt idx="89">
                  <c:v>1.2229058799640091E-2</c:v>
                </c:pt>
                <c:pt idx="90">
                  <c:v>1.1774373512015268E-2</c:v>
                </c:pt>
                <c:pt idx="91">
                  <c:v>1.2218801495753051E-2</c:v>
                </c:pt>
                <c:pt idx="92">
                  <c:v>1.2059512699939323E-2</c:v>
                </c:pt>
                <c:pt idx="93">
                  <c:v>1.2005775845895683E-2</c:v>
                </c:pt>
                <c:pt idx="94">
                  <c:v>1.175813475174281E-2</c:v>
                </c:pt>
                <c:pt idx="95">
                  <c:v>1.1791573155446211E-2</c:v>
                </c:pt>
                <c:pt idx="96">
                  <c:v>1.1603866529155793E-2</c:v>
                </c:pt>
                <c:pt idx="97">
                  <c:v>8.8266331436559486E-3</c:v>
                </c:pt>
                <c:pt idx="98">
                  <c:v>1.0046524777189592E-2</c:v>
                </c:pt>
                <c:pt idx="99">
                  <c:v>1.01683242253372E-2</c:v>
                </c:pt>
                <c:pt idx="100">
                  <c:v>1.0445025432613386E-2</c:v>
                </c:pt>
                <c:pt idx="101">
                  <c:v>1.0356310159220672E-2</c:v>
                </c:pt>
                <c:pt idx="102">
                  <c:v>1.0468383011649429E-2</c:v>
                </c:pt>
                <c:pt idx="103">
                  <c:v>1.051826697930891E-2</c:v>
                </c:pt>
                <c:pt idx="104">
                  <c:v>7.9141416397293662E-3</c:v>
                </c:pt>
                <c:pt idx="105">
                  <c:v>7.8165811707453514E-3</c:v>
                </c:pt>
                <c:pt idx="106">
                  <c:v>7.8240948727417159E-3</c:v>
                </c:pt>
                <c:pt idx="107">
                  <c:v>7.8367174680868956E-3</c:v>
                </c:pt>
                <c:pt idx="108">
                  <c:v>7.9776127209941761E-3</c:v>
                </c:pt>
                <c:pt idx="109">
                  <c:v>7.8827563367115383E-3</c:v>
                </c:pt>
                <c:pt idx="110">
                  <c:v>7.8733902033596426E-3</c:v>
                </c:pt>
                <c:pt idx="111">
                  <c:v>7.8821588113300312E-3</c:v>
                </c:pt>
                <c:pt idx="112">
                  <c:v>7.858108671402575E-3</c:v>
                </c:pt>
                <c:pt idx="113">
                  <c:v>7.9276600097837324E-3</c:v>
                </c:pt>
                <c:pt idx="114">
                  <c:v>7.8120099475671445E-3</c:v>
                </c:pt>
                <c:pt idx="115">
                  <c:v>7.8050339157417215E-3</c:v>
                </c:pt>
                <c:pt idx="116">
                  <c:v>7.7747396869130014E-3</c:v>
                </c:pt>
                <c:pt idx="117">
                  <c:v>7.728640963077571E-3</c:v>
                </c:pt>
                <c:pt idx="118">
                  <c:v>7.6831996198345465E-3</c:v>
                </c:pt>
                <c:pt idx="119">
                  <c:v>7.8014340563310469E-3</c:v>
                </c:pt>
                <c:pt idx="120">
                  <c:v>7.7287606734991465E-3</c:v>
                </c:pt>
                <c:pt idx="121">
                  <c:v>7.6226111621773285E-3</c:v>
                </c:pt>
                <c:pt idx="122">
                  <c:v>7.6061345794570245E-3</c:v>
                </c:pt>
                <c:pt idx="123">
                  <c:v>7.5385700899740504E-3</c:v>
                </c:pt>
                <c:pt idx="124">
                  <c:v>7.4829708152440721E-3</c:v>
                </c:pt>
                <c:pt idx="125">
                  <c:v>7.3901012798597288E-3</c:v>
                </c:pt>
                <c:pt idx="126">
                  <c:v>9.5104935232388499E-3</c:v>
                </c:pt>
                <c:pt idx="127">
                  <c:v>4.9259737640345858E-3</c:v>
                </c:pt>
                <c:pt idx="128">
                  <c:v>6.4799317448175353E-3</c:v>
                </c:pt>
                <c:pt idx="129">
                  <c:v>6.067749289110469E-3</c:v>
                </c:pt>
                <c:pt idx="130">
                  <c:v>6.0995957141062318E-3</c:v>
                </c:pt>
                <c:pt idx="131">
                  <c:v>6.2211649795188562E-3</c:v>
                </c:pt>
                <c:pt idx="132">
                  <c:v>6.3603848991512502E-3</c:v>
                </c:pt>
                <c:pt idx="133">
                  <c:v>6.3221188515293347E-3</c:v>
                </c:pt>
                <c:pt idx="134">
                  <c:v>3.4134418007485068E-2</c:v>
                </c:pt>
                <c:pt idx="135">
                  <c:v>3.2275714635264796E-2</c:v>
                </c:pt>
                <c:pt idx="136">
                  <c:v>2.6372467821353385E-2</c:v>
                </c:pt>
                <c:pt idx="137">
                  <c:v>2.6131389679361239E-2</c:v>
                </c:pt>
                <c:pt idx="138">
                  <c:v>2.6016478492702166E-2</c:v>
                </c:pt>
                <c:pt idx="139">
                  <c:v>2.5586217944680523E-2</c:v>
                </c:pt>
                <c:pt idx="140">
                  <c:v>2.4110525685133055E-2</c:v>
                </c:pt>
                <c:pt idx="141">
                  <c:v>2.3742149286404612E-2</c:v>
                </c:pt>
                <c:pt idx="142">
                  <c:v>2.3448985563015556E-2</c:v>
                </c:pt>
                <c:pt idx="143">
                  <c:v>2.2528502062172384E-2</c:v>
                </c:pt>
                <c:pt idx="144">
                  <c:v>2.2309320764399398E-2</c:v>
                </c:pt>
                <c:pt idx="145">
                  <c:v>2.1876799340504349E-2</c:v>
                </c:pt>
                <c:pt idx="146">
                  <c:v>2.2073707557056843E-2</c:v>
                </c:pt>
                <c:pt idx="147">
                  <c:v>2.2032689625833601E-2</c:v>
                </c:pt>
                <c:pt idx="148">
                  <c:v>2.1983557278545618E-2</c:v>
                </c:pt>
                <c:pt idx="149">
                  <c:v>2.179782975596023E-2</c:v>
                </c:pt>
                <c:pt idx="150">
                  <c:v>2.1721234954549695E-2</c:v>
                </c:pt>
                <c:pt idx="151">
                  <c:v>2.1267645962077864E-2</c:v>
                </c:pt>
                <c:pt idx="152">
                  <c:v>2.1320911455571578E-2</c:v>
                </c:pt>
                <c:pt idx="153">
                  <c:v>2.1068263150604505E-2</c:v>
                </c:pt>
                <c:pt idx="154">
                  <c:v>2.1017798151406142E-2</c:v>
                </c:pt>
                <c:pt idx="155">
                  <c:v>2.1000574935280736E-2</c:v>
                </c:pt>
                <c:pt idx="156">
                  <c:v>2.1522706155798987E-2</c:v>
                </c:pt>
                <c:pt idx="157">
                  <c:v>2.1130498799818431E-2</c:v>
                </c:pt>
                <c:pt idx="158">
                  <c:v>2.5742457139531494E-2</c:v>
                </c:pt>
                <c:pt idx="159">
                  <c:v>2.7536991612971962E-2</c:v>
                </c:pt>
                <c:pt idx="160">
                  <c:v>2.7292571631329587E-2</c:v>
                </c:pt>
                <c:pt idx="161">
                  <c:v>2.8866529448919431E-2</c:v>
                </c:pt>
                <c:pt idx="162">
                  <c:v>2.6329375405824473E-2</c:v>
                </c:pt>
                <c:pt idx="163">
                  <c:v>2.5323616605071098E-2</c:v>
                </c:pt>
                <c:pt idx="164">
                  <c:v>2.5081884937396937E-2</c:v>
                </c:pt>
                <c:pt idx="165">
                  <c:v>2.4694903196472273E-2</c:v>
                </c:pt>
                <c:pt idx="166">
                  <c:v>2.348928294505781E-2</c:v>
                </c:pt>
                <c:pt idx="167">
                  <c:v>2.341067809244135E-2</c:v>
                </c:pt>
                <c:pt idx="168">
                  <c:v>2.2850179285581307E-2</c:v>
                </c:pt>
                <c:pt idx="169">
                  <c:v>2.2795568771637131E-2</c:v>
                </c:pt>
                <c:pt idx="170">
                  <c:v>2.2732541815867369E-2</c:v>
                </c:pt>
                <c:pt idx="171">
                  <c:v>2.258225424606175E-2</c:v>
                </c:pt>
                <c:pt idx="172">
                  <c:v>2.2530533396592722E-2</c:v>
                </c:pt>
                <c:pt idx="173">
                  <c:v>2.2466739871347507E-2</c:v>
                </c:pt>
                <c:pt idx="174">
                  <c:v>2.243883847405681E-2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C-4E3B-9D92-E35F47EF76F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.037R'!$AR$50:$HJ$50</c:f>
              <c:numCache>
                <c:formatCode>General</c:formatCode>
                <c:ptCount val="175"/>
                <c:pt idx="0">
                  <c:v>107</c:v>
                </c:pt>
                <c:pt idx="1">
                  <c:v>107</c:v>
                </c:pt>
                <c:pt idx="2">
                  <c:v>107</c:v>
                </c:pt>
                <c:pt idx="3">
                  <c:v>107</c:v>
                </c:pt>
                <c:pt idx="4">
                  <c:v>107</c:v>
                </c:pt>
                <c:pt idx="5">
                  <c:v>107</c:v>
                </c:pt>
                <c:pt idx="6">
                  <c:v>107</c:v>
                </c:pt>
                <c:pt idx="7">
                  <c:v>107</c:v>
                </c:pt>
                <c:pt idx="8">
                  <c:v>107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132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132</c:v>
                </c:pt>
                <c:pt idx="92">
                  <c:v>132</c:v>
                </c:pt>
                <c:pt idx="93">
                  <c:v>132</c:v>
                </c:pt>
                <c:pt idx="94">
                  <c:v>132</c:v>
                </c:pt>
                <c:pt idx="95">
                  <c:v>132</c:v>
                </c:pt>
                <c:pt idx="96">
                  <c:v>132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219</c:v>
                </c:pt>
                <c:pt idx="105">
                  <c:v>219</c:v>
                </c:pt>
                <c:pt idx="106">
                  <c:v>219</c:v>
                </c:pt>
                <c:pt idx="107">
                  <c:v>219</c:v>
                </c:pt>
                <c:pt idx="108">
                  <c:v>219</c:v>
                </c:pt>
                <c:pt idx="109">
                  <c:v>219</c:v>
                </c:pt>
                <c:pt idx="110">
                  <c:v>219</c:v>
                </c:pt>
                <c:pt idx="111">
                  <c:v>219</c:v>
                </c:pt>
                <c:pt idx="112">
                  <c:v>219</c:v>
                </c:pt>
                <c:pt idx="113">
                  <c:v>219</c:v>
                </c:pt>
                <c:pt idx="114">
                  <c:v>219</c:v>
                </c:pt>
                <c:pt idx="115">
                  <c:v>219</c:v>
                </c:pt>
                <c:pt idx="116">
                  <c:v>219</c:v>
                </c:pt>
                <c:pt idx="117">
                  <c:v>219</c:v>
                </c:pt>
                <c:pt idx="118">
                  <c:v>219</c:v>
                </c:pt>
                <c:pt idx="119">
                  <c:v>219</c:v>
                </c:pt>
                <c:pt idx="120">
                  <c:v>219</c:v>
                </c:pt>
                <c:pt idx="121">
                  <c:v>219</c:v>
                </c:pt>
                <c:pt idx="122">
                  <c:v>219</c:v>
                </c:pt>
                <c:pt idx="123">
                  <c:v>219</c:v>
                </c:pt>
                <c:pt idx="124">
                  <c:v>219</c:v>
                </c:pt>
                <c:pt idx="125">
                  <c:v>219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264</c:v>
                </c:pt>
                <c:pt idx="135">
                  <c:v>264</c:v>
                </c:pt>
                <c:pt idx="136">
                  <c:v>264</c:v>
                </c:pt>
                <c:pt idx="137">
                  <c:v>264</c:v>
                </c:pt>
                <c:pt idx="138">
                  <c:v>264</c:v>
                </c:pt>
                <c:pt idx="139">
                  <c:v>264</c:v>
                </c:pt>
                <c:pt idx="140">
                  <c:v>264</c:v>
                </c:pt>
                <c:pt idx="141">
                  <c:v>264</c:v>
                </c:pt>
                <c:pt idx="142">
                  <c:v>264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</c:numCache>
            </c:numRef>
          </c:xVal>
          <c:yVal>
            <c:numRef>
              <c:f>'Data Re .037R'!$AR$52:$HJ$52</c:f>
              <c:numCache>
                <c:formatCode>0.0%</c:formatCode>
                <c:ptCount val="175"/>
                <c:pt idx="0">
                  <c:v>0.1836857841396462</c:v>
                </c:pt>
                <c:pt idx="1">
                  <c:v>0.18131636318821573</c:v>
                </c:pt>
                <c:pt idx="2">
                  <c:v>0.18851345997155991</c:v>
                </c:pt>
                <c:pt idx="3">
                  <c:v>0.17994173570366426</c:v>
                </c:pt>
                <c:pt idx="4">
                  <c:v>0.17830474369599605</c:v>
                </c:pt>
                <c:pt idx="5">
                  <c:v>0.176352868920303</c:v>
                </c:pt>
                <c:pt idx="6">
                  <c:v>0.17339715665922464</c:v>
                </c:pt>
                <c:pt idx="7">
                  <c:v>0.17822143890814166</c:v>
                </c:pt>
                <c:pt idx="8">
                  <c:v>0.18320005712088683</c:v>
                </c:pt>
                <c:pt idx="9">
                  <c:v>0.17012537476887263</c:v>
                </c:pt>
                <c:pt idx="10">
                  <c:v>0.17325772236949133</c:v>
                </c:pt>
                <c:pt idx="11">
                  <c:v>0.17926282670269755</c:v>
                </c:pt>
                <c:pt idx="12">
                  <c:v>0.18021782134127154</c:v>
                </c:pt>
                <c:pt idx="13">
                  <c:v>0.17902641386734144</c:v>
                </c:pt>
                <c:pt idx="14">
                  <c:v>0.1775103539446804</c:v>
                </c:pt>
                <c:pt idx="15">
                  <c:v>0.17745699451738833</c:v>
                </c:pt>
                <c:pt idx="16">
                  <c:v>0.17651273170435922</c:v>
                </c:pt>
                <c:pt idx="17">
                  <c:v>0.17418641576652455</c:v>
                </c:pt>
                <c:pt idx="18">
                  <c:v>0.24539642071195986</c:v>
                </c:pt>
                <c:pt idx="19">
                  <c:v>0.24470977568284336</c:v>
                </c:pt>
                <c:pt idx="20">
                  <c:v>0.19095337172379023</c:v>
                </c:pt>
                <c:pt idx="21">
                  <c:v>0.23947555739026644</c:v>
                </c:pt>
                <c:pt idx="22">
                  <c:v>0.21654417219645825</c:v>
                </c:pt>
                <c:pt idx="23">
                  <c:v>0.20459602978069505</c:v>
                </c:pt>
                <c:pt idx="24">
                  <c:v>0.20069684637071256</c:v>
                </c:pt>
                <c:pt idx="25">
                  <c:v>0.20029390307879552</c:v>
                </c:pt>
                <c:pt idx="26">
                  <c:v>0.19959874910957123</c:v>
                </c:pt>
                <c:pt idx="27">
                  <c:v>0.20007224777790783</c:v>
                </c:pt>
                <c:pt idx="28">
                  <c:v>0.19960166495356987</c:v>
                </c:pt>
                <c:pt idx="29">
                  <c:v>0.19989218364806258</c:v>
                </c:pt>
                <c:pt idx="30">
                  <c:v>0.18449241416526896</c:v>
                </c:pt>
                <c:pt idx="31">
                  <c:v>0.19989296260857845</c:v>
                </c:pt>
                <c:pt idx="32">
                  <c:v>0.18361287257902595</c:v>
                </c:pt>
                <c:pt idx="33">
                  <c:v>0.18410158564798063</c:v>
                </c:pt>
                <c:pt idx="34">
                  <c:v>0.18390600167019813</c:v>
                </c:pt>
                <c:pt idx="35">
                  <c:v>0.18439889407953958</c:v>
                </c:pt>
                <c:pt idx="36">
                  <c:v>0.19914261446952949</c:v>
                </c:pt>
                <c:pt idx="37">
                  <c:v>0.18498997115296717</c:v>
                </c:pt>
                <c:pt idx="38">
                  <c:v>0.2001835492707196</c:v>
                </c:pt>
                <c:pt idx="39">
                  <c:v>0.19996092776060029</c:v>
                </c:pt>
                <c:pt idx="40">
                  <c:v>0.1998937303940358</c:v>
                </c:pt>
                <c:pt idx="41">
                  <c:v>0.20000322610642016</c:v>
                </c:pt>
                <c:pt idx="42">
                  <c:v>0.19943274272319877</c:v>
                </c:pt>
                <c:pt idx="43">
                  <c:v>0.19971656500575413</c:v>
                </c:pt>
                <c:pt idx="44">
                  <c:v>0.20057698262242812</c:v>
                </c:pt>
                <c:pt idx="45">
                  <c:v>0.18463847227049657</c:v>
                </c:pt>
                <c:pt idx="46">
                  <c:v>0.20028661455019192</c:v>
                </c:pt>
                <c:pt idx="47">
                  <c:v>0.19993554238193884</c:v>
                </c:pt>
                <c:pt idx="48">
                  <c:v>0.18843127149636571</c:v>
                </c:pt>
                <c:pt idx="49">
                  <c:v>0.18074513968383643</c:v>
                </c:pt>
                <c:pt idx="50">
                  <c:v>0.1781788335584221</c:v>
                </c:pt>
                <c:pt idx="51">
                  <c:v>0.15776503673336889</c:v>
                </c:pt>
                <c:pt idx="52">
                  <c:v>0.16357010361090105</c:v>
                </c:pt>
                <c:pt idx="53">
                  <c:v>0.18541131241824346</c:v>
                </c:pt>
                <c:pt idx="54">
                  <c:v>0.18099573816866224</c:v>
                </c:pt>
                <c:pt idx="55">
                  <c:v>0.18023287437198288</c:v>
                </c:pt>
                <c:pt idx="56">
                  <c:v>0.1797159327342614</c:v>
                </c:pt>
                <c:pt idx="57">
                  <c:v>0.1794839271673451</c:v>
                </c:pt>
                <c:pt idx="58">
                  <c:v>0.17926376936086194</c:v>
                </c:pt>
                <c:pt idx="59">
                  <c:v>0.17836166225284211</c:v>
                </c:pt>
                <c:pt idx="60">
                  <c:v>0.17695787643369468</c:v>
                </c:pt>
                <c:pt idx="61">
                  <c:v>0.17791146236861169</c:v>
                </c:pt>
                <c:pt idx="62">
                  <c:v>0.2007314037382309</c:v>
                </c:pt>
                <c:pt idx="63">
                  <c:v>0.19564639152446803</c:v>
                </c:pt>
                <c:pt idx="64">
                  <c:v>0.19909556409046891</c:v>
                </c:pt>
                <c:pt idx="65">
                  <c:v>0.19883461792947671</c:v>
                </c:pt>
                <c:pt idx="66">
                  <c:v>0.20018805808191606</c:v>
                </c:pt>
                <c:pt idx="67">
                  <c:v>0.20076902251284579</c:v>
                </c:pt>
                <c:pt idx="68">
                  <c:v>0.20354969113437757</c:v>
                </c:pt>
                <c:pt idx="69">
                  <c:v>0.20469750536919365</c:v>
                </c:pt>
                <c:pt idx="70">
                  <c:v>0.20436718502558382</c:v>
                </c:pt>
                <c:pt idx="71">
                  <c:v>0.20585080050217563</c:v>
                </c:pt>
                <c:pt idx="72">
                  <c:v>0.20639245752194771</c:v>
                </c:pt>
                <c:pt idx="73">
                  <c:v>0.2063783803883632</c:v>
                </c:pt>
                <c:pt idx="74">
                  <c:v>0.21081735716351985</c:v>
                </c:pt>
                <c:pt idx="75">
                  <c:v>0.21179325771859481</c:v>
                </c:pt>
                <c:pt idx="76">
                  <c:v>0.21119170677459639</c:v>
                </c:pt>
                <c:pt idx="77">
                  <c:v>0.21993024272220965</c:v>
                </c:pt>
                <c:pt idx="78">
                  <c:v>0.21595957604770394</c:v>
                </c:pt>
                <c:pt idx="79">
                  <c:v>0.21015748168291321</c:v>
                </c:pt>
                <c:pt idx="80">
                  <c:v>0.22017168882642782</c:v>
                </c:pt>
                <c:pt idx="81">
                  <c:v>0.223114448826085</c:v>
                </c:pt>
                <c:pt idx="82">
                  <c:v>0.22423115117434281</c:v>
                </c:pt>
                <c:pt idx="83">
                  <c:v>0.2249551658574466</c:v>
                </c:pt>
                <c:pt idx="84">
                  <c:v>0.22322608142700975</c:v>
                </c:pt>
                <c:pt idx="85">
                  <c:v>0.22575180492189029</c:v>
                </c:pt>
                <c:pt idx="86">
                  <c:v>0.22498177210119771</c:v>
                </c:pt>
                <c:pt idx="87">
                  <c:v>0.18660736541825487</c:v>
                </c:pt>
                <c:pt idx="88">
                  <c:v>0.18737918611743345</c:v>
                </c:pt>
                <c:pt idx="89">
                  <c:v>0.20130524327175248</c:v>
                </c:pt>
                <c:pt idx="90">
                  <c:v>0.20377418913736092</c:v>
                </c:pt>
                <c:pt idx="91">
                  <c:v>0.20288311824402433</c:v>
                </c:pt>
                <c:pt idx="92">
                  <c:v>0.20424745329406582</c:v>
                </c:pt>
                <c:pt idx="93">
                  <c:v>0.20299158570612905</c:v>
                </c:pt>
                <c:pt idx="94">
                  <c:v>0.20402121143766813</c:v>
                </c:pt>
                <c:pt idx="95">
                  <c:v>0.2050643868750649</c:v>
                </c:pt>
                <c:pt idx="96">
                  <c:v>0.20529766710932701</c:v>
                </c:pt>
                <c:pt idx="97">
                  <c:v>0.19475390213173802</c:v>
                </c:pt>
                <c:pt idx="98">
                  <c:v>0.18887090247945001</c:v>
                </c:pt>
                <c:pt idx="99">
                  <c:v>0.18679074470124837</c:v>
                </c:pt>
                <c:pt idx="100">
                  <c:v>0.18488833937389007</c:v>
                </c:pt>
                <c:pt idx="101">
                  <c:v>0.18342176714270392</c:v>
                </c:pt>
                <c:pt idx="102">
                  <c:v>0.18361593513436131</c:v>
                </c:pt>
                <c:pt idx="103">
                  <c:v>0.18268974260106483</c:v>
                </c:pt>
                <c:pt idx="104">
                  <c:v>0.18216058455769887</c:v>
                </c:pt>
                <c:pt idx="105">
                  <c:v>0.18406016851413337</c:v>
                </c:pt>
                <c:pt idx="106">
                  <c:v>0.18338203218689769</c:v>
                </c:pt>
                <c:pt idx="107">
                  <c:v>0.18366643787930831</c:v>
                </c:pt>
                <c:pt idx="108">
                  <c:v>0.18323116854809701</c:v>
                </c:pt>
                <c:pt idx="109">
                  <c:v>0.18311357804383305</c:v>
                </c:pt>
                <c:pt idx="110">
                  <c:v>0.18354131886806432</c:v>
                </c:pt>
                <c:pt idx="111">
                  <c:v>0.18376905283345507</c:v>
                </c:pt>
                <c:pt idx="112">
                  <c:v>0.18417711315802615</c:v>
                </c:pt>
                <c:pt idx="113">
                  <c:v>0.1837987622180656</c:v>
                </c:pt>
                <c:pt idx="114">
                  <c:v>0.18480781382013045</c:v>
                </c:pt>
                <c:pt idx="115">
                  <c:v>0.18489698184728745</c:v>
                </c:pt>
                <c:pt idx="116">
                  <c:v>0.18560089406986352</c:v>
                </c:pt>
                <c:pt idx="117">
                  <c:v>0.18624140063998629</c:v>
                </c:pt>
                <c:pt idx="118">
                  <c:v>0.18615323856384958</c:v>
                </c:pt>
                <c:pt idx="119">
                  <c:v>0.18556764535285741</c:v>
                </c:pt>
                <c:pt idx="120">
                  <c:v>0.18610948538971095</c:v>
                </c:pt>
                <c:pt idx="121">
                  <c:v>0.18759572509898689</c:v>
                </c:pt>
                <c:pt idx="122">
                  <c:v>0.18725549839868189</c:v>
                </c:pt>
                <c:pt idx="123">
                  <c:v>0.18881421486371766</c:v>
                </c:pt>
                <c:pt idx="124">
                  <c:v>0.1890477050923022</c:v>
                </c:pt>
                <c:pt idx="125">
                  <c:v>0.19012998302447731</c:v>
                </c:pt>
                <c:pt idx="126">
                  <c:v>0.179293731695852</c:v>
                </c:pt>
                <c:pt idx="127">
                  <c:v>0.16940661724807718</c:v>
                </c:pt>
                <c:pt idx="128">
                  <c:v>0.17264879803460373</c:v>
                </c:pt>
                <c:pt idx="129">
                  <c:v>0.17862933144518281</c:v>
                </c:pt>
                <c:pt idx="130">
                  <c:v>0.17958925399696149</c:v>
                </c:pt>
                <c:pt idx="131">
                  <c:v>0.17840786927402938</c:v>
                </c:pt>
                <c:pt idx="132">
                  <c:v>0.17690012713057743</c:v>
                </c:pt>
                <c:pt idx="133">
                  <c:v>0.17684459874488306</c:v>
                </c:pt>
                <c:pt idx="134">
                  <c:v>0.16080549121093787</c:v>
                </c:pt>
                <c:pt idx="135">
                  <c:v>0.16549905092430006</c:v>
                </c:pt>
                <c:pt idx="136">
                  <c:v>0.18326984349281911</c:v>
                </c:pt>
                <c:pt idx="137">
                  <c:v>0.18380451756104643</c:v>
                </c:pt>
                <c:pt idx="138">
                  <c:v>0.18482467997246901</c:v>
                </c:pt>
                <c:pt idx="139">
                  <c:v>0.18685715280395954</c:v>
                </c:pt>
                <c:pt idx="140">
                  <c:v>0.19093070790424232</c:v>
                </c:pt>
                <c:pt idx="141">
                  <c:v>0.19227620973405929</c:v>
                </c:pt>
                <c:pt idx="142">
                  <c:v>0.19383102146304113</c:v>
                </c:pt>
                <c:pt idx="143">
                  <c:v>0.19659911870890331</c:v>
                </c:pt>
                <c:pt idx="144">
                  <c:v>0.19683863218996964</c:v>
                </c:pt>
                <c:pt idx="145">
                  <c:v>0.19732148198636854</c:v>
                </c:pt>
                <c:pt idx="146">
                  <c:v>0.19702360237292185</c:v>
                </c:pt>
                <c:pt idx="147">
                  <c:v>0.19780585702434175</c:v>
                </c:pt>
                <c:pt idx="148">
                  <c:v>0.1978888546152294</c:v>
                </c:pt>
                <c:pt idx="149">
                  <c:v>0.19903867715039314</c:v>
                </c:pt>
                <c:pt idx="150">
                  <c:v>0.19877376138112052</c:v>
                </c:pt>
                <c:pt idx="151">
                  <c:v>0.19940123298087942</c:v>
                </c:pt>
                <c:pt idx="152">
                  <c:v>0.2000546455679485</c:v>
                </c:pt>
                <c:pt idx="153">
                  <c:v>0.20045248770036417</c:v>
                </c:pt>
                <c:pt idx="154">
                  <c:v>0.20100419048199061</c:v>
                </c:pt>
                <c:pt idx="155">
                  <c:v>0.20091485328230024</c:v>
                </c:pt>
                <c:pt idx="156">
                  <c:v>0.20081714598993289</c:v>
                </c:pt>
                <c:pt idx="157">
                  <c:v>0.20082910069211271</c:v>
                </c:pt>
                <c:pt idx="158">
                  <c:v>0.18752456871368092</c:v>
                </c:pt>
                <c:pt idx="159">
                  <c:v>0.18763019826092822</c:v>
                </c:pt>
                <c:pt idx="160">
                  <c:v>0.18879404653167808</c:v>
                </c:pt>
                <c:pt idx="161">
                  <c:v>0.18631763207995691</c:v>
                </c:pt>
                <c:pt idx="162">
                  <c:v>0.19285697894362089</c:v>
                </c:pt>
                <c:pt idx="163">
                  <c:v>0.19617517017954192</c:v>
                </c:pt>
                <c:pt idx="164">
                  <c:v>0.19765865265902724</c:v>
                </c:pt>
                <c:pt idx="165">
                  <c:v>0.19817345743849729</c:v>
                </c:pt>
                <c:pt idx="166">
                  <c:v>0.20078328931032149</c:v>
                </c:pt>
                <c:pt idx="167">
                  <c:v>0.20064994145133241</c:v>
                </c:pt>
                <c:pt idx="168">
                  <c:v>0.20073786257083209</c:v>
                </c:pt>
                <c:pt idx="169">
                  <c:v>0.20093761837890037</c:v>
                </c:pt>
                <c:pt idx="170">
                  <c:v>0.20185344214244494</c:v>
                </c:pt>
                <c:pt idx="171">
                  <c:v>0.2018268797191223</c:v>
                </c:pt>
                <c:pt idx="172">
                  <c:v>0.20221504569328091</c:v>
                </c:pt>
                <c:pt idx="173">
                  <c:v>0.20244663059679446</c:v>
                </c:pt>
                <c:pt idx="174">
                  <c:v>0.2026934122503104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C-4E3B-9D92-E35F47EF76F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.037R'!$AR$50:$HJ$50</c:f>
              <c:numCache>
                <c:formatCode>General</c:formatCode>
                <c:ptCount val="175"/>
                <c:pt idx="0">
                  <c:v>107</c:v>
                </c:pt>
                <c:pt idx="1">
                  <c:v>107</c:v>
                </c:pt>
                <c:pt idx="2">
                  <c:v>107</c:v>
                </c:pt>
                <c:pt idx="3">
                  <c:v>107</c:v>
                </c:pt>
                <c:pt idx="4">
                  <c:v>107</c:v>
                </c:pt>
                <c:pt idx="5">
                  <c:v>107</c:v>
                </c:pt>
                <c:pt idx="6">
                  <c:v>107</c:v>
                </c:pt>
                <c:pt idx="7">
                  <c:v>107</c:v>
                </c:pt>
                <c:pt idx="8">
                  <c:v>107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132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132</c:v>
                </c:pt>
                <c:pt idx="92">
                  <c:v>132</c:v>
                </c:pt>
                <c:pt idx="93">
                  <c:v>132</c:v>
                </c:pt>
                <c:pt idx="94">
                  <c:v>132</c:v>
                </c:pt>
                <c:pt idx="95">
                  <c:v>132</c:v>
                </c:pt>
                <c:pt idx="96">
                  <c:v>132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219</c:v>
                </c:pt>
                <c:pt idx="105">
                  <c:v>219</c:v>
                </c:pt>
                <c:pt idx="106">
                  <c:v>219</c:v>
                </c:pt>
                <c:pt idx="107">
                  <c:v>219</c:v>
                </c:pt>
                <c:pt idx="108">
                  <c:v>219</c:v>
                </c:pt>
                <c:pt idx="109">
                  <c:v>219</c:v>
                </c:pt>
                <c:pt idx="110">
                  <c:v>219</c:v>
                </c:pt>
                <c:pt idx="111">
                  <c:v>219</c:v>
                </c:pt>
                <c:pt idx="112">
                  <c:v>219</c:v>
                </c:pt>
                <c:pt idx="113">
                  <c:v>219</c:v>
                </c:pt>
                <c:pt idx="114">
                  <c:v>219</c:v>
                </c:pt>
                <c:pt idx="115">
                  <c:v>219</c:v>
                </c:pt>
                <c:pt idx="116">
                  <c:v>219</c:v>
                </c:pt>
                <c:pt idx="117">
                  <c:v>219</c:v>
                </c:pt>
                <c:pt idx="118">
                  <c:v>219</c:v>
                </c:pt>
                <c:pt idx="119">
                  <c:v>219</c:v>
                </c:pt>
                <c:pt idx="120">
                  <c:v>219</c:v>
                </c:pt>
                <c:pt idx="121">
                  <c:v>219</c:v>
                </c:pt>
                <c:pt idx="122">
                  <c:v>219</c:v>
                </c:pt>
                <c:pt idx="123">
                  <c:v>219</c:v>
                </c:pt>
                <c:pt idx="124">
                  <c:v>219</c:v>
                </c:pt>
                <c:pt idx="125">
                  <c:v>219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264</c:v>
                </c:pt>
                <c:pt idx="135">
                  <c:v>264</c:v>
                </c:pt>
                <c:pt idx="136">
                  <c:v>264</c:v>
                </c:pt>
                <c:pt idx="137">
                  <c:v>264</c:v>
                </c:pt>
                <c:pt idx="138">
                  <c:v>264</c:v>
                </c:pt>
                <c:pt idx="139">
                  <c:v>264</c:v>
                </c:pt>
                <c:pt idx="140">
                  <c:v>264</c:v>
                </c:pt>
                <c:pt idx="141">
                  <c:v>264</c:v>
                </c:pt>
                <c:pt idx="142">
                  <c:v>264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</c:numCache>
            </c:numRef>
          </c:xVal>
          <c:yVal>
            <c:numRef>
              <c:f>'Data Re .037R'!$AR$53:$HJ$53</c:f>
              <c:numCache>
                <c:formatCode>0.0%</c:formatCode>
                <c:ptCount val="175"/>
                <c:pt idx="0">
                  <c:v>0.67444668322379842</c:v>
                </c:pt>
                <c:pt idx="1">
                  <c:v>0.68462236945516863</c:v>
                </c:pt>
                <c:pt idx="2">
                  <c:v>0.67236214042803799</c:v>
                </c:pt>
                <c:pt idx="3">
                  <c:v>0.66777178810273374</c:v>
                </c:pt>
                <c:pt idx="4">
                  <c:v>0.66558948111508753</c:v>
                </c:pt>
                <c:pt idx="5">
                  <c:v>0.66391349298174429</c:v>
                </c:pt>
                <c:pt idx="6">
                  <c:v>0.67007795893584587</c:v>
                </c:pt>
                <c:pt idx="7">
                  <c:v>0.67450939977305135</c:v>
                </c:pt>
                <c:pt idx="8">
                  <c:v>0.67408777936463005</c:v>
                </c:pt>
                <c:pt idx="9">
                  <c:v>0.79812195586171408</c:v>
                </c:pt>
                <c:pt idx="10">
                  <c:v>0.65205449292162765</c:v>
                </c:pt>
                <c:pt idx="11">
                  <c:v>0.66291091499229726</c:v>
                </c:pt>
                <c:pt idx="12">
                  <c:v>0.66293419474123583</c:v>
                </c:pt>
                <c:pt idx="13">
                  <c:v>0.66190956827663516</c:v>
                </c:pt>
                <c:pt idx="14">
                  <c:v>0.6593698921526191</c:v>
                </c:pt>
                <c:pt idx="15">
                  <c:v>0.66298873158828819</c:v>
                </c:pt>
                <c:pt idx="16">
                  <c:v>0.67171495559427252</c:v>
                </c:pt>
                <c:pt idx="17">
                  <c:v>0.64715736608547936</c:v>
                </c:pt>
                <c:pt idx="18">
                  <c:v>0.69890903939340865</c:v>
                </c:pt>
                <c:pt idx="19">
                  <c:v>0.70089623781403576</c:v>
                </c:pt>
                <c:pt idx="20">
                  <c:v>0.7717014864444095</c:v>
                </c:pt>
                <c:pt idx="21">
                  <c:v>0.68500185492921817</c:v>
                </c:pt>
                <c:pt idx="22">
                  <c:v>0.7162197803421817</c:v>
                </c:pt>
                <c:pt idx="23">
                  <c:v>0.73399121867518946</c:v>
                </c:pt>
                <c:pt idx="24">
                  <c:v>0.7415432974173165</c:v>
                </c:pt>
                <c:pt idx="25">
                  <c:v>0.74296073934720819</c:v>
                </c:pt>
                <c:pt idx="26">
                  <c:v>0.74413594719285625</c:v>
                </c:pt>
                <c:pt idx="27">
                  <c:v>0.74484044060008925</c:v>
                </c:pt>
                <c:pt idx="28">
                  <c:v>0.74454190482947347</c:v>
                </c:pt>
                <c:pt idx="29">
                  <c:v>0.74417008752863734</c:v>
                </c:pt>
                <c:pt idx="30">
                  <c:v>0.68473366875752073</c:v>
                </c:pt>
                <c:pt idx="31">
                  <c:v>0.7445734521082189</c:v>
                </c:pt>
                <c:pt idx="32">
                  <c:v>0.68658696733260616</c:v>
                </c:pt>
                <c:pt idx="33">
                  <c:v>0.6857527717618167</c:v>
                </c:pt>
                <c:pt idx="34">
                  <c:v>0.68538739665467985</c:v>
                </c:pt>
                <c:pt idx="35">
                  <c:v>0.68571474727936799</c:v>
                </c:pt>
                <c:pt idx="36">
                  <c:v>0.74484457156003148</c:v>
                </c:pt>
                <c:pt idx="37">
                  <c:v>0.68563915103850692</c:v>
                </c:pt>
                <c:pt idx="38">
                  <c:v>0.74379718629567082</c:v>
                </c:pt>
                <c:pt idx="39">
                  <c:v>0.74568482905842048</c:v>
                </c:pt>
                <c:pt idx="40">
                  <c:v>0.74497102997243925</c:v>
                </c:pt>
                <c:pt idx="41">
                  <c:v>0.74414418626903256</c:v>
                </c:pt>
                <c:pt idx="42">
                  <c:v>0.74487398194821086</c:v>
                </c:pt>
                <c:pt idx="43">
                  <c:v>0.74431076373235505</c:v>
                </c:pt>
                <c:pt idx="44">
                  <c:v>0.74341020340713293</c:v>
                </c:pt>
                <c:pt idx="45">
                  <c:v>0.6847213380545597</c:v>
                </c:pt>
                <c:pt idx="46">
                  <c:v>0.7443752610472778</c:v>
                </c:pt>
                <c:pt idx="47">
                  <c:v>0.74246257700182261</c:v>
                </c:pt>
                <c:pt idx="48">
                  <c:v>0.67033846518774853</c:v>
                </c:pt>
                <c:pt idx="49">
                  <c:v>0.66514046296518692</c:v>
                </c:pt>
                <c:pt idx="50">
                  <c:v>0.65917841832167123</c:v>
                </c:pt>
                <c:pt idx="51">
                  <c:v>0.70115895260587646</c:v>
                </c:pt>
                <c:pt idx="52">
                  <c:v>0.69590304884566367</c:v>
                </c:pt>
                <c:pt idx="53">
                  <c:v>0.68421986097899568</c:v>
                </c:pt>
                <c:pt idx="54">
                  <c:v>0.68671426497676502</c:v>
                </c:pt>
                <c:pt idx="55">
                  <c:v>0.68872311098862338</c:v>
                </c:pt>
                <c:pt idx="56">
                  <c:v>0.6897175016738154</c:v>
                </c:pt>
                <c:pt idx="57">
                  <c:v>0.69374396719596265</c:v>
                </c:pt>
                <c:pt idx="58">
                  <c:v>0.69760474748648049</c:v>
                </c:pt>
                <c:pt idx="59">
                  <c:v>0.68952922988380749</c:v>
                </c:pt>
                <c:pt idx="60">
                  <c:v>0.67464801500959048</c:v>
                </c:pt>
                <c:pt idx="61">
                  <c:v>0.68832596191458351</c:v>
                </c:pt>
                <c:pt idx="62">
                  <c:v>0.69141078284950186</c:v>
                </c:pt>
                <c:pt idx="63">
                  <c:v>0.67053344448508356</c:v>
                </c:pt>
                <c:pt idx="64">
                  <c:v>0.67346141325997677</c:v>
                </c:pt>
                <c:pt idx="65">
                  <c:v>0.62332974796805063</c:v>
                </c:pt>
                <c:pt idx="66">
                  <c:v>0.62261490777882489</c:v>
                </c:pt>
                <c:pt idx="67">
                  <c:v>0.62091267416774998</c:v>
                </c:pt>
                <c:pt idx="68">
                  <c:v>0.66053953575344937</c:v>
                </c:pt>
                <c:pt idx="69">
                  <c:v>0.63895974114902543</c:v>
                </c:pt>
                <c:pt idx="70">
                  <c:v>0.6845918968455581</c:v>
                </c:pt>
                <c:pt idx="71">
                  <c:v>0.67628448438464184</c:v>
                </c:pt>
                <c:pt idx="72">
                  <c:v>0.67784414623510381</c:v>
                </c:pt>
                <c:pt idx="73">
                  <c:v>0.68764814152089659</c:v>
                </c:pt>
                <c:pt idx="74">
                  <c:v>0.65840969219384493</c:v>
                </c:pt>
                <c:pt idx="75">
                  <c:v>0.62477090850405348</c:v>
                </c:pt>
                <c:pt idx="76">
                  <c:v>0.68880152096533731</c:v>
                </c:pt>
                <c:pt idx="77">
                  <c:v>0.63232277388522251</c:v>
                </c:pt>
                <c:pt idx="78">
                  <c:v>0.66206601524457831</c:v>
                </c:pt>
                <c:pt idx="79">
                  <c:v>0.68425869775271286</c:v>
                </c:pt>
                <c:pt idx="80">
                  <c:v>0.63429321833014907</c:v>
                </c:pt>
                <c:pt idx="81">
                  <c:v>0.65465991527020173</c:v>
                </c:pt>
                <c:pt idx="82">
                  <c:v>0.64721104145037889</c:v>
                </c:pt>
                <c:pt idx="83">
                  <c:v>0.65677362405344875</c:v>
                </c:pt>
                <c:pt idx="84">
                  <c:v>0.66405429363222324</c:v>
                </c:pt>
                <c:pt idx="85">
                  <c:v>0.66091208017501801</c:v>
                </c:pt>
                <c:pt idx="86">
                  <c:v>0.65344948894082389</c:v>
                </c:pt>
                <c:pt idx="87">
                  <c:v>0.67338041107946545</c:v>
                </c:pt>
                <c:pt idx="88">
                  <c:v>0.6259762268123984</c:v>
                </c:pt>
                <c:pt idx="89">
                  <c:v>0.75968870968708024</c:v>
                </c:pt>
                <c:pt idx="90">
                  <c:v>0.75580294592326136</c:v>
                </c:pt>
                <c:pt idx="91">
                  <c:v>0.75670075955012273</c:v>
                </c:pt>
                <c:pt idx="92">
                  <c:v>0.75556004508912844</c:v>
                </c:pt>
                <c:pt idx="93">
                  <c:v>0.75733018668075291</c:v>
                </c:pt>
                <c:pt idx="94">
                  <c:v>0.755506921592209</c:v>
                </c:pt>
                <c:pt idx="95">
                  <c:v>0.75386940429702565</c:v>
                </c:pt>
                <c:pt idx="96">
                  <c:v>0.75373383121092907</c:v>
                </c:pt>
                <c:pt idx="97">
                  <c:v>0.7667279477142751</c:v>
                </c:pt>
                <c:pt idx="98">
                  <c:v>0.6864381369529855</c:v>
                </c:pt>
                <c:pt idx="99">
                  <c:v>0.68060754557227443</c:v>
                </c:pt>
                <c:pt idx="100">
                  <c:v>0.66683167147336042</c:v>
                </c:pt>
                <c:pt idx="101">
                  <c:v>0.67222791869991849</c:v>
                </c:pt>
                <c:pt idx="102">
                  <c:v>0.67372441405195793</c:v>
                </c:pt>
                <c:pt idx="103">
                  <c:v>0.67130171023595209</c:v>
                </c:pt>
                <c:pt idx="104">
                  <c:v>0.64979336100164742</c:v>
                </c:pt>
                <c:pt idx="105">
                  <c:v>0.66657088514060436</c:v>
                </c:pt>
                <c:pt idx="106">
                  <c:v>0.67171605692524738</c:v>
                </c:pt>
                <c:pt idx="107">
                  <c:v>0.67170647998045296</c:v>
                </c:pt>
                <c:pt idx="108">
                  <c:v>0.66701095750098938</c:v>
                </c:pt>
                <c:pt idx="109">
                  <c:v>0.67241249198814468</c:v>
                </c:pt>
                <c:pt idx="110">
                  <c:v>0.67398320168984438</c:v>
                </c:pt>
                <c:pt idx="111">
                  <c:v>0.67251247891545607</c:v>
                </c:pt>
                <c:pt idx="112">
                  <c:v>0.67022795078438024</c:v>
                </c:pt>
                <c:pt idx="113">
                  <c:v>0.66907715180776128</c:v>
                </c:pt>
                <c:pt idx="114">
                  <c:v>0.67378669036537531</c:v>
                </c:pt>
                <c:pt idx="115">
                  <c:v>0.67284758200871952</c:v>
                </c:pt>
                <c:pt idx="116">
                  <c:v>0.67160209609883759</c:v>
                </c:pt>
                <c:pt idx="117">
                  <c:v>0.67519318361049618</c:v>
                </c:pt>
                <c:pt idx="118">
                  <c:v>0.67439344900371823</c:v>
                </c:pt>
                <c:pt idx="119">
                  <c:v>0.66487324040921214</c:v>
                </c:pt>
                <c:pt idx="120">
                  <c:v>0.66654741202830348</c:v>
                </c:pt>
                <c:pt idx="121">
                  <c:v>0.67187034992046502</c:v>
                </c:pt>
                <c:pt idx="122">
                  <c:v>0.67038113666420684</c:v>
                </c:pt>
                <c:pt idx="123">
                  <c:v>0.66683083938595977</c:v>
                </c:pt>
                <c:pt idx="124">
                  <c:v>0.66996959127042532</c:v>
                </c:pt>
                <c:pt idx="125">
                  <c:v>0.67085830782167744</c:v>
                </c:pt>
                <c:pt idx="126">
                  <c:v>0.68718293960798793</c:v>
                </c:pt>
                <c:pt idx="127">
                  <c:v>0.79897391611962076</c:v>
                </c:pt>
                <c:pt idx="128">
                  <c:v>0.65263391912821245</c:v>
                </c:pt>
                <c:pt idx="129">
                  <c:v>0.66353113176222522</c:v>
                </c:pt>
                <c:pt idx="130">
                  <c:v>0.66355058743648176</c:v>
                </c:pt>
                <c:pt idx="131">
                  <c:v>0.66251388357594143</c:v>
                </c:pt>
                <c:pt idx="132">
                  <c:v>0.65996202346151245</c:v>
                </c:pt>
                <c:pt idx="133">
                  <c:v>0.66358657963150947</c:v>
                </c:pt>
                <c:pt idx="134">
                  <c:v>0.50983179446496263</c:v>
                </c:pt>
                <c:pt idx="135">
                  <c:v>0.51772425388384957</c:v>
                </c:pt>
                <c:pt idx="136">
                  <c:v>0.59949736156220801</c:v>
                </c:pt>
                <c:pt idx="137">
                  <c:v>0.59751859939579177</c:v>
                </c:pt>
                <c:pt idx="138">
                  <c:v>0.5985340079719832</c:v>
                </c:pt>
                <c:pt idx="139">
                  <c:v>0.60445321054325196</c:v>
                </c:pt>
                <c:pt idx="140">
                  <c:v>0.62836847019872277</c:v>
                </c:pt>
                <c:pt idx="141">
                  <c:v>0.6316578702875566</c:v>
                </c:pt>
                <c:pt idx="142">
                  <c:v>0.63767266092233243</c:v>
                </c:pt>
                <c:pt idx="143">
                  <c:v>0.66166575822729501</c:v>
                </c:pt>
                <c:pt idx="144">
                  <c:v>0.66011159622722637</c:v>
                </c:pt>
                <c:pt idx="145">
                  <c:v>0.66320547953760167</c:v>
                </c:pt>
                <c:pt idx="146">
                  <c:v>0.65690617836000964</c:v>
                </c:pt>
                <c:pt idx="147">
                  <c:v>0.66604520946360013</c:v>
                </c:pt>
                <c:pt idx="148">
                  <c:v>0.66056350163138944</c:v>
                </c:pt>
                <c:pt idx="149">
                  <c:v>0.66813859569351541</c:v>
                </c:pt>
                <c:pt idx="150">
                  <c:v>0.66830233954399199</c:v>
                </c:pt>
                <c:pt idx="151">
                  <c:v>0.67089234049719104</c:v>
                </c:pt>
                <c:pt idx="152">
                  <c:v>0.67485317625936603</c:v>
                </c:pt>
                <c:pt idx="153">
                  <c:v>0.67284077603671089</c:v>
                </c:pt>
                <c:pt idx="154">
                  <c:v>0.68136136789081758</c:v>
                </c:pt>
                <c:pt idx="155">
                  <c:v>0.67847127855030931</c:v>
                </c:pt>
                <c:pt idx="156">
                  <c:v>0.67279038317666284</c:v>
                </c:pt>
                <c:pt idx="157">
                  <c:v>0.67223701050156559</c:v>
                </c:pt>
                <c:pt idx="158">
                  <c:v>0.64322181385393318</c:v>
                </c:pt>
                <c:pt idx="159">
                  <c:v>0.60618286751670958</c:v>
                </c:pt>
                <c:pt idx="160">
                  <c:v>0.60582101129993549</c:v>
                </c:pt>
                <c:pt idx="161">
                  <c:v>0.58217122289343093</c:v>
                </c:pt>
                <c:pt idx="162">
                  <c:v>0.61918951757775376</c:v>
                </c:pt>
                <c:pt idx="163">
                  <c:v>0.63591016301371117</c:v>
                </c:pt>
                <c:pt idx="164">
                  <c:v>0.63738124574838706</c:v>
                </c:pt>
                <c:pt idx="165">
                  <c:v>0.64097344362843378</c:v>
                </c:pt>
                <c:pt idx="166">
                  <c:v>0.67851782196081356</c:v>
                </c:pt>
                <c:pt idx="167">
                  <c:v>0.67940263700375758</c:v>
                </c:pt>
                <c:pt idx="168">
                  <c:v>0.69762418467130138</c:v>
                </c:pt>
                <c:pt idx="169">
                  <c:v>0.70305895305881783</c:v>
                </c:pt>
                <c:pt idx="170">
                  <c:v>0.70134893120222874</c:v>
                </c:pt>
                <c:pt idx="171">
                  <c:v>0.70167410879700398</c:v>
                </c:pt>
                <c:pt idx="172">
                  <c:v>0.70402439527376182</c:v>
                </c:pt>
                <c:pt idx="173">
                  <c:v>0.70590991960466687</c:v>
                </c:pt>
                <c:pt idx="174">
                  <c:v>0.70097739108475876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BC-4E3B-9D92-E35F47EF76F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.037R'!$AR$50:$HJ$50</c:f>
              <c:numCache>
                <c:formatCode>General</c:formatCode>
                <c:ptCount val="175"/>
                <c:pt idx="0">
                  <c:v>107</c:v>
                </c:pt>
                <c:pt idx="1">
                  <c:v>107</c:v>
                </c:pt>
                <c:pt idx="2">
                  <c:v>107</c:v>
                </c:pt>
                <c:pt idx="3">
                  <c:v>107</c:v>
                </c:pt>
                <c:pt idx="4">
                  <c:v>107</c:v>
                </c:pt>
                <c:pt idx="5">
                  <c:v>107</c:v>
                </c:pt>
                <c:pt idx="6">
                  <c:v>107</c:v>
                </c:pt>
                <c:pt idx="7">
                  <c:v>107</c:v>
                </c:pt>
                <c:pt idx="8">
                  <c:v>107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132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132</c:v>
                </c:pt>
                <c:pt idx="92">
                  <c:v>132</c:v>
                </c:pt>
                <c:pt idx="93">
                  <c:v>132</c:v>
                </c:pt>
                <c:pt idx="94">
                  <c:v>132</c:v>
                </c:pt>
                <c:pt idx="95">
                  <c:v>132</c:v>
                </c:pt>
                <c:pt idx="96">
                  <c:v>132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219</c:v>
                </c:pt>
                <c:pt idx="105">
                  <c:v>219</c:v>
                </c:pt>
                <c:pt idx="106">
                  <c:v>219</c:v>
                </c:pt>
                <c:pt idx="107">
                  <c:v>219</c:v>
                </c:pt>
                <c:pt idx="108">
                  <c:v>219</c:v>
                </c:pt>
                <c:pt idx="109">
                  <c:v>219</c:v>
                </c:pt>
                <c:pt idx="110">
                  <c:v>219</c:v>
                </c:pt>
                <c:pt idx="111">
                  <c:v>219</c:v>
                </c:pt>
                <c:pt idx="112">
                  <c:v>219</c:v>
                </c:pt>
                <c:pt idx="113">
                  <c:v>219</c:v>
                </c:pt>
                <c:pt idx="114">
                  <c:v>219</c:v>
                </c:pt>
                <c:pt idx="115">
                  <c:v>219</c:v>
                </c:pt>
                <c:pt idx="116">
                  <c:v>219</c:v>
                </c:pt>
                <c:pt idx="117">
                  <c:v>219</c:v>
                </c:pt>
                <c:pt idx="118">
                  <c:v>219</c:v>
                </c:pt>
                <c:pt idx="119">
                  <c:v>219</c:v>
                </c:pt>
                <c:pt idx="120">
                  <c:v>219</c:v>
                </c:pt>
                <c:pt idx="121">
                  <c:v>219</c:v>
                </c:pt>
                <c:pt idx="122">
                  <c:v>219</c:v>
                </c:pt>
                <c:pt idx="123">
                  <c:v>219</c:v>
                </c:pt>
                <c:pt idx="124">
                  <c:v>219</c:v>
                </c:pt>
                <c:pt idx="125">
                  <c:v>219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264</c:v>
                </c:pt>
                <c:pt idx="135">
                  <c:v>264</c:v>
                </c:pt>
                <c:pt idx="136">
                  <c:v>264</c:v>
                </c:pt>
                <c:pt idx="137">
                  <c:v>264</c:v>
                </c:pt>
                <c:pt idx="138">
                  <c:v>264</c:v>
                </c:pt>
                <c:pt idx="139">
                  <c:v>264</c:v>
                </c:pt>
                <c:pt idx="140">
                  <c:v>264</c:v>
                </c:pt>
                <c:pt idx="141">
                  <c:v>264</c:v>
                </c:pt>
                <c:pt idx="142">
                  <c:v>264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</c:numCache>
            </c:numRef>
          </c:xVal>
          <c:yVal>
            <c:numRef>
              <c:f>'Data Re .037R'!$AR$54:$HJ$54</c:f>
              <c:numCache>
                <c:formatCode>0.0%</c:formatCode>
                <c:ptCount val="175"/>
                <c:pt idx="0">
                  <c:v>3.3850642200437056E-2</c:v>
                </c:pt>
                <c:pt idx="1">
                  <c:v>3.4114535791661994E-2</c:v>
                </c:pt>
                <c:pt idx="2">
                  <c:v>3.4341379991663624E-2</c:v>
                </c:pt>
                <c:pt idx="3">
                  <c:v>3.8011098432172673E-2</c:v>
                </c:pt>
                <c:pt idx="4">
                  <c:v>3.6853636052093831E-2</c:v>
                </c:pt>
                <c:pt idx="5">
                  <c:v>3.5617953222455381E-2</c:v>
                </c:pt>
                <c:pt idx="6">
                  <c:v>3.7331970309673883E-2</c:v>
                </c:pt>
                <c:pt idx="7">
                  <c:v>3.2395224296616267E-2</c:v>
                </c:pt>
                <c:pt idx="8">
                  <c:v>3.2686531577762371E-2</c:v>
                </c:pt>
                <c:pt idx="9">
                  <c:v>3.1752669369413095E-2</c:v>
                </c:pt>
                <c:pt idx="10">
                  <c:v>5.3962177073506847E-2</c:v>
                </c:pt>
                <c:pt idx="11">
                  <c:v>5.1553648771381813E-2</c:v>
                </c:pt>
                <c:pt idx="12">
                  <c:v>5.1234097292956658E-2</c:v>
                </c:pt>
                <c:pt idx="13">
                  <c:v>5.1991513888284907E-2</c:v>
                </c:pt>
                <c:pt idx="14">
                  <c:v>5.1164605958803705E-2</c:v>
                </c:pt>
                <c:pt idx="15">
                  <c:v>5.0515703194562125E-2</c:v>
                </c:pt>
                <c:pt idx="16">
                  <c:v>5.011259766653621E-2</c:v>
                </c:pt>
                <c:pt idx="17">
                  <c:v>2.541696632592309E-2</c:v>
                </c:pt>
                <c:pt idx="18">
                  <c:v>5.5694539894630954E-2</c:v>
                </c:pt>
                <c:pt idx="19">
                  <c:v>5.4393986503118386E-2</c:v>
                </c:pt>
                <c:pt idx="20">
                  <c:v>3.7345141831801272E-2</c:v>
                </c:pt>
                <c:pt idx="21">
                  <c:v>7.552258768052024E-2</c:v>
                </c:pt>
                <c:pt idx="22">
                  <c:v>6.7236047461355947E-2</c:v>
                </c:pt>
                <c:pt idx="23">
                  <c:v>6.1412751544115948E-2</c:v>
                </c:pt>
                <c:pt idx="24">
                  <c:v>5.7759856211973062E-2</c:v>
                </c:pt>
                <c:pt idx="25">
                  <c:v>5.6745357574001426E-2</c:v>
                </c:pt>
                <c:pt idx="26">
                  <c:v>5.6265303697576222E-2</c:v>
                </c:pt>
                <c:pt idx="27">
                  <c:v>5.508731162199839E-2</c:v>
                </c:pt>
                <c:pt idx="28">
                  <c:v>5.5856430216955737E-2</c:v>
                </c:pt>
                <c:pt idx="29">
                  <c:v>5.5937728823304673E-2</c:v>
                </c:pt>
                <c:pt idx="30">
                  <c:v>5.1892154279102383E-2</c:v>
                </c:pt>
                <c:pt idx="31">
                  <c:v>5.5533585283202541E-2</c:v>
                </c:pt>
                <c:pt idx="32">
                  <c:v>5.1010705856753089E-2</c:v>
                </c:pt>
                <c:pt idx="33">
                  <c:v>5.1146478464951177E-2</c:v>
                </c:pt>
                <c:pt idx="34">
                  <c:v>5.2357728426677845E-2</c:v>
                </c:pt>
                <c:pt idx="35">
                  <c:v>5.1044581385220666E-2</c:v>
                </c:pt>
                <c:pt idx="36">
                  <c:v>5.6012813970440278E-2</c:v>
                </c:pt>
                <c:pt idx="37">
                  <c:v>5.0842000424560524E-2</c:v>
                </c:pt>
                <c:pt idx="38">
                  <c:v>5.6019264433608065E-2</c:v>
                </c:pt>
                <c:pt idx="39">
                  <c:v>5.4354243180979742E-2</c:v>
                </c:pt>
                <c:pt idx="40">
                  <c:v>5.513523963352026E-2</c:v>
                </c:pt>
                <c:pt idx="41">
                  <c:v>5.585258762454904E-2</c:v>
                </c:pt>
                <c:pt idx="42">
                  <c:v>5.5693275328592536E-2</c:v>
                </c:pt>
                <c:pt idx="43">
                  <c:v>5.5972671261895084E-2</c:v>
                </c:pt>
                <c:pt idx="44">
                  <c:v>5.6012813970440278E-2</c:v>
                </c:pt>
                <c:pt idx="45">
                  <c:v>5.2817054367140355E-2</c:v>
                </c:pt>
                <c:pt idx="46">
                  <c:v>5.5338124402524849E-2</c:v>
                </c:pt>
                <c:pt idx="47">
                  <c:v>5.7601880616240837E-2</c:v>
                </c:pt>
                <c:pt idx="48">
                  <c:v>3.1753704686106915E-2</c:v>
                </c:pt>
                <c:pt idx="49">
                  <c:v>4.1408095573334337E-2</c:v>
                </c:pt>
                <c:pt idx="50">
                  <c:v>3.7626460430473116E-2</c:v>
                </c:pt>
                <c:pt idx="51">
                  <c:v>3.2717224573671919E-2</c:v>
                </c:pt>
                <c:pt idx="52">
                  <c:v>3.5001172068634123E-2</c:v>
                </c:pt>
                <c:pt idx="53">
                  <c:v>3.3628939434016528E-2</c:v>
                </c:pt>
                <c:pt idx="54">
                  <c:v>3.3517878883149679E-2</c:v>
                </c:pt>
                <c:pt idx="55">
                  <c:v>3.3202188491042825E-2</c:v>
                </c:pt>
                <c:pt idx="56">
                  <c:v>3.3512550711186008E-2</c:v>
                </c:pt>
                <c:pt idx="57">
                  <c:v>3.31248807920448E-2</c:v>
                </c:pt>
                <c:pt idx="58">
                  <c:v>3.2347498457459815E-2</c:v>
                </c:pt>
                <c:pt idx="59">
                  <c:v>3.2749261078388311E-2</c:v>
                </c:pt>
                <c:pt idx="60">
                  <c:v>3.3654996511545805E-2</c:v>
                </c:pt>
                <c:pt idx="61">
                  <c:v>3.2481523114796913E-2</c:v>
                </c:pt>
                <c:pt idx="62">
                  <c:v>3.6721357302859942E-2</c:v>
                </c:pt>
                <c:pt idx="63">
                  <c:v>3.8562409959523994E-2</c:v>
                </c:pt>
                <c:pt idx="64">
                  <c:v>3.908647460469606E-2</c:v>
                </c:pt>
                <c:pt idx="65">
                  <c:v>4.3624303925495753E-2</c:v>
                </c:pt>
                <c:pt idx="66">
                  <c:v>4.4021361273912811E-2</c:v>
                </c:pt>
                <c:pt idx="67">
                  <c:v>4.3496401194430996E-2</c:v>
                </c:pt>
                <c:pt idx="68">
                  <c:v>4.2183266724265818E-2</c:v>
                </c:pt>
                <c:pt idx="69">
                  <c:v>4.3498113356056758E-2</c:v>
                </c:pt>
                <c:pt idx="70">
                  <c:v>3.9485211607802488E-2</c:v>
                </c:pt>
                <c:pt idx="71">
                  <c:v>4.1747738593767639E-2</c:v>
                </c:pt>
                <c:pt idx="72">
                  <c:v>4.0269653677512375E-2</c:v>
                </c:pt>
                <c:pt idx="73">
                  <c:v>3.9297302419164723E-2</c:v>
                </c:pt>
                <c:pt idx="74">
                  <c:v>4.4020515570184396E-2</c:v>
                </c:pt>
                <c:pt idx="75">
                  <c:v>4.721912343761224E-2</c:v>
                </c:pt>
                <c:pt idx="76">
                  <c:v>3.8656707896474095E-2</c:v>
                </c:pt>
                <c:pt idx="77">
                  <c:v>5.1679810624759417E-2</c:v>
                </c:pt>
                <c:pt idx="78">
                  <c:v>4.4661544194787288E-2</c:v>
                </c:pt>
                <c:pt idx="79">
                  <c:v>4.1207388256567098E-2</c:v>
                </c:pt>
                <c:pt idx="80">
                  <c:v>5.0496641366651426E-2</c:v>
                </c:pt>
                <c:pt idx="81">
                  <c:v>4.62343799971228E-2</c:v>
                </c:pt>
                <c:pt idx="82">
                  <c:v>4.991532857195085E-2</c:v>
                </c:pt>
                <c:pt idx="83">
                  <c:v>4.6515202522273175E-2</c:v>
                </c:pt>
                <c:pt idx="84">
                  <c:v>4.4961475574040587E-2</c:v>
                </c:pt>
                <c:pt idx="85">
                  <c:v>4.7446875806953996E-2</c:v>
                </c:pt>
                <c:pt idx="86">
                  <c:v>4.5755773404462761E-2</c:v>
                </c:pt>
                <c:pt idx="87">
                  <c:v>4.0727577654214558E-2</c:v>
                </c:pt>
                <c:pt idx="88">
                  <c:v>4.256502889065384E-2</c:v>
                </c:pt>
                <c:pt idx="89">
                  <c:v>3.9006047041168751E-2</c:v>
                </c:pt>
                <c:pt idx="90">
                  <c:v>4.0422864939375386E-2</c:v>
                </c:pt>
                <c:pt idx="91">
                  <c:v>4.0416122205849461E-2</c:v>
                </c:pt>
                <c:pt idx="92">
                  <c:v>4.019250161680709E-2</c:v>
                </c:pt>
                <c:pt idx="93">
                  <c:v>3.9678227613119538E-2</c:v>
                </c:pt>
                <c:pt idx="94">
                  <c:v>4.0471866970126204E-2</c:v>
                </c:pt>
                <c:pt idx="95">
                  <c:v>4.1066208827906757E-2</c:v>
                </c:pt>
                <c:pt idx="96">
                  <c:v>4.0968501679745986E-2</c:v>
                </c:pt>
                <c:pt idx="97">
                  <c:v>3.8518150153982883E-2</c:v>
                </c:pt>
                <c:pt idx="98">
                  <c:v>4.4999330887462607E-2</c:v>
                </c:pt>
                <c:pt idx="99">
                  <c:v>4.41927938734923E-2</c:v>
                </c:pt>
                <c:pt idx="100">
                  <c:v>4.6511314256144541E-2</c:v>
                </c:pt>
                <c:pt idx="101">
                  <c:v>4.4689296113782903E-2</c:v>
                </c:pt>
                <c:pt idx="102">
                  <c:v>4.4165885027105292E-2</c:v>
                </c:pt>
                <c:pt idx="103">
                  <c:v>4.4806572765158308E-2</c:v>
                </c:pt>
                <c:pt idx="104">
                  <c:v>5.1270141811448115E-2</c:v>
                </c:pt>
                <c:pt idx="105">
                  <c:v>4.8730317721555907E-2</c:v>
                </c:pt>
                <c:pt idx="106">
                  <c:v>4.776743716901817E-2</c:v>
                </c:pt>
                <c:pt idx="107">
                  <c:v>4.7676838881848281E-2</c:v>
                </c:pt>
                <c:pt idx="108">
                  <c:v>4.7849727873649689E-2</c:v>
                </c:pt>
                <c:pt idx="109">
                  <c:v>4.8147096439537899E-2</c:v>
                </c:pt>
                <c:pt idx="110">
                  <c:v>4.592363300299341E-2</c:v>
                </c:pt>
                <c:pt idx="111">
                  <c:v>4.7377311038531641E-2</c:v>
                </c:pt>
                <c:pt idx="112">
                  <c:v>4.9039852706357204E-2</c:v>
                </c:pt>
                <c:pt idx="113">
                  <c:v>4.799795157852485E-2</c:v>
                </c:pt>
                <c:pt idx="114">
                  <c:v>4.7645112943159248E-2</c:v>
                </c:pt>
                <c:pt idx="115">
                  <c:v>4.844981477222185E-2</c:v>
                </c:pt>
                <c:pt idx="116">
                  <c:v>4.8634265683529208E-2</c:v>
                </c:pt>
                <c:pt idx="117">
                  <c:v>4.7227307001702738E-2</c:v>
                </c:pt>
                <c:pt idx="118">
                  <c:v>4.7529929189232566E-2</c:v>
                </c:pt>
                <c:pt idx="119">
                  <c:v>4.8792358340151457E-2</c:v>
                </c:pt>
                <c:pt idx="120">
                  <c:v>4.9103271235757154E-2</c:v>
                </c:pt>
                <c:pt idx="121">
                  <c:v>4.7898234803469747E-2</c:v>
                </c:pt>
                <c:pt idx="122">
                  <c:v>4.9576288046130908E-2</c:v>
                </c:pt>
                <c:pt idx="123">
                  <c:v>5.0795508390732769E-2</c:v>
                </c:pt>
                <c:pt idx="124">
                  <c:v>5.0224257993795166E-2</c:v>
                </c:pt>
                <c:pt idx="125">
                  <c:v>5.0687472782312747E-2</c:v>
                </c:pt>
                <c:pt idx="126">
                  <c:v>3.2409066335737854E-2</c:v>
                </c:pt>
                <c:pt idx="127">
                  <c:v>3.1619466632302855E-2</c:v>
                </c:pt>
                <c:pt idx="128">
                  <c:v>5.3870956746962448E-2</c:v>
                </c:pt>
                <c:pt idx="129">
                  <c:v>5.1455271895834237E-2</c:v>
                </c:pt>
                <c:pt idx="130">
                  <c:v>5.1135997182201548E-2</c:v>
                </c:pt>
                <c:pt idx="131">
                  <c:v>5.1895945391843779E-2</c:v>
                </c:pt>
                <c:pt idx="132">
                  <c:v>5.1069724526795743E-2</c:v>
                </c:pt>
                <c:pt idx="133">
                  <c:v>5.0419835827643707E-2</c:v>
                </c:pt>
                <c:pt idx="134">
                  <c:v>2.5331387152597421E-2</c:v>
                </c:pt>
                <c:pt idx="135">
                  <c:v>2.5858922380716333E-2</c:v>
                </c:pt>
                <c:pt idx="136">
                  <c:v>2.5959419134840019E-2</c:v>
                </c:pt>
                <c:pt idx="137">
                  <c:v>2.642877165234097E-2</c:v>
                </c:pt>
                <c:pt idx="138">
                  <c:v>2.6692519079090416E-2</c:v>
                </c:pt>
                <c:pt idx="139">
                  <c:v>2.6908762450276038E-2</c:v>
                </c:pt>
                <c:pt idx="140">
                  <c:v>2.6850042525739911E-2</c:v>
                </c:pt>
                <c:pt idx="141">
                  <c:v>2.711767004674949E-2</c:v>
                </c:pt>
                <c:pt idx="142">
                  <c:v>2.723165769714243E-2</c:v>
                </c:pt>
                <c:pt idx="143">
                  <c:v>2.6658398071576404E-2</c:v>
                </c:pt>
                <c:pt idx="144">
                  <c:v>2.6713683614394051E-2</c:v>
                </c:pt>
                <c:pt idx="145">
                  <c:v>2.7121695719870789E-2</c:v>
                </c:pt>
                <c:pt idx="146">
                  <c:v>2.729360606327956E-2</c:v>
                </c:pt>
                <c:pt idx="147">
                  <c:v>2.6844949199416327E-2</c:v>
                </c:pt>
                <c:pt idx="148">
                  <c:v>2.7730984288731483E-2</c:v>
                </c:pt>
                <c:pt idx="149">
                  <c:v>2.6559862171294121E-2</c:v>
                </c:pt>
                <c:pt idx="150">
                  <c:v>2.7347909903227191E-2</c:v>
                </c:pt>
                <c:pt idx="151">
                  <c:v>2.7109046691371735E-2</c:v>
                </c:pt>
                <c:pt idx="152">
                  <c:v>2.7147147677998171E-2</c:v>
                </c:pt>
                <c:pt idx="153">
                  <c:v>2.7497534469168573E-2</c:v>
                </c:pt>
                <c:pt idx="154">
                  <c:v>2.6841426898590433E-2</c:v>
                </c:pt>
                <c:pt idx="155">
                  <c:v>2.6471534600105328E-2</c:v>
                </c:pt>
                <c:pt idx="156">
                  <c:v>2.7388441099235411E-2</c:v>
                </c:pt>
                <c:pt idx="157">
                  <c:v>2.6950351646627384E-2</c:v>
                </c:pt>
                <c:pt idx="158">
                  <c:v>2.6408499576958983E-2</c:v>
                </c:pt>
                <c:pt idx="159">
                  <c:v>2.7173918295558971E-2</c:v>
                </c:pt>
                <c:pt idx="160">
                  <c:v>2.7572377677827001E-2</c:v>
                </c:pt>
                <c:pt idx="161">
                  <c:v>2.8112055357053928E-2</c:v>
                </c:pt>
                <c:pt idx="162">
                  <c:v>2.8042158134924944E-2</c:v>
                </c:pt>
                <c:pt idx="163">
                  <c:v>2.8123498351207466E-2</c:v>
                </c:pt>
                <c:pt idx="164">
                  <c:v>2.7667743704904171E-2</c:v>
                </c:pt>
                <c:pt idx="165">
                  <c:v>2.8177436105308179E-2</c:v>
                </c:pt>
                <c:pt idx="166">
                  <c:v>2.6939509876528198E-2</c:v>
                </c:pt>
                <c:pt idx="167">
                  <c:v>2.6797265491753715E-2</c:v>
                </c:pt>
                <c:pt idx="168">
                  <c:v>2.651025368169849E-2</c:v>
                </c:pt>
                <c:pt idx="169">
                  <c:v>2.6419058213194627E-2</c:v>
                </c:pt>
                <c:pt idx="170">
                  <c:v>2.6073949842835037E-2</c:v>
                </c:pt>
                <c:pt idx="171">
                  <c:v>2.6233098244035989E-2</c:v>
                </c:pt>
                <c:pt idx="172">
                  <c:v>2.6213492303768203E-2</c:v>
                </c:pt>
                <c:pt idx="173">
                  <c:v>2.5798615533619805E-2</c:v>
                </c:pt>
                <c:pt idx="174">
                  <c:v>2.6592734655257536E-2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BC-4E3B-9D92-E35F47EF76F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.037R'!$AR$50:$HJ$50</c:f>
              <c:numCache>
                <c:formatCode>General</c:formatCode>
                <c:ptCount val="175"/>
                <c:pt idx="0">
                  <c:v>107</c:v>
                </c:pt>
                <c:pt idx="1">
                  <c:v>107</c:v>
                </c:pt>
                <c:pt idx="2">
                  <c:v>107</c:v>
                </c:pt>
                <c:pt idx="3">
                  <c:v>107</c:v>
                </c:pt>
                <c:pt idx="4">
                  <c:v>107</c:v>
                </c:pt>
                <c:pt idx="5">
                  <c:v>107</c:v>
                </c:pt>
                <c:pt idx="6">
                  <c:v>107</c:v>
                </c:pt>
                <c:pt idx="7">
                  <c:v>107</c:v>
                </c:pt>
                <c:pt idx="8">
                  <c:v>107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132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132</c:v>
                </c:pt>
                <c:pt idx="92">
                  <c:v>132</c:v>
                </c:pt>
                <c:pt idx="93">
                  <c:v>132</c:v>
                </c:pt>
                <c:pt idx="94">
                  <c:v>132</c:v>
                </c:pt>
                <c:pt idx="95">
                  <c:v>132</c:v>
                </c:pt>
                <c:pt idx="96">
                  <c:v>132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219</c:v>
                </c:pt>
                <c:pt idx="105">
                  <c:v>219</c:v>
                </c:pt>
                <c:pt idx="106">
                  <c:v>219</c:v>
                </c:pt>
                <c:pt idx="107">
                  <c:v>219</c:v>
                </c:pt>
                <c:pt idx="108">
                  <c:v>219</c:v>
                </c:pt>
                <c:pt idx="109">
                  <c:v>219</c:v>
                </c:pt>
                <c:pt idx="110">
                  <c:v>219</c:v>
                </c:pt>
                <c:pt idx="111">
                  <c:v>219</c:v>
                </c:pt>
                <c:pt idx="112">
                  <c:v>219</c:v>
                </c:pt>
                <c:pt idx="113">
                  <c:v>219</c:v>
                </c:pt>
                <c:pt idx="114">
                  <c:v>219</c:v>
                </c:pt>
                <c:pt idx="115">
                  <c:v>219</c:v>
                </c:pt>
                <c:pt idx="116">
                  <c:v>219</c:v>
                </c:pt>
                <c:pt idx="117">
                  <c:v>219</c:v>
                </c:pt>
                <c:pt idx="118">
                  <c:v>219</c:v>
                </c:pt>
                <c:pt idx="119">
                  <c:v>219</c:v>
                </c:pt>
                <c:pt idx="120">
                  <c:v>219</c:v>
                </c:pt>
                <c:pt idx="121">
                  <c:v>219</c:v>
                </c:pt>
                <c:pt idx="122">
                  <c:v>219</c:v>
                </c:pt>
                <c:pt idx="123">
                  <c:v>219</c:v>
                </c:pt>
                <c:pt idx="124">
                  <c:v>219</c:v>
                </c:pt>
                <c:pt idx="125">
                  <c:v>219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264</c:v>
                </c:pt>
                <c:pt idx="135">
                  <c:v>264</c:v>
                </c:pt>
                <c:pt idx="136">
                  <c:v>264</c:v>
                </c:pt>
                <c:pt idx="137">
                  <c:v>264</c:v>
                </c:pt>
                <c:pt idx="138">
                  <c:v>264</c:v>
                </c:pt>
                <c:pt idx="139">
                  <c:v>264</c:v>
                </c:pt>
                <c:pt idx="140">
                  <c:v>264</c:v>
                </c:pt>
                <c:pt idx="141">
                  <c:v>264</c:v>
                </c:pt>
                <c:pt idx="142">
                  <c:v>264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</c:numCache>
            </c:numRef>
          </c:xVal>
          <c:yVal>
            <c:numRef>
              <c:f>'Data Re .037R'!$AR$55:$HJ$55</c:f>
              <c:numCache>
                <c:formatCode>0.0%</c:formatCode>
                <c:ptCount val="175"/>
                <c:pt idx="0">
                  <c:v>2.5744913377541761E-3</c:v>
                </c:pt>
                <c:pt idx="1">
                  <c:v>2.4495962668237528E-3</c:v>
                </c:pt>
                <c:pt idx="2">
                  <c:v>2.5720484730060666E-3</c:v>
                </c:pt>
                <c:pt idx="3">
                  <c:v>2.7056490789691893E-3</c:v>
                </c:pt>
                <c:pt idx="4">
                  <c:v>2.8053480653579769E-3</c:v>
                </c:pt>
                <c:pt idx="5">
                  <c:v>2.8645856687473949E-3</c:v>
                </c:pt>
                <c:pt idx="6">
                  <c:v>2.7651081567395251E-3</c:v>
                </c:pt>
                <c:pt idx="7">
                  <c:v>2.5518834748852349E-3</c:v>
                </c:pt>
                <c:pt idx="8">
                  <c:v>2.5571960121557424E-3</c:v>
                </c:pt>
                <c:pt idx="9">
                  <c:v>0</c:v>
                </c:pt>
                <c:pt idx="10">
                  <c:v>1.4703511557334443E-3</c:v>
                </c:pt>
                <c:pt idx="11">
                  <c:v>1.2933221565872752E-3</c:v>
                </c:pt>
                <c:pt idx="12">
                  <c:v>1.2796117283569853E-3</c:v>
                </c:pt>
                <c:pt idx="13">
                  <c:v>1.307352984086532E-3</c:v>
                </c:pt>
                <c:pt idx="14">
                  <c:v>1.3612104036943586E-3</c:v>
                </c:pt>
                <c:pt idx="15">
                  <c:v>1.3363991209399621E-3</c:v>
                </c:pt>
                <c:pt idx="16">
                  <c:v>1.2731458544701462E-3</c:v>
                </c:pt>
                <c:pt idx="17">
                  <c:v>7.8030907312978907E-3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9.8055920819592685E-4</c:v>
                </c:pt>
                <c:pt idx="31">
                  <c:v>0</c:v>
                </c:pt>
                <c:pt idx="32">
                  <c:v>9.9254819776526467E-4</c:v>
                </c:pt>
                <c:pt idx="33">
                  <c:v>9.8256450129585531E-4</c:v>
                </c:pt>
                <c:pt idx="34">
                  <c:v>9.8035615920572753E-4</c:v>
                </c:pt>
                <c:pt idx="35">
                  <c:v>9.8141511329391897E-4</c:v>
                </c:pt>
                <c:pt idx="36">
                  <c:v>0</c:v>
                </c:pt>
                <c:pt idx="37">
                  <c:v>9.8353816409274845E-4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9.7636511920380306E-4</c:v>
                </c:pt>
                <c:pt idx="46">
                  <c:v>0</c:v>
                </c:pt>
                <c:pt idx="47">
                  <c:v>0</c:v>
                </c:pt>
                <c:pt idx="48">
                  <c:v>2.5290558415812527E-3</c:v>
                </c:pt>
                <c:pt idx="49">
                  <c:v>3.4611209013602454E-3</c:v>
                </c:pt>
                <c:pt idx="50">
                  <c:v>2.6449909665530289E-3</c:v>
                </c:pt>
                <c:pt idx="51">
                  <c:v>2.5312077766441064E-3</c:v>
                </c:pt>
                <c:pt idx="52">
                  <c:v>2.2515953821046716E-3</c:v>
                </c:pt>
                <c:pt idx="53">
                  <c:v>2.2120525431539519E-3</c:v>
                </c:pt>
                <c:pt idx="54">
                  <c:v>2.258097751292864E-3</c:v>
                </c:pt>
                <c:pt idx="55">
                  <c:v>2.2658892291045674E-3</c:v>
                </c:pt>
                <c:pt idx="56">
                  <c:v>2.2725116129692709E-3</c:v>
                </c:pt>
                <c:pt idx="57">
                  <c:v>2.2586646661883055E-3</c:v>
                </c:pt>
                <c:pt idx="58">
                  <c:v>2.2523649497801211E-3</c:v>
                </c:pt>
                <c:pt idx="59">
                  <c:v>2.4075500971041824E-3</c:v>
                </c:pt>
                <c:pt idx="60">
                  <c:v>2.6360202854415573E-3</c:v>
                </c:pt>
                <c:pt idx="61">
                  <c:v>2.4571091933488741E-3</c:v>
                </c:pt>
                <c:pt idx="62">
                  <c:v>1.6793714541401149E-3</c:v>
                </c:pt>
                <c:pt idx="63">
                  <c:v>2.1316102868165119E-3</c:v>
                </c:pt>
                <c:pt idx="64">
                  <c:v>1.8823394534214371E-3</c:v>
                </c:pt>
                <c:pt idx="65">
                  <c:v>2.3136043523506278E-3</c:v>
                </c:pt>
                <c:pt idx="66">
                  <c:v>2.2653075283005628E-3</c:v>
                </c:pt>
                <c:pt idx="67">
                  <c:v>2.3738535232494728E-3</c:v>
                </c:pt>
                <c:pt idx="68">
                  <c:v>1.8226328459518936E-3</c:v>
                </c:pt>
                <c:pt idx="69">
                  <c:v>1.9600341998776208E-3</c:v>
                </c:pt>
                <c:pt idx="70">
                  <c:v>1.5717489572112412E-3</c:v>
                </c:pt>
                <c:pt idx="71">
                  <c:v>1.5688042437409482E-3</c:v>
                </c:pt>
                <c:pt idx="72">
                  <c:v>1.6072528717461306E-3</c:v>
                </c:pt>
                <c:pt idx="73">
                  <c:v>1.5811664884941203E-3</c:v>
                </c:pt>
                <c:pt idx="74">
                  <c:v>1.6010604775964596E-3</c:v>
                </c:pt>
                <c:pt idx="75">
                  <c:v>1.871270140052833E-3</c:v>
                </c:pt>
                <c:pt idx="76">
                  <c:v>1.3696751947282597E-3</c:v>
                </c:pt>
                <c:pt idx="77">
                  <c:v>1.3345457658941518E-3</c:v>
                </c:pt>
                <c:pt idx="78">
                  <c:v>1.4183631053648511E-3</c:v>
                </c:pt>
                <c:pt idx="79">
                  <c:v>1.3891708982561577E-3</c:v>
                </c:pt>
                <c:pt idx="80">
                  <c:v>1.4379947332968039E-3</c:v>
                </c:pt>
                <c:pt idx="81">
                  <c:v>1.338969664263553E-3</c:v>
                </c:pt>
                <c:pt idx="82">
                  <c:v>1.2203928496884557E-3</c:v>
                </c:pt>
                <c:pt idx="83">
                  <c:v>1.2282899667978289E-3</c:v>
                </c:pt>
                <c:pt idx="84">
                  <c:v>1.3094461673399758E-3</c:v>
                </c:pt>
                <c:pt idx="85">
                  <c:v>1.2071212629501859E-3</c:v>
                </c:pt>
                <c:pt idx="86">
                  <c:v>1.3939274996342514E-3</c:v>
                </c:pt>
                <c:pt idx="87">
                  <c:v>1.8911560753742916E-3</c:v>
                </c:pt>
                <c:pt idx="88">
                  <c:v>2.3962464630829781E-3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1.2393394968323887E-3</c:v>
                </c:pt>
                <c:pt idx="99">
                  <c:v>1.3580913768300022E-3</c:v>
                </c:pt>
                <c:pt idx="100">
                  <c:v>1.4830251266212556E-3</c:v>
                </c:pt>
                <c:pt idx="101">
                  <c:v>1.4852578195206632E-3</c:v>
                </c:pt>
                <c:pt idx="102">
                  <c:v>1.5056445108933894E-3</c:v>
                </c:pt>
                <c:pt idx="103">
                  <c:v>1.5410467619956418E-3</c:v>
                </c:pt>
                <c:pt idx="104">
                  <c:v>1.4201091320475911E-3</c:v>
                </c:pt>
                <c:pt idx="105">
                  <c:v>1.3343085543136091E-3</c:v>
                </c:pt>
                <c:pt idx="106">
                  <c:v>1.3241562366514421E-3</c:v>
                </c:pt>
                <c:pt idx="107">
                  <c:v>1.3544072611937053E-3</c:v>
                </c:pt>
                <c:pt idx="108">
                  <c:v>1.3840650193432701E-3</c:v>
                </c:pt>
                <c:pt idx="109">
                  <c:v>1.3384967346044226E-3</c:v>
                </c:pt>
                <c:pt idx="110">
                  <c:v>1.3527040248650975E-3</c:v>
                </c:pt>
                <c:pt idx="111">
                  <c:v>1.337258104187484E-3</c:v>
                </c:pt>
                <c:pt idx="112">
                  <c:v>1.3207760336720305E-3</c:v>
                </c:pt>
                <c:pt idx="113">
                  <c:v>1.3618579869499284E-3</c:v>
                </c:pt>
                <c:pt idx="114">
                  <c:v>1.2952554672613235E-3</c:v>
                </c:pt>
                <c:pt idx="115">
                  <c:v>1.2904447009029522E-3</c:v>
                </c:pt>
                <c:pt idx="116">
                  <c:v>1.2868032795232188E-3</c:v>
                </c:pt>
                <c:pt idx="117">
                  <c:v>1.2599661616470702E-3</c:v>
                </c:pt>
                <c:pt idx="118">
                  <c:v>1.2646100830347633E-3</c:v>
                </c:pt>
                <c:pt idx="119">
                  <c:v>1.352776419800651E-3</c:v>
                </c:pt>
                <c:pt idx="120">
                  <c:v>1.3224667078265704E-3</c:v>
                </c:pt>
                <c:pt idx="121">
                  <c:v>1.2469340587876535E-3</c:v>
                </c:pt>
                <c:pt idx="122">
                  <c:v>1.2470686887379946E-3</c:v>
                </c:pt>
                <c:pt idx="123">
                  <c:v>1.2301973811670213E-3</c:v>
                </c:pt>
                <c:pt idx="124">
                  <c:v>1.2220136651378277E-3</c:v>
                </c:pt>
                <c:pt idx="125">
                  <c:v>1.1685437700727041E-3</c:v>
                </c:pt>
                <c:pt idx="126">
                  <c:v>2.4570131335807975E-3</c:v>
                </c:pt>
                <c:pt idx="127">
                  <c:v>0</c:v>
                </c:pt>
                <c:pt idx="128">
                  <c:v>1.4703742394633595E-3</c:v>
                </c:pt>
                <c:pt idx="129">
                  <c:v>1.2933434731735114E-3</c:v>
                </c:pt>
                <c:pt idx="130">
                  <c:v>1.2796325953835052E-3</c:v>
                </c:pt>
                <c:pt idx="131">
                  <c:v>1.3073740850124134E-3</c:v>
                </c:pt>
                <c:pt idx="132">
                  <c:v>1.3612319333571217E-3</c:v>
                </c:pt>
                <c:pt idx="133">
                  <c:v>1.3473332519338889E-3</c:v>
                </c:pt>
                <c:pt idx="134">
                  <c:v>1.2841918138564513E-2</c:v>
                </c:pt>
                <c:pt idx="135">
                  <c:v>1.1769491277237077E-2</c:v>
                </c:pt>
                <c:pt idx="136">
                  <c:v>8.8538466713156787E-3</c:v>
                </c:pt>
                <c:pt idx="137">
                  <c:v>8.7343726092609496E-3</c:v>
                </c:pt>
                <c:pt idx="138">
                  <c:v>8.5435085904515418E-3</c:v>
                </c:pt>
                <c:pt idx="139">
                  <c:v>8.1844373932025427E-3</c:v>
                </c:pt>
                <c:pt idx="140">
                  <c:v>7.2951882135337265E-3</c:v>
                </c:pt>
                <c:pt idx="141">
                  <c:v>7.0674110214054321E-3</c:v>
                </c:pt>
                <c:pt idx="142">
                  <c:v>6.713600084101508E-3</c:v>
                </c:pt>
                <c:pt idx="143">
                  <c:v>5.8475807046239822E-3</c:v>
                </c:pt>
                <c:pt idx="144">
                  <c:v>5.9115376384857986E-3</c:v>
                </c:pt>
                <c:pt idx="145">
                  <c:v>5.7654315426284367E-3</c:v>
                </c:pt>
                <c:pt idx="146">
                  <c:v>5.9191470303860318E-3</c:v>
                </c:pt>
                <c:pt idx="147">
                  <c:v>5.572893591292977E-3</c:v>
                </c:pt>
                <c:pt idx="148">
                  <c:v>5.6988164280399991E-3</c:v>
                </c:pt>
                <c:pt idx="149">
                  <c:v>5.4070992421669604E-3</c:v>
                </c:pt>
                <c:pt idx="150">
                  <c:v>5.3805803490310821E-3</c:v>
                </c:pt>
                <c:pt idx="151">
                  <c:v>5.268332290013937E-3</c:v>
                </c:pt>
                <c:pt idx="152">
                  <c:v>5.0973599733427407E-3</c:v>
                </c:pt>
                <c:pt idx="153">
                  <c:v>5.0821347198079297E-3</c:v>
                </c:pt>
                <c:pt idx="154">
                  <c:v>4.8144631080949832E-3</c:v>
                </c:pt>
                <c:pt idx="155">
                  <c:v>4.9628509154911625E-3</c:v>
                </c:pt>
                <c:pt idx="156">
                  <c:v>5.0705571814961591E-3</c:v>
                </c:pt>
                <c:pt idx="157">
                  <c:v>5.0852132883673186E-3</c:v>
                </c:pt>
                <c:pt idx="158">
                  <c:v>7.2967213236867371E-3</c:v>
                </c:pt>
                <c:pt idx="159">
                  <c:v>8.1788555111598424E-3</c:v>
                </c:pt>
                <c:pt idx="160">
                  <c:v>7.9721711962552639E-3</c:v>
                </c:pt>
                <c:pt idx="161">
                  <c:v>8.6747438384750814E-3</c:v>
                </c:pt>
                <c:pt idx="162">
                  <c:v>7.2335060164220805E-3</c:v>
                </c:pt>
                <c:pt idx="163">
                  <c:v>6.6350647923056581E-3</c:v>
                </c:pt>
                <c:pt idx="164">
                  <c:v>6.4541154274251195E-3</c:v>
                </c:pt>
                <c:pt idx="165">
                  <c:v>6.253148055537899E-3</c:v>
                </c:pt>
                <c:pt idx="166">
                  <c:v>5.1177300473728808E-3</c:v>
                </c:pt>
                <c:pt idx="167">
                  <c:v>5.1271049444358277E-3</c:v>
                </c:pt>
                <c:pt idx="168">
                  <c:v>4.5688129784782448E-3</c:v>
                </c:pt>
                <c:pt idx="169">
                  <c:v>4.3441680460847712E-3</c:v>
                </c:pt>
                <c:pt idx="170">
                  <c:v>4.3459009758957268E-3</c:v>
                </c:pt>
                <c:pt idx="171">
                  <c:v>4.340113666717777E-3</c:v>
                </c:pt>
                <c:pt idx="172">
                  <c:v>4.2118962550526159E-3</c:v>
                </c:pt>
                <c:pt idx="173">
                  <c:v>4.1519752976209041E-3</c:v>
                </c:pt>
                <c:pt idx="174">
                  <c:v>4.2668453502511111E-3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BC-4E3B-9D92-E35F47EF7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10416"/>
        <c:axId val="665210088"/>
      </c:scatterChart>
      <c:valAx>
        <c:axId val="66521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Rate / SCCM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10088"/>
        <c:crosses val="autoZero"/>
        <c:crossBetween val="midCat"/>
      </c:valAx>
      <c:valAx>
        <c:axId val="66521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Selectivity /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10416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PtRe/C 107 SCCM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Re 107SCCM'!$E$50:$AY$50</c:f>
              <c:numCache>
                <c:formatCode>0.000</c:formatCode>
                <c:ptCount val="47"/>
                <c:pt idx="0">
                  <c:v>2.4845781916436323E-2</c:v>
                </c:pt>
                <c:pt idx="1">
                  <c:v>2.4845781916436323E-2</c:v>
                </c:pt>
                <c:pt idx="2">
                  <c:v>2.4845781916436323E-2</c:v>
                </c:pt>
                <c:pt idx="3">
                  <c:v>2.4845781916436323E-2</c:v>
                </c:pt>
                <c:pt idx="4">
                  <c:v>2.4845781916436323E-2</c:v>
                </c:pt>
                <c:pt idx="5">
                  <c:v>2.4845781916436323E-2</c:v>
                </c:pt>
                <c:pt idx="6">
                  <c:v>2.4845781916436323E-2</c:v>
                </c:pt>
                <c:pt idx="7">
                  <c:v>2.4845781916436323E-2</c:v>
                </c:pt>
                <c:pt idx="8">
                  <c:v>3.0820524190847815E-2</c:v>
                </c:pt>
                <c:pt idx="9">
                  <c:v>3.0820524190847815E-2</c:v>
                </c:pt>
                <c:pt idx="10">
                  <c:v>3.0820524190847815E-2</c:v>
                </c:pt>
                <c:pt idx="11">
                  <c:v>3.0820524190847815E-2</c:v>
                </c:pt>
                <c:pt idx="12">
                  <c:v>3.0820524190847815E-2</c:v>
                </c:pt>
                <c:pt idx="13">
                  <c:v>3.0820524190847815E-2</c:v>
                </c:pt>
                <c:pt idx="14">
                  <c:v>3.0820524190847815E-2</c:v>
                </c:pt>
                <c:pt idx="15">
                  <c:v>3.0820524190847815E-2</c:v>
                </c:pt>
                <c:pt idx="16">
                  <c:v>3.0820524190847815E-2</c:v>
                </c:pt>
                <c:pt idx="17">
                  <c:v>3.0820524190847815E-2</c:v>
                </c:pt>
                <c:pt idx="18">
                  <c:v>3.6900223938883481E-2</c:v>
                </c:pt>
                <c:pt idx="19">
                  <c:v>3.6900223938883481E-2</c:v>
                </c:pt>
                <c:pt idx="20">
                  <c:v>3.6900223938883481E-2</c:v>
                </c:pt>
                <c:pt idx="21">
                  <c:v>3.6900223938883481E-2</c:v>
                </c:pt>
                <c:pt idx="22">
                  <c:v>3.6900223938883481E-2</c:v>
                </c:pt>
                <c:pt idx="23">
                  <c:v>3.6900223938883481E-2</c:v>
                </c:pt>
                <c:pt idx="24">
                  <c:v>3.6900223938883481E-2</c:v>
                </c:pt>
                <c:pt idx="25">
                  <c:v>3.6900223938883481E-2</c:v>
                </c:pt>
                <c:pt idx="26">
                  <c:v>3.6900223938883481E-2</c:v>
                </c:pt>
                <c:pt idx="27">
                  <c:v>3.6900223938883481E-2</c:v>
                </c:pt>
                <c:pt idx="28">
                  <c:v>3.6900223938883481E-2</c:v>
                </c:pt>
                <c:pt idx="29">
                  <c:v>3.6900223938883481E-2</c:v>
                </c:pt>
                <c:pt idx="30">
                  <c:v>3.6900223938883481E-2</c:v>
                </c:pt>
                <c:pt idx="31">
                  <c:v>3.6900223938883481E-2</c:v>
                </c:pt>
                <c:pt idx="32">
                  <c:v>3.6900223938883481E-2</c:v>
                </c:pt>
                <c:pt idx="33">
                  <c:v>3.6900223938883481E-2</c:v>
                </c:pt>
                <c:pt idx="34">
                  <c:v>3.6900223938883481E-2</c:v>
                </c:pt>
                <c:pt idx="35">
                  <c:v>3.6900223938883481E-2</c:v>
                </c:pt>
                <c:pt idx="36">
                  <c:v>3.6900223938883481E-2</c:v>
                </c:pt>
                <c:pt idx="37">
                  <c:v>3.6900223938883481E-2</c:v>
                </c:pt>
                <c:pt idx="38">
                  <c:v>4.2798820564133207E-2</c:v>
                </c:pt>
                <c:pt idx="39">
                  <c:v>4.2798820564133207E-2</c:v>
                </c:pt>
                <c:pt idx="40">
                  <c:v>4.2798820564133207E-2</c:v>
                </c:pt>
                <c:pt idx="41">
                  <c:v>4.2798820564133207E-2</c:v>
                </c:pt>
                <c:pt idx="42">
                  <c:v>4.2798820564133207E-2</c:v>
                </c:pt>
                <c:pt idx="43">
                  <c:v>4.2798820564133207E-2</c:v>
                </c:pt>
                <c:pt idx="44">
                  <c:v>4.2798820564133207E-2</c:v>
                </c:pt>
                <c:pt idx="45">
                  <c:v>4.2798820564133207E-2</c:v>
                </c:pt>
                <c:pt idx="46">
                  <c:v>4.2798820564133207E-2</c:v>
                </c:pt>
              </c:numCache>
            </c:numRef>
          </c:xVal>
          <c:yVal>
            <c:numRef>
              <c:f>'Data Re 107SCCM'!$E$51:$AY$51</c:f>
              <c:numCache>
                <c:formatCode>0.0%</c:formatCode>
                <c:ptCount val="47"/>
                <c:pt idx="0">
                  <c:v>2.545169567183625E-2</c:v>
                </c:pt>
                <c:pt idx="1">
                  <c:v>2.2102472137583984E-2</c:v>
                </c:pt>
                <c:pt idx="2">
                  <c:v>2.1704496159928421E-2</c:v>
                </c:pt>
                <c:pt idx="3">
                  <c:v>2.1824679967258565E-2</c:v>
                </c:pt>
                <c:pt idx="4">
                  <c:v>2.2233097772480059E-2</c:v>
                </c:pt>
                <c:pt idx="5">
                  <c:v>2.2032597025741341E-2</c:v>
                </c:pt>
                <c:pt idx="6">
                  <c:v>2.1974920059833702E-2</c:v>
                </c:pt>
                <c:pt idx="7">
                  <c:v>2.1770711157223066E-2</c:v>
                </c:pt>
                <c:pt idx="8">
                  <c:v>3.2623810238603612E-2</c:v>
                </c:pt>
                <c:pt idx="9">
                  <c:v>2.7892495767423475E-2</c:v>
                </c:pt>
                <c:pt idx="10">
                  <c:v>2.4637134761608781E-2</c:v>
                </c:pt>
                <c:pt idx="11">
                  <c:v>2.4209925814016375E-2</c:v>
                </c:pt>
                <c:pt idx="12">
                  <c:v>2.4277824533796122E-2</c:v>
                </c:pt>
                <c:pt idx="13">
                  <c:v>2.5162844928715455E-2</c:v>
                </c:pt>
                <c:pt idx="14">
                  <c:v>2.4838719409223553E-2</c:v>
                </c:pt>
                <c:pt idx="15">
                  <c:v>2.4119286833704345E-2</c:v>
                </c:pt>
                <c:pt idx="16">
                  <c:v>2.4215032417858939E-2</c:v>
                </c:pt>
                <c:pt idx="17">
                  <c:v>2.3901527559068825E-2</c:v>
                </c:pt>
                <c:pt idx="18">
                  <c:v>2.476102190893148E-2</c:v>
                </c:pt>
                <c:pt idx="19">
                  <c:v>2.3094036709271792E-2</c:v>
                </c:pt>
                <c:pt idx="20">
                  <c:v>2.5072209375843757E-2</c:v>
                </c:pt>
                <c:pt idx="21">
                  <c:v>2.5510353369438632E-2</c:v>
                </c:pt>
                <c:pt idx="22">
                  <c:v>2.5369874069989473E-2</c:v>
                </c:pt>
                <c:pt idx="23">
                  <c:v>2.5398384836415766E-2</c:v>
                </c:pt>
                <c:pt idx="24">
                  <c:v>2.5764356508331532E-2</c:v>
                </c:pt>
                <c:pt idx="25">
                  <c:v>2.5549460442254035E-2</c:v>
                </c:pt>
                <c:pt idx="26">
                  <c:v>2.5055226676238718E-2</c:v>
                </c:pt>
                <c:pt idx="27">
                  <c:v>2.5068135392482871E-2</c:v>
                </c:pt>
                <c:pt idx="28">
                  <c:v>2.5289796403493159E-2</c:v>
                </c:pt>
                <c:pt idx="29">
                  <c:v>2.1158936034417986E-2</c:v>
                </c:pt>
                <c:pt idx="30">
                  <c:v>2.6997368900383623E-2</c:v>
                </c:pt>
                <c:pt idx="31">
                  <c:v>3.0193437152633895E-2</c:v>
                </c:pt>
                <c:pt idx="32">
                  <c:v>3.2043143830387533E-2</c:v>
                </c:pt>
                <c:pt idx="33">
                  <c:v>3.1546667991789956E-2</c:v>
                </c:pt>
                <c:pt idx="34">
                  <c:v>3.1890859859758813E-2</c:v>
                </c:pt>
                <c:pt idx="35">
                  <c:v>3.1562199704699756E-2</c:v>
                </c:pt>
                <c:pt idx="36">
                  <c:v>3.1479360739358642E-2</c:v>
                </c:pt>
                <c:pt idx="37">
                  <c:v>3.1194500441731443E-2</c:v>
                </c:pt>
                <c:pt idx="38">
                  <c:v>2.2363160661464709E-2</c:v>
                </c:pt>
                <c:pt idx="39">
                  <c:v>2.3499153144261209E-2</c:v>
                </c:pt>
                <c:pt idx="40">
                  <c:v>2.4827169739269794E-2</c:v>
                </c:pt>
                <c:pt idx="41">
                  <c:v>2.5696891850526593E-2</c:v>
                </c:pt>
                <c:pt idx="42">
                  <c:v>2.5635113532516685E-2</c:v>
                </c:pt>
                <c:pt idx="43">
                  <c:v>2.5614059137598733E-2</c:v>
                </c:pt>
                <c:pt idx="44">
                  <c:v>2.5702494769587081E-2</c:v>
                </c:pt>
                <c:pt idx="45">
                  <c:v>2.4786265811479691E-2</c:v>
                </c:pt>
                <c:pt idx="46">
                  <c:v>2.4769277049600302E-2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7A-4777-8058-2BE3F410706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Re 107SCCM'!$E$50:$AY$50</c:f>
              <c:numCache>
                <c:formatCode>0.000</c:formatCode>
                <c:ptCount val="47"/>
                <c:pt idx="0">
                  <c:v>2.4845781916436323E-2</c:v>
                </c:pt>
                <c:pt idx="1">
                  <c:v>2.4845781916436323E-2</c:v>
                </c:pt>
                <c:pt idx="2">
                  <c:v>2.4845781916436323E-2</c:v>
                </c:pt>
                <c:pt idx="3">
                  <c:v>2.4845781916436323E-2</c:v>
                </c:pt>
                <c:pt idx="4">
                  <c:v>2.4845781916436323E-2</c:v>
                </c:pt>
                <c:pt idx="5">
                  <c:v>2.4845781916436323E-2</c:v>
                </c:pt>
                <c:pt idx="6">
                  <c:v>2.4845781916436323E-2</c:v>
                </c:pt>
                <c:pt idx="7">
                  <c:v>2.4845781916436323E-2</c:v>
                </c:pt>
                <c:pt idx="8">
                  <c:v>3.0820524190847815E-2</c:v>
                </c:pt>
                <c:pt idx="9">
                  <c:v>3.0820524190847815E-2</c:v>
                </c:pt>
                <c:pt idx="10">
                  <c:v>3.0820524190847815E-2</c:v>
                </c:pt>
                <c:pt idx="11">
                  <c:v>3.0820524190847815E-2</c:v>
                </c:pt>
                <c:pt idx="12">
                  <c:v>3.0820524190847815E-2</c:v>
                </c:pt>
                <c:pt idx="13">
                  <c:v>3.0820524190847815E-2</c:v>
                </c:pt>
                <c:pt idx="14">
                  <c:v>3.0820524190847815E-2</c:v>
                </c:pt>
                <c:pt idx="15">
                  <c:v>3.0820524190847815E-2</c:v>
                </c:pt>
                <c:pt idx="16">
                  <c:v>3.0820524190847815E-2</c:v>
                </c:pt>
                <c:pt idx="17">
                  <c:v>3.0820524190847815E-2</c:v>
                </c:pt>
                <c:pt idx="18">
                  <c:v>3.6900223938883481E-2</c:v>
                </c:pt>
                <c:pt idx="19">
                  <c:v>3.6900223938883481E-2</c:v>
                </c:pt>
                <c:pt idx="20">
                  <c:v>3.6900223938883481E-2</c:v>
                </c:pt>
                <c:pt idx="21">
                  <c:v>3.6900223938883481E-2</c:v>
                </c:pt>
                <c:pt idx="22">
                  <c:v>3.6900223938883481E-2</c:v>
                </c:pt>
                <c:pt idx="23">
                  <c:v>3.6900223938883481E-2</c:v>
                </c:pt>
                <c:pt idx="24">
                  <c:v>3.6900223938883481E-2</c:v>
                </c:pt>
                <c:pt idx="25">
                  <c:v>3.6900223938883481E-2</c:v>
                </c:pt>
                <c:pt idx="26">
                  <c:v>3.6900223938883481E-2</c:v>
                </c:pt>
                <c:pt idx="27">
                  <c:v>3.6900223938883481E-2</c:v>
                </c:pt>
                <c:pt idx="28">
                  <c:v>3.6900223938883481E-2</c:v>
                </c:pt>
                <c:pt idx="29">
                  <c:v>3.6900223938883481E-2</c:v>
                </c:pt>
                <c:pt idx="30">
                  <c:v>3.6900223938883481E-2</c:v>
                </c:pt>
                <c:pt idx="31">
                  <c:v>3.6900223938883481E-2</c:v>
                </c:pt>
                <c:pt idx="32">
                  <c:v>3.6900223938883481E-2</c:v>
                </c:pt>
                <c:pt idx="33">
                  <c:v>3.6900223938883481E-2</c:v>
                </c:pt>
                <c:pt idx="34">
                  <c:v>3.6900223938883481E-2</c:v>
                </c:pt>
                <c:pt idx="35">
                  <c:v>3.6900223938883481E-2</c:v>
                </c:pt>
                <c:pt idx="36">
                  <c:v>3.6900223938883481E-2</c:v>
                </c:pt>
                <c:pt idx="37">
                  <c:v>3.6900223938883481E-2</c:v>
                </c:pt>
                <c:pt idx="38">
                  <c:v>4.2798820564133207E-2</c:v>
                </c:pt>
                <c:pt idx="39">
                  <c:v>4.2798820564133207E-2</c:v>
                </c:pt>
                <c:pt idx="40">
                  <c:v>4.2798820564133207E-2</c:v>
                </c:pt>
                <c:pt idx="41">
                  <c:v>4.2798820564133207E-2</c:v>
                </c:pt>
                <c:pt idx="42">
                  <c:v>4.2798820564133207E-2</c:v>
                </c:pt>
                <c:pt idx="43">
                  <c:v>4.2798820564133207E-2</c:v>
                </c:pt>
                <c:pt idx="44">
                  <c:v>4.2798820564133207E-2</c:v>
                </c:pt>
                <c:pt idx="45">
                  <c:v>4.2798820564133207E-2</c:v>
                </c:pt>
                <c:pt idx="46">
                  <c:v>4.2798820564133207E-2</c:v>
                </c:pt>
              </c:numCache>
            </c:numRef>
          </c:xVal>
          <c:yVal>
            <c:numRef>
              <c:f>'Data Re 107SCCM'!$E$52:$AY$52</c:f>
              <c:numCache>
                <c:formatCode>0.0%</c:formatCode>
                <c:ptCount val="47"/>
                <c:pt idx="0">
                  <c:v>0.17846933520305774</c:v>
                </c:pt>
                <c:pt idx="1">
                  <c:v>0.19114631358970569</c:v>
                </c:pt>
                <c:pt idx="2">
                  <c:v>0.19818056456504018</c:v>
                </c:pt>
                <c:pt idx="3">
                  <c:v>0.19789009827996662</c:v>
                </c:pt>
                <c:pt idx="4">
                  <c:v>0.19711051755752845</c:v>
                </c:pt>
                <c:pt idx="5">
                  <c:v>0.19327810049158883</c:v>
                </c:pt>
                <c:pt idx="6">
                  <c:v>0.19289119651561612</c:v>
                </c:pt>
                <c:pt idx="7">
                  <c:v>0.19865951391368256</c:v>
                </c:pt>
                <c:pt idx="8">
                  <c:v>0.19339171995357743</c:v>
                </c:pt>
                <c:pt idx="9">
                  <c:v>0.18124831578939937</c:v>
                </c:pt>
                <c:pt idx="10">
                  <c:v>0.18313406964026577</c:v>
                </c:pt>
                <c:pt idx="11">
                  <c:v>0.18945827610715496</c:v>
                </c:pt>
                <c:pt idx="12">
                  <c:v>0.19113038935315868</c:v>
                </c:pt>
                <c:pt idx="13">
                  <c:v>0.18438668178713249</c:v>
                </c:pt>
                <c:pt idx="14">
                  <c:v>0.18315394770417606</c:v>
                </c:pt>
                <c:pt idx="15">
                  <c:v>0.18287877160897978</c:v>
                </c:pt>
                <c:pt idx="16">
                  <c:v>0.18324920449608101</c:v>
                </c:pt>
                <c:pt idx="17">
                  <c:v>0.18610041226559895</c:v>
                </c:pt>
                <c:pt idx="18">
                  <c:v>0.18458563979588119</c:v>
                </c:pt>
                <c:pt idx="19">
                  <c:v>0.18634098432226603</c:v>
                </c:pt>
                <c:pt idx="20">
                  <c:v>0.18216552799885072</c:v>
                </c:pt>
                <c:pt idx="21">
                  <c:v>0.1843584915483556</c:v>
                </c:pt>
                <c:pt idx="22">
                  <c:v>0.18239271349684183</c:v>
                </c:pt>
                <c:pt idx="23">
                  <c:v>0.18016118597814357</c:v>
                </c:pt>
                <c:pt idx="24">
                  <c:v>0.17934955761938776</c:v>
                </c:pt>
                <c:pt idx="25">
                  <c:v>0.17941971491768877</c:v>
                </c:pt>
                <c:pt idx="26">
                  <c:v>0.18012116236283057</c:v>
                </c:pt>
                <c:pt idx="27">
                  <c:v>0.18046205001325724</c:v>
                </c:pt>
                <c:pt idx="28">
                  <c:v>0.17971709353059925</c:v>
                </c:pt>
                <c:pt idx="29">
                  <c:v>0.18106538860193422</c:v>
                </c:pt>
                <c:pt idx="30">
                  <c:v>0.17136177632056998</c:v>
                </c:pt>
                <c:pt idx="31">
                  <c:v>0.17838869987499739</c:v>
                </c:pt>
                <c:pt idx="32">
                  <c:v>0.17943315706142754</c:v>
                </c:pt>
                <c:pt idx="33">
                  <c:v>0.17859761825947809</c:v>
                </c:pt>
                <c:pt idx="34">
                  <c:v>0.17555744393296491</c:v>
                </c:pt>
                <c:pt idx="35">
                  <c:v>0.17814704767054204</c:v>
                </c:pt>
                <c:pt idx="36">
                  <c:v>0.17948764807637316</c:v>
                </c:pt>
                <c:pt idx="37">
                  <c:v>0.17507965047307739</c:v>
                </c:pt>
                <c:pt idx="38">
                  <c:v>0.1836857841396462</c:v>
                </c:pt>
                <c:pt idx="39">
                  <c:v>0.18131636318821573</c:v>
                </c:pt>
                <c:pt idx="40">
                  <c:v>0.18851345997155991</c:v>
                </c:pt>
                <c:pt idx="41">
                  <c:v>0.17994173570366426</c:v>
                </c:pt>
                <c:pt idx="42">
                  <c:v>0.17830474369599605</c:v>
                </c:pt>
                <c:pt idx="43">
                  <c:v>0.176352868920303</c:v>
                </c:pt>
                <c:pt idx="44">
                  <c:v>0.17339715665922464</c:v>
                </c:pt>
                <c:pt idx="45">
                  <c:v>0.17822143890814166</c:v>
                </c:pt>
                <c:pt idx="46">
                  <c:v>0.18320005712088683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7A-4777-8058-2BE3F410706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'Data Re 107SCCM'!$E$50:$AY$50</c:f>
              <c:numCache>
                <c:formatCode>0.000</c:formatCode>
                <c:ptCount val="47"/>
                <c:pt idx="0">
                  <c:v>2.4845781916436323E-2</c:v>
                </c:pt>
                <c:pt idx="1">
                  <c:v>2.4845781916436323E-2</c:v>
                </c:pt>
                <c:pt idx="2">
                  <c:v>2.4845781916436323E-2</c:v>
                </c:pt>
                <c:pt idx="3">
                  <c:v>2.4845781916436323E-2</c:v>
                </c:pt>
                <c:pt idx="4">
                  <c:v>2.4845781916436323E-2</c:v>
                </c:pt>
                <c:pt idx="5">
                  <c:v>2.4845781916436323E-2</c:v>
                </c:pt>
                <c:pt idx="6">
                  <c:v>2.4845781916436323E-2</c:v>
                </c:pt>
                <c:pt idx="7">
                  <c:v>2.4845781916436323E-2</c:v>
                </c:pt>
                <c:pt idx="8">
                  <c:v>3.0820524190847815E-2</c:v>
                </c:pt>
                <c:pt idx="9">
                  <c:v>3.0820524190847815E-2</c:v>
                </c:pt>
                <c:pt idx="10">
                  <c:v>3.0820524190847815E-2</c:v>
                </c:pt>
                <c:pt idx="11">
                  <c:v>3.0820524190847815E-2</c:v>
                </c:pt>
                <c:pt idx="12">
                  <c:v>3.0820524190847815E-2</c:v>
                </c:pt>
                <c:pt idx="13">
                  <c:v>3.0820524190847815E-2</c:v>
                </c:pt>
                <c:pt idx="14">
                  <c:v>3.0820524190847815E-2</c:v>
                </c:pt>
                <c:pt idx="15">
                  <c:v>3.0820524190847815E-2</c:v>
                </c:pt>
                <c:pt idx="16">
                  <c:v>3.0820524190847815E-2</c:v>
                </c:pt>
                <c:pt idx="17">
                  <c:v>3.0820524190847815E-2</c:v>
                </c:pt>
                <c:pt idx="18">
                  <c:v>3.6900223938883481E-2</c:v>
                </c:pt>
                <c:pt idx="19">
                  <c:v>3.6900223938883481E-2</c:v>
                </c:pt>
                <c:pt idx="20">
                  <c:v>3.6900223938883481E-2</c:v>
                </c:pt>
                <c:pt idx="21">
                  <c:v>3.6900223938883481E-2</c:v>
                </c:pt>
                <c:pt idx="22">
                  <c:v>3.6900223938883481E-2</c:v>
                </c:pt>
                <c:pt idx="23">
                  <c:v>3.6900223938883481E-2</c:v>
                </c:pt>
                <c:pt idx="24">
                  <c:v>3.6900223938883481E-2</c:v>
                </c:pt>
                <c:pt idx="25">
                  <c:v>3.6900223938883481E-2</c:v>
                </c:pt>
                <c:pt idx="26">
                  <c:v>3.6900223938883481E-2</c:v>
                </c:pt>
                <c:pt idx="27">
                  <c:v>3.6900223938883481E-2</c:v>
                </c:pt>
                <c:pt idx="28">
                  <c:v>3.6900223938883481E-2</c:v>
                </c:pt>
                <c:pt idx="29">
                  <c:v>3.6900223938883481E-2</c:v>
                </c:pt>
                <c:pt idx="30">
                  <c:v>3.6900223938883481E-2</c:v>
                </c:pt>
                <c:pt idx="31">
                  <c:v>3.6900223938883481E-2</c:v>
                </c:pt>
                <c:pt idx="32">
                  <c:v>3.6900223938883481E-2</c:v>
                </c:pt>
                <c:pt idx="33">
                  <c:v>3.6900223938883481E-2</c:v>
                </c:pt>
                <c:pt idx="34">
                  <c:v>3.6900223938883481E-2</c:v>
                </c:pt>
                <c:pt idx="35">
                  <c:v>3.6900223938883481E-2</c:v>
                </c:pt>
                <c:pt idx="36">
                  <c:v>3.6900223938883481E-2</c:v>
                </c:pt>
                <c:pt idx="37">
                  <c:v>3.6900223938883481E-2</c:v>
                </c:pt>
                <c:pt idx="38">
                  <c:v>4.2798820564133207E-2</c:v>
                </c:pt>
                <c:pt idx="39">
                  <c:v>4.2798820564133207E-2</c:v>
                </c:pt>
                <c:pt idx="40">
                  <c:v>4.2798820564133207E-2</c:v>
                </c:pt>
                <c:pt idx="41">
                  <c:v>4.2798820564133207E-2</c:v>
                </c:pt>
                <c:pt idx="42">
                  <c:v>4.2798820564133207E-2</c:v>
                </c:pt>
                <c:pt idx="43">
                  <c:v>4.2798820564133207E-2</c:v>
                </c:pt>
                <c:pt idx="44">
                  <c:v>4.2798820564133207E-2</c:v>
                </c:pt>
                <c:pt idx="45">
                  <c:v>4.2798820564133207E-2</c:v>
                </c:pt>
                <c:pt idx="46">
                  <c:v>4.2798820564133207E-2</c:v>
                </c:pt>
              </c:numCache>
            </c:numRef>
          </c:xVal>
          <c:yVal>
            <c:numRef>
              <c:f>'Data Re 107SCCM'!$E$53:$AY$53</c:f>
              <c:numCache>
                <c:formatCode>0.0%</c:formatCode>
                <c:ptCount val="47"/>
                <c:pt idx="0">
                  <c:v>0.6596038575352493</c:v>
                </c:pt>
                <c:pt idx="1">
                  <c:v>0.65223133414254209</c:v>
                </c:pt>
                <c:pt idx="2">
                  <c:v>0.64873445502339655</c:v>
                </c:pt>
                <c:pt idx="3">
                  <c:v>0.64118875097216332</c:v>
                </c:pt>
                <c:pt idx="4">
                  <c:v>0.64684774708397208</c:v>
                </c:pt>
                <c:pt idx="5">
                  <c:v>0.65142319906655521</c:v>
                </c:pt>
                <c:pt idx="6">
                  <c:v>0.66502263132581729</c:v>
                </c:pt>
                <c:pt idx="7">
                  <c:v>0.65739276301690586</c:v>
                </c:pt>
                <c:pt idx="8">
                  <c:v>0.6604844321206168</c:v>
                </c:pt>
                <c:pt idx="9">
                  <c:v>0.65982260102581558</c:v>
                </c:pt>
                <c:pt idx="10">
                  <c:v>0.65562704846077713</c:v>
                </c:pt>
                <c:pt idx="11">
                  <c:v>0.65662525274456884</c:v>
                </c:pt>
                <c:pt idx="12">
                  <c:v>0.64299766809036762</c:v>
                </c:pt>
                <c:pt idx="13">
                  <c:v>0.66264218185609691</c:v>
                </c:pt>
                <c:pt idx="14">
                  <c:v>0.66351010221258766</c:v>
                </c:pt>
                <c:pt idx="15">
                  <c:v>0.6730933045092744</c:v>
                </c:pt>
                <c:pt idx="16">
                  <c:v>0.67725608288543515</c:v>
                </c:pt>
                <c:pt idx="17">
                  <c:v>0.67196267854454217</c:v>
                </c:pt>
                <c:pt idx="18">
                  <c:v>0.55340059106741768</c:v>
                </c:pt>
                <c:pt idx="19">
                  <c:v>0.62020922418373414</c:v>
                </c:pt>
                <c:pt idx="20">
                  <c:v>0.66061600092014194</c:v>
                </c:pt>
                <c:pt idx="21">
                  <c:v>0.66855796174872906</c:v>
                </c:pt>
                <c:pt idx="22">
                  <c:v>0.66206996578034383</c:v>
                </c:pt>
                <c:pt idx="23">
                  <c:v>0.6572533496634182</c:v>
                </c:pt>
                <c:pt idx="24">
                  <c:v>0.66426763473166706</c:v>
                </c:pt>
                <c:pt idx="25">
                  <c:v>0.66333242266576975</c:v>
                </c:pt>
                <c:pt idx="26">
                  <c:v>0.6727164723555128</c:v>
                </c:pt>
                <c:pt idx="27">
                  <c:v>0.67517194948673687</c:v>
                </c:pt>
                <c:pt idx="28">
                  <c:v>0.67725351605986761</c:v>
                </c:pt>
                <c:pt idx="29">
                  <c:v>0.63328226426616618</c:v>
                </c:pt>
                <c:pt idx="30">
                  <c:v>0.66071093876062392</c:v>
                </c:pt>
                <c:pt idx="31">
                  <c:v>0.66053400729788825</c:v>
                </c:pt>
                <c:pt idx="32">
                  <c:v>0.66642270845586848</c:v>
                </c:pt>
                <c:pt idx="33">
                  <c:v>0.65880837356612776</c:v>
                </c:pt>
                <c:pt idx="34">
                  <c:v>0.6703638981222354</c:v>
                </c:pt>
                <c:pt idx="35">
                  <c:v>0.66324808648056344</c:v>
                </c:pt>
                <c:pt idx="36">
                  <c:v>0.67313838387615466</c:v>
                </c:pt>
                <c:pt idx="37">
                  <c:v>0.68304641679866918</c:v>
                </c:pt>
                <c:pt idx="38">
                  <c:v>0.67444668322379842</c:v>
                </c:pt>
                <c:pt idx="39">
                  <c:v>0.68462236945516863</c:v>
                </c:pt>
                <c:pt idx="40">
                  <c:v>0.67236214042803799</c:v>
                </c:pt>
                <c:pt idx="41">
                  <c:v>0.66777178810273374</c:v>
                </c:pt>
                <c:pt idx="42">
                  <c:v>0.66558948111508753</c:v>
                </c:pt>
                <c:pt idx="43">
                  <c:v>0.66391349298174429</c:v>
                </c:pt>
                <c:pt idx="44">
                  <c:v>0.67007795893584587</c:v>
                </c:pt>
                <c:pt idx="45">
                  <c:v>0.67450939977305135</c:v>
                </c:pt>
                <c:pt idx="46">
                  <c:v>0.67408777936463005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7A-4777-8058-2BE3F410706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'Data Re 107SCCM'!$E$50:$AY$50</c:f>
              <c:numCache>
                <c:formatCode>0.000</c:formatCode>
                <c:ptCount val="47"/>
                <c:pt idx="0">
                  <c:v>2.4845781916436323E-2</c:v>
                </c:pt>
                <c:pt idx="1">
                  <c:v>2.4845781916436323E-2</c:v>
                </c:pt>
                <c:pt idx="2">
                  <c:v>2.4845781916436323E-2</c:v>
                </c:pt>
                <c:pt idx="3">
                  <c:v>2.4845781916436323E-2</c:v>
                </c:pt>
                <c:pt idx="4">
                  <c:v>2.4845781916436323E-2</c:v>
                </c:pt>
                <c:pt idx="5">
                  <c:v>2.4845781916436323E-2</c:v>
                </c:pt>
                <c:pt idx="6">
                  <c:v>2.4845781916436323E-2</c:v>
                </c:pt>
                <c:pt idx="7">
                  <c:v>2.4845781916436323E-2</c:v>
                </c:pt>
                <c:pt idx="8">
                  <c:v>3.0820524190847815E-2</c:v>
                </c:pt>
                <c:pt idx="9">
                  <c:v>3.0820524190847815E-2</c:v>
                </c:pt>
                <c:pt idx="10">
                  <c:v>3.0820524190847815E-2</c:v>
                </c:pt>
                <c:pt idx="11">
                  <c:v>3.0820524190847815E-2</c:v>
                </c:pt>
                <c:pt idx="12">
                  <c:v>3.0820524190847815E-2</c:v>
                </c:pt>
                <c:pt idx="13">
                  <c:v>3.0820524190847815E-2</c:v>
                </c:pt>
                <c:pt idx="14">
                  <c:v>3.0820524190847815E-2</c:v>
                </c:pt>
                <c:pt idx="15">
                  <c:v>3.0820524190847815E-2</c:v>
                </c:pt>
                <c:pt idx="16">
                  <c:v>3.0820524190847815E-2</c:v>
                </c:pt>
                <c:pt idx="17">
                  <c:v>3.0820524190847815E-2</c:v>
                </c:pt>
                <c:pt idx="18">
                  <c:v>3.6900223938883481E-2</c:v>
                </c:pt>
                <c:pt idx="19">
                  <c:v>3.6900223938883481E-2</c:v>
                </c:pt>
                <c:pt idx="20">
                  <c:v>3.6900223938883481E-2</c:v>
                </c:pt>
                <c:pt idx="21">
                  <c:v>3.6900223938883481E-2</c:v>
                </c:pt>
                <c:pt idx="22">
                  <c:v>3.6900223938883481E-2</c:v>
                </c:pt>
                <c:pt idx="23">
                  <c:v>3.6900223938883481E-2</c:v>
                </c:pt>
                <c:pt idx="24">
                  <c:v>3.6900223938883481E-2</c:v>
                </c:pt>
                <c:pt idx="25">
                  <c:v>3.6900223938883481E-2</c:v>
                </c:pt>
                <c:pt idx="26">
                  <c:v>3.6900223938883481E-2</c:v>
                </c:pt>
                <c:pt idx="27">
                  <c:v>3.6900223938883481E-2</c:v>
                </c:pt>
                <c:pt idx="28">
                  <c:v>3.6900223938883481E-2</c:v>
                </c:pt>
                <c:pt idx="29">
                  <c:v>3.6900223938883481E-2</c:v>
                </c:pt>
                <c:pt idx="30">
                  <c:v>3.6900223938883481E-2</c:v>
                </c:pt>
                <c:pt idx="31">
                  <c:v>3.6900223938883481E-2</c:v>
                </c:pt>
                <c:pt idx="32">
                  <c:v>3.6900223938883481E-2</c:v>
                </c:pt>
                <c:pt idx="33">
                  <c:v>3.6900223938883481E-2</c:v>
                </c:pt>
                <c:pt idx="34">
                  <c:v>3.6900223938883481E-2</c:v>
                </c:pt>
                <c:pt idx="35">
                  <c:v>3.6900223938883481E-2</c:v>
                </c:pt>
                <c:pt idx="36">
                  <c:v>3.6900223938883481E-2</c:v>
                </c:pt>
                <c:pt idx="37">
                  <c:v>3.6900223938883481E-2</c:v>
                </c:pt>
                <c:pt idx="38">
                  <c:v>4.2798820564133207E-2</c:v>
                </c:pt>
                <c:pt idx="39">
                  <c:v>4.2798820564133207E-2</c:v>
                </c:pt>
                <c:pt idx="40">
                  <c:v>4.2798820564133207E-2</c:v>
                </c:pt>
                <c:pt idx="41">
                  <c:v>4.2798820564133207E-2</c:v>
                </c:pt>
                <c:pt idx="42">
                  <c:v>4.2798820564133207E-2</c:v>
                </c:pt>
                <c:pt idx="43">
                  <c:v>4.2798820564133207E-2</c:v>
                </c:pt>
                <c:pt idx="44">
                  <c:v>4.2798820564133207E-2</c:v>
                </c:pt>
                <c:pt idx="45">
                  <c:v>4.2798820564133207E-2</c:v>
                </c:pt>
                <c:pt idx="46">
                  <c:v>4.2798820564133207E-2</c:v>
                </c:pt>
              </c:numCache>
            </c:numRef>
          </c:xVal>
          <c:yVal>
            <c:numRef>
              <c:f>'Data Re 107SCCM'!$E$54:$AY$54</c:f>
              <c:numCache>
                <c:formatCode>0.0%</c:formatCode>
                <c:ptCount val="47"/>
                <c:pt idx="0">
                  <c:v>4.2210097075890116E-2</c:v>
                </c:pt>
                <c:pt idx="1">
                  <c:v>4.2502548678010565E-2</c:v>
                </c:pt>
                <c:pt idx="2">
                  <c:v>4.1195960469793381E-2</c:v>
                </c:pt>
                <c:pt idx="3">
                  <c:v>4.1292674329438651E-2</c:v>
                </c:pt>
                <c:pt idx="4">
                  <c:v>3.8677349838785929E-2</c:v>
                </c:pt>
                <c:pt idx="5">
                  <c:v>4.07977225113813E-2</c:v>
                </c:pt>
                <c:pt idx="6">
                  <c:v>3.5186774465971918E-2</c:v>
                </c:pt>
                <c:pt idx="7">
                  <c:v>3.6345664689232483E-2</c:v>
                </c:pt>
                <c:pt idx="8">
                  <c:v>3.1635264521371678E-2</c:v>
                </c:pt>
                <c:pt idx="9">
                  <c:v>3.5627870406156288E-2</c:v>
                </c:pt>
                <c:pt idx="10">
                  <c:v>3.8808897006477543E-2</c:v>
                </c:pt>
                <c:pt idx="11">
                  <c:v>3.9069098349167636E-2</c:v>
                </c:pt>
                <c:pt idx="12">
                  <c:v>3.870744338882736E-2</c:v>
                </c:pt>
                <c:pt idx="13">
                  <c:v>3.644233395832535E-2</c:v>
                </c:pt>
                <c:pt idx="14">
                  <c:v>3.8226059473376157E-2</c:v>
                </c:pt>
                <c:pt idx="15">
                  <c:v>3.4313783544631042E-2</c:v>
                </c:pt>
                <c:pt idx="16">
                  <c:v>3.3367284295368123E-2</c:v>
                </c:pt>
                <c:pt idx="17">
                  <c:v>3.4489263312563745E-2</c:v>
                </c:pt>
                <c:pt idx="18">
                  <c:v>3.1922552306877731E-2</c:v>
                </c:pt>
                <c:pt idx="19">
                  <c:v>3.3354869172876646E-2</c:v>
                </c:pt>
                <c:pt idx="20">
                  <c:v>3.3238372246700808E-2</c:v>
                </c:pt>
                <c:pt idx="21">
                  <c:v>3.3433561809584171E-2</c:v>
                </c:pt>
                <c:pt idx="22">
                  <c:v>3.8813959848342031E-2</c:v>
                </c:pt>
                <c:pt idx="23">
                  <c:v>3.7979458481698709E-2</c:v>
                </c:pt>
                <c:pt idx="24">
                  <c:v>3.619126896538867E-2</c:v>
                </c:pt>
                <c:pt idx="25">
                  <c:v>3.8671775713975884E-2</c:v>
                </c:pt>
                <c:pt idx="26">
                  <c:v>3.3530643442481002E-2</c:v>
                </c:pt>
                <c:pt idx="27">
                  <c:v>3.3420138857553738E-2</c:v>
                </c:pt>
                <c:pt idx="28">
                  <c:v>3.3110719086504377E-2</c:v>
                </c:pt>
                <c:pt idx="29">
                  <c:v>4.2104550480555308E-2</c:v>
                </c:pt>
                <c:pt idx="30">
                  <c:v>3.8767612854454153E-2</c:v>
                </c:pt>
                <c:pt idx="31">
                  <c:v>4.1416241674738709E-2</c:v>
                </c:pt>
                <c:pt idx="32">
                  <c:v>3.8026664477590927E-2</c:v>
                </c:pt>
                <c:pt idx="33">
                  <c:v>3.8035094390911142E-2</c:v>
                </c:pt>
                <c:pt idx="34">
                  <c:v>3.4792907986072187E-2</c:v>
                </c:pt>
                <c:pt idx="35">
                  <c:v>3.8322097522441083E-2</c:v>
                </c:pt>
                <c:pt idx="36">
                  <c:v>3.2742175498788807E-2</c:v>
                </c:pt>
                <c:pt idx="37">
                  <c:v>3.2037016041153041E-2</c:v>
                </c:pt>
                <c:pt idx="38">
                  <c:v>3.3850642200437056E-2</c:v>
                </c:pt>
                <c:pt idx="39">
                  <c:v>3.4114535791661994E-2</c:v>
                </c:pt>
                <c:pt idx="40">
                  <c:v>3.4341379991663624E-2</c:v>
                </c:pt>
                <c:pt idx="41">
                  <c:v>3.8011098432172673E-2</c:v>
                </c:pt>
                <c:pt idx="42">
                  <c:v>3.6853636052093831E-2</c:v>
                </c:pt>
                <c:pt idx="43">
                  <c:v>3.5617953222455381E-2</c:v>
                </c:pt>
                <c:pt idx="44">
                  <c:v>3.7331970309673883E-2</c:v>
                </c:pt>
                <c:pt idx="45">
                  <c:v>3.2395224296616267E-2</c:v>
                </c:pt>
                <c:pt idx="46">
                  <c:v>3.2686531577762371E-2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7A-4777-8058-2BE3F410706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'Data Re 107SCCM'!$E$50:$AY$50</c:f>
              <c:numCache>
                <c:formatCode>0.000</c:formatCode>
                <c:ptCount val="47"/>
                <c:pt idx="0">
                  <c:v>2.4845781916436323E-2</c:v>
                </c:pt>
                <c:pt idx="1">
                  <c:v>2.4845781916436323E-2</c:v>
                </c:pt>
                <c:pt idx="2">
                  <c:v>2.4845781916436323E-2</c:v>
                </c:pt>
                <c:pt idx="3">
                  <c:v>2.4845781916436323E-2</c:v>
                </c:pt>
                <c:pt idx="4">
                  <c:v>2.4845781916436323E-2</c:v>
                </c:pt>
                <c:pt idx="5">
                  <c:v>2.4845781916436323E-2</c:v>
                </c:pt>
                <c:pt idx="6">
                  <c:v>2.4845781916436323E-2</c:v>
                </c:pt>
                <c:pt idx="7">
                  <c:v>2.4845781916436323E-2</c:v>
                </c:pt>
                <c:pt idx="8">
                  <c:v>3.0820524190847815E-2</c:v>
                </c:pt>
                <c:pt idx="9">
                  <c:v>3.0820524190847815E-2</c:v>
                </c:pt>
                <c:pt idx="10">
                  <c:v>3.0820524190847815E-2</c:v>
                </c:pt>
                <c:pt idx="11">
                  <c:v>3.0820524190847815E-2</c:v>
                </c:pt>
                <c:pt idx="12">
                  <c:v>3.0820524190847815E-2</c:v>
                </c:pt>
                <c:pt idx="13">
                  <c:v>3.0820524190847815E-2</c:v>
                </c:pt>
                <c:pt idx="14">
                  <c:v>3.0820524190847815E-2</c:v>
                </c:pt>
                <c:pt idx="15">
                  <c:v>3.0820524190847815E-2</c:v>
                </c:pt>
                <c:pt idx="16">
                  <c:v>3.0820524190847815E-2</c:v>
                </c:pt>
                <c:pt idx="17">
                  <c:v>3.0820524190847815E-2</c:v>
                </c:pt>
                <c:pt idx="18">
                  <c:v>3.6900223938883481E-2</c:v>
                </c:pt>
                <c:pt idx="19">
                  <c:v>3.6900223938883481E-2</c:v>
                </c:pt>
                <c:pt idx="20">
                  <c:v>3.6900223938883481E-2</c:v>
                </c:pt>
                <c:pt idx="21">
                  <c:v>3.6900223938883481E-2</c:v>
                </c:pt>
                <c:pt idx="22">
                  <c:v>3.6900223938883481E-2</c:v>
                </c:pt>
                <c:pt idx="23">
                  <c:v>3.6900223938883481E-2</c:v>
                </c:pt>
                <c:pt idx="24">
                  <c:v>3.6900223938883481E-2</c:v>
                </c:pt>
                <c:pt idx="25">
                  <c:v>3.6900223938883481E-2</c:v>
                </c:pt>
                <c:pt idx="26">
                  <c:v>3.6900223938883481E-2</c:v>
                </c:pt>
                <c:pt idx="27">
                  <c:v>3.6900223938883481E-2</c:v>
                </c:pt>
                <c:pt idx="28">
                  <c:v>3.6900223938883481E-2</c:v>
                </c:pt>
                <c:pt idx="29">
                  <c:v>3.6900223938883481E-2</c:v>
                </c:pt>
                <c:pt idx="30">
                  <c:v>3.6900223938883481E-2</c:v>
                </c:pt>
                <c:pt idx="31">
                  <c:v>3.6900223938883481E-2</c:v>
                </c:pt>
                <c:pt idx="32">
                  <c:v>3.6900223938883481E-2</c:v>
                </c:pt>
                <c:pt idx="33">
                  <c:v>3.6900223938883481E-2</c:v>
                </c:pt>
                <c:pt idx="34">
                  <c:v>3.6900223938883481E-2</c:v>
                </c:pt>
                <c:pt idx="35">
                  <c:v>3.6900223938883481E-2</c:v>
                </c:pt>
                <c:pt idx="36">
                  <c:v>3.6900223938883481E-2</c:v>
                </c:pt>
                <c:pt idx="37">
                  <c:v>3.6900223938883481E-2</c:v>
                </c:pt>
                <c:pt idx="38">
                  <c:v>4.2798820564133207E-2</c:v>
                </c:pt>
                <c:pt idx="39">
                  <c:v>4.2798820564133207E-2</c:v>
                </c:pt>
                <c:pt idx="40">
                  <c:v>4.2798820564133207E-2</c:v>
                </c:pt>
                <c:pt idx="41">
                  <c:v>4.2798820564133207E-2</c:v>
                </c:pt>
                <c:pt idx="42">
                  <c:v>4.2798820564133207E-2</c:v>
                </c:pt>
                <c:pt idx="43">
                  <c:v>4.2798820564133207E-2</c:v>
                </c:pt>
                <c:pt idx="44">
                  <c:v>4.2798820564133207E-2</c:v>
                </c:pt>
                <c:pt idx="45">
                  <c:v>4.2798820564133207E-2</c:v>
                </c:pt>
                <c:pt idx="46">
                  <c:v>4.2798820564133207E-2</c:v>
                </c:pt>
              </c:numCache>
            </c:numRef>
          </c:xVal>
          <c:yVal>
            <c:numRef>
              <c:f>'Data Re 107SCCM'!$E$55:$AY$55</c:f>
              <c:numCache>
                <c:formatCode>0.0%</c:formatCode>
                <c:ptCount val="47"/>
                <c:pt idx="0">
                  <c:v>2.6239917465741072E-3</c:v>
                </c:pt>
                <c:pt idx="1">
                  <c:v>2.6954797790728581E-3</c:v>
                </c:pt>
                <c:pt idx="2">
                  <c:v>2.6876388553179623E-3</c:v>
                </c:pt>
                <c:pt idx="3">
                  <c:v>2.8002414524885598E-3</c:v>
                </c:pt>
                <c:pt idx="4">
                  <c:v>2.7977539671447567E-3</c:v>
                </c:pt>
                <c:pt idx="5">
                  <c:v>2.6972162778499263E-3</c:v>
                </c:pt>
                <c:pt idx="6">
                  <c:v>2.5583628161467112E-3</c:v>
                </c:pt>
                <c:pt idx="7">
                  <c:v>2.5430559704005232E-3</c:v>
                </c:pt>
                <c:pt idx="8">
                  <c:v>2.6133489959775137E-3</c:v>
                </c:pt>
                <c:pt idx="9">
                  <c:v>2.6554915081808675E-3</c:v>
                </c:pt>
                <c:pt idx="10">
                  <c:v>2.8713534331155782E-3</c:v>
                </c:pt>
                <c:pt idx="11">
                  <c:v>2.7025440544689128E-3</c:v>
                </c:pt>
                <c:pt idx="12">
                  <c:v>2.9989469024855604E-3</c:v>
                </c:pt>
                <c:pt idx="13">
                  <c:v>2.857541114791235E-3</c:v>
                </c:pt>
                <c:pt idx="14">
                  <c:v>2.7876851737692904E-3</c:v>
                </c:pt>
                <c:pt idx="15">
                  <c:v>2.6131766455370327E-3</c:v>
                </c:pt>
                <c:pt idx="16">
                  <c:v>2.4480663483722243E-3</c:v>
                </c:pt>
                <c:pt idx="17">
                  <c:v>2.4789524545172892E-3</c:v>
                </c:pt>
                <c:pt idx="18">
                  <c:v>5.0767644212140707E-3</c:v>
                </c:pt>
                <c:pt idx="19">
                  <c:v>3.5140390549156849E-3</c:v>
                </c:pt>
                <c:pt idx="20">
                  <c:v>2.8312108019929311E-3</c:v>
                </c:pt>
                <c:pt idx="21">
                  <c:v>2.6732442342970639E-3</c:v>
                </c:pt>
                <c:pt idx="22">
                  <c:v>2.7390126130130152E-3</c:v>
                </c:pt>
                <c:pt idx="23">
                  <c:v>2.9161156715454893E-3</c:v>
                </c:pt>
                <c:pt idx="24">
                  <c:v>2.841765027993264E-3</c:v>
                </c:pt>
                <c:pt idx="25">
                  <c:v>2.8026369584661067E-3</c:v>
                </c:pt>
                <c:pt idx="26">
                  <c:v>2.6436991262281011E-3</c:v>
                </c:pt>
                <c:pt idx="27">
                  <c:v>2.5804285363901724E-3</c:v>
                </c:pt>
                <c:pt idx="28">
                  <c:v>2.5893313224872095E-3</c:v>
                </c:pt>
                <c:pt idx="29">
                  <c:v>2.9891510751497135E-3</c:v>
                </c:pt>
                <c:pt idx="30">
                  <c:v>2.5153246218499892E-3</c:v>
                </c:pt>
                <c:pt idx="31">
                  <c:v>2.7543866952454378E-3</c:v>
                </c:pt>
                <c:pt idx="32">
                  <c:v>2.731297822780295E-3</c:v>
                </c:pt>
                <c:pt idx="33">
                  <c:v>2.9650194855881094E-3</c:v>
                </c:pt>
                <c:pt idx="34">
                  <c:v>2.7648599709597385E-3</c:v>
                </c:pt>
                <c:pt idx="35">
                  <c:v>2.7635688659424953E-3</c:v>
                </c:pt>
                <c:pt idx="36">
                  <c:v>2.6230306976797735E-3</c:v>
                </c:pt>
                <c:pt idx="37">
                  <c:v>2.552004882575639E-3</c:v>
                </c:pt>
                <c:pt idx="38">
                  <c:v>2.5744913377541761E-3</c:v>
                </c:pt>
                <c:pt idx="39">
                  <c:v>2.4495962668237528E-3</c:v>
                </c:pt>
                <c:pt idx="40">
                  <c:v>2.5720484730060666E-3</c:v>
                </c:pt>
                <c:pt idx="41">
                  <c:v>2.7056490789691893E-3</c:v>
                </c:pt>
                <c:pt idx="42">
                  <c:v>2.8053480653579769E-3</c:v>
                </c:pt>
                <c:pt idx="43">
                  <c:v>2.8645856687473949E-3</c:v>
                </c:pt>
                <c:pt idx="44">
                  <c:v>2.7651081567395251E-3</c:v>
                </c:pt>
                <c:pt idx="45">
                  <c:v>2.5518834748852349E-3</c:v>
                </c:pt>
                <c:pt idx="46">
                  <c:v>2.5571960121557424E-3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7A-4777-8058-2BE3F4107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180672"/>
        <c:axId val="783181328"/>
      </c:scatterChart>
      <c:valAx>
        <c:axId val="783180672"/>
        <c:scaling>
          <c:orientation val="minMax"/>
          <c:max val="4.5000000000000012E-2"/>
          <c:min val="2.3000000000000007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Ethanol:H2</a:t>
                </a:r>
                <a:r>
                  <a:rPr lang="en-US" baseline="0"/>
                  <a:t> Molar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81328"/>
        <c:crosses val="autoZero"/>
        <c:crossBetween val="midCat"/>
      </c:valAx>
      <c:valAx>
        <c:axId val="7831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Selectivity</a:t>
                </a:r>
                <a:r>
                  <a:rPr lang="en-US" baseline="0"/>
                  <a:t> /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80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FID Vs FR @ 0.0196 MF (Reduced)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61"/>
              <c:pt idx="0">
                <c:v>100.04329170240734</c:v>
              </c:pt>
              <c:pt idx="1">
                <c:v>100.04329170240734</c:v>
              </c:pt>
              <c:pt idx="2">
                <c:v>100.04329170240734</c:v>
              </c:pt>
              <c:pt idx="3">
                <c:v>100.04329170240734</c:v>
              </c:pt>
              <c:pt idx="4">
                <c:v>100.04329170240734</c:v>
              </c:pt>
              <c:pt idx="5">
                <c:v>100.04329170240734</c:v>
              </c:pt>
              <c:pt idx="6">
                <c:v>100.04329170240734</c:v>
              </c:pt>
              <c:pt idx="7">
                <c:v>100.04329170240734</c:v>
              </c:pt>
              <c:pt idx="8">
                <c:v>100.04329170240734</c:v>
              </c:pt>
              <c:pt idx="9">
                <c:v>100.04329170240734</c:v>
              </c:pt>
              <c:pt idx="10">
                <c:v>100.04329170240734</c:v>
              </c:pt>
              <c:pt idx="11">
                <c:v>100.04329170240734</c:v>
              </c:pt>
              <c:pt idx="12">
                <c:v>100.04329170240734</c:v>
              </c:pt>
              <c:pt idx="13">
                <c:v>100.04329170240734</c:v>
              </c:pt>
              <c:pt idx="14">
                <c:v>100.04329170240734</c:v>
              </c:pt>
              <c:pt idx="15">
                <c:v>100.04329170240734</c:v>
              </c:pt>
              <c:pt idx="16">
                <c:v>100.04329170240734</c:v>
              </c:pt>
              <c:pt idx="17">
                <c:v>100.04329170240734</c:v>
              </c:pt>
              <c:pt idx="18">
                <c:v>100.04329170240734</c:v>
              </c:pt>
              <c:pt idx="19">
                <c:v>130.05313310240734</c:v>
              </c:pt>
              <c:pt idx="20">
                <c:v>130.05313310240734</c:v>
              </c:pt>
              <c:pt idx="21">
                <c:v>130.05313310240734</c:v>
              </c:pt>
              <c:pt idx="22">
                <c:v>130.05313310240734</c:v>
              </c:pt>
              <c:pt idx="23">
                <c:v>130.05313310240734</c:v>
              </c:pt>
              <c:pt idx="24">
                <c:v>130.05313310240734</c:v>
              </c:pt>
              <c:pt idx="25">
                <c:v>130.05313310240734</c:v>
              </c:pt>
              <c:pt idx="26">
                <c:v>130.05313310240734</c:v>
              </c:pt>
              <c:pt idx="27">
                <c:v>116.07790450240735</c:v>
              </c:pt>
              <c:pt idx="28">
                <c:v>116.07790450240735</c:v>
              </c:pt>
              <c:pt idx="29">
                <c:v>116.07790450240735</c:v>
              </c:pt>
              <c:pt idx="30">
                <c:v>116.07790450240735</c:v>
              </c:pt>
              <c:pt idx="31">
                <c:v>116.07790450240735</c:v>
              </c:pt>
              <c:pt idx="32">
                <c:v>116.07790450240735</c:v>
              </c:pt>
              <c:pt idx="33">
                <c:v>116.07790450240735</c:v>
              </c:pt>
              <c:pt idx="34">
                <c:v>116.07790450240735</c:v>
              </c:pt>
              <c:pt idx="35">
                <c:v>116.07790450240735</c:v>
              </c:pt>
              <c:pt idx="36">
                <c:v>116.07790450240735</c:v>
              </c:pt>
              <c:pt idx="37">
                <c:v>116.07790450240735</c:v>
              </c:pt>
              <c:pt idx="38">
                <c:v>116.07790450240735</c:v>
              </c:pt>
              <c:pt idx="39">
                <c:v>116.07790450240735</c:v>
              </c:pt>
              <c:pt idx="40">
                <c:v>116.07790450240735</c:v>
              </c:pt>
              <c:pt idx="41">
                <c:v>116.07790450240735</c:v>
              </c:pt>
              <c:pt idx="42">
                <c:v>116.07790450240735</c:v>
              </c:pt>
              <c:pt idx="43">
                <c:v>116.07790450240735</c:v>
              </c:pt>
              <c:pt idx="44">
                <c:v>84.997125102407338</c:v>
              </c:pt>
              <c:pt idx="45">
                <c:v>84.997125102407338</c:v>
              </c:pt>
              <c:pt idx="46">
                <c:v>84.997125102407338</c:v>
              </c:pt>
              <c:pt idx="47">
                <c:v>84.997125102407338</c:v>
              </c:pt>
              <c:pt idx="48">
                <c:v>84.997125102407338</c:v>
              </c:pt>
              <c:pt idx="49">
                <c:v>84.997125102407338</c:v>
              </c:pt>
              <c:pt idx="50">
                <c:v>84.997125102407338</c:v>
              </c:pt>
              <c:pt idx="51">
                <c:v>84.997125102407338</c:v>
              </c:pt>
              <c:pt idx="52">
                <c:v>84.997125102407338</c:v>
              </c:pt>
              <c:pt idx="53">
                <c:v>84.997125102407338</c:v>
              </c:pt>
              <c:pt idx="54">
                <c:v>84.997125102407338</c:v>
              </c:pt>
              <c:pt idx="55">
                <c:v>84.997125102407338</c:v>
              </c:pt>
              <c:pt idx="56">
                <c:v>84.997125102407338</c:v>
              </c:pt>
              <c:pt idx="57">
                <c:v>84.997125102407338</c:v>
              </c:pt>
              <c:pt idx="58">
                <c:v>84.997125102407338</c:v>
              </c:pt>
              <c:pt idx="59">
                <c:v>84.997125102407338</c:v>
              </c:pt>
              <c:pt idx="60">
                <c:v>84.997125102407338</c:v>
              </c:pt>
            </c:numLit>
          </c:xVal>
          <c:yVal>
            <c:numLit>
              <c:formatCode>General</c:formatCode>
              <c:ptCount val="61"/>
              <c:pt idx="3">
                <c:v>1273.8</c:v>
              </c:pt>
              <c:pt idx="6">
                <c:v>1475.6</c:v>
              </c:pt>
              <c:pt idx="7">
                <c:v>1880.3</c:v>
              </c:pt>
              <c:pt idx="8">
                <c:v>2375.6</c:v>
              </c:pt>
              <c:pt idx="9">
                <c:v>2384.8000000000002</c:v>
              </c:pt>
              <c:pt idx="10">
                <c:v>1923.4</c:v>
              </c:pt>
              <c:pt idx="11">
                <c:v>1827.4</c:v>
              </c:pt>
              <c:pt idx="12">
                <c:v>2038.3</c:v>
              </c:pt>
              <c:pt idx="16">
                <c:v>2216.1999999999998</c:v>
              </c:pt>
              <c:pt idx="17">
                <c:v>2050.9</c:v>
              </c:pt>
              <c:pt idx="18">
                <c:v>1996</c:v>
              </c:pt>
              <c:pt idx="19">
                <c:v>2895.8</c:v>
              </c:pt>
              <c:pt idx="20">
                <c:v>2260.6999999999998</c:v>
              </c:pt>
              <c:pt idx="21">
                <c:v>2369</c:v>
              </c:pt>
              <c:pt idx="22">
                <c:v>2220.9</c:v>
              </c:pt>
              <c:pt idx="23">
                <c:v>2131.4</c:v>
              </c:pt>
              <c:pt idx="24">
                <c:v>2302.6999999999998</c:v>
              </c:pt>
              <c:pt idx="25">
                <c:v>2459.9</c:v>
              </c:pt>
              <c:pt idx="27">
                <c:v>1829.3</c:v>
              </c:pt>
              <c:pt idx="28">
                <c:v>2237.6999999999998</c:v>
              </c:pt>
              <c:pt idx="29">
                <c:v>2068.8000000000002</c:v>
              </c:pt>
              <c:pt idx="30">
                <c:v>2080.8000000000002</c:v>
              </c:pt>
              <c:pt idx="31">
                <c:v>1578.7</c:v>
              </c:pt>
              <c:pt idx="32">
                <c:v>2005</c:v>
              </c:pt>
              <c:pt idx="33">
                <c:v>2148.6</c:v>
              </c:pt>
              <c:pt idx="34">
                <c:v>2115.5</c:v>
              </c:pt>
              <c:pt idx="35">
                <c:v>1533</c:v>
              </c:pt>
              <c:pt idx="36">
                <c:v>1645.8</c:v>
              </c:pt>
              <c:pt idx="37">
                <c:v>2196.5</c:v>
              </c:pt>
              <c:pt idx="38">
                <c:v>2221.1999999999998</c:v>
              </c:pt>
              <c:pt idx="39">
                <c:v>2238.8000000000002</c:v>
              </c:pt>
              <c:pt idx="40">
                <c:v>2193.4</c:v>
              </c:pt>
              <c:pt idx="41">
                <c:v>2149.3000000000002</c:v>
              </c:pt>
              <c:pt idx="42">
                <c:v>2151</c:v>
              </c:pt>
              <c:pt idx="43">
                <c:v>2196.6</c:v>
              </c:pt>
              <c:pt idx="44">
                <c:v>2410.4</c:v>
              </c:pt>
              <c:pt idx="45">
                <c:v>1993.9</c:v>
              </c:pt>
              <c:pt idx="46">
                <c:v>1770.1</c:v>
              </c:pt>
              <c:pt idx="47">
                <c:v>1328.3</c:v>
              </c:pt>
              <c:pt idx="48">
                <c:v>1596.3</c:v>
              </c:pt>
              <c:pt idx="49">
                <c:v>2054.6999999999998</c:v>
              </c:pt>
              <c:pt idx="50">
                <c:v>2084</c:v>
              </c:pt>
              <c:pt idx="51">
                <c:v>2051.1999999999998</c:v>
              </c:pt>
              <c:pt idx="52">
                <c:v>2055.1</c:v>
              </c:pt>
              <c:pt idx="53">
                <c:v>2090.4</c:v>
              </c:pt>
              <c:pt idx="54">
                <c:v>1997.7</c:v>
              </c:pt>
              <c:pt idx="55">
                <c:v>1998</c:v>
              </c:pt>
              <c:pt idx="56">
                <c:v>1875.4</c:v>
              </c:pt>
              <c:pt idx="57">
                <c:v>2238.1999999999998</c:v>
              </c:pt>
              <c:pt idx="58">
                <c:v>2880.1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42A-40A1-94B3-D7F2A19CA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2664"/>
        <c:axId val="573814960"/>
      </c:scatterChart>
      <c:valAx>
        <c:axId val="57381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4960"/>
        <c:crosses val="autoZero"/>
        <c:crossBetween val="midCat"/>
      </c:valAx>
      <c:valAx>
        <c:axId val="5738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FID</a:t>
            </a:r>
            <a:r>
              <a:rPr lang="en-US" baseline="0"/>
              <a:t> Vs FR @ 0.0196 MF (Reduced)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61"/>
              <c:pt idx="0">
                <c:v>100.04329170240734</c:v>
              </c:pt>
              <c:pt idx="1">
                <c:v>100.04329170240734</c:v>
              </c:pt>
              <c:pt idx="2">
                <c:v>100.04329170240734</c:v>
              </c:pt>
              <c:pt idx="3">
                <c:v>100.04329170240734</c:v>
              </c:pt>
              <c:pt idx="4">
                <c:v>100.04329170240734</c:v>
              </c:pt>
              <c:pt idx="5">
                <c:v>100.04329170240734</c:v>
              </c:pt>
              <c:pt idx="6">
                <c:v>100.04329170240734</c:v>
              </c:pt>
              <c:pt idx="7">
                <c:v>100.04329170240734</c:v>
              </c:pt>
              <c:pt idx="8">
                <c:v>100.04329170240734</c:v>
              </c:pt>
              <c:pt idx="9">
                <c:v>100.04329170240734</c:v>
              </c:pt>
              <c:pt idx="10">
                <c:v>100.04329170240734</c:v>
              </c:pt>
              <c:pt idx="11">
                <c:v>100.04329170240734</c:v>
              </c:pt>
              <c:pt idx="12">
                <c:v>100.04329170240734</c:v>
              </c:pt>
              <c:pt idx="13">
                <c:v>100.04329170240734</c:v>
              </c:pt>
              <c:pt idx="14">
                <c:v>100.04329170240734</c:v>
              </c:pt>
              <c:pt idx="15">
                <c:v>100.04329170240734</c:v>
              </c:pt>
              <c:pt idx="16">
                <c:v>100.04329170240734</c:v>
              </c:pt>
              <c:pt idx="17">
                <c:v>100.04329170240734</c:v>
              </c:pt>
              <c:pt idx="18">
                <c:v>100.04329170240734</c:v>
              </c:pt>
              <c:pt idx="19">
                <c:v>130.05313310240734</c:v>
              </c:pt>
              <c:pt idx="20">
                <c:v>130.05313310240734</c:v>
              </c:pt>
              <c:pt idx="21">
                <c:v>130.05313310240734</c:v>
              </c:pt>
              <c:pt idx="22">
                <c:v>130.05313310240734</c:v>
              </c:pt>
              <c:pt idx="23">
                <c:v>130.05313310240734</c:v>
              </c:pt>
              <c:pt idx="24">
                <c:v>130.05313310240734</c:v>
              </c:pt>
              <c:pt idx="25">
                <c:v>130.05313310240734</c:v>
              </c:pt>
              <c:pt idx="26">
                <c:v>130.05313310240734</c:v>
              </c:pt>
              <c:pt idx="27">
                <c:v>116.07790450240735</c:v>
              </c:pt>
              <c:pt idx="28">
                <c:v>116.07790450240735</c:v>
              </c:pt>
              <c:pt idx="29">
                <c:v>116.07790450240735</c:v>
              </c:pt>
              <c:pt idx="30">
                <c:v>116.07790450240735</c:v>
              </c:pt>
              <c:pt idx="31">
                <c:v>116.07790450240735</c:v>
              </c:pt>
              <c:pt idx="32">
                <c:v>116.07790450240735</c:v>
              </c:pt>
              <c:pt idx="33">
                <c:v>116.07790450240735</c:v>
              </c:pt>
              <c:pt idx="34">
                <c:v>116.07790450240735</c:v>
              </c:pt>
              <c:pt idx="35">
                <c:v>116.07790450240735</c:v>
              </c:pt>
              <c:pt idx="36">
                <c:v>116.07790450240735</c:v>
              </c:pt>
              <c:pt idx="37">
                <c:v>116.07790450240735</c:v>
              </c:pt>
              <c:pt idx="38">
                <c:v>116.07790450240735</c:v>
              </c:pt>
              <c:pt idx="39">
                <c:v>116.07790450240735</c:v>
              </c:pt>
              <c:pt idx="40">
                <c:v>116.07790450240735</c:v>
              </c:pt>
              <c:pt idx="41">
                <c:v>116.07790450240735</c:v>
              </c:pt>
              <c:pt idx="42">
                <c:v>116.07790450240735</c:v>
              </c:pt>
              <c:pt idx="43">
                <c:v>116.07790450240735</c:v>
              </c:pt>
              <c:pt idx="44">
                <c:v>84.997125102407338</c:v>
              </c:pt>
              <c:pt idx="45">
                <c:v>84.997125102407338</c:v>
              </c:pt>
              <c:pt idx="46">
                <c:v>84.997125102407338</c:v>
              </c:pt>
              <c:pt idx="47">
                <c:v>84.997125102407338</c:v>
              </c:pt>
              <c:pt idx="48">
                <c:v>84.997125102407338</c:v>
              </c:pt>
              <c:pt idx="49">
                <c:v>84.997125102407338</c:v>
              </c:pt>
              <c:pt idx="50">
                <c:v>84.997125102407338</c:v>
              </c:pt>
              <c:pt idx="51">
                <c:v>84.997125102407338</c:v>
              </c:pt>
              <c:pt idx="52">
                <c:v>84.997125102407338</c:v>
              </c:pt>
              <c:pt idx="53">
                <c:v>84.997125102407338</c:v>
              </c:pt>
              <c:pt idx="54">
                <c:v>84.997125102407338</c:v>
              </c:pt>
              <c:pt idx="55">
                <c:v>84.997125102407338</c:v>
              </c:pt>
              <c:pt idx="56">
                <c:v>84.997125102407338</c:v>
              </c:pt>
              <c:pt idx="57">
                <c:v>84.997125102407338</c:v>
              </c:pt>
              <c:pt idx="58">
                <c:v>84.997125102407338</c:v>
              </c:pt>
              <c:pt idx="59">
                <c:v>84.997125102407338</c:v>
              </c:pt>
              <c:pt idx="60">
                <c:v>84.997125102407338</c:v>
              </c:pt>
            </c:numLit>
          </c:xVal>
          <c:yVal>
            <c:numLit>
              <c:formatCode>General</c:formatCode>
              <c:ptCount val="61"/>
              <c:pt idx="0">
                <c:v>2.2183793103448277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1880.3</c:v>
              </c:pt>
              <c:pt idx="9">
                <c:v>2375.6</c:v>
              </c:pt>
              <c:pt idx="10">
                <c:v>2384.8000000000002</c:v>
              </c:pt>
              <c:pt idx="11">
                <c:v>1923.4</c:v>
              </c:pt>
              <c:pt idx="12">
                <c:v>1827.4</c:v>
              </c:pt>
              <c:pt idx="13">
                <c:v>2038.3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2216.1999999999998</c:v>
              </c:pt>
              <c:pt idx="18">
                <c:v>2050.9</c:v>
              </c:pt>
              <c:pt idx="19">
                <c:v>1996</c:v>
              </c:pt>
              <c:pt idx="20">
                <c:v>0</c:v>
              </c:pt>
              <c:pt idx="21">
                <c:v>2260.6999999999998</c:v>
              </c:pt>
              <c:pt idx="22">
                <c:v>2369</c:v>
              </c:pt>
              <c:pt idx="23">
                <c:v>2220.9</c:v>
              </c:pt>
              <c:pt idx="24">
                <c:v>2131.4</c:v>
              </c:pt>
              <c:pt idx="25">
                <c:v>2302.6999999999998</c:v>
              </c:pt>
              <c:pt idx="26">
                <c:v>2459.9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2221.1999999999998</c:v>
              </c:pt>
              <c:pt idx="40">
                <c:v>2238.8000000000002</c:v>
              </c:pt>
              <c:pt idx="41">
                <c:v>2193.4</c:v>
              </c:pt>
              <c:pt idx="42">
                <c:v>2149.3000000000002</c:v>
              </c:pt>
              <c:pt idx="43">
                <c:v>2151</c:v>
              </c:pt>
              <c:pt idx="44">
                <c:v>2196.6</c:v>
              </c:pt>
              <c:pt idx="45">
                <c:v>0</c:v>
              </c:pt>
              <c:pt idx="46">
                <c:v>1993.9</c:v>
              </c:pt>
              <c:pt idx="47">
                <c:v>1770.1</c:v>
              </c:pt>
              <c:pt idx="48">
                <c:v>0</c:v>
              </c:pt>
              <c:pt idx="49">
                <c:v>0</c:v>
              </c:pt>
              <c:pt idx="50">
                <c:v>2054.6999999999998</c:v>
              </c:pt>
              <c:pt idx="51">
                <c:v>2084</c:v>
              </c:pt>
              <c:pt idx="52">
                <c:v>2051.1999999999998</c:v>
              </c:pt>
              <c:pt idx="53">
                <c:v>2055.1</c:v>
              </c:pt>
              <c:pt idx="54">
                <c:v>2090.4</c:v>
              </c:pt>
              <c:pt idx="55">
                <c:v>1997.7</c:v>
              </c:pt>
              <c:pt idx="56">
                <c:v>1998</c:v>
              </c:pt>
              <c:pt idx="57">
                <c:v>0</c:v>
              </c:pt>
              <c:pt idx="58">
                <c:v>2238.1999999999998</c:v>
              </c:pt>
              <c:pt idx="59">
                <c:v>0</c:v>
              </c:pt>
              <c:pt idx="6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326-402A-B912-3C84CA558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2664"/>
        <c:axId val="573814960"/>
      </c:scatterChart>
      <c:valAx>
        <c:axId val="57381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4960"/>
        <c:crosses val="autoZero"/>
        <c:crossBetween val="midCat"/>
      </c:valAx>
      <c:valAx>
        <c:axId val="573814960"/>
        <c:scaling>
          <c:orientation val="minMax"/>
          <c:min val="1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FID Vs FR @ 0.053 MF)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7"/>
              <c:pt idx="0">
                <c:v>100.04308210240733</c:v>
              </c:pt>
              <c:pt idx="1">
                <c:v>100.04308210240733</c:v>
              </c:pt>
              <c:pt idx="2">
                <c:v>100.04308210240733</c:v>
              </c:pt>
              <c:pt idx="3">
                <c:v>100.04308210240733</c:v>
              </c:pt>
              <c:pt idx="4">
                <c:v>100.04308210240733</c:v>
              </c:pt>
              <c:pt idx="5">
                <c:v>100.04308210240733</c:v>
              </c:pt>
              <c:pt idx="6">
                <c:v>100.04308210240733</c:v>
              </c:pt>
              <c:pt idx="7">
                <c:v>116.14340890240733</c:v>
              </c:pt>
              <c:pt idx="8">
                <c:v>116.14340890240733</c:v>
              </c:pt>
              <c:pt idx="9">
                <c:v>116.14340890240733</c:v>
              </c:pt>
              <c:pt idx="10">
                <c:v>116.14340890240733</c:v>
              </c:pt>
              <c:pt idx="11">
                <c:v>116.14340890240733</c:v>
              </c:pt>
              <c:pt idx="12">
                <c:v>116.14340890240733</c:v>
              </c:pt>
              <c:pt idx="13">
                <c:v>116.14340890240733</c:v>
              </c:pt>
              <c:pt idx="14">
                <c:v>116.14340890240733</c:v>
              </c:pt>
              <c:pt idx="15">
                <c:v>116.14340890240733</c:v>
              </c:pt>
              <c:pt idx="16">
                <c:v>116.14340890240733</c:v>
              </c:pt>
            </c:numLit>
          </c:xVal>
          <c:yVal>
            <c:numLit>
              <c:formatCode>General</c:formatCode>
              <c:ptCount val="17"/>
              <c:pt idx="7">
                <c:v>2513.9</c:v>
              </c:pt>
              <c:pt idx="8">
                <c:v>2411.3000000000002</c:v>
              </c:pt>
              <c:pt idx="9">
                <c:v>2392</c:v>
              </c:pt>
              <c:pt idx="10">
                <c:v>2629.2</c:v>
              </c:pt>
              <c:pt idx="11">
                <c:v>2681.6</c:v>
              </c:pt>
              <c:pt idx="12">
                <c:v>2669.5</c:v>
              </c:pt>
              <c:pt idx="13">
                <c:v>2635.1</c:v>
              </c:pt>
              <c:pt idx="14">
                <c:v>2382</c:v>
              </c:pt>
              <c:pt idx="15">
                <c:v>2487.3000000000002</c:v>
              </c:pt>
              <c:pt idx="16">
                <c:v>2483.1999999999998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0C2-4CAC-B197-949C97239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2664"/>
        <c:axId val="573814960"/>
      </c:scatterChart>
      <c:valAx>
        <c:axId val="57381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4960"/>
        <c:crosses val="autoZero"/>
        <c:crossBetween val="midCat"/>
      </c:valAx>
      <c:valAx>
        <c:axId val="5738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FID Vs FR @ 0.053 MF (Reduced)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7"/>
              <c:pt idx="0">
                <c:v>100.04308210240733</c:v>
              </c:pt>
              <c:pt idx="1">
                <c:v>100.04308210240733</c:v>
              </c:pt>
              <c:pt idx="2">
                <c:v>100.04308210240733</c:v>
              </c:pt>
              <c:pt idx="3">
                <c:v>100.04308210240733</c:v>
              </c:pt>
              <c:pt idx="4">
                <c:v>100.04308210240733</c:v>
              </c:pt>
              <c:pt idx="5">
                <c:v>100.04308210240733</c:v>
              </c:pt>
              <c:pt idx="6">
                <c:v>100.04308210240733</c:v>
              </c:pt>
              <c:pt idx="7">
                <c:v>116.14340890240733</c:v>
              </c:pt>
              <c:pt idx="8">
                <c:v>116.14340890240733</c:v>
              </c:pt>
              <c:pt idx="9">
                <c:v>116.14340890240733</c:v>
              </c:pt>
              <c:pt idx="10">
                <c:v>116.14340890240733</c:v>
              </c:pt>
              <c:pt idx="11">
                <c:v>116.14340890240733</c:v>
              </c:pt>
              <c:pt idx="12">
                <c:v>116.14340890240733</c:v>
              </c:pt>
              <c:pt idx="13">
                <c:v>116.14340890240733</c:v>
              </c:pt>
              <c:pt idx="14">
                <c:v>116.14340890240733</c:v>
              </c:pt>
              <c:pt idx="15">
                <c:v>116.14340890240733</c:v>
              </c:pt>
              <c:pt idx="16">
                <c:v>116.14340890240733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2411.3000000000002</c:v>
              </c:pt>
              <c:pt idx="9">
                <c:v>2392</c:v>
              </c:pt>
              <c:pt idx="10">
                <c:v>2629.2</c:v>
              </c:pt>
              <c:pt idx="11">
                <c:v>2681.6</c:v>
              </c:pt>
              <c:pt idx="12">
                <c:v>2669.5</c:v>
              </c:pt>
              <c:pt idx="13">
                <c:v>2635.1</c:v>
              </c:pt>
              <c:pt idx="14">
                <c:v>2382</c:v>
              </c:pt>
              <c:pt idx="15">
                <c:v>2487.3000000000002</c:v>
              </c:pt>
              <c:pt idx="16">
                <c:v>2483.1999999999998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5E8-48C3-86F1-33FFF773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2664"/>
        <c:axId val="573814960"/>
      </c:scatterChart>
      <c:valAx>
        <c:axId val="57381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4960"/>
        <c:crosses val="autoZero"/>
        <c:crossBetween val="midCat"/>
      </c:valAx>
      <c:valAx>
        <c:axId val="573814960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FID Vs FR @ 0.033 MF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0"/>
              <c:pt idx="0">
                <c:v>129.98916550240733</c:v>
              </c:pt>
              <c:pt idx="1">
                <c:v>129.98916550240733</c:v>
              </c:pt>
              <c:pt idx="2">
                <c:v>129.98916550240733</c:v>
              </c:pt>
              <c:pt idx="3">
                <c:v>129.98916550240733</c:v>
              </c:pt>
              <c:pt idx="4">
                <c:v>129.98916550240733</c:v>
              </c:pt>
              <c:pt idx="5">
                <c:v>129.98916550240733</c:v>
              </c:pt>
              <c:pt idx="6">
                <c:v>129.98916550240733</c:v>
              </c:pt>
              <c:pt idx="7">
                <c:v>129.98916550240733</c:v>
              </c:pt>
              <c:pt idx="8">
                <c:v>129.98916550240733</c:v>
              </c:pt>
              <c:pt idx="9">
                <c:v>129.98916550240733</c:v>
              </c:pt>
              <c:pt idx="10">
                <c:v>129.98916550240733</c:v>
              </c:pt>
              <c:pt idx="11">
                <c:v>100.00165570240733</c:v>
              </c:pt>
              <c:pt idx="12">
                <c:v>100.00165570240733</c:v>
              </c:pt>
              <c:pt idx="13">
                <c:v>100.00165570240733</c:v>
              </c:pt>
              <c:pt idx="14">
                <c:v>100.00165570240733</c:v>
              </c:pt>
              <c:pt idx="15">
                <c:v>100.00165570240733</c:v>
              </c:pt>
              <c:pt idx="16">
                <c:v>100.00165570240733</c:v>
              </c:pt>
              <c:pt idx="17">
                <c:v>100.00165570240733</c:v>
              </c:pt>
              <c:pt idx="18">
                <c:v>100.00165570240733</c:v>
              </c:pt>
              <c:pt idx="19">
                <c:v>100.00165570240733</c:v>
              </c:pt>
              <c:pt idx="20">
                <c:v>100.00165570240733</c:v>
              </c:pt>
              <c:pt idx="21">
                <c:v>100.00165570240733</c:v>
              </c:pt>
              <c:pt idx="22">
                <c:v>100.00165570240733</c:v>
              </c:pt>
              <c:pt idx="23">
                <c:v>100.00165570240733</c:v>
              </c:pt>
              <c:pt idx="24">
                <c:v>100.00165570240733</c:v>
              </c:pt>
              <c:pt idx="25">
                <c:v>100.00165570240733</c:v>
              </c:pt>
              <c:pt idx="26">
                <c:v>100.00165570240733</c:v>
              </c:pt>
              <c:pt idx="27">
                <c:v>100.00165570240733</c:v>
              </c:pt>
              <c:pt idx="28">
                <c:v>100.00165570240733</c:v>
              </c:pt>
              <c:pt idx="29">
                <c:v>100.00165570240733</c:v>
              </c:pt>
              <c:pt idx="30">
                <c:v>100.00165570240733</c:v>
              </c:pt>
              <c:pt idx="31">
                <c:v>116.13057810240734</c:v>
              </c:pt>
              <c:pt idx="32">
                <c:v>116.13057810240734</c:v>
              </c:pt>
              <c:pt idx="33">
                <c:v>116.13057810240734</c:v>
              </c:pt>
              <c:pt idx="34">
                <c:v>116.13057810240734</c:v>
              </c:pt>
              <c:pt idx="35">
                <c:v>116.13057810240734</c:v>
              </c:pt>
              <c:pt idx="36">
                <c:v>116.13057810240734</c:v>
              </c:pt>
              <c:pt idx="37">
                <c:v>116.13057810240734</c:v>
              </c:pt>
              <c:pt idx="38">
                <c:v>116.13057810240734</c:v>
              </c:pt>
              <c:pt idx="39">
                <c:v>116.13057810240734</c:v>
              </c:pt>
              <c:pt idx="40">
                <c:v>116.13057810240734</c:v>
              </c:pt>
              <c:pt idx="41">
                <c:v>116.13057810240734</c:v>
              </c:pt>
              <c:pt idx="42">
                <c:v>116.13057810240734</c:v>
              </c:pt>
              <c:pt idx="43">
                <c:v>116.13057810240734</c:v>
              </c:pt>
              <c:pt idx="44">
                <c:v>116.13057810240734</c:v>
              </c:pt>
              <c:pt idx="45">
                <c:v>116.13057810240734</c:v>
              </c:pt>
              <c:pt idx="46">
                <c:v>116.13057810240734</c:v>
              </c:pt>
              <c:pt idx="47">
                <c:v>116.13057810240734</c:v>
              </c:pt>
              <c:pt idx="48">
                <c:v>116.13057810240734</c:v>
              </c:pt>
              <c:pt idx="49">
                <c:v>116.13057810240734</c:v>
              </c:pt>
            </c:numLit>
          </c:xVal>
          <c:yVal>
            <c:numLit>
              <c:formatCode>General</c:formatCode>
              <c:ptCount val="50"/>
              <c:pt idx="0">
                <c:v>3678.1</c:v>
              </c:pt>
              <c:pt idx="1">
                <c:v>4714</c:v>
              </c:pt>
              <c:pt idx="2">
                <c:v>3676.8</c:v>
              </c:pt>
              <c:pt idx="3">
                <c:v>3862.4</c:v>
              </c:pt>
              <c:pt idx="4">
                <c:v>3383.8</c:v>
              </c:pt>
              <c:pt idx="5">
                <c:v>3370.4</c:v>
              </c:pt>
              <c:pt idx="6">
                <c:v>3441.6</c:v>
              </c:pt>
              <c:pt idx="7">
                <c:v>3491.9</c:v>
              </c:pt>
              <c:pt idx="8">
                <c:v>3612.2</c:v>
              </c:pt>
              <c:pt idx="9">
                <c:v>3536.6</c:v>
              </c:pt>
              <c:pt idx="10">
                <c:v>3524.9</c:v>
              </c:pt>
              <c:pt idx="11">
                <c:v>3100.7</c:v>
              </c:pt>
              <c:pt idx="12">
                <c:v>2694.2</c:v>
              </c:pt>
              <c:pt idx="13">
                <c:v>3419.9</c:v>
              </c:pt>
              <c:pt idx="14">
                <c:v>4003.3</c:v>
              </c:pt>
              <c:pt idx="15">
                <c:v>3763.3</c:v>
              </c:pt>
              <c:pt idx="16">
                <c:v>3376</c:v>
              </c:pt>
              <c:pt idx="17">
                <c:v>3051</c:v>
              </c:pt>
              <c:pt idx="18">
                <c:v>2945.7</c:v>
              </c:pt>
              <c:pt idx="19">
                <c:v>3986.5</c:v>
              </c:pt>
              <c:pt idx="20">
                <c:v>3746.7</c:v>
              </c:pt>
              <c:pt idx="21">
                <c:v>3673.3</c:v>
              </c:pt>
              <c:pt idx="22">
                <c:v>3759.4</c:v>
              </c:pt>
              <c:pt idx="23">
                <c:v>3598.4</c:v>
              </c:pt>
              <c:pt idx="24">
                <c:v>3666.6</c:v>
              </c:pt>
              <c:pt idx="25">
                <c:v>3342.7</c:v>
              </c:pt>
              <c:pt idx="26">
                <c:v>3463.3</c:v>
              </c:pt>
              <c:pt idx="27">
                <c:v>3707.1</c:v>
              </c:pt>
              <c:pt idx="28">
                <c:v>3631.9</c:v>
              </c:pt>
              <c:pt idx="29">
                <c:v>3690.7</c:v>
              </c:pt>
              <c:pt idx="30">
                <c:v>3735.4</c:v>
              </c:pt>
              <c:pt idx="31">
                <c:v>6282.6</c:v>
              </c:pt>
              <c:pt idx="32">
                <c:v>496</c:v>
              </c:pt>
              <c:pt idx="33">
                <c:v>483.1</c:v>
              </c:pt>
              <c:pt idx="34">
                <c:v>2933.4</c:v>
              </c:pt>
              <c:pt idx="35">
                <c:v>3214.1</c:v>
              </c:pt>
              <c:pt idx="36">
                <c:v>3998.9</c:v>
              </c:pt>
              <c:pt idx="37">
                <c:v>3649.2</c:v>
              </c:pt>
              <c:pt idx="38">
                <c:v>3611</c:v>
              </c:pt>
              <c:pt idx="39">
                <c:v>3329.8</c:v>
              </c:pt>
              <c:pt idx="40">
                <c:v>2000.7</c:v>
              </c:pt>
              <c:pt idx="41">
                <c:v>3597.4</c:v>
              </c:pt>
              <c:pt idx="42">
                <c:v>3644.1</c:v>
              </c:pt>
              <c:pt idx="43">
                <c:v>3450.1</c:v>
              </c:pt>
              <c:pt idx="44">
                <c:v>3501.3</c:v>
              </c:pt>
              <c:pt idx="45">
                <c:v>3569.4</c:v>
              </c:pt>
              <c:pt idx="46">
                <c:v>3612.3</c:v>
              </c:pt>
              <c:pt idx="47">
                <c:v>3609.8</c:v>
              </c:pt>
              <c:pt idx="48">
                <c:v>3427.8</c:v>
              </c:pt>
              <c:pt idx="49">
                <c:v>3500.7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C0E-45EE-AF6E-F7F12FFAE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2664"/>
        <c:axId val="573814960"/>
      </c:scatterChart>
      <c:valAx>
        <c:axId val="57381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4960"/>
        <c:crosses val="autoZero"/>
        <c:crossBetween val="midCat"/>
      </c:valAx>
      <c:valAx>
        <c:axId val="5738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FID Vs FR @ 0.033 MF (Reduced)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0"/>
              <c:pt idx="0">
                <c:v>129.98916550240733</c:v>
              </c:pt>
              <c:pt idx="1">
                <c:v>129.98916550240733</c:v>
              </c:pt>
              <c:pt idx="2">
                <c:v>129.98916550240733</c:v>
              </c:pt>
              <c:pt idx="3">
                <c:v>129.98916550240733</c:v>
              </c:pt>
              <c:pt idx="4">
                <c:v>129.98916550240733</c:v>
              </c:pt>
              <c:pt idx="5">
                <c:v>129.98916550240733</c:v>
              </c:pt>
              <c:pt idx="6">
                <c:v>129.98916550240733</c:v>
              </c:pt>
              <c:pt idx="7">
                <c:v>129.98916550240733</c:v>
              </c:pt>
              <c:pt idx="8">
                <c:v>129.98916550240733</c:v>
              </c:pt>
              <c:pt idx="9">
                <c:v>129.98916550240733</c:v>
              </c:pt>
              <c:pt idx="10">
                <c:v>129.98916550240733</c:v>
              </c:pt>
              <c:pt idx="11">
                <c:v>100.00165570240733</c:v>
              </c:pt>
              <c:pt idx="12">
                <c:v>100.00165570240733</c:v>
              </c:pt>
              <c:pt idx="13">
                <c:v>100.00165570240733</c:v>
              </c:pt>
              <c:pt idx="14">
                <c:v>100.00165570240733</c:v>
              </c:pt>
              <c:pt idx="15">
                <c:v>100.00165570240733</c:v>
              </c:pt>
              <c:pt idx="16">
                <c:v>100.00165570240733</c:v>
              </c:pt>
              <c:pt idx="17">
                <c:v>100.00165570240733</c:v>
              </c:pt>
              <c:pt idx="18">
                <c:v>100.00165570240733</c:v>
              </c:pt>
              <c:pt idx="19">
                <c:v>100.00165570240733</c:v>
              </c:pt>
              <c:pt idx="20">
                <c:v>100.00165570240733</c:v>
              </c:pt>
              <c:pt idx="21">
                <c:v>100.00165570240733</c:v>
              </c:pt>
              <c:pt idx="22">
                <c:v>100.00165570240733</c:v>
              </c:pt>
              <c:pt idx="23">
                <c:v>100.00165570240733</c:v>
              </c:pt>
              <c:pt idx="24">
                <c:v>100.00165570240733</c:v>
              </c:pt>
              <c:pt idx="25">
                <c:v>100.00165570240733</c:v>
              </c:pt>
              <c:pt idx="26">
                <c:v>100.00165570240733</c:v>
              </c:pt>
              <c:pt idx="27">
                <c:v>100.00165570240733</c:v>
              </c:pt>
              <c:pt idx="28">
                <c:v>100.00165570240733</c:v>
              </c:pt>
              <c:pt idx="29">
                <c:v>100.00165570240733</c:v>
              </c:pt>
              <c:pt idx="30">
                <c:v>100.00165570240733</c:v>
              </c:pt>
              <c:pt idx="31">
                <c:v>116.13057810240734</c:v>
              </c:pt>
              <c:pt idx="32">
                <c:v>116.13057810240734</c:v>
              </c:pt>
              <c:pt idx="33">
                <c:v>116.13057810240734</c:v>
              </c:pt>
              <c:pt idx="34">
                <c:v>116.13057810240734</c:v>
              </c:pt>
              <c:pt idx="35">
                <c:v>116.13057810240734</c:v>
              </c:pt>
              <c:pt idx="36">
                <c:v>116.13057810240734</c:v>
              </c:pt>
              <c:pt idx="37">
                <c:v>116.13057810240734</c:v>
              </c:pt>
              <c:pt idx="38">
                <c:v>116.13057810240734</c:v>
              </c:pt>
              <c:pt idx="39">
                <c:v>116.13057810240734</c:v>
              </c:pt>
              <c:pt idx="40">
                <c:v>116.13057810240734</c:v>
              </c:pt>
              <c:pt idx="41">
                <c:v>116.13057810240734</c:v>
              </c:pt>
              <c:pt idx="42">
                <c:v>116.13057810240734</c:v>
              </c:pt>
              <c:pt idx="43">
                <c:v>116.13057810240734</c:v>
              </c:pt>
              <c:pt idx="44">
                <c:v>116.13057810240734</c:v>
              </c:pt>
              <c:pt idx="45">
                <c:v>116.13057810240734</c:v>
              </c:pt>
              <c:pt idx="46">
                <c:v>116.13057810240734</c:v>
              </c:pt>
              <c:pt idx="47">
                <c:v>116.13057810240734</c:v>
              </c:pt>
              <c:pt idx="48">
                <c:v>116.13057810240734</c:v>
              </c:pt>
              <c:pt idx="49">
                <c:v>116.13057810240734</c:v>
              </c:pt>
            </c:numLit>
          </c:xVal>
          <c:yVal>
            <c:numLit>
              <c:formatCode>General</c:formatCode>
              <c:ptCount val="50"/>
              <c:pt idx="0">
                <c:v>0</c:v>
              </c:pt>
              <c:pt idx="1">
                <c:v>0</c:v>
              </c:pt>
              <c:pt idx="2">
                <c:v>3676.8</c:v>
              </c:pt>
              <c:pt idx="3">
                <c:v>0</c:v>
              </c:pt>
              <c:pt idx="4">
                <c:v>3383.8</c:v>
              </c:pt>
              <c:pt idx="5">
                <c:v>3370.4</c:v>
              </c:pt>
              <c:pt idx="6">
                <c:v>3441.6</c:v>
              </c:pt>
              <c:pt idx="7">
                <c:v>3491.9</c:v>
              </c:pt>
              <c:pt idx="8">
                <c:v>3612.2</c:v>
              </c:pt>
              <c:pt idx="9">
                <c:v>3536.6</c:v>
              </c:pt>
              <c:pt idx="10">
                <c:v>3524.9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3746.7</c:v>
              </c:pt>
              <c:pt idx="21">
                <c:v>3673.3</c:v>
              </c:pt>
              <c:pt idx="22">
                <c:v>3759.4</c:v>
              </c:pt>
              <c:pt idx="23">
                <c:v>3598.4</c:v>
              </c:pt>
              <c:pt idx="24">
                <c:v>3666.6</c:v>
              </c:pt>
              <c:pt idx="25">
                <c:v>3342.7</c:v>
              </c:pt>
              <c:pt idx="26">
                <c:v>3463.3</c:v>
              </c:pt>
              <c:pt idx="27">
                <c:v>3707.1</c:v>
              </c:pt>
              <c:pt idx="28">
                <c:v>3631.9</c:v>
              </c:pt>
              <c:pt idx="29">
                <c:v>3690.7</c:v>
              </c:pt>
              <c:pt idx="30">
                <c:v>3735.4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3597.4</c:v>
              </c:pt>
              <c:pt idx="42">
                <c:v>3644.1</c:v>
              </c:pt>
              <c:pt idx="43">
                <c:v>3450.1</c:v>
              </c:pt>
              <c:pt idx="44">
                <c:v>3501.3</c:v>
              </c:pt>
              <c:pt idx="45">
                <c:v>3569.4</c:v>
              </c:pt>
              <c:pt idx="46">
                <c:v>3612.3</c:v>
              </c:pt>
              <c:pt idx="47">
                <c:v>3609.8</c:v>
              </c:pt>
              <c:pt idx="48">
                <c:v>3427.8</c:v>
              </c:pt>
              <c:pt idx="49">
                <c:v>3500.7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688-4B81-9617-B7D2C5A11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2664"/>
        <c:axId val="573814960"/>
      </c:scatterChart>
      <c:valAx>
        <c:axId val="57381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4960"/>
        <c:crosses val="autoZero"/>
        <c:crossBetween val="midCat"/>
      </c:valAx>
      <c:valAx>
        <c:axId val="573814960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2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Mol Frc Vs FID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29"/>
              <c:pt idx="0">
                <c:v>1.9565895590707538E-2</c:v>
              </c:pt>
              <c:pt idx="1">
                <c:v>1.9565895590707538E-2</c:v>
              </c:pt>
              <c:pt idx="2">
                <c:v>1.9565895590707538E-2</c:v>
              </c:pt>
              <c:pt idx="3">
                <c:v>1.9565895590707538E-2</c:v>
              </c:pt>
              <c:pt idx="4">
                <c:v>1.9565895590707538E-2</c:v>
              </c:pt>
              <c:pt idx="5">
                <c:v>1.9565895590707538E-2</c:v>
              </c:pt>
              <c:pt idx="6">
                <c:v>1.9565895590707538E-2</c:v>
              </c:pt>
              <c:pt idx="7">
                <c:v>1.9565895590707538E-2</c:v>
              </c:pt>
              <c:pt idx="8">
                <c:v>1.9565895590707538E-2</c:v>
              </c:pt>
              <c:pt idx="9">
                <c:v>1.9565895590707538E-2</c:v>
              </c:pt>
              <c:pt idx="10">
                <c:v>1.9565895590707538E-2</c:v>
              </c:pt>
              <c:pt idx="11">
                <c:v>1.9565895590707538E-2</c:v>
              </c:pt>
              <c:pt idx="12">
                <c:v>1.9565895590707538E-2</c:v>
              </c:pt>
              <c:pt idx="13">
                <c:v>1.9565895590707538E-2</c:v>
              </c:pt>
              <c:pt idx="14">
                <c:v>1.9565895590707538E-2</c:v>
              </c:pt>
              <c:pt idx="15">
                <c:v>1.9565895590707538E-2</c:v>
              </c:pt>
              <c:pt idx="16">
                <c:v>1.9565895590707538E-2</c:v>
              </c:pt>
              <c:pt idx="17">
                <c:v>1.9565895590707538E-2</c:v>
              </c:pt>
              <c:pt idx="18">
                <c:v>1.9565895590707538E-2</c:v>
              </c:pt>
              <c:pt idx="19">
                <c:v>1.9586986789423586E-2</c:v>
              </c:pt>
              <c:pt idx="20">
                <c:v>1.9586986789423586E-2</c:v>
              </c:pt>
              <c:pt idx="21">
                <c:v>1.9586986789423586E-2</c:v>
              </c:pt>
              <c:pt idx="22">
                <c:v>1.9586986789423586E-2</c:v>
              </c:pt>
              <c:pt idx="23">
                <c:v>1.9586986789423586E-2</c:v>
              </c:pt>
              <c:pt idx="24">
                <c:v>1.9586986789423586E-2</c:v>
              </c:pt>
              <c:pt idx="25">
                <c:v>1.9586986789423586E-2</c:v>
              </c:pt>
              <c:pt idx="26">
                <c:v>1.9586986789423586E-2</c:v>
              </c:pt>
              <c:pt idx="27">
                <c:v>1.9602149175193033E-2</c:v>
              </c:pt>
              <c:pt idx="28">
                <c:v>1.9602149175193033E-2</c:v>
              </c:pt>
              <c:pt idx="29">
                <c:v>1.9602149175193033E-2</c:v>
              </c:pt>
              <c:pt idx="30">
                <c:v>1.9602149175193033E-2</c:v>
              </c:pt>
              <c:pt idx="31">
                <c:v>1.9602149175193033E-2</c:v>
              </c:pt>
              <c:pt idx="32">
                <c:v>1.9602149175193033E-2</c:v>
              </c:pt>
              <c:pt idx="33">
                <c:v>1.9602149175193033E-2</c:v>
              </c:pt>
              <c:pt idx="34">
                <c:v>1.9602149175193033E-2</c:v>
              </c:pt>
              <c:pt idx="35">
                <c:v>1.9602149175193033E-2</c:v>
              </c:pt>
              <c:pt idx="36">
                <c:v>1.9602149175193033E-2</c:v>
              </c:pt>
              <c:pt idx="37">
                <c:v>1.9602149175193033E-2</c:v>
              </c:pt>
              <c:pt idx="38">
                <c:v>1.9602149175193033E-2</c:v>
              </c:pt>
              <c:pt idx="39">
                <c:v>1.9602149175193033E-2</c:v>
              </c:pt>
              <c:pt idx="40">
                <c:v>1.9602149175193033E-2</c:v>
              </c:pt>
              <c:pt idx="41">
                <c:v>1.9602149175193033E-2</c:v>
              </c:pt>
              <c:pt idx="42">
                <c:v>1.9602149175193033E-2</c:v>
              </c:pt>
              <c:pt idx="43">
                <c:v>1.9602149175193033E-2</c:v>
              </c:pt>
              <c:pt idx="44">
                <c:v>1.9604321887268229E-2</c:v>
              </c:pt>
              <c:pt idx="45">
                <c:v>1.9604321887268229E-2</c:v>
              </c:pt>
              <c:pt idx="46">
                <c:v>1.9604321887268229E-2</c:v>
              </c:pt>
              <c:pt idx="47">
                <c:v>1.9604321887268229E-2</c:v>
              </c:pt>
              <c:pt idx="48">
                <c:v>1.9604321887268229E-2</c:v>
              </c:pt>
              <c:pt idx="49">
                <c:v>1.9604321887268229E-2</c:v>
              </c:pt>
              <c:pt idx="50">
                <c:v>1.9604321887268229E-2</c:v>
              </c:pt>
              <c:pt idx="51">
                <c:v>1.9604321887268229E-2</c:v>
              </c:pt>
              <c:pt idx="52">
                <c:v>1.9604321887268229E-2</c:v>
              </c:pt>
              <c:pt idx="53">
                <c:v>1.9604321887268229E-2</c:v>
              </c:pt>
              <c:pt idx="54">
                <c:v>1.9604321887268229E-2</c:v>
              </c:pt>
              <c:pt idx="55">
                <c:v>1.9604321887268229E-2</c:v>
              </c:pt>
              <c:pt idx="56">
                <c:v>1.9604321887268229E-2</c:v>
              </c:pt>
              <c:pt idx="57">
                <c:v>1.9604321887268229E-2</c:v>
              </c:pt>
              <c:pt idx="58">
                <c:v>1.9604321887268229E-2</c:v>
              </c:pt>
              <c:pt idx="59">
                <c:v>1.9604321887268229E-2</c:v>
              </c:pt>
              <c:pt idx="60">
                <c:v>1.9604321887268229E-2</c:v>
              </c:pt>
              <c:pt idx="61">
                <c:v>2.5271072690584012E-2</c:v>
              </c:pt>
              <c:pt idx="62">
                <c:v>2.5271072690584012E-2</c:v>
              </c:pt>
              <c:pt idx="63">
                <c:v>2.5271072690584012E-2</c:v>
              </c:pt>
              <c:pt idx="64">
                <c:v>2.5271072690584012E-2</c:v>
              </c:pt>
              <c:pt idx="65">
                <c:v>2.5271072690584012E-2</c:v>
              </c:pt>
              <c:pt idx="66">
                <c:v>2.5271072690584012E-2</c:v>
              </c:pt>
              <c:pt idx="67">
                <c:v>2.5271072690584012E-2</c:v>
              </c:pt>
              <c:pt idx="68">
                <c:v>2.5329898853511459E-2</c:v>
              </c:pt>
              <c:pt idx="69">
                <c:v>2.5329898853511459E-2</c:v>
              </c:pt>
              <c:pt idx="70">
                <c:v>2.5329898853511459E-2</c:v>
              </c:pt>
              <c:pt idx="71">
                <c:v>2.5329898853511459E-2</c:v>
              </c:pt>
              <c:pt idx="72">
                <c:v>2.5329898853511459E-2</c:v>
              </c:pt>
              <c:pt idx="73">
                <c:v>2.5329898853511459E-2</c:v>
              </c:pt>
              <c:pt idx="74">
                <c:v>2.5329898853511459E-2</c:v>
              </c:pt>
              <c:pt idx="75">
                <c:v>2.5329898853511459E-2</c:v>
              </c:pt>
              <c:pt idx="76">
                <c:v>2.5329898853511459E-2</c:v>
              </c:pt>
              <c:pt idx="77">
                <c:v>2.5329898853511459E-2</c:v>
              </c:pt>
              <c:pt idx="78">
                <c:v>3.2975374397034789E-2</c:v>
              </c:pt>
              <c:pt idx="79">
                <c:v>3.2975374397034789E-2</c:v>
              </c:pt>
              <c:pt idx="80">
                <c:v>3.2975374397034789E-2</c:v>
              </c:pt>
              <c:pt idx="81">
                <c:v>3.2975374397034789E-2</c:v>
              </c:pt>
              <c:pt idx="82">
                <c:v>3.2975374397034789E-2</c:v>
              </c:pt>
              <c:pt idx="83">
                <c:v>3.2975374397034789E-2</c:v>
              </c:pt>
              <c:pt idx="84">
                <c:v>3.2975374397034789E-2</c:v>
              </c:pt>
              <c:pt idx="85">
                <c:v>3.2975374397034789E-2</c:v>
              </c:pt>
              <c:pt idx="86">
                <c:v>3.2975374397034789E-2</c:v>
              </c:pt>
              <c:pt idx="87">
                <c:v>3.2975374397034789E-2</c:v>
              </c:pt>
              <c:pt idx="88">
                <c:v>3.2975374397034789E-2</c:v>
              </c:pt>
              <c:pt idx="89">
                <c:v>3.2975374397034789E-2</c:v>
              </c:pt>
              <c:pt idx="90">
                <c:v>3.2980919934114693E-2</c:v>
              </c:pt>
              <c:pt idx="91">
                <c:v>3.2980919934114693E-2</c:v>
              </c:pt>
              <c:pt idx="92">
                <c:v>3.2980919934114693E-2</c:v>
              </c:pt>
              <c:pt idx="93">
                <c:v>3.2980919934114693E-2</c:v>
              </c:pt>
              <c:pt idx="94">
                <c:v>3.2980919934114693E-2</c:v>
              </c:pt>
              <c:pt idx="95">
                <c:v>3.2980919934114693E-2</c:v>
              </c:pt>
              <c:pt idx="96">
                <c:v>3.2980919934114693E-2</c:v>
              </c:pt>
              <c:pt idx="97">
                <c:v>3.2980919934114693E-2</c:v>
              </c:pt>
              <c:pt idx="98">
                <c:v>3.2980919934114693E-2</c:v>
              </c:pt>
              <c:pt idx="99">
                <c:v>3.2980919934114693E-2</c:v>
              </c:pt>
              <c:pt idx="100">
                <c:v>3.2980919934114693E-2</c:v>
              </c:pt>
              <c:pt idx="101">
                <c:v>3.2980919934114693E-2</c:v>
              </c:pt>
              <c:pt idx="102">
                <c:v>3.2980919934114693E-2</c:v>
              </c:pt>
              <c:pt idx="103">
                <c:v>3.2980919934114693E-2</c:v>
              </c:pt>
              <c:pt idx="104">
                <c:v>3.2980919934114693E-2</c:v>
              </c:pt>
              <c:pt idx="105">
                <c:v>3.2980919934114693E-2</c:v>
              </c:pt>
              <c:pt idx="106">
                <c:v>3.2980919934114693E-2</c:v>
              </c:pt>
              <c:pt idx="107">
                <c:v>3.2980919934114693E-2</c:v>
              </c:pt>
              <c:pt idx="108">
                <c:v>3.2980919934114693E-2</c:v>
              </c:pt>
              <c:pt idx="109">
                <c:v>3.2980919934114693E-2</c:v>
              </c:pt>
              <c:pt idx="110">
                <c:v>3.2985283140690685E-2</c:v>
              </c:pt>
              <c:pt idx="111">
                <c:v>3.2985283140690685E-2</c:v>
              </c:pt>
              <c:pt idx="112">
                <c:v>3.2985283140690685E-2</c:v>
              </c:pt>
              <c:pt idx="113">
                <c:v>3.2985283140690685E-2</c:v>
              </c:pt>
              <c:pt idx="114">
                <c:v>3.2985283140690685E-2</c:v>
              </c:pt>
              <c:pt idx="115">
                <c:v>3.2985283140690685E-2</c:v>
              </c:pt>
              <c:pt idx="116">
                <c:v>3.2985283140690685E-2</c:v>
              </c:pt>
              <c:pt idx="117">
                <c:v>3.2985283140690685E-2</c:v>
              </c:pt>
              <c:pt idx="118">
                <c:v>3.2985283140690685E-2</c:v>
              </c:pt>
              <c:pt idx="119">
                <c:v>3.2985283140690685E-2</c:v>
              </c:pt>
              <c:pt idx="120">
                <c:v>3.2985283140690685E-2</c:v>
              </c:pt>
              <c:pt idx="121">
                <c:v>3.2985283140690685E-2</c:v>
              </c:pt>
              <c:pt idx="122">
                <c:v>3.2985283140690685E-2</c:v>
              </c:pt>
              <c:pt idx="123">
                <c:v>3.2985283140690685E-2</c:v>
              </c:pt>
              <c:pt idx="124">
                <c:v>3.2985283140690685E-2</c:v>
              </c:pt>
              <c:pt idx="125">
                <c:v>3.2985283140690685E-2</c:v>
              </c:pt>
              <c:pt idx="126">
                <c:v>3.2985283140690685E-2</c:v>
              </c:pt>
              <c:pt idx="127">
                <c:v>3.2985283140690685E-2</c:v>
              </c:pt>
              <c:pt idx="128">
                <c:v>3.2985283140690685E-2</c:v>
              </c:pt>
            </c:numLit>
          </c:xVal>
          <c:yVal>
            <c:numLit>
              <c:formatCode>General</c:formatCode>
              <c:ptCount val="129"/>
              <c:pt idx="3">
                <c:v>1273.8</c:v>
              </c:pt>
              <c:pt idx="6">
                <c:v>1475.6</c:v>
              </c:pt>
              <c:pt idx="7">
                <c:v>1880.3</c:v>
              </c:pt>
              <c:pt idx="8">
                <c:v>2375.6</c:v>
              </c:pt>
              <c:pt idx="9">
                <c:v>2384.8000000000002</c:v>
              </c:pt>
              <c:pt idx="10">
                <c:v>1923.4</c:v>
              </c:pt>
              <c:pt idx="11">
                <c:v>1827.4</c:v>
              </c:pt>
              <c:pt idx="12">
                <c:v>2038.3</c:v>
              </c:pt>
              <c:pt idx="16">
                <c:v>2216.1999999999998</c:v>
              </c:pt>
              <c:pt idx="17">
                <c:v>2050.9</c:v>
              </c:pt>
              <c:pt idx="18">
                <c:v>1996</c:v>
              </c:pt>
              <c:pt idx="19">
                <c:v>2895.8</c:v>
              </c:pt>
              <c:pt idx="20">
                <c:v>2260.6999999999998</c:v>
              </c:pt>
              <c:pt idx="21">
                <c:v>2369</c:v>
              </c:pt>
              <c:pt idx="22">
                <c:v>2220.9</c:v>
              </c:pt>
              <c:pt idx="23">
                <c:v>2131.4</c:v>
              </c:pt>
              <c:pt idx="24">
                <c:v>2302.6999999999998</c:v>
              </c:pt>
              <c:pt idx="25">
                <c:v>2459.9</c:v>
              </c:pt>
              <c:pt idx="27">
                <c:v>1829.3</c:v>
              </c:pt>
              <c:pt idx="28">
                <c:v>2237.6999999999998</c:v>
              </c:pt>
              <c:pt idx="29">
                <c:v>2068.8000000000002</c:v>
              </c:pt>
              <c:pt idx="30">
                <c:v>2080.8000000000002</c:v>
              </c:pt>
              <c:pt idx="31">
                <c:v>1578.7</c:v>
              </c:pt>
              <c:pt idx="32">
                <c:v>2005</c:v>
              </c:pt>
              <c:pt idx="33">
                <c:v>2148.6</c:v>
              </c:pt>
              <c:pt idx="34">
                <c:v>2115.5</c:v>
              </c:pt>
              <c:pt idx="35">
                <c:v>1533</c:v>
              </c:pt>
              <c:pt idx="36">
                <c:v>1645.8</c:v>
              </c:pt>
              <c:pt idx="37">
                <c:v>2196.5</c:v>
              </c:pt>
              <c:pt idx="38">
                <c:v>2221.1999999999998</c:v>
              </c:pt>
              <c:pt idx="39">
                <c:v>2238.8000000000002</c:v>
              </c:pt>
              <c:pt idx="40">
                <c:v>2193.4</c:v>
              </c:pt>
              <c:pt idx="41">
                <c:v>2149.3000000000002</c:v>
              </c:pt>
              <c:pt idx="42">
                <c:v>2151</c:v>
              </c:pt>
              <c:pt idx="43">
                <c:v>2196.6</c:v>
              </c:pt>
              <c:pt idx="44">
                <c:v>2410.4</c:v>
              </c:pt>
              <c:pt idx="45">
                <c:v>1993.9</c:v>
              </c:pt>
              <c:pt idx="46">
                <c:v>1770.1</c:v>
              </c:pt>
              <c:pt idx="47">
                <c:v>1328.3</c:v>
              </c:pt>
              <c:pt idx="48">
                <c:v>1596.3</c:v>
              </c:pt>
              <c:pt idx="49">
                <c:v>2054.6999999999998</c:v>
              </c:pt>
              <c:pt idx="50">
                <c:v>2084</c:v>
              </c:pt>
              <c:pt idx="51">
                <c:v>2051.1999999999998</c:v>
              </c:pt>
              <c:pt idx="52">
                <c:v>2055.1</c:v>
              </c:pt>
              <c:pt idx="53">
                <c:v>2090.4</c:v>
              </c:pt>
              <c:pt idx="54">
                <c:v>1997.7</c:v>
              </c:pt>
              <c:pt idx="55">
                <c:v>1998</c:v>
              </c:pt>
              <c:pt idx="56">
                <c:v>1875.4</c:v>
              </c:pt>
              <c:pt idx="57">
                <c:v>2238.1999999999998</c:v>
              </c:pt>
              <c:pt idx="58">
                <c:v>2880.1</c:v>
              </c:pt>
              <c:pt idx="68">
                <c:v>2513.9</c:v>
              </c:pt>
              <c:pt idx="69">
                <c:v>2411.3000000000002</c:v>
              </c:pt>
              <c:pt idx="70">
                <c:v>2392</c:v>
              </c:pt>
              <c:pt idx="71">
                <c:v>2629.2</c:v>
              </c:pt>
              <c:pt idx="72">
                <c:v>2681.6</c:v>
              </c:pt>
              <c:pt idx="73">
                <c:v>2669.5</c:v>
              </c:pt>
              <c:pt idx="74">
                <c:v>2635.1</c:v>
              </c:pt>
              <c:pt idx="75">
                <c:v>2382</c:v>
              </c:pt>
              <c:pt idx="76">
                <c:v>2487.3000000000002</c:v>
              </c:pt>
              <c:pt idx="77">
                <c:v>2483.1999999999998</c:v>
              </c:pt>
              <c:pt idx="78">
                <c:v>3618.7</c:v>
              </c:pt>
              <c:pt idx="79">
                <c:v>3678.1</c:v>
              </c:pt>
              <c:pt idx="80">
                <c:v>4714</c:v>
              </c:pt>
              <c:pt idx="81">
                <c:v>3676.8</c:v>
              </c:pt>
              <c:pt idx="82">
                <c:v>3862.4</c:v>
              </c:pt>
              <c:pt idx="83">
                <c:v>3383.8</c:v>
              </c:pt>
              <c:pt idx="84">
                <c:v>3370.4</c:v>
              </c:pt>
              <c:pt idx="85">
                <c:v>3441.6</c:v>
              </c:pt>
              <c:pt idx="86">
                <c:v>3491.9</c:v>
              </c:pt>
              <c:pt idx="87">
                <c:v>3612.2</c:v>
              </c:pt>
              <c:pt idx="88">
                <c:v>3536.6</c:v>
              </c:pt>
              <c:pt idx="89">
                <c:v>3524.9</c:v>
              </c:pt>
              <c:pt idx="90">
                <c:v>3100.7</c:v>
              </c:pt>
              <c:pt idx="91">
                <c:v>2694.2</c:v>
              </c:pt>
              <c:pt idx="92">
                <c:v>3419.9</c:v>
              </c:pt>
              <c:pt idx="93">
                <c:v>4003.3</c:v>
              </c:pt>
              <c:pt idx="94">
                <c:v>3763.3</c:v>
              </c:pt>
              <c:pt idx="95">
                <c:v>3376</c:v>
              </c:pt>
              <c:pt idx="96">
                <c:v>3051</c:v>
              </c:pt>
              <c:pt idx="97">
                <c:v>2945.7</c:v>
              </c:pt>
              <c:pt idx="98">
                <c:v>3986.5</c:v>
              </c:pt>
              <c:pt idx="99">
                <c:v>3746.7</c:v>
              </c:pt>
              <c:pt idx="100">
                <c:v>3673.3</c:v>
              </c:pt>
              <c:pt idx="101">
                <c:v>3759.4</c:v>
              </c:pt>
              <c:pt idx="102">
                <c:v>3598.4</c:v>
              </c:pt>
              <c:pt idx="103">
                <c:v>3666.6</c:v>
              </c:pt>
              <c:pt idx="104">
                <c:v>3342.7</c:v>
              </c:pt>
              <c:pt idx="105">
                <c:v>3463.3</c:v>
              </c:pt>
              <c:pt idx="106">
                <c:v>3707.1</c:v>
              </c:pt>
              <c:pt idx="107">
                <c:v>3631.9</c:v>
              </c:pt>
              <c:pt idx="108">
                <c:v>3690.7</c:v>
              </c:pt>
              <c:pt idx="109">
                <c:v>3735.4</c:v>
              </c:pt>
              <c:pt idx="110">
                <c:v>6282.6</c:v>
              </c:pt>
              <c:pt idx="111">
                <c:v>496</c:v>
              </c:pt>
              <c:pt idx="112">
                <c:v>483.1</c:v>
              </c:pt>
              <c:pt idx="113">
                <c:v>2933.4</c:v>
              </c:pt>
              <c:pt idx="114">
                <c:v>3214.1</c:v>
              </c:pt>
              <c:pt idx="115">
                <c:v>3998.9</c:v>
              </c:pt>
              <c:pt idx="116">
                <c:v>3649.2</c:v>
              </c:pt>
              <c:pt idx="117">
                <c:v>3611</c:v>
              </c:pt>
              <c:pt idx="118">
                <c:v>3329.8</c:v>
              </c:pt>
              <c:pt idx="119">
                <c:v>2000.7</c:v>
              </c:pt>
              <c:pt idx="120">
                <c:v>3597.4</c:v>
              </c:pt>
              <c:pt idx="121">
                <c:v>3644.1</c:v>
              </c:pt>
              <c:pt idx="122">
                <c:v>3450.1</c:v>
              </c:pt>
              <c:pt idx="123">
                <c:v>3501.3</c:v>
              </c:pt>
              <c:pt idx="124">
                <c:v>3569.4</c:v>
              </c:pt>
              <c:pt idx="125">
                <c:v>3612.3</c:v>
              </c:pt>
              <c:pt idx="126">
                <c:v>3609.8</c:v>
              </c:pt>
              <c:pt idx="127">
                <c:v>3427.8</c:v>
              </c:pt>
              <c:pt idx="128">
                <c:v>3500.7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E53-4436-9D3B-8950F42F0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271088"/>
        <c:axId val="662278960"/>
      </c:scatterChart>
      <c:valAx>
        <c:axId val="6622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8960"/>
        <c:crosses val="autoZero"/>
        <c:crossBetween val="midCat"/>
      </c:valAx>
      <c:valAx>
        <c:axId val="6622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Mol Frc Vs FID (Reduced)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29"/>
              <c:pt idx="0">
                <c:v>1.9565895590707538E-2</c:v>
              </c:pt>
              <c:pt idx="1">
                <c:v>1.9565895590707538E-2</c:v>
              </c:pt>
              <c:pt idx="2">
                <c:v>1.9565895590707538E-2</c:v>
              </c:pt>
              <c:pt idx="3">
                <c:v>1.9565895590707538E-2</c:v>
              </c:pt>
              <c:pt idx="4">
                <c:v>1.9565895590707538E-2</c:v>
              </c:pt>
              <c:pt idx="5">
                <c:v>1.9565895590707538E-2</c:v>
              </c:pt>
              <c:pt idx="6">
                <c:v>1.9565895590707538E-2</c:v>
              </c:pt>
              <c:pt idx="7">
                <c:v>1.9565895590707538E-2</c:v>
              </c:pt>
              <c:pt idx="8">
                <c:v>1.9565895590707538E-2</c:v>
              </c:pt>
              <c:pt idx="9">
                <c:v>1.9565895590707538E-2</c:v>
              </c:pt>
              <c:pt idx="10">
                <c:v>1.9565895590707538E-2</c:v>
              </c:pt>
              <c:pt idx="11">
                <c:v>1.9565895590707538E-2</c:v>
              </c:pt>
              <c:pt idx="12">
                <c:v>1.9565895590707538E-2</c:v>
              </c:pt>
              <c:pt idx="13">
                <c:v>1.9565895590707538E-2</c:v>
              </c:pt>
              <c:pt idx="14">
                <c:v>1.9565895590707538E-2</c:v>
              </c:pt>
              <c:pt idx="15">
                <c:v>1.9565895590707538E-2</c:v>
              </c:pt>
              <c:pt idx="16">
                <c:v>1.9565895590707538E-2</c:v>
              </c:pt>
              <c:pt idx="17">
                <c:v>1.9565895590707538E-2</c:v>
              </c:pt>
              <c:pt idx="18">
                <c:v>1.9565895590707538E-2</c:v>
              </c:pt>
              <c:pt idx="19">
                <c:v>1.9586986789423586E-2</c:v>
              </c:pt>
              <c:pt idx="20">
                <c:v>1.9586986789423586E-2</c:v>
              </c:pt>
              <c:pt idx="21">
                <c:v>1.9586986789423586E-2</c:v>
              </c:pt>
              <c:pt idx="22">
                <c:v>1.9586986789423586E-2</c:v>
              </c:pt>
              <c:pt idx="23">
                <c:v>1.9586986789423586E-2</c:v>
              </c:pt>
              <c:pt idx="24">
                <c:v>1.9586986789423586E-2</c:v>
              </c:pt>
              <c:pt idx="25">
                <c:v>1.9586986789423586E-2</c:v>
              </c:pt>
              <c:pt idx="26">
                <c:v>1.9586986789423586E-2</c:v>
              </c:pt>
              <c:pt idx="27">
                <c:v>1.9602149175193033E-2</c:v>
              </c:pt>
              <c:pt idx="28">
                <c:v>1.9602149175193033E-2</c:v>
              </c:pt>
              <c:pt idx="29">
                <c:v>1.9602149175193033E-2</c:v>
              </c:pt>
              <c:pt idx="30">
                <c:v>1.9602149175193033E-2</c:v>
              </c:pt>
              <c:pt idx="31">
                <c:v>1.9602149175193033E-2</c:v>
              </c:pt>
              <c:pt idx="32">
                <c:v>1.9602149175193033E-2</c:v>
              </c:pt>
              <c:pt idx="33">
                <c:v>1.9602149175193033E-2</c:v>
              </c:pt>
              <c:pt idx="34">
                <c:v>1.9602149175193033E-2</c:v>
              </c:pt>
              <c:pt idx="35">
                <c:v>1.9602149175193033E-2</c:v>
              </c:pt>
              <c:pt idx="36">
                <c:v>1.9602149175193033E-2</c:v>
              </c:pt>
              <c:pt idx="37">
                <c:v>1.9602149175193033E-2</c:v>
              </c:pt>
              <c:pt idx="38">
                <c:v>1.9602149175193033E-2</c:v>
              </c:pt>
              <c:pt idx="39">
                <c:v>1.9602149175193033E-2</c:v>
              </c:pt>
              <c:pt idx="40">
                <c:v>1.9602149175193033E-2</c:v>
              </c:pt>
              <c:pt idx="41">
                <c:v>1.9602149175193033E-2</c:v>
              </c:pt>
              <c:pt idx="42">
                <c:v>1.9602149175193033E-2</c:v>
              </c:pt>
              <c:pt idx="43">
                <c:v>1.9602149175193033E-2</c:v>
              </c:pt>
              <c:pt idx="44">
                <c:v>1.9604321887268229E-2</c:v>
              </c:pt>
              <c:pt idx="45">
                <c:v>1.9604321887268229E-2</c:v>
              </c:pt>
              <c:pt idx="46">
                <c:v>1.9604321887268229E-2</c:v>
              </c:pt>
              <c:pt idx="47">
                <c:v>1.9604321887268229E-2</c:v>
              </c:pt>
              <c:pt idx="48">
                <c:v>1.9604321887268229E-2</c:v>
              </c:pt>
              <c:pt idx="49">
                <c:v>1.9604321887268229E-2</c:v>
              </c:pt>
              <c:pt idx="50">
                <c:v>1.9604321887268229E-2</c:v>
              </c:pt>
              <c:pt idx="51">
                <c:v>1.9604321887268229E-2</c:v>
              </c:pt>
              <c:pt idx="52">
                <c:v>1.9604321887268229E-2</c:v>
              </c:pt>
              <c:pt idx="53">
                <c:v>1.9604321887268229E-2</c:v>
              </c:pt>
              <c:pt idx="54">
                <c:v>1.9604321887268229E-2</c:v>
              </c:pt>
              <c:pt idx="55">
                <c:v>1.9604321887268229E-2</c:v>
              </c:pt>
              <c:pt idx="56">
                <c:v>1.9604321887268229E-2</c:v>
              </c:pt>
              <c:pt idx="57">
                <c:v>1.9604321887268229E-2</c:v>
              </c:pt>
              <c:pt idx="58">
                <c:v>1.9604321887268229E-2</c:v>
              </c:pt>
              <c:pt idx="59">
                <c:v>1.9604321887268229E-2</c:v>
              </c:pt>
              <c:pt idx="60">
                <c:v>1.9604321887268229E-2</c:v>
              </c:pt>
              <c:pt idx="61">
                <c:v>2.5271072690584012E-2</c:v>
              </c:pt>
              <c:pt idx="62">
                <c:v>2.5271072690584012E-2</c:v>
              </c:pt>
              <c:pt idx="63">
                <c:v>2.5271072690584012E-2</c:v>
              </c:pt>
              <c:pt idx="64">
                <c:v>2.5271072690584012E-2</c:v>
              </c:pt>
              <c:pt idx="65">
                <c:v>2.5271072690584012E-2</c:v>
              </c:pt>
              <c:pt idx="66">
                <c:v>2.5271072690584012E-2</c:v>
              </c:pt>
              <c:pt idx="67">
                <c:v>2.5271072690584012E-2</c:v>
              </c:pt>
              <c:pt idx="68">
                <c:v>2.5329898853511459E-2</c:v>
              </c:pt>
              <c:pt idx="69">
                <c:v>2.5329898853511459E-2</c:v>
              </c:pt>
              <c:pt idx="70">
                <c:v>2.5329898853511459E-2</c:v>
              </c:pt>
              <c:pt idx="71">
                <c:v>2.5329898853511459E-2</c:v>
              </c:pt>
              <c:pt idx="72">
                <c:v>2.5329898853511459E-2</c:v>
              </c:pt>
              <c:pt idx="73">
                <c:v>2.5329898853511459E-2</c:v>
              </c:pt>
              <c:pt idx="74">
                <c:v>2.5329898853511459E-2</c:v>
              </c:pt>
              <c:pt idx="75">
                <c:v>2.5329898853511459E-2</c:v>
              </c:pt>
              <c:pt idx="76">
                <c:v>2.5329898853511459E-2</c:v>
              </c:pt>
              <c:pt idx="77">
                <c:v>2.5329898853511459E-2</c:v>
              </c:pt>
              <c:pt idx="78">
                <c:v>3.2975374397034789E-2</c:v>
              </c:pt>
              <c:pt idx="79">
                <c:v>3.2975374397034789E-2</c:v>
              </c:pt>
              <c:pt idx="80">
                <c:v>3.2975374397034789E-2</c:v>
              </c:pt>
              <c:pt idx="81">
                <c:v>3.2975374397034789E-2</c:v>
              </c:pt>
              <c:pt idx="82">
                <c:v>3.2975374397034789E-2</c:v>
              </c:pt>
              <c:pt idx="83">
                <c:v>3.2975374397034789E-2</c:v>
              </c:pt>
              <c:pt idx="84">
                <c:v>3.2975374397034789E-2</c:v>
              </c:pt>
              <c:pt idx="85">
                <c:v>3.2975374397034789E-2</c:v>
              </c:pt>
              <c:pt idx="86">
                <c:v>3.2975374397034789E-2</c:v>
              </c:pt>
              <c:pt idx="87">
                <c:v>3.2975374397034789E-2</c:v>
              </c:pt>
              <c:pt idx="88">
                <c:v>3.2975374397034789E-2</c:v>
              </c:pt>
              <c:pt idx="89">
                <c:v>3.2975374397034789E-2</c:v>
              </c:pt>
              <c:pt idx="90">
                <c:v>3.2980919934114693E-2</c:v>
              </c:pt>
              <c:pt idx="91">
                <c:v>3.2980919934114693E-2</c:v>
              </c:pt>
              <c:pt idx="92">
                <c:v>3.2980919934114693E-2</c:v>
              </c:pt>
              <c:pt idx="93">
                <c:v>3.2980919934114693E-2</c:v>
              </c:pt>
              <c:pt idx="94">
                <c:v>3.2980919934114693E-2</c:v>
              </c:pt>
              <c:pt idx="95">
                <c:v>3.2980919934114693E-2</c:v>
              </c:pt>
              <c:pt idx="96">
                <c:v>3.2980919934114693E-2</c:v>
              </c:pt>
              <c:pt idx="97">
                <c:v>3.2980919934114693E-2</c:v>
              </c:pt>
              <c:pt idx="98">
                <c:v>3.2980919934114693E-2</c:v>
              </c:pt>
              <c:pt idx="99">
                <c:v>3.2980919934114693E-2</c:v>
              </c:pt>
              <c:pt idx="100">
                <c:v>3.2980919934114693E-2</c:v>
              </c:pt>
              <c:pt idx="101">
                <c:v>3.2980919934114693E-2</c:v>
              </c:pt>
              <c:pt idx="102">
                <c:v>3.2980919934114693E-2</c:v>
              </c:pt>
              <c:pt idx="103">
                <c:v>3.2980919934114693E-2</c:v>
              </c:pt>
              <c:pt idx="104">
                <c:v>3.2980919934114693E-2</c:v>
              </c:pt>
              <c:pt idx="105">
                <c:v>3.2980919934114693E-2</c:v>
              </c:pt>
              <c:pt idx="106">
                <c:v>3.2980919934114693E-2</c:v>
              </c:pt>
              <c:pt idx="107">
                <c:v>3.2980919934114693E-2</c:v>
              </c:pt>
              <c:pt idx="108">
                <c:v>3.2980919934114693E-2</c:v>
              </c:pt>
              <c:pt idx="109">
                <c:v>3.2980919934114693E-2</c:v>
              </c:pt>
              <c:pt idx="110">
                <c:v>3.2985283140690685E-2</c:v>
              </c:pt>
              <c:pt idx="111">
                <c:v>3.2985283140690685E-2</c:v>
              </c:pt>
              <c:pt idx="112">
                <c:v>3.2985283140690685E-2</c:v>
              </c:pt>
              <c:pt idx="113">
                <c:v>3.2985283140690685E-2</c:v>
              </c:pt>
              <c:pt idx="114">
                <c:v>3.2985283140690685E-2</c:v>
              </c:pt>
              <c:pt idx="115">
                <c:v>3.2985283140690685E-2</c:v>
              </c:pt>
              <c:pt idx="116">
                <c:v>3.2985283140690685E-2</c:v>
              </c:pt>
              <c:pt idx="117">
                <c:v>3.2985283140690685E-2</c:v>
              </c:pt>
              <c:pt idx="118">
                <c:v>3.2985283140690685E-2</c:v>
              </c:pt>
              <c:pt idx="119">
                <c:v>3.2985283140690685E-2</c:v>
              </c:pt>
              <c:pt idx="120">
                <c:v>3.2985283140690685E-2</c:v>
              </c:pt>
              <c:pt idx="121">
                <c:v>3.2985283140690685E-2</c:v>
              </c:pt>
              <c:pt idx="122">
                <c:v>3.2985283140690685E-2</c:v>
              </c:pt>
              <c:pt idx="123">
                <c:v>3.2985283140690685E-2</c:v>
              </c:pt>
              <c:pt idx="124">
                <c:v>3.2985283140690685E-2</c:v>
              </c:pt>
              <c:pt idx="125">
                <c:v>3.2985283140690685E-2</c:v>
              </c:pt>
              <c:pt idx="126">
                <c:v>3.2985283140690685E-2</c:v>
              </c:pt>
              <c:pt idx="127">
                <c:v>3.2985283140690685E-2</c:v>
              </c:pt>
              <c:pt idx="128">
                <c:v>3.2985283140690685E-2</c:v>
              </c:pt>
            </c:numLit>
          </c:xVal>
          <c:yVal>
            <c:numLit>
              <c:formatCode>General</c:formatCode>
              <c:ptCount val="12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1880.3</c:v>
              </c:pt>
              <c:pt idx="8">
                <c:v>2375.6</c:v>
              </c:pt>
              <c:pt idx="9">
                <c:v>2384.8000000000002</c:v>
              </c:pt>
              <c:pt idx="10">
                <c:v>1923.4</c:v>
              </c:pt>
              <c:pt idx="11">
                <c:v>1827.4</c:v>
              </c:pt>
              <c:pt idx="12">
                <c:v>2038.3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2216.1999999999998</c:v>
              </c:pt>
              <c:pt idx="17">
                <c:v>2050.9</c:v>
              </c:pt>
              <c:pt idx="18">
                <c:v>1996</c:v>
              </c:pt>
              <c:pt idx="19">
                <c:v>0</c:v>
              </c:pt>
              <c:pt idx="20">
                <c:v>2260.6999999999998</c:v>
              </c:pt>
              <c:pt idx="21">
                <c:v>2369</c:v>
              </c:pt>
              <c:pt idx="22">
                <c:v>2220.9</c:v>
              </c:pt>
              <c:pt idx="23">
                <c:v>2131.4</c:v>
              </c:pt>
              <c:pt idx="24">
                <c:v>2302.6999999999998</c:v>
              </c:pt>
              <c:pt idx="25">
                <c:v>2459.9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2221.1999999999998</c:v>
              </c:pt>
              <c:pt idx="39">
                <c:v>2238.8000000000002</c:v>
              </c:pt>
              <c:pt idx="40">
                <c:v>2193.4</c:v>
              </c:pt>
              <c:pt idx="41">
                <c:v>2149.3000000000002</c:v>
              </c:pt>
              <c:pt idx="42">
                <c:v>2151</c:v>
              </c:pt>
              <c:pt idx="43">
                <c:v>2196.6</c:v>
              </c:pt>
              <c:pt idx="44">
                <c:v>0</c:v>
              </c:pt>
              <c:pt idx="45">
                <c:v>1993.9</c:v>
              </c:pt>
              <c:pt idx="46">
                <c:v>1770.1</c:v>
              </c:pt>
              <c:pt idx="47">
                <c:v>0</c:v>
              </c:pt>
              <c:pt idx="48">
                <c:v>0</c:v>
              </c:pt>
              <c:pt idx="49">
                <c:v>2054.6999999999998</c:v>
              </c:pt>
              <c:pt idx="50">
                <c:v>2084</c:v>
              </c:pt>
              <c:pt idx="51">
                <c:v>2051.1999999999998</c:v>
              </c:pt>
              <c:pt idx="52">
                <c:v>2055.1</c:v>
              </c:pt>
              <c:pt idx="53">
                <c:v>2090.4</c:v>
              </c:pt>
              <c:pt idx="54">
                <c:v>1997.7</c:v>
              </c:pt>
              <c:pt idx="55">
                <c:v>1998</c:v>
              </c:pt>
              <c:pt idx="56">
                <c:v>0</c:v>
              </c:pt>
              <c:pt idx="57">
                <c:v>2238.1999999999998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2411.3000000000002</c:v>
              </c:pt>
              <c:pt idx="70">
                <c:v>2392</c:v>
              </c:pt>
              <c:pt idx="71">
                <c:v>2629.2</c:v>
              </c:pt>
              <c:pt idx="72">
                <c:v>2681.6</c:v>
              </c:pt>
              <c:pt idx="73">
                <c:v>2669.5</c:v>
              </c:pt>
              <c:pt idx="74">
                <c:v>2635.1</c:v>
              </c:pt>
              <c:pt idx="75">
                <c:v>2382</c:v>
              </c:pt>
              <c:pt idx="76">
                <c:v>2487.3000000000002</c:v>
              </c:pt>
              <c:pt idx="77">
                <c:v>2483.1999999999998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3676.8</c:v>
              </c:pt>
              <c:pt idx="82">
                <c:v>0</c:v>
              </c:pt>
              <c:pt idx="83">
                <c:v>3383.8</c:v>
              </c:pt>
              <c:pt idx="84">
                <c:v>3370.4</c:v>
              </c:pt>
              <c:pt idx="85">
                <c:v>3441.6</c:v>
              </c:pt>
              <c:pt idx="86">
                <c:v>3491.9</c:v>
              </c:pt>
              <c:pt idx="87">
                <c:v>3612.2</c:v>
              </c:pt>
              <c:pt idx="88">
                <c:v>3536.6</c:v>
              </c:pt>
              <c:pt idx="89">
                <c:v>3524.9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3746.7</c:v>
              </c:pt>
              <c:pt idx="100">
                <c:v>3673.3</c:v>
              </c:pt>
              <c:pt idx="101">
                <c:v>3759.4</c:v>
              </c:pt>
              <c:pt idx="102">
                <c:v>3598.4</c:v>
              </c:pt>
              <c:pt idx="103">
                <c:v>3666.6</c:v>
              </c:pt>
              <c:pt idx="104">
                <c:v>3342.7</c:v>
              </c:pt>
              <c:pt idx="105">
                <c:v>3463.3</c:v>
              </c:pt>
              <c:pt idx="106">
                <c:v>3707.1</c:v>
              </c:pt>
              <c:pt idx="107">
                <c:v>3631.9</c:v>
              </c:pt>
              <c:pt idx="108">
                <c:v>3690.7</c:v>
              </c:pt>
              <c:pt idx="109">
                <c:v>3735.4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3597.4</c:v>
              </c:pt>
              <c:pt idx="121">
                <c:v>3644.1</c:v>
              </c:pt>
              <c:pt idx="122">
                <c:v>3450.1</c:v>
              </c:pt>
              <c:pt idx="123">
                <c:v>3501.3</c:v>
              </c:pt>
              <c:pt idx="124">
                <c:v>3569.4</c:v>
              </c:pt>
              <c:pt idx="125">
                <c:v>3612.3</c:v>
              </c:pt>
              <c:pt idx="126">
                <c:v>3609.8</c:v>
              </c:pt>
              <c:pt idx="127">
                <c:v>3427.8</c:v>
              </c:pt>
              <c:pt idx="128">
                <c:v>3500.7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BB-4223-8726-DA5280C93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271088"/>
        <c:axId val="662278960"/>
      </c:scatterChart>
      <c:valAx>
        <c:axId val="6622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8960"/>
        <c:crosses val="autoZero"/>
        <c:crossBetween val="midCat"/>
      </c:valAx>
      <c:valAx>
        <c:axId val="662278960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 Vs FID (Reduced)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29"/>
              <c:pt idx="0">
                <c:v>100.04329170240734</c:v>
              </c:pt>
              <c:pt idx="1">
                <c:v>100.04329170240734</c:v>
              </c:pt>
              <c:pt idx="2">
                <c:v>100.04329170240734</c:v>
              </c:pt>
              <c:pt idx="3">
                <c:v>100.04329170240734</c:v>
              </c:pt>
              <c:pt idx="4">
                <c:v>100.04329170240734</c:v>
              </c:pt>
              <c:pt idx="5">
                <c:v>100.04329170240734</c:v>
              </c:pt>
              <c:pt idx="6">
                <c:v>100.04329170240734</c:v>
              </c:pt>
              <c:pt idx="7">
                <c:v>100.04329170240734</c:v>
              </c:pt>
              <c:pt idx="8">
                <c:v>100.04329170240734</c:v>
              </c:pt>
              <c:pt idx="9">
                <c:v>100.04329170240734</c:v>
              </c:pt>
              <c:pt idx="10">
                <c:v>100.04329170240734</c:v>
              </c:pt>
              <c:pt idx="11">
                <c:v>100.04329170240734</c:v>
              </c:pt>
              <c:pt idx="12">
                <c:v>100.04329170240734</c:v>
              </c:pt>
              <c:pt idx="13">
                <c:v>100.04329170240734</c:v>
              </c:pt>
              <c:pt idx="14">
                <c:v>100.04329170240734</c:v>
              </c:pt>
              <c:pt idx="15">
                <c:v>100.04329170240734</c:v>
              </c:pt>
              <c:pt idx="16">
                <c:v>100.04329170240734</c:v>
              </c:pt>
              <c:pt idx="17">
                <c:v>100.04329170240734</c:v>
              </c:pt>
              <c:pt idx="18">
                <c:v>100.04329170240734</c:v>
              </c:pt>
              <c:pt idx="19">
                <c:v>130.05313310240734</c:v>
              </c:pt>
              <c:pt idx="20">
                <c:v>130.05313310240734</c:v>
              </c:pt>
              <c:pt idx="21">
                <c:v>130.05313310240734</c:v>
              </c:pt>
              <c:pt idx="22">
                <c:v>130.05313310240734</c:v>
              </c:pt>
              <c:pt idx="23">
                <c:v>130.05313310240734</c:v>
              </c:pt>
              <c:pt idx="24">
                <c:v>130.05313310240734</c:v>
              </c:pt>
              <c:pt idx="25">
                <c:v>130.05313310240734</c:v>
              </c:pt>
              <c:pt idx="26">
                <c:v>130.05313310240734</c:v>
              </c:pt>
              <c:pt idx="27">
                <c:v>116.07790450240735</c:v>
              </c:pt>
              <c:pt idx="28">
                <c:v>116.07790450240735</c:v>
              </c:pt>
              <c:pt idx="29">
                <c:v>116.07790450240735</c:v>
              </c:pt>
              <c:pt idx="30">
                <c:v>116.07790450240735</c:v>
              </c:pt>
              <c:pt idx="31">
                <c:v>116.07790450240735</c:v>
              </c:pt>
              <c:pt idx="32">
                <c:v>116.07790450240735</c:v>
              </c:pt>
              <c:pt idx="33">
                <c:v>116.07790450240735</c:v>
              </c:pt>
              <c:pt idx="34">
                <c:v>116.07790450240735</c:v>
              </c:pt>
              <c:pt idx="35">
                <c:v>116.07790450240735</c:v>
              </c:pt>
              <c:pt idx="36">
                <c:v>116.07790450240735</c:v>
              </c:pt>
              <c:pt idx="37">
                <c:v>116.07790450240735</c:v>
              </c:pt>
              <c:pt idx="38">
                <c:v>116.07790450240735</c:v>
              </c:pt>
              <c:pt idx="39">
                <c:v>116.07790450240735</c:v>
              </c:pt>
              <c:pt idx="40">
                <c:v>116.07790450240735</c:v>
              </c:pt>
              <c:pt idx="41">
                <c:v>116.07790450240735</c:v>
              </c:pt>
              <c:pt idx="42">
                <c:v>116.07790450240735</c:v>
              </c:pt>
              <c:pt idx="43">
                <c:v>116.07790450240735</c:v>
              </c:pt>
              <c:pt idx="44">
                <c:v>84.997125102407338</c:v>
              </c:pt>
              <c:pt idx="45">
                <c:v>84.997125102407338</c:v>
              </c:pt>
              <c:pt idx="46">
                <c:v>84.997125102407338</c:v>
              </c:pt>
              <c:pt idx="47">
                <c:v>84.997125102407338</c:v>
              </c:pt>
              <c:pt idx="48">
                <c:v>84.997125102407338</c:v>
              </c:pt>
              <c:pt idx="49">
                <c:v>84.997125102407338</c:v>
              </c:pt>
              <c:pt idx="50">
                <c:v>84.997125102407338</c:v>
              </c:pt>
              <c:pt idx="51">
                <c:v>84.997125102407338</c:v>
              </c:pt>
              <c:pt idx="52">
                <c:v>84.997125102407338</c:v>
              </c:pt>
              <c:pt idx="53">
                <c:v>84.997125102407338</c:v>
              </c:pt>
              <c:pt idx="54">
                <c:v>84.997125102407338</c:v>
              </c:pt>
              <c:pt idx="55">
                <c:v>84.997125102407338</c:v>
              </c:pt>
              <c:pt idx="56">
                <c:v>84.997125102407338</c:v>
              </c:pt>
              <c:pt idx="57">
                <c:v>84.997125102407338</c:v>
              </c:pt>
              <c:pt idx="58">
                <c:v>84.997125102407338</c:v>
              </c:pt>
              <c:pt idx="59">
                <c:v>84.997125102407338</c:v>
              </c:pt>
              <c:pt idx="60">
                <c:v>84.997125102407338</c:v>
              </c:pt>
              <c:pt idx="61">
                <c:v>100.04308210240733</c:v>
              </c:pt>
              <c:pt idx="62">
                <c:v>100.04308210240733</c:v>
              </c:pt>
              <c:pt idx="63">
                <c:v>100.04308210240733</c:v>
              </c:pt>
              <c:pt idx="64">
                <c:v>100.04308210240733</c:v>
              </c:pt>
              <c:pt idx="65">
                <c:v>100.04308210240733</c:v>
              </c:pt>
              <c:pt idx="66">
                <c:v>100.04308210240733</c:v>
              </c:pt>
              <c:pt idx="67">
                <c:v>100.04308210240733</c:v>
              </c:pt>
              <c:pt idx="68">
                <c:v>116.14340890240733</c:v>
              </c:pt>
              <c:pt idx="69">
                <c:v>116.14340890240733</c:v>
              </c:pt>
              <c:pt idx="70">
                <c:v>116.14340890240733</c:v>
              </c:pt>
              <c:pt idx="71">
                <c:v>116.14340890240733</c:v>
              </c:pt>
              <c:pt idx="72">
                <c:v>116.14340890240733</c:v>
              </c:pt>
              <c:pt idx="73">
                <c:v>116.14340890240733</c:v>
              </c:pt>
              <c:pt idx="74">
                <c:v>116.14340890240733</c:v>
              </c:pt>
              <c:pt idx="75">
                <c:v>116.14340890240733</c:v>
              </c:pt>
              <c:pt idx="76">
                <c:v>116.14340890240733</c:v>
              </c:pt>
              <c:pt idx="77">
                <c:v>116.14340890240733</c:v>
              </c:pt>
              <c:pt idx="78">
                <c:v>129.98916550240733</c:v>
              </c:pt>
              <c:pt idx="79">
                <c:v>129.98916550240733</c:v>
              </c:pt>
              <c:pt idx="80">
                <c:v>129.98916550240733</c:v>
              </c:pt>
              <c:pt idx="81">
                <c:v>129.98916550240733</c:v>
              </c:pt>
              <c:pt idx="82">
                <c:v>129.98916550240733</c:v>
              </c:pt>
              <c:pt idx="83">
                <c:v>129.98916550240733</c:v>
              </c:pt>
              <c:pt idx="84">
                <c:v>129.98916550240733</c:v>
              </c:pt>
              <c:pt idx="85">
                <c:v>129.98916550240733</c:v>
              </c:pt>
              <c:pt idx="86">
                <c:v>129.98916550240733</c:v>
              </c:pt>
              <c:pt idx="87">
                <c:v>129.98916550240733</c:v>
              </c:pt>
              <c:pt idx="88">
                <c:v>129.98916550240733</c:v>
              </c:pt>
              <c:pt idx="89">
                <c:v>129.98916550240733</c:v>
              </c:pt>
              <c:pt idx="90">
                <c:v>100.00165570240733</c:v>
              </c:pt>
              <c:pt idx="91">
                <c:v>100.00165570240733</c:v>
              </c:pt>
              <c:pt idx="92">
                <c:v>100.00165570240733</c:v>
              </c:pt>
              <c:pt idx="93">
                <c:v>100.00165570240733</c:v>
              </c:pt>
              <c:pt idx="94">
                <c:v>100.00165570240733</c:v>
              </c:pt>
              <c:pt idx="95">
                <c:v>100.00165570240733</c:v>
              </c:pt>
              <c:pt idx="96">
                <c:v>100.00165570240733</c:v>
              </c:pt>
              <c:pt idx="97">
                <c:v>100.00165570240733</c:v>
              </c:pt>
              <c:pt idx="98">
                <c:v>100.00165570240733</c:v>
              </c:pt>
              <c:pt idx="99">
                <c:v>100.00165570240733</c:v>
              </c:pt>
              <c:pt idx="100">
                <c:v>100.00165570240733</c:v>
              </c:pt>
              <c:pt idx="101">
                <c:v>100.00165570240733</c:v>
              </c:pt>
              <c:pt idx="102">
                <c:v>100.00165570240733</c:v>
              </c:pt>
              <c:pt idx="103">
                <c:v>100.00165570240733</c:v>
              </c:pt>
              <c:pt idx="104">
                <c:v>100.00165570240733</c:v>
              </c:pt>
              <c:pt idx="105">
                <c:v>100.00165570240733</c:v>
              </c:pt>
              <c:pt idx="106">
                <c:v>100.00165570240733</c:v>
              </c:pt>
              <c:pt idx="107">
                <c:v>100.00165570240733</c:v>
              </c:pt>
              <c:pt idx="108">
                <c:v>100.00165570240733</c:v>
              </c:pt>
              <c:pt idx="109">
                <c:v>100.00165570240733</c:v>
              </c:pt>
              <c:pt idx="110">
                <c:v>116.13057810240734</c:v>
              </c:pt>
              <c:pt idx="111">
                <c:v>116.13057810240734</c:v>
              </c:pt>
              <c:pt idx="112">
                <c:v>116.13057810240734</c:v>
              </c:pt>
              <c:pt idx="113">
                <c:v>116.13057810240734</c:v>
              </c:pt>
              <c:pt idx="114">
                <c:v>116.13057810240734</c:v>
              </c:pt>
              <c:pt idx="115">
                <c:v>116.13057810240734</c:v>
              </c:pt>
              <c:pt idx="116">
                <c:v>116.13057810240734</c:v>
              </c:pt>
              <c:pt idx="117">
                <c:v>116.13057810240734</c:v>
              </c:pt>
              <c:pt idx="118">
                <c:v>116.13057810240734</c:v>
              </c:pt>
              <c:pt idx="119">
                <c:v>116.13057810240734</c:v>
              </c:pt>
              <c:pt idx="120">
                <c:v>116.13057810240734</c:v>
              </c:pt>
              <c:pt idx="121">
                <c:v>116.13057810240734</c:v>
              </c:pt>
              <c:pt idx="122">
                <c:v>116.13057810240734</c:v>
              </c:pt>
              <c:pt idx="123">
                <c:v>116.13057810240734</c:v>
              </c:pt>
              <c:pt idx="124">
                <c:v>116.13057810240734</c:v>
              </c:pt>
              <c:pt idx="125">
                <c:v>116.13057810240734</c:v>
              </c:pt>
              <c:pt idx="126">
                <c:v>116.13057810240734</c:v>
              </c:pt>
              <c:pt idx="127">
                <c:v>116.13057810240734</c:v>
              </c:pt>
              <c:pt idx="128">
                <c:v>116.13057810240734</c:v>
              </c:pt>
            </c:numLit>
          </c:xVal>
          <c:yVal>
            <c:numLit>
              <c:formatCode>General</c:formatCode>
              <c:ptCount val="12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1880.3</c:v>
              </c:pt>
              <c:pt idx="8">
                <c:v>2375.6</c:v>
              </c:pt>
              <c:pt idx="9">
                <c:v>2384.8000000000002</c:v>
              </c:pt>
              <c:pt idx="10">
                <c:v>1923.4</c:v>
              </c:pt>
              <c:pt idx="11">
                <c:v>1827.4</c:v>
              </c:pt>
              <c:pt idx="12">
                <c:v>2038.3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2216.1999999999998</c:v>
              </c:pt>
              <c:pt idx="17">
                <c:v>2050.9</c:v>
              </c:pt>
              <c:pt idx="18">
                <c:v>1996</c:v>
              </c:pt>
              <c:pt idx="19">
                <c:v>0</c:v>
              </c:pt>
              <c:pt idx="20">
                <c:v>2260.6999999999998</c:v>
              </c:pt>
              <c:pt idx="21">
                <c:v>2369</c:v>
              </c:pt>
              <c:pt idx="22">
                <c:v>2220.9</c:v>
              </c:pt>
              <c:pt idx="23">
                <c:v>2131.4</c:v>
              </c:pt>
              <c:pt idx="24">
                <c:v>2302.6999999999998</c:v>
              </c:pt>
              <c:pt idx="25">
                <c:v>2459.9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2221.1999999999998</c:v>
              </c:pt>
              <c:pt idx="39">
                <c:v>2238.8000000000002</c:v>
              </c:pt>
              <c:pt idx="40">
                <c:v>2193.4</c:v>
              </c:pt>
              <c:pt idx="41">
                <c:v>2149.3000000000002</c:v>
              </c:pt>
              <c:pt idx="42">
                <c:v>2151</c:v>
              </c:pt>
              <c:pt idx="43">
                <c:v>2196.6</c:v>
              </c:pt>
              <c:pt idx="44">
                <c:v>0</c:v>
              </c:pt>
              <c:pt idx="45">
                <c:v>1993.9</c:v>
              </c:pt>
              <c:pt idx="46">
                <c:v>1770.1</c:v>
              </c:pt>
              <c:pt idx="47">
                <c:v>0</c:v>
              </c:pt>
              <c:pt idx="48">
                <c:v>0</c:v>
              </c:pt>
              <c:pt idx="49">
                <c:v>2054.6999999999998</c:v>
              </c:pt>
              <c:pt idx="50">
                <c:v>2084</c:v>
              </c:pt>
              <c:pt idx="51">
                <c:v>2051.1999999999998</c:v>
              </c:pt>
              <c:pt idx="52">
                <c:v>2055.1</c:v>
              </c:pt>
              <c:pt idx="53">
                <c:v>2090.4</c:v>
              </c:pt>
              <c:pt idx="54">
                <c:v>1997.7</c:v>
              </c:pt>
              <c:pt idx="55">
                <c:v>1998</c:v>
              </c:pt>
              <c:pt idx="56">
                <c:v>0</c:v>
              </c:pt>
              <c:pt idx="57">
                <c:v>2238.1999999999998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2411.3000000000002</c:v>
              </c:pt>
              <c:pt idx="70">
                <c:v>2392</c:v>
              </c:pt>
              <c:pt idx="71">
                <c:v>2629.2</c:v>
              </c:pt>
              <c:pt idx="72">
                <c:v>2681.6</c:v>
              </c:pt>
              <c:pt idx="73">
                <c:v>2669.5</c:v>
              </c:pt>
              <c:pt idx="74">
                <c:v>2635.1</c:v>
              </c:pt>
              <c:pt idx="75">
                <c:v>2382</c:v>
              </c:pt>
              <c:pt idx="76">
                <c:v>2487.3000000000002</c:v>
              </c:pt>
              <c:pt idx="77">
                <c:v>2483.1999999999998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3676.8</c:v>
              </c:pt>
              <c:pt idx="82">
                <c:v>0</c:v>
              </c:pt>
              <c:pt idx="83">
                <c:v>3383.8</c:v>
              </c:pt>
              <c:pt idx="84">
                <c:v>3370.4</c:v>
              </c:pt>
              <c:pt idx="85">
                <c:v>3441.6</c:v>
              </c:pt>
              <c:pt idx="86">
                <c:v>3491.9</c:v>
              </c:pt>
              <c:pt idx="87">
                <c:v>3612.2</c:v>
              </c:pt>
              <c:pt idx="88">
                <c:v>3536.6</c:v>
              </c:pt>
              <c:pt idx="89">
                <c:v>3524.9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3746.7</c:v>
              </c:pt>
              <c:pt idx="100">
                <c:v>3673.3</c:v>
              </c:pt>
              <c:pt idx="101">
                <c:v>3759.4</c:v>
              </c:pt>
              <c:pt idx="102">
                <c:v>3598.4</c:v>
              </c:pt>
              <c:pt idx="103">
                <c:v>3666.6</c:v>
              </c:pt>
              <c:pt idx="104">
                <c:v>3342.7</c:v>
              </c:pt>
              <c:pt idx="105">
                <c:v>3463.3</c:v>
              </c:pt>
              <c:pt idx="106">
                <c:v>3707.1</c:v>
              </c:pt>
              <c:pt idx="107">
                <c:v>3631.9</c:v>
              </c:pt>
              <c:pt idx="108">
                <c:v>3690.7</c:v>
              </c:pt>
              <c:pt idx="109">
                <c:v>3735.4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3597.4</c:v>
              </c:pt>
              <c:pt idx="121">
                <c:v>3644.1</c:v>
              </c:pt>
              <c:pt idx="122">
                <c:v>3450.1</c:v>
              </c:pt>
              <c:pt idx="123">
                <c:v>3501.3</c:v>
              </c:pt>
              <c:pt idx="124">
                <c:v>3569.4</c:v>
              </c:pt>
              <c:pt idx="125">
                <c:v>3612.3</c:v>
              </c:pt>
              <c:pt idx="126">
                <c:v>3609.8</c:v>
              </c:pt>
              <c:pt idx="127">
                <c:v>3427.8</c:v>
              </c:pt>
              <c:pt idx="128">
                <c:v>3500.7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317-4ADD-BB6F-0954BA99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271088"/>
        <c:axId val="662278960"/>
      </c:scatterChart>
      <c:valAx>
        <c:axId val="6622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8960"/>
        <c:crosses val="autoZero"/>
        <c:crossBetween val="midCat"/>
      </c:valAx>
      <c:valAx>
        <c:axId val="662278960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 Vs FID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29"/>
              <c:pt idx="0">
                <c:v>100.04329170240734</c:v>
              </c:pt>
              <c:pt idx="1">
                <c:v>100.04329170240734</c:v>
              </c:pt>
              <c:pt idx="2">
                <c:v>100.04329170240734</c:v>
              </c:pt>
              <c:pt idx="3">
                <c:v>100.04329170240734</c:v>
              </c:pt>
              <c:pt idx="4">
                <c:v>100.04329170240734</c:v>
              </c:pt>
              <c:pt idx="5">
                <c:v>100.04329170240734</c:v>
              </c:pt>
              <c:pt idx="6">
                <c:v>100.04329170240734</c:v>
              </c:pt>
              <c:pt idx="7">
                <c:v>100.04329170240734</c:v>
              </c:pt>
              <c:pt idx="8">
                <c:v>100.04329170240734</c:v>
              </c:pt>
              <c:pt idx="9">
                <c:v>100.04329170240734</c:v>
              </c:pt>
              <c:pt idx="10">
                <c:v>100.04329170240734</c:v>
              </c:pt>
              <c:pt idx="11">
                <c:v>100.04329170240734</c:v>
              </c:pt>
              <c:pt idx="12">
                <c:v>100.04329170240734</c:v>
              </c:pt>
              <c:pt idx="13">
                <c:v>100.04329170240734</c:v>
              </c:pt>
              <c:pt idx="14">
                <c:v>100.04329170240734</c:v>
              </c:pt>
              <c:pt idx="15">
                <c:v>100.04329170240734</c:v>
              </c:pt>
              <c:pt idx="16">
                <c:v>100.04329170240734</c:v>
              </c:pt>
              <c:pt idx="17">
                <c:v>100.04329170240734</c:v>
              </c:pt>
              <c:pt idx="18">
                <c:v>100.04329170240734</c:v>
              </c:pt>
              <c:pt idx="19">
                <c:v>130.05313310240734</c:v>
              </c:pt>
              <c:pt idx="20">
                <c:v>130.05313310240734</c:v>
              </c:pt>
              <c:pt idx="21">
                <c:v>130.05313310240734</c:v>
              </c:pt>
              <c:pt idx="22">
                <c:v>130.05313310240734</c:v>
              </c:pt>
              <c:pt idx="23">
                <c:v>130.05313310240734</c:v>
              </c:pt>
              <c:pt idx="24">
                <c:v>130.05313310240734</c:v>
              </c:pt>
              <c:pt idx="25">
                <c:v>130.05313310240734</c:v>
              </c:pt>
              <c:pt idx="26">
                <c:v>130.05313310240734</c:v>
              </c:pt>
              <c:pt idx="27">
                <c:v>116.07790450240735</c:v>
              </c:pt>
              <c:pt idx="28">
                <c:v>116.07790450240735</c:v>
              </c:pt>
              <c:pt idx="29">
                <c:v>116.07790450240735</c:v>
              </c:pt>
              <c:pt idx="30">
                <c:v>116.07790450240735</c:v>
              </c:pt>
              <c:pt idx="31">
                <c:v>116.07790450240735</c:v>
              </c:pt>
              <c:pt idx="32">
                <c:v>116.07790450240735</c:v>
              </c:pt>
              <c:pt idx="33">
                <c:v>116.07790450240735</c:v>
              </c:pt>
              <c:pt idx="34">
                <c:v>116.07790450240735</c:v>
              </c:pt>
              <c:pt idx="35">
                <c:v>116.07790450240735</c:v>
              </c:pt>
              <c:pt idx="36">
                <c:v>116.07790450240735</c:v>
              </c:pt>
              <c:pt idx="37">
                <c:v>116.07790450240735</c:v>
              </c:pt>
              <c:pt idx="38">
                <c:v>116.07790450240735</c:v>
              </c:pt>
              <c:pt idx="39">
                <c:v>116.07790450240735</c:v>
              </c:pt>
              <c:pt idx="40">
                <c:v>116.07790450240735</c:v>
              </c:pt>
              <c:pt idx="41">
                <c:v>116.07790450240735</c:v>
              </c:pt>
              <c:pt idx="42">
                <c:v>116.07790450240735</c:v>
              </c:pt>
              <c:pt idx="43">
                <c:v>116.07790450240735</c:v>
              </c:pt>
              <c:pt idx="44">
                <c:v>84.997125102407338</c:v>
              </c:pt>
              <c:pt idx="45">
                <c:v>84.997125102407338</c:v>
              </c:pt>
              <c:pt idx="46">
                <c:v>84.997125102407338</c:v>
              </c:pt>
              <c:pt idx="47">
                <c:v>84.997125102407338</c:v>
              </c:pt>
              <c:pt idx="48">
                <c:v>84.997125102407338</c:v>
              </c:pt>
              <c:pt idx="49">
                <c:v>84.997125102407338</c:v>
              </c:pt>
              <c:pt idx="50">
                <c:v>84.997125102407338</c:v>
              </c:pt>
              <c:pt idx="51">
                <c:v>84.997125102407338</c:v>
              </c:pt>
              <c:pt idx="52">
                <c:v>84.997125102407338</c:v>
              </c:pt>
              <c:pt idx="53">
                <c:v>84.997125102407338</c:v>
              </c:pt>
              <c:pt idx="54">
                <c:v>84.997125102407338</c:v>
              </c:pt>
              <c:pt idx="55">
                <c:v>84.997125102407338</c:v>
              </c:pt>
              <c:pt idx="56">
                <c:v>84.997125102407338</c:v>
              </c:pt>
              <c:pt idx="57">
                <c:v>84.997125102407338</c:v>
              </c:pt>
              <c:pt idx="58">
                <c:v>84.997125102407338</c:v>
              </c:pt>
              <c:pt idx="59">
                <c:v>84.997125102407338</c:v>
              </c:pt>
              <c:pt idx="60">
                <c:v>84.997125102407338</c:v>
              </c:pt>
              <c:pt idx="61">
                <c:v>100.04308210240733</c:v>
              </c:pt>
              <c:pt idx="62">
                <c:v>100.04308210240733</c:v>
              </c:pt>
              <c:pt idx="63">
                <c:v>100.04308210240733</c:v>
              </c:pt>
              <c:pt idx="64">
                <c:v>100.04308210240733</c:v>
              </c:pt>
              <c:pt idx="65">
                <c:v>100.04308210240733</c:v>
              </c:pt>
              <c:pt idx="66">
                <c:v>100.04308210240733</c:v>
              </c:pt>
              <c:pt idx="67">
                <c:v>100.04308210240733</c:v>
              </c:pt>
              <c:pt idx="68">
                <c:v>116.14340890240733</c:v>
              </c:pt>
              <c:pt idx="69">
                <c:v>116.14340890240733</c:v>
              </c:pt>
              <c:pt idx="70">
                <c:v>116.14340890240733</c:v>
              </c:pt>
              <c:pt idx="71">
                <c:v>116.14340890240733</c:v>
              </c:pt>
              <c:pt idx="72">
                <c:v>116.14340890240733</c:v>
              </c:pt>
              <c:pt idx="73">
                <c:v>116.14340890240733</c:v>
              </c:pt>
              <c:pt idx="74">
                <c:v>116.14340890240733</c:v>
              </c:pt>
              <c:pt idx="75">
                <c:v>116.14340890240733</c:v>
              </c:pt>
              <c:pt idx="76">
                <c:v>116.14340890240733</c:v>
              </c:pt>
              <c:pt idx="77">
                <c:v>116.14340890240733</c:v>
              </c:pt>
              <c:pt idx="78">
                <c:v>129.98916550240733</c:v>
              </c:pt>
              <c:pt idx="79">
                <c:v>129.98916550240733</c:v>
              </c:pt>
              <c:pt idx="80">
                <c:v>129.98916550240733</c:v>
              </c:pt>
              <c:pt idx="81">
                <c:v>129.98916550240733</c:v>
              </c:pt>
              <c:pt idx="82">
                <c:v>129.98916550240733</c:v>
              </c:pt>
              <c:pt idx="83">
                <c:v>129.98916550240733</c:v>
              </c:pt>
              <c:pt idx="84">
                <c:v>129.98916550240733</c:v>
              </c:pt>
              <c:pt idx="85">
                <c:v>129.98916550240733</c:v>
              </c:pt>
              <c:pt idx="86">
                <c:v>129.98916550240733</c:v>
              </c:pt>
              <c:pt idx="87">
                <c:v>129.98916550240733</c:v>
              </c:pt>
              <c:pt idx="88">
                <c:v>129.98916550240733</c:v>
              </c:pt>
              <c:pt idx="89">
                <c:v>129.98916550240733</c:v>
              </c:pt>
              <c:pt idx="90">
                <c:v>100.00165570240733</c:v>
              </c:pt>
              <c:pt idx="91">
                <c:v>100.00165570240733</c:v>
              </c:pt>
              <c:pt idx="92">
                <c:v>100.00165570240733</c:v>
              </c:pt>
              <c:pt idx="93">
                <c:v>100.00165570240733</c:v>
              </c:pt>
              <c:pt idx="94">
                <c:v>100.00165570240733</c:v>
              </c:pt>
              <c:pt idx="95">
                <c:v>100.00165570240733</c:v>
              </c:pt>
              <c:pt idx="96">
                <c:v>100.00165570240733</c:v>
              </c:pt>
              <c:pt idx="97">
                <c:v>100.00165570240733</c:v>
              </c:pt>
              <c:pt idx="98">
                <c:v>100.00165570240733</c:v>
              </c:pt>
              <c:pt idx="99">
                <c:v>100.00165570240733</c:v>
              </c:pt>
              <c:pt idx="100">
                <c:v>100.00165570240733</c:v>
              </c:pt>
              <c:pt idx="101">
                <c:v>100.00165570240733</c:v>
              </c:pt>
              <c:pt idx="102">
                <c:v>100.00165570240733</c:v>
              </c:pt>
              <c:pt idx="103">
                <c:v>100.00165570240733</c:v>
              </c:pt>
              <c:pt idx="104">
                <c:v>100.00165570240733</c:v>
              </c:pt>
              <c:pt idx="105">
                <c:v>100.00165570240733</c:v>
              </c:pt>
              <c:pt idx="106">
                <c:v>100.00165570240733</c:v>
              </c:pt>
              <c:pt idx="107">
                <c:v>100.00165570240733</c:v>
              </c:pt>
              <c:pt idx="108">
                <c:v>100.00165570240733</c:v>
              </c:pt>
              <c:pt idx="109">
                <c:v>100.00165570240733</c:v>
              </c:pt>
              <c:pt idx="110">
                <c:v>116.13057810240734</c:v>
              </c:pt>
              <c:pt idx="111">
                <c:v>116.13057810240734</c:v>
              </c:pt>
              <c:pt idx="112">
                <c:v>116.13057810240734</c:v>
              </c:pt>
              <c:pt idx="113">
                <c:v>116.13057810240734</c:v>
              </c:pt>
              <c:pt idx="114">
                <c:v>116.13057810240734</c:v>
              </c:pt>
              <c:pt idx="115">
                <c:v>116.13057810240734</c:v>
              </c:pt>
              <c:pt idx="116">
                <c:v>116.13057810240734</c:v>
              </c:pt>
              <c:pt idx="117">
                <c:v>116.13057810240734</c:v>
              </c:pt>
              <c:pt idx="118">
                <c:v>116.13057810240734</c:v>
              </c:pt>
              <c:pt idx="119">
                <c:v>116.13057810240734</c:v>
              </c:pt>
              <c:pt idx="120">
                <c:v>116.13057810240734</c:v>
              </c:pt>
              <c:pt idx="121">
                <c:v>116.13057810240734</c:v>
              </c:pt>
              <c:pt idx="122">
                <c:v>116.13057810240734</c:v>
              </c:pt>
              <c:pt idx="123">
                <c:v>116.13057810240734</c:v>
              </c:pt>
              <c:pt idx="124">
                <c:v>116.13057810240734</c:v>
              </c:pt>
              <c:pt idx="125">
                <c:v>116.13057810240734</c:v>
              </c:pt>
              <c:pt idx="126">
                <c:v>116.13057810240734</c:v>
              </c:pt>
              <c:pt idx="127">
                <c:v>116.13057810240734</c:v>
              </c:pt>
              <c:pt idx="128">
                <c:v>116.13057810240734</c:v>
              </c:pt>
            </c:numLit>
          </c:xVal>
          <c:yVal>
            <c:numLit>
              <c:formatCode>General</c:formatCode>
              <c:ptCount val="129"/>
              <c:pt idx="3">
                <c:v>1273.8</c:v>
              </c:pt>
              <c:pt idx="6">
                <c:v>1475.6</c:v>
              </c:pt>
              <c:pt idx="7">
                <c:v>1880.3</c:v>
              </c:pt>
              <c:pt idx="8">
                <c:v>2375.6</c:v>
              </c:pt>
              <c:pt idx="9">
                <c:v>2384.8000000000002</c:v>
              </c:pt>
              <c:pt idx="10">
                <c:v>1923.4</c:v>
              </c:pt>
              <c:pt idx="11">
                <c:v>1827.4</c:v>
              </c:pt>
              <c:pt idx="12">
                <c:v>2038.3</c:v>
              </c:pt>
              <c:pt idx="16">
                <c:v>2216.1999999999998</c:v>
              </c:pt>
              <c:pt idx="17">
                <c:v>2050.9</c:v>
              </c:pt>
              <c:pt idx="18">
                <c:v>1996</c:v>
              </c:pt>
              <c:pt idx="19">
                <c:v>2895.8</c:v>
              </c:pt>
              <c:pt idx="20">
                <c:v>2260.6999999999998</c:v>
              </c:pt>
              <c:pt idx="21">
                <c:v>2369</c:v>
              </c:pt>
              <c:pt idx="22">
                <c:v>2220.9</c:v>
              </c:pt>
              <c:pt idx="23">
                <c:v>2131.4</c:v>
              </c:pt>
              <c:pt idx="24">
                <c:v>2302.6999999999998</c:v>
              </c:pt>
              <c:pt idx="25">
                <c:v>2459.9</c:v>
              </c:pt>
              <c:pt idx="27">
                <c:v>1829.3</c:v>
              </c:pt>
              <c:pt idx="28">
                <c:v>2237.6999999999998</c:v>
              </c:pt>
              <c:pt idx="29">
                <c:v>2068.8000000000002</c:v>
              </c:pt>
              <c:pt idx="30">
                <c:v>2080.8000000000002</c:v>
              </c:pt>
              <c:pt idx="31">
                <c:v>1578.7</c:v>
              </c:pt>
              <c:pt idx="32">
                <c:v>2005</c:v>
              </c:pt>
              <c:pt idx="33">
                <c:v>2148.6</c:v>
              </c:pt>
              <c:pt idx="34">
                <c:v>2115.5</c:v>
              </c:pt>
              <c:pt idx="35">
                <c:v>1533</c:v>
              </c:pt>
              <c:pt idx="36">
                <c:v>1645.8</c:v>
              </c:pt>
              <c:pt idx="37">
                <c:v>2196.5</c:v>
              </c:pt>
              <c:pt idx="38">
                <c:v>2221.1999999999998</c:v>
              </c:pt>
              <c:pt idx="39">
                <c:v>2238.8000000000002</c:v>
              </c:pt>
              <c:pt idx="40">
                <c:v>2193.4</c:v>
              </c:pt>
              <c:pt idx="41">
                <c:v>2149.3000000000002</c:v>
              </c:pt>
              <c:pt idx="42">
                <c:v>2151</c:v>
              </c:pt>
              <c:pt idx="43">
                <c:v>2196.6</c:v>
              </c:pt>
              <c:pt idx="44">
                <c:v>2410.4</c:v>
              </c:pt>
              <c:pt idx="45">
                <c:v>1993.9</c:v>
              </c:pt>
              <c:pt idx="46">
                <c:v>1770.1</c:v>
              </c:pt>
              <c:pt idx="47">
                <c:v>1328.3</c:v>
              </c:pt>
              <c:pt idx="48">
                <c:v>1596.3</c:v>
              </c:pt>
              <c:pt idx="49">
                <c:v>2054.6999999999998</c:v>
              </c:pt>
              <c:pt idx="50">
                <c:v>2084</c:v>
              </c:pt>
              <c:pt idx="51">
                <c:v>2051.1999999999998</c:v>
              </c:pt>
              <c:pt idx="52">
                <c:v>2055.1</c:v>
              </c:pt>
              <c:pt idx="53">
                <c:v>2090.4</c:v>
              </c:pt>
              <c:pt idx="54">
                <c:v>1997.7</c:v>
              </c:pt>
              <c:pt idx="55">
                <c:v>1998</c:v>
              </c:pt>
              <c:pt idx="56">
                <c:v>1875.4</c:v>
              </c:pt>
              <c:pt idx="57">
                <c:v>2238.1999999999998</c:v>
              </c:pt>
              <c:pt idx="58">
                <c:v>2880.1</c:v>
              </c:pt>
              <c:pt idx="68">
                <c:v>2513.9</c:v>
              </c:pt>
              <c:pt idx="69">
                <c:v>2411.3000000000002</c:v>
              </c:pt>
              <c:pt idx="70">
                <c:v>2392</c:v>
              </c:pt>
              <c:pt idx="71">
                <c:v>2629.2</c:v>
              </c:pt>
              <c:pt idx="72">
                <c:v>2681.6</c:v>
              </c:pt>
              <c:pt idx="73">
                <c:v>2669.5</c:v>
              </c:pt>
              <c:pt idx="74">
                <c:v>2635.1</c:v>
              </c:pt>
              <c:pt idx="75">
                <c:v>2382</c:v>
              </c:pt>
              <c:pt idx="76">
                <c:v>2487.3000000000002</c:v>
              </c:pt>
              <c:pt idx="77">
                <c:v>2483.1999999999998</c:v>
              </c:pt>
              <c:pt idx="78">
                <c:v>3618.7</c:v>
              </c:pt>
              <c:pt idx="79">
                <c:v>3678.1</c:v>
              </c:pt>
              <c:pt idx="80">
                <c:v>4714</c:v>
              </c:pt>
              <c:pt idx="81">
                <c:v>3676.8</c:v>
              </c:pt>
              <c:pt idx="82">
                <c:v>3862.4</c:v>
              </c:pt>
              <c:pt idx="83">
                <c:v>3383.8</c:v>
              </c:pt>
              <c:pt idx="84">
                <c:v>3370.4</c:v>
              </c:pt>
              <c:pt idx="85">
                <c:v>3441.6</c:v>
              </c:pt>
              <c:pt idx="86">
                <c:v>3491.9</c:v>
              </c:pt>
              <c:pt idx="87">
                <c:v>3612.2</c:v>
              </c:pt>
              <c:pt idx="88">
                <c:v>3536.6</c:v>
              </c:pt>
              <c:pt idx="89">
                <c:v>3524.9</c:v>
              </c:pt>
              <c:pt idx="90">
                <c:v>3100.7</c:v>
              </c:pt>
              <c:pt idx="91">
                <c:v>2694.2</c:v>
              </c:pt>
              <c:pt idx="92">
                <c:v>3419.9</c:v>
              </c:pt>
              <c:pt idx="93">
                <c:v>4003.3</c:v>
              </c:pt>
              <c:pt idx="94">
                <c:v>3763.3</c:v>
              </c:pt>
              <c:pt idx="95">
                <c:v>3376</c:v>
              </c:pt>
              <c:pt idx="96">
                <c:v>3051</c:v>
              </c:pt>
              <c:pt idx="97">
                <c:v>2945.7</c:v>
              </c:pt>
              <c:pt idx="98">
                <c:v>3986.5</c:v>
              </c:pt>
              <c:pt idx="99">
                <c:v>3746.7</c:v>
              </c:pt>
              <c:pt idx="100">
                <c:v>3673.3</c:v>
              </c:pt>
              <c:pt idx="101">
                <c:v>3759.4</c:v>
              </c:pt>
              <c:pt idx="102">
                <c:v>3598.4</c:v>
              </c:pt>
              <c:pt idx="103">
                <c:v>3666.6</c:v>
              </c:pt>
              <c:pt idx="104">
                <c:v>3342.7</c:v>
              </c:pt>
              <c:pt idx="105">
                <c:v>3463.3</c:v>
              </c:pt>
              <c:pt idx="106">
                <c:v>3707.1</c:v>
              </c:pt>
              <c:pt idx="107">
                <c:v>3631.9</c:v>
              </c:pt>
              <c:pt idx="108">
                <c:v>3690.7</c:v>
              </c:pt>
              <c:pt idx="109">
                <c:v>3735.4</c:v>
              </c:pt>
              <c:pt idx="110">
                <c:v>6282.6</c:v>
              </c:pt>
              <c:pt idx="111">
                <c:v>496</c:v>
              </c:pt>
              <c:pt idx="112">
                <c:v>483.1</c:v>
              </c:pt>
              <c:pt idx="113">
                <c:v>2933.4</c:v>
              </c:pt>
              <c:pt idx="114">
                <c:v>3214.1</c:v>
              </c:pt>
              <c:pt idx="115">
                <c:v>3998.9</c:v>
              </c:pt>
              <c:pt idx="116">
                <c:v>3649.2</c:v>
              </c:pt>
              <c:pt idx="117">
                <c:v>3611</c:v>
              </c:pt>
              <c:pt idx="118">
                <c:v>3329.8</c:v>
              </c:pt>
              <c:pt idx="119">
                <c:v>2000.7</c:v>
              </c:pt>
              <c:pt idx="120">
                <c:v>3597.4</c:v>
              </c:pt>
              <c:pt idx="121">
                <c:v>3644.1</c:v>
              </c:pt>
              <c:pt idx="122">
                <c:v>3450.1</c:v>
              </c:pt>
              <c:pt idx="123">
                <c:v>3501.3</c:v>
              </c:pt>
              <c:pt idx="124">
                <c:v>3569.4</c:v>
              </c:pt>
              <c:pt idx="125">
                <c:v>3612.3</c:v>
              </c:pt>
              <c:pt idx="126">
                <c:v>3609.8</c:v>
              </c:pt>
              <c:pt idx="127">
                <c:v>3427.8</c:v>
              </c:pt>
              <c:pt idx="128">
                <c:v>3500.7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3C-4E7E-82D3-CC5A3D288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271088"/>
        <c:axId val="662278960"/>
      </c:scatterChart>
      <c:valAx>
        <c:axId val="6622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8960"/>
        <c:crosses val="autoZero"/>
        <c:crossBetween val="midCat"/>
      </c:valAx>
      <c:valAx>
        <c:axId val="662278960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</a:t>
            </a:r>
            <a:r>
              <a:rPr lang="en-US" baseline="0"/>
              <a:t> Calibration Averages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112.29997810240734</c:v>
              </c:pt>
              <c:pt idx="1">
                <c:v>96.703509102407338</c:v>
              </c:pt>
              <c:pt idx="2">
                <c:v>125.70272410240734</c:v>
              </c:pt>
              <c:pt idx="3">
                <c:v>113.20150810240733</c:v>
              </c:pt>
              <c:pt idx="4">
                <c:v>113.80252810240735</c:v>
              </c:pt>
              <c:pt idx="5">
                <c:v>83.330814102407345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3545.8777777777777</c:v>
              </c:pt>
              <c:pt idx="1">
                <c:v>3666.8333333333335</c:v>
              </c:pt>
              <c:pt idx="2">
                <c:v>3504.7750000000001</c:v>
              </c:pt>
              <c:pt idx="3">
                <c:v>2530.1333333333332</c:v>
              </c:pt>
              <c:pt idx="4">
                <c:v>2191.7166666666667</c:v>
              </c:pt>
              <c:pt idx="5">
                <c:v>2033.33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9B1-4EE1-8C92-5C09DA27B87E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112.29997810240734</c:v>
              </c:pt>
              <c:pt idx="1">
                <c:v>96.703509102407338</c:v>
              </c:pt>
              <c:pt idx="2">
                <c:v>125.70272410240734</c:v>
              </c:pt>
              <c:pt idx="3">
                <c:v>113.20150810240733</c:v>
              </c:pt>
              <c:pt idx="4">
                <c:v>113.80252810240735</c:v>
              </c:pt>
              <c:pt idx="5">
                <c:v>83.330814102407345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6506.9777777777772</c:v>
              </c:pt>
              <c:pt idx="1">
                <c:v>6044.0499999999993</c:v>
              </c:pt>
              <c:pt idx="2">
                <c:v>6485.5250000000005</c:v>
              </c:pt>
              <c:pt idx="3">
                <c:v>4660.6333333333341</c:v>
              </c:pt>
              <c:pt idx="4">
                <c:v>3807.4333333333329</c:v>
              </c:pt>
              <c:pt idx="5">
                <c:v>3572.0800000000004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9B1-4EE1-8C92-5C09DA27B87E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112.29997810240734</c:v>
              </c:pt>
              <c:pt idx="1">
                <c:v>96.703509102407338</c:v>
              </c:pt>
              <c:pt idx="2">
                <c:v>125.70272410240734</c:v>
              </c:pt>
              <c:pt idx="3">
                <c:v>113.20150810240733</c:v>
              </c:pt>
              <c:pt idx="4">
                <c:v>113.80252810240735</c:v>
              </c:pt>
              <c:pt idx="5">
                <c:v>83.330814102407345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2776.0333333333338</c:v>
              </c:pt>
              <c:pt idx="1">
                <c:v>2777.5916666666667</c:v>
              </c:pt>
              <c:pt idx="2">
                <c:v>2802.6750000000002</c:v>
              </c:pt>
              <c:pt idx="3">
                <c:v>2821.2222222222222</c:v>
              </c:pt>
              <c:pt idx="4">
                <c:v>2846.3666666666668</c:v>
              </c:pt>
              <c:pt idx="5">
                <c:v>2833.8100000000004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9B1-4EE1-8C92-5C09DA27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H2 Flow SCCM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 Calibration Averages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1.7122781999999998E-4</c:v>
              </c:pt>
              <c:pt idx="1">
                <c:v>1.4742715301999999E-4</c:v>
              </c:pt>
              <c:pt idx="2">
                <c:v>1.9160393057999998E-4</c:v>
              </c:pt>
              <c:pt idx="3">
                <c:v>1.3150296576E-4</c:v>
              </c:pt>
              <c:pt idx="4">
                <c:v>1.0170932507999999E-4</c:v>
              </c:pt>
              <c:pt idx="5">
                <c:v>7.4484101699999984E-5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3545.8777777777777</c:v>
              </c:pt>
              <c:pt idx="1">
                <c:v>3666.8333333333335</c:v>
              </c:pt>
              <c:pt idx="2">
                <c:v>3504.7750000000001</c:v>
              </c:pt>
              <c:pt idx="3">
                <c:v>2530.1333333333332</c:v>
              </c:pt>
              <c:pt idx="4">
                <c:v>2191.7166666666667</c:v>
              </c:pt>
              <c:pt idx="5">
                <c:v>2033.33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56-4A5C-B04B-9B35B9265F22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1.7122781999999998E-4</c:v>
              </c:pt>
              <c:pt idx="1">
                <c:v>1.4742715301999999E-4</c:v>
              </c:pt>
              <c:pt idx="2">
                <c:v>1.9160393057999998E-4</c:v>
              </c:pt>
              <c:pt idx="3">
                <c:v>1.3150296576E-4</c:v>
              </c:pt>
              <c:pt idx="4">
                <c:v>1.0170932507999999E-4</c:v>
              </c:pt>
              <c:pt idx="5">
                <c:v>7.4484101699999984E-5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6506.9777777777772</c:v>
              </c:pt>
              <c:pt idx="1">
                <c:v>6044.0499999999993</c:v>
              </c:pt>
              <c:pt idx="2">
                <c:v>6485.5250000000005</c:v>
              </c:pt>
              <c:pt idx="3">
                <c:v>4660.6333333333341</c:v>
              </c:pt>
              <c:pt idx="4">
                <c:v>3807.4333333333329</c:v>
              </c:pt>
              <c:pt idx="5">
                <c:v>3572.0800000000004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56-4A5C-B04B-9B35B9265F22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1.7122781999999998E-4</c:v>
              </c:pt>
              <c:pt idx="1">
                <c:v>1.4742715301999999E-4</c:v>
              </c:pt>
              <c:pt idx="2">
                <c:v>1.9160393057999998E-4</c:v>
              </c:pt>
              <c:pt idx="3">
                <c:v>1.3150296576E-4</c:v>
              </c:pt>
              <c:pt idx="4">
                <c:v>1.0170932507999999E-4</c:v>
              </c:pt>
              <c:pt idx="5">
                <c:v>7.4484101699999984E-5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2776.0333333333338</c:v>
              </c:pt>
              <c:pt idx="1">
                <c:v>2777.5916666666667</c:v>
              </c:pt>
              <c:pt idx="2">
                <c:v>2802.6750000000002</c:v>
              </c:pt>
              <c:pt idx="3">
                <c:v>2821.2222222222222</c:v>
              </c:pt>
              <c:pt idx="4">
                <c:v>2846.3666666666668</c:v>
              </c:pt>
              <c:pt idx="5">
                <c:v>2833.8100000000004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56-4A5C-B04B-9B35B9265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Ethanol Flow (mols/min)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</a:t>
            </a:r>
            <a:r>
              <a:rPr lang="en-US" baseline="0"/>
              <a:t> Calibration Averages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3.2985283140690685E-2</c:v>
              </c:pt>
              <c:pt idx="1">
                <c:v>3.2980919934114693E-2</c:v>
              </c:pt>
              <c:pt idx="2">
                <c:v>3.2975374397034789E-2</c:v>
              </c:pt>
              <c:pt idx="3">
                <c:v>2.5329898853511459E-2</c:v>
              </c:pt>
              <c:pt idx="4">
                <c:v>1.9602149175193033E-2</c:v>
              </c:pt>
              <c:pt idx="5">
                <c:v>1.9604321887268229E-2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3545.8777777777777</c:v>
              </c:pt>
              <c:pt idx="1">
                <c:v>3666.8333333333335</c:v>
              </c:pt>
              <c:pt idx="2">
                <c:v>3504.7750000000001</c:v>
              </c:pt>
              <c:pt idx="3">
                <c:v>2530.1333333333332</c:v>
              </c:pt>
              <c:pt idx="4">
                <c:v>2191.7166666666667</c:v>
              </c:pt>
              <c:pt idx="5">
                <c:v>2033.33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F51-4422-8C24-FFBEEFDB6A9E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3.2985283140690685E-2</c:v>
              </c:pt>
              <c:pt idx="1">
                <c:v>3.2980919934114693E-2</c:v>
              </c:pt>
              <c:pt idx="2">
                <c:v>3.2975374397034789E-2</c:v>
              </c:pt>
              <c:pt idx="3">
                <c:v>2.5329898853511459E-2</c:v>
              </c:pt>
              <c:pt idx="4">
                <c:v>1.9602149175193033E-2</c:v>
              </c:pt>
              <c:pt idx="5">
                <c:v>1.9604321887268229E-2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6506.9777777777772</c:v>
              </c:pt>
              <c:pt idx="1">
                <c:v>6044.0499999999993</c:v>
              </c:pt>
              <c:pt idx="2">
                <c:v>6485.5250000000005</c:v>
              </c:pt>
              <c:pt idx="3">
                <c:v>4660.6333333333341</c:v>
              </c:pt>
              <c:pt idx="4">
                <c:v>3807.4333333333329</c:v>
              </c:pt>
              <c:pt idx="5">
                <c:v>3572.0800000000004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F51-4422-8C24-FFBEEFDB6A9E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3.2985283140690685E-2</c:v>
              </c:pt>
              <c:pt idx="1">
                <c:v>3.2980919934114693E-2</c:v>
              </c:pt>
              <c:pt idx="2">
                <c:v>3.2975374397034789E-2</c:v>
              </c:pt>
              <c:pt idx="3">
                <c:v>2.5329898853511459E-2</c:v>
              </c:pt>
              <c:pt idx="4">
                <c:v>1.9602149175193033E-2</c:v>
              </c:pt>
              <c:pt idx="5">
                <c:v>1.9604321887268229E-2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2776.0333333333338</c:v>
              </c:pt>
              <c:pt idx="1">
                <c:v>2777.5916666666667</c:v>
              </c:pt>
              <c:pt idx="2">
                <c:v>2802.6750000000002</c:v>
              </c:pt>
              <c:pt idx="3">
                <c:v>2821.2222222222222</c:v>
              </c:pt>
              <c:pt idx="4">
                <c:v>2846.3666666666668</c:v>
              </c:pt>
              <c:pt idx="5">
                <c:v>2833.8100000000004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F51-4422-8C24-FFBEEFDB6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 Frac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 Calibration Averages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116.13057810240734</c:v>
              </c:pt>
              <c:pt idx="1">
                <c:v>100.00165570240733</c:v>
              </c:pt>
              <c:pt idx="2">
                <c:v>129.98916550240733</c:v>
              </c:pt>
              <c:pt idx="3">
                <c:v>116.14340890240733</c:v>
              </c:pt>
              <c:pt idx="4">
                <c:v>116.07790450240735</c:v>
              </c:pt>
              <c:pt idx="5">
                <c:v>84.997125102407338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3545.8777777777777</c:v>
              </c:pt>
              <c:pt idx="1">
                <c:v>3666.8333333333335</c:v>
              </c:pt>
              <c:pt idx="2">
                <c:v>3504.7750000000001</c:v>
              </c:pt>
              <c:pt idx="3">
                <c:v>2530.1333333333332</c:v>
              </c:pt>
              <c:pt idx="4">
                <c:v>2191.7166666666667</c:v>
              </c:pt>
              <c:pt idx="5">
                <c:v>2033.33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74E-4354-BF95-2D114F119167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116.13057810240734</c:v>
              </c:pt>
              <c:pt idx="1">
                <c:v>100.00165570240733</c:v>
              </c:pt>
              <c:pt idx="2">
                <c:v>129.98916550240733</c:v>
              </c:pt>
              <c:pt idx="3">
                <c:v>116.14340890240733</c:v>
              </c:pt>
              <c:pt idx="4">
                <c:v>116.07790450240735</c:v>
              </c:pt>
              <c:pt idx="5">
                <c:v>84.997125102407338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6506.9777777777772</c:v>
              </c:pt>
              <c:pt idx="1">
                <c:v>6044.0499999999993</c:v>
              </c:pt>
              <c:pt idx="2">
                <c:v>6485.5250000000005</c:v>
              </c:pt>
              <c:pt idx="3">
                <c:v>4660.6333333333341</c:v>
              </c:pt>
              <c:pt idx="4">
                <c:v>3807.4333333333329</c:v>
              </c:pt>
              <c:pt idx="5">
                <c:v>3572.0800000000004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74E-4354-BF95-2D114F119167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116.13057810240734</c:v>
              </c:pt>
              <c:pt idx="1">
                <c:v>100.00165570240733</c:v>
              </c:pt>
              <c:pt idx="2">
                <c:v>129.98916550240733</c:v>
              </c:pt>
              <c:pt idx="3">
                <c:v>116.14340890240733</c:v>
              </c:pt>
              <c:pt idx="4">
                <c:v>116.07790450240735</c:v>
              </c:pt>
              <c:pt idx="5">
                <c:v>84.997125102407338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2776.0333333333338</c:v>
              </c:pt>
              <c:pt idx="1">
                <c:v>2777.5916666666667</c:v>
              </c:pt>
              <c:pt idx="2">
                <c:v>2802.6750000000002</c:v>
              </c:pt>
              <c:pt idx="3">
                <c:v>2821.2222222222222</c:v>
              </c:pt>
              <c:pt idx="4">
                <c:v>2846.3666666666668</c:v>
              </c:pt>
              <c:pt idx="5">
                <c:v>2833.8100000000004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74E-4354-BF95-2D114F11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  <c:min val="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</a:t>
                </a:r>
                <a:r>
                  <a:rPr lang="en-US" baseline="0"/>
                  <a:t> Flow (SCCM)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 Calibration Averages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-1</c:v>
              </c:pt>
              <c:pt idx="7">
                <c:v>-1</c:v>
              </c:pt>
            </c:numLit>
          </c:xVal>
          <c:yVal>
            <c:numLit>
              <c:formatCode>General</c:formatCode>
              <c:ptCount val="8"/>
              <c:pt idx="0">
                <c:v>3545.8777777777777</c:v>
              </c:pt>
              <c:pt idx="1">
                <c:v>3666.8333333333335</c:v>
              </c:pt>
              <c:pt idx="2">
                <c:v>3504.7750000000001</c:v>
              </c:pt>
              <c:pt idx="3">
                <c:v>2530.1333333333332</c:v>
              </c:pt>
              <c:pt idx="4">
                <c:v>2191.7166666666667</c:v>
              </c:pt>
              <c:pt idx="5">
                <c:v>2033.33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5B-40C2-9CF7-15086A2EA451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-1</c:v>
              </c:pt>
              <c:pt idx="7">
                <c:v>-1</c:v>
              </c:pt>
            </c:numLit>
          </c:xVal>
          <c:yVal>
            <c:numLit>
              <c:formatCode>General</c:formatCode>
              <c:ptCount val="8"/>
              <c:pt idx="0">
                <c:v>6506.9777777777772</c:v>
              </c:pt>
              <c:pt idx="1">
                <c:v>6044.0499999999993</c:v>
              </c:pt>
              <c:pt idx="2">
                <c:v>6485.5250000000005</c:v>
              </c:pt>
              <c:pt idx="3">
                <c:v>4660.6333333333341</c:v>
              </c:pt>
              <c:pt idx="4">
                <c:v>3807.4333333333329</c:v>
              </c:pt>
              <c:pt idx="5">
                <c:v>3572.0800000000004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5B-40C2-9CF7-15086A2EA451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-1</c:v>
              </c:pt>
              <c:pt idx="7">
                <c:v>-1</c:v>
              </c:pt>
            </c:numLit>
          </c:xVal>
          <c:yVal>
            <c:numLit>
              <c:formatCode>General</c:formatCode>
              <c:ptCount val="8"/>
              <c:pt idx="0">
                <c:v>2776.0333333333338</c:v>
              </c:pt>
              <c:pt idx="1">
                <c:v>2777.5916666666667</c:v>
              </c:pt>
              <c:pt idx="2">
                <c:v>2802.6750000000002</c:v>
              </c:pt>
              <c:pt idx="3">
                <c:v>2821.2222222222222</c:v>
              </c:pt>
              <c:pt idx="4">
                <c:v>2846.3666666666668</c:v>
              </c:pt>
              <c:pt idx="5">
                <c:v>2833.8100000000004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5B-40C2-9CF7-15086A2EA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Condition #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 Calibration Averages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1.7122781999999998E-4</c:v>
              </c:pt>
              <c:pt idx="1">
                <c:v>1.4742715301999999E-4</c:v>
              </c:pt>
              <c:pt idx="2">
                <c:v>1.9160393057999998E-4</c:v>
              </c:pt>
              <c:pt idx="3">
                <c:v>1.3150296576E-4</c:v>
              </c:pt>
              <c:pt idx="4">
                <c:v>1.0170932507999999E-4</c:v>
              </c:pt>
              <c:pt idx="5">
                <c:v>7.4484101699999984E-5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0.42697146202926789</c:v>
              </c:pt>
              <c:pt idx="1">
                <c:v>0.73997827729423571</c:v>
              </c:pt>
              <c:pt idx="2">
                <c:v>0.43236726186574226</c:v>
              </c:pt>
              <c:pt idx="3">
                <c:v>0.60740058418753029</c:v>
              </c:pt>
              <c:pt idx="4">
                <c:v>0.747772172250178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F8B-457D-B608-499EA1A24602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1.7122781999999998E-4</c:v>
              </c:pt>
              <c:pt idx="1">
                <c:v>1.4742715301999999E-4</c:v>
              </c:pt>
              <c:pt idx="2">
                <c:v>1.9160393057999998E-4</c:v>
              </c:pt>
              <c:pt idx="3">
                <c:v>1.3150296576E-4</c:v>
              </c:pt>
              <c:pt idx="4">
                <c:v>1.0170932507999999E-4</c:v>
              </c:pt>
              <c:pt idx="5">
                <c:v>7.4484101699999984E-5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1.2773461601182234</c:v>
              </c:pt>
              <c:pt idx="1">
                <c:v>1.3201310893924205</c:v>
              </c:pt>
              <c:pt idx="2">
                <c:v>1.2505530524734632</c:v>
              </c:pt>
              <c:pt idx="3">
                <c:v>0.89691042066239723</c:v>
              </c:pt>
              <c:pt idx="4">
                <c:v>0.77003906323262339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F8B-457D-B608-499EA1A24602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1.7122781999999998E-4</c:v>
              </c:pt>
              <c:pt idx="1">
                <c:v>1.4742715301999999E-4</c:v>
              </c:pt>
              <c:pt idx="2">
                <c:v>1.9160393057999998E-4</c:v>
              </c:pt>
              <c:pt idx="3">
                <c:v>1.3150296576E-4</c:v>
              </c:pt>
              <c:pt idx="4">
                <c:v>1.0170932507999999E-4</c:v>
              </c:pt>
              <c:pt idx="5">
                <c:v>7.4484101699999984E-5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0.54505914013015178</c:v>
              </c:pt>
              <c:pt idx="1">
                <c:v>0.95345670257050041</c:v>
              </c:pt>
              <c:pt idx="2">
                <c:v>0.54035199854003146</c:v>
              </c:pt>
              <c:pt idx="3">
                <c:v>0.54325649595422898</c:v>
              </c:pt>
              <c:pt idx="4">
                <c:v>0.57564051353949186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F8B-457D-B608-499EA1A24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Ethanol Flow (mols/min)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</a:t>
            </a:r>
            <a:r>
              <a:rPr lang="en-US" baseline="0"/>
              <a:t> Calibration Averages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3.2985283140690685E-2</c:v>
              </c:pt>
              <c:pt idx="1">
                <c:v>3.2980919934114693E-2</c:v>
              </c:pt>
              <c:pt idx="2">
                <c:v>3.2975374397034789E-2</c:v>
              </c:pt>
              <c:pt idx="3">
                <c:v>2.5329898853511459E-2</c:v>
              </c:pt>
              <c:pt idx="4">
                <c:v>1.9602149175193033E-2</c:v>
              </c:pt>
              <c:pt idx="5">
                <c:v>1.9604321887268229E-2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0.42697146202926789</c:v>
              </c:pt>
              <c:pt idx="1">
                <c:v>0.73997827729423571</c:v>
              </c:pt>
              <c:pt idx="2">
                <c:v>0.43236726186574226</c:v>
              </c:pt>
              <c:pt idx="3">
                <c:v>0.60740058418753029</c:v>
              </c:pt>
              <c:pt idx="4">
                <c:v>0.747772172250178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964-4E23-8E03-C10BB3347F91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3.2985283140690685E-2</c:v>
              </c:pt>
              <c:pt idx="1">
                <c:v>3.2980919934114693E-2</c:v>
              </c:pt>
              <c:pt idx="2">
                <c:v>3.2975374397034789E-2</c:v>
              </c:pt>
              <c:pt idx="3">
                <c:v>2.5329898853511459E-2</c:v>
              </c:pt>
              <c:pt idx="4">
                <c:v>1.9602149175193033E-2</c:v>
              </c:pt>
              <c:pt idx="5">
                <c:v>1.9604321887268229E-2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1.2773461601182234</c:v>
              </c:pt>
              <c:pt idx="1">
                <c:v>1.3201310893924205</c:v>
              </c:pt>
              <c:pt idx="2">
                <c:v>1.2505530524734632</c:v>
              </c:pt>
              <c:pt idx="3">
                <c:v>0.89691042066239723</c:v>
              </c:pt>
              <c:pt idx="4">
                <c:v>0.77003906323262339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964-4E23-8E03-C10BB3347F91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3.2985283140690685E-2</c:v>
              </c:pt>
              <c:pt idx="1">
                <c:v>3.2980919934114693E-2</c:v>
              </c:pt>
              <c:pt idx="2">
                <c:v>3.2975374397034789E-2</c:v>
              </c:pt>
              <c:pt idx="3">
                <c:v>2.5329898853511459E-2</c:v>
              </c:pt>
              <c:pt idx="4">
                <c:v>1.9602149175193033E-2</c:v>
              </c:pt>
              <c:pt idx="5">
                <c:v>1.9604321887268229E-2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0.54505914013015178</c:v>
              </c:pt>
              <c:pt idx="1">
                <c:v>0.95345670257050041</c:v>
              </c:pt>
              <c:pt idx="2">
                <c:v>0.54035199854003146</c:v>
              </c:pt>
              <c:pt idx="3">
                <c:v>0.54325649595422898</c:v>
              </c:pt>
              <c:pt idx="4">
                <c:v>0.57564051353949186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964-4E23-8E03-C10BB3347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 Frac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Ethanol Calibration Averages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Lit>
              <c:formatCode>General</c:formatCode>
              <c:ptCount val="8"/>
              <c:pt idx="0">
                <c:v>116.13057810240734</c:v>
              </c:pt>
              <c:pt idx="1">
                <c:v>100.00165570240733</c:v>
              </c:pt>
              <c:pt idx="2">
                <c:v>129.98916550240733</c:v>
              </c:pt>
              <c:pt idx="3">
                <c:v>116.14340890240733</c:v>
              </c:pt>
              <c:pt idx="4">
                <c:v>116.07790450240735</c:v>
              </c:pt>
              <c:pt idx="5">
                <c:v>84.997125102407338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0.42697146202926789</c:v>
              </c:pt>
              <c:pt idx="1">
                <c:v>0.73997827729423571</c:v>
              </c:pt>
              <c:pt idx="2">
                <c:v>0.43236726186574226</c:v>
              </c:pt>
              <c:pt idx="3">
                <c:v>0.60740058418753029</c:v>
              </c:pt>
              <c:pt idx="4">
                <c:v>0.747772172250178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04F-41C4-B2D1-DB2E3F3C7B0D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Lit>
              <c:formatCode>General</c:formatCode>
              <c:ptCount val="8"/>
              <c:pt idx="0">
                <c:v>116.13057810240734</c:v>
              </c:pt>
              <c:pt idx="1">
                <c:v>100.00165570240733</c:v>
              </c:pt>
              <c:pt idx="2">
                <c:v>129.98916550240733</c:v>
              </c:pt>
              <c:pt idx="3">
                <c:v>116.14340890240733</c:v>
              </c:pt>
              <c:pt idx="4">
                <c:v>116.07790450240735</c:v>
              </c:pt>
              <c:pt idx="5">
                <c:v>84.997125102407338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1.2773461601182234</c:v>
              </c:pt>
              <c:pt idx="1">
                <c:v>1.3201310893924205</c:v>
              </c:pt>
              <c:pt idx="2">
                <c:v>1.2505530524734632</c:v>
              </c:pt>
              <c:pt idx="3">
                <c:v>0.89691042066239723</c:v>
              </c:pt>
              <c:pt idx="4">
                <c:v>0.77003906323262339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04F-41C4-B2D1-DB2E3F3C7B0D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116.13057810240734</c:v>
              </c:pt>
              <c:pt idx="1">
                <c:v>100.00165570240733</c:v>
              </c:pt>
              <c:pt idx="2">
                <c:v>129.98916550240733</c:v>
              </c:pt>
              <c:pt idx="3">
                <c:v>116.14340890240733</c:v>
              </c:pt>
              <c:pt idx="4">
                <c:v>116.07790450240735</c:v>
              </c:pt>
              <c:pt idx="5">
                <c:v>84.997125102407338</c:v>
              </c:pt>
              <c:pt idx="6">
                <c:v>#N/A</c:v>
              </c:pt>
              <c:pt idx="7">
                <c:v>#N/A</c:v>
              </c:pt>
            </c:numLit>
          </c:xVal>
          <c:yVal>
            <c:numLit>
              <c:formatCode>General</c:formatCode>
              <c:ptCount val="8"/>
              <c:pt idx="0">
                <c:v>0.54505914013015178</c:v>
              </c:pt>
              <c:pt idx="1">
                <c:v>0.95345670257050041</c:v>
              </c:pt>
              <c:pt idx="2">
                <c:v>0.54035199854003146</c:v>
              </c:pt>
              <c:pt idx="3">
                <c:v>0.54325649595422898</c:v>
              </c:pt>
              <c:pt idx="4">
                <c:v>0.57564051353949186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04F-41C4-B2D1-DB2E3F3C7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92720"/>
        <c:axId val="1531929104"/>
      </c:scatterChart>
      <c:valAx>
        <c:axId val="1568092720"/>
        <c:scaling>
          <c:orientation val="minMax"/>
          <c:min val="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</a:t>
                </a:r>
                <a:r>
                  <a:rPr lang="en-US" baseline="0"/>
                  <a:t> Flow (SCCM)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9104"/>
        <c:crosses val="autoZero"/>
        <c:crossBetween val="midCat"/>
      </c:valAx>
      <c:valAx>
        <c:axId val="15319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Peak Area(s)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FID Ethanol Vs Cond# (All)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0"/>
              <c:pt idx="0">
                <c:v>3</c:v>
              </c:pt>
              <c:pt idx="1">
                <c:v>3</c:v>
              </c:pt>
              <c:pt idx="2">
                <c:v>3</c:v>
              </c:pt>
              <c:pt idx="3">
                <c:v>3</c:v>
              </c:pt>
              <c:pt idx="4">
                <c:v>3</c:v>
              </c:pt>
              <c:pt idx="5">
                <c:v>3</c:v>
              </c:pt>
              <c:pt idx="6">
                <c:v>3</c:v>
              </c:pt>
              <c:pt idx="7">
                <c:v>3</c:v>
              </c:pt>
              <c:pt idx="8">
                <c:v>3</c:v>
              </c:pt>
              <c:pt idx="9">
                <c:v>4</c:v>
              </c:pt>
              <c:pt idx="10">
                <c:v>4</c:v>
              </c:pt>
              <c:pt idx="11">
                <c:v>4</c:v>
              </c:pt>
              <c:pt idx="12">
                <c:v>4</c:v>
              </c:pt>
              <c:pt idx="13">
                <c:v>4</c:v>
              </c:pt>
              <c:pt idx="14">
                <c:v>4</c:v>
              </c:pt>
              <c:pt idx="15">
                <c:v>4</c:v>
              </c:pt>
              <c:pt idx="16">
                <c:v>4</c:v>
              </c:pt>
              <c:pt idx="17">
                <c:v>4</c:v>
              </c:pt>
              <c:pt idx="18">
                <c:v>4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5</c:v>
              </c:pt>
              <c:pt idx="29">
                <c:v>5</c:v>
              </c:pt>
              <c:pt idx="30">
                <c:v>5</c:v>
              </c:pt>
              <c:pt idx="31">
                <c:v>5</c:v>
              </c:pt>
              <c:pt idx="32">
                <c:v>5</c:v>
              </c:pt>
              <c:pt idx="33">
                <c:v>5</c:v>
              </c:pt>
              <c:pt idx="34">
                <c:v>2</c:v>
              </c:pt>
              <c:pt idx="35">
                <c:v>2</c:v>
              </c:pt>
              <c:pt idx="36">
                <c:v>2</c:v>
              </c:pt>
              <c:pt idx="37">
                <c:v>2</c:v>
              </c:pt>
              <c:pt idx="38">
                <c:v>2</c:v>
              </c:pt>
              <c:pt idx="39">
                <c:v>2</c:v>
              </c:pt>
              <c:pt idx="40">
                <c:v>2</c:v>
              </c:pt>
              <c:pt idx="41">
                <c:v>2</c:v>
              </c:pt>
              <c:pt idx="42">
                <c:v>2</c:v>
              </c:pt>
              <c:pt idx="43">
                <c:v>2</c:v>
              </c:pt>
              <c:pt idx="44">
                <c:v>2</c:v>
              </c:pt>
              <c:pt idx="45">
                <c:v>2</c:v>
              </c:pt>
              <c:pt idx="46">
                <c:v>2</c:v>
              </c:pt>
              <c:pt idx="47">
                <c:v>6</c:v>
              </c:pt>
              <c:pt idx="48">
                <c:v>6</c:v>
              </c:pt>
              <c:pt idx="49">
                <c:v>6</c:v>
              </c:pt>
              <c:pt idx="50">
                <c:v>6</c:v>
              </c:pt>
              <c:pt idx="51">
                <c:v>6</c:v>
              </c:pt>
              <c:pt idx="52">
                <c:v>6</c:v>
              </c:pt>
              <c:pt idx="53">
                <c:v>6</c:v>
              </c:pt>
              <c:pt idx="54">
                <c:v>6</c:v>
              </c:pt>
              <c:pt idx="55">
                <c:v>6</c:v>
              </c:pt>
              <c:pt idx="56">
                <c:v>6</c:v>
              </c:pt>
              <c:pt idx="57">
                <c:v>6</c:v>
              </c:pt>
              <c:pt idx="58">
                <c:v>6</c:v>
              </c:pt>
              <c:pt idx="59">
                <c:v>6</c:v>
              </c:pt>
              <c:pt idx="60">
                <c:v>6</c:v>
              </c:pt>
              <c:pt idx="61">
                <c:v>6</c:v>
              </c:pt>
              <c:pt idx="62">
                <c:v>6</c:v>
              </c:pt>
              <c:pt idx="63">
                <c:v>6</c:v>
              </c:pt>
              <c:pt idx="64">
                <c:v>7</c:v>
              </c:pt>
              <c:pt idx="65">
                <c:v>7</c:v>
              </c:pt>
              <c:pt idx="66">
                <c:v>7</c:v>
              </c:pt>
              <c:pt idx="67">
                <c:v>7</c:v>
              </c:pt>
              <c:pt idx="68">
                <c:v>7</c:v>
              </c:pt>
              <c:pt idx="69">
                <c:v>7</c:v>
              </c:pt>
              <c:pt idx="70">
                <c:v>7</c:v>
              </c:pt>
              <c:pt idx="71">
                <c:v>7</c:v>
              </c:pt>
              <c:pt idx="72">
                <c:v>7</c:v>
              </c:pt>
              <c:pt idx="73">
                <c:v>7</c:v>
              </c:pt>
              <c:pt idx="74">
                <c:v>7</c:v>
              </c:pt>
              <c:pt idx="75">
                <c:v>7</c:v>
              </c:pt>
              <c:pt idx="76">
                <c:v>7</c:v>
              </c:pt>
              <c:pt idx="77">
                <c:v>7</c:v>
              </c:pt>
              <c:pt idx="78">
                <c:v>7</c:v>
              </c:pt>
              <c:pt idx="79">
                <c:v>7</c:v>
              </c:pt>
              <c:pt idx="80">
                <c:v>7</c:v>
              </c:pt>
              <c:pt idx="81">
                <c:v>7</c:v>
              </c:pt>
              <c:pt idx="82">
                <c:v>7</c:v>
              </c:pt>
              <c:pt idx="83">
                <c:v>8</c:v>
              </c:pt>
              <c:pt idx="84">
                <c:v>8</c:v>
              </c:pt>
              <c:pt idx="85">
                <c:v>8</c:v>
              </c:pt>
              <c:pt idx="86">
                <c:v>8</c:v>
              </c:pt>
              <c:pt idx="87">
                <c:v>8</c:v>
              </c:pt>
              <c:pt idx="88">
                <c:v>8</c:v>
              </c:pt>
              <c:pt idx="89">
                <c:v>8</c:v>
              </c:pt>
            </c:numLit>
          </c:xVal>
          <c:yVal>
            <c:numLit>
              <c:formatCode>General</c:formatCode>
              <c:ptCount val="90"/>
              <c:pt idx="0">
                <c:v>3676.8</c:v>
              </c:pt>
              <c:pt idx="1">
                <c:v>3862.4</c:v>
              </c:pt>
              <c:pt idx="2">
                <c:v>3383.8</c:v>
              </c:pt>
              <c:pt idx="3">
                <c:v>3370.4</c:v>
              </c:pt>
              <c:pt idx="4">
                <c:v>3441.6</c:v>
              </c:pt>
              <c:pt idx="5">
                <c:v>3491.9</c:v>
              </c:pt>
              <c:pt idx="6">
                <c:v>3612.2</c:v>
              </c:pt>
              <c:pt idx="7">
                <c:v>3536.6</c:v>
              </c:pt>
              <c:pt idx="8">
                <c:v>3524.9</c:v>
              </c:pt>
              <c:pt idx="9">
                <c:v>2513.9</c:v>
              </c:pt>
              <c:pt idx="10">
                <c:v>2411.3000000000002</c:v>
              </c:pt>
              <c:pt idx="11">
                <c:v>2392</c:v>
              </c:pt>
              <c:pt idx="12">
                <c:v>2629.2</c:v>
              </c:pt>
              <c:pt idx="13">
                <c:v>2681.6</c:v>
              </c:pt>
              <c:pt idx="14">
                <c:v>2669.5</c:v>
              </c:pt>
              <c:pt idx="15">
                <c:v>2635.1</c:v>
              </c:pt>
              <c:pt idx="16">
                <c:v>2382</c:v>
              </c:pt>
              <c:pt idx="17">
                <c:v>2487.3000000000002</c:v>
              </c:pt>
              <c:pt idx="18">
                <c:v>2483.1999999999998</c:v>
              </c:pt>
              <c:pt idx="19">
                <c:v>3597.4</c:v>
              </c:pt>
              <c:pt idx="20">
                <c:v>3644.1</c:v>
              </c:pt>
              <c:pt idx="21">
                <c:v>3450.1</c:v>
              </c:pt>
              <c:pt idx="22">
                <c:v>3501.3</c:v>
              </c:pt>
              <c:pt idx="23">
                <c:v>3569.4</c:v>
              </c:pt>
              <c:pt idx="24">
                <c:v>3612.3</c:v>
              </c:pt>
              <c:pt idx="25">
                <c:v>3609.8</c:v>
              </c:pt>
              <c:pt idx="26">
                <c:v>3427.8</c:v>
              </c:pt>
              <c:pt idx="27">
                <c:v>3500.7</c:v>
              </c:pt>
              <c:pt idx="28">
                <c:v>2221.1999999999998</c:v>
              </c:pt>
              <c:pt idx="29">
                <c:v>2238.8000000000002</c:v>
              </c:pt>
              <c:pt idx="30">
                <c:v>2193.4</c:v>
              </c:pt>
              <c:pt idx="31">
                <c:v>2149.3000000000002</c:v>
              </c:pt>
              <c:pt idx="32">
                <c:v>2151</c:v>
              </c:pt>
              <c:pt idx="33">
                <c:v>2196.6</c:v>
              </c:pt>
              <c:pt idx="34">
                <c:v>2945.7</c:v>
              </c:pt>
              <c:pt idx="35">
                <c:v>3986.5</c:v>
              </c:pt>
              <c:pt idx="36">
                <c:v>3746.7</c:v>
              </c:pt>
              <c:pt idx="37">
                <c:v>3673.3</c:v>
              </c:pt>
              <c:pt idx="38">
                <c:v>3759.4</c:v>
              </c:pt>
              <c:pt idx="39">
                <c:v>3598.4</c:v>
              </c:pt>
              <c:pt idx="40">
                <c:v>3666.6</c:v>
              </c:pt>
              <c:pt idx="41">
                <c:v>3342.7</c:v>
              </c:pt>
              <c:pt idx="42">
                <c:v>3463.3</c:v>
              </c:pt>
              <c:pt idx="43">
                <c:v>3707.1</c:v>
              </c:pt>
              <c:pt idx="44">
                <c:v>3631.9</c:v>
              </c:pt>
              <c:pt idx="45">
                <c:v>3690.7</c:v>
              </c:pt>
              <c:pt idx="46">
                <c:v>3735.4</c:v>
              </c:pt>
              <c:pt idx="47">
                <c:v>2410.4</c:v>
              </c:pt>
              <c:pt idx="48">
                <c:v>1993.9</c:v>
              </c:pt>
              <c:pt idx="49">
                <c:v>1770.1</c:v>
              </c:pt>
              <c:pt idx="50">
                <c:v>1328.3</c:v>
              </c:pt>
              <c:pt idx="51">
                <c:v>1596.3</c:v>
              </c:pt>
              <c:pt idx="52">
                <c:v>2054.6999999999998</c:v>
              </c:pt>
              <c:pt idx="53">
                <c:v>2084</c:v>
              </c:pt>
              <c:pt idx="54">
                <c:v>2051.1999999999998</c:v>
              </c:pt>
              <c:pt idx="55">
                <c:v>2055.1</c:v>
              </c:pt>
              <c:pt idx="56">
                <c:v>2090.4</c:v>
              </c:pt>
              <c:pt idx="57">
                <c:v>1997.7</c:v>
              </c:pt>
              <c:pt idx="58">
                <c:v>1998</c:v>
              </c:pt>
              <c:pt idx="59">
                <c:v>1875.4</c:v>
              </c:pt>
              <c:pt idx="60">
                <c:v>2238.1999999999998</c:v>
              </c:pt>
              <c:pt idx="61">
                <c:v>2880.1</c:v>
              </c:pt>
              <c:pt idx="67">
                <c:v>1273.8</c:v>
              </c:pt>
              <c:pt idx="70">
                <c:v>1475.6</c:v>
              </c:pt>
              <c:pt idx="71">
                <c:v>1880.3</c:v>
              </c:pt>
              <c:pt idx="72">
                <c:v>2375.6</c:v>
              </c:pt>
              <c:pt idx="73">
                <c:v>2384.8000000000002</c:v>
              </c:pt>
              <c:pt idx="74">
                <c:v>1923.4</c:v>
              </c:pt>
              <c:pt idx="75">
                <c:v>1827.4</c:v>
              </c:pt>
              <c:pt idx="76">
                <c:v>2038.3</c:v>
              </c:pt>
              <c:pt idx="80">
                <c:v>2216.1999999999998</c:v>
              </c:pt>
              <c:pt idx="81">
                <c:v>2050.9</c:v>
              </c:pt>
              <c:pt idx="82">
                <c:v>1996</c:v>
              </c:pt>
              <c:pt idx="83">
                <c:v>2895.8</c:v>
              </c:pt>
              <c:pt idx="84">
                <c:v>2260.6999999999998</c:v>
              </c:pt>
              <c:pt idx="85">
                <c:v>2369</c:v>
              </c:pt>
              <c:pt idx="86">
                <c:v>2220.9</c:v>
              </c:pt>
              <c:pt idx="87">
                <c:v>2131.4</c:v>
              </c:pt>
              <c:pt idx="88">
                <c:v>2302.6999999999998</c:v>
              </c:pt>
              <c:pt idx="89">
                <c:v>2459.9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2C1-4F8B-BC61-67A5D3AF0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8568"/>
        <c:axId val="573809712"/>
      </c:scatterChart>
      <c:valAx>
        <c:axId val="57381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09712"/>
        <c:crosses val="autoZero"/>
        <c:crossBetween val="midCat"/>
      </c:valAx>
      <c:valAx>
        <c:axId val="5738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FID Ethanol Vs</a:t>
            </a:r>
            <a:r>
              <a:rPr lang="en-US" baseline="0"/>
              <a:t> Inj#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Lit>
              <c:formatCode>General</c:formatCode>
              <c:ptCount val="90"/>
              <c:pt idx="0">
                <c:v>3676.8</c:v>
              </c:pt>
              <c:pt idx="1">
                <c:v>3862.4</c:v>
              </c:pt>
              <c:pt idx="2">
                <c:v>3383.8</c:v>
              </c:pt>
              <c:pt idx="3">
                <c:v>3370.4</c:v>
              </c:pt>
              <c:pt idx="4">
                <c:v>3441.6</c:v>
              </c:pt>
              <c:pt idx="5">
                <c:v>3491.9</c:v>
              </c:pt>
              <c:pt idx="6">
                <c:v>3612.2</c:v>
              </c:pt>
              <c:pt idx="7">
                <c:v>3536.6</c:v>
              </c:pt>
              <c:pt idx="8">
                <c:v>3524.9</c:v>
              </c:pt>
              <c:pt idx="9">
                <c:v>2513.9</c:v>
              </c:pt>
              <c:pt idx="10">
                <c:v>2411.3000000000002</c:v>
              </c:pt>
              <c:pt idx="11">
                <c:v>2392</c:v>
              </c:pt>
              <c:pt idx="12">
                <c:v>2629.2</c:v>
              </c:pt>
              <c:pt idx="13">
                <c:v>2681.6</c:v>
              </c:pt>
              <c:pt idx="14">
                <c:v>2669.5</c:v>
              </c:pt>
              <c:pt idx="15">
                <c:v>2635.1</c:v>
              </c:pt>
              <c:pt idx="16">
                <c:v>2382</c:v>
              </c:pt>
              <c:pt idx="17">
                <c:v>2487.3000000000002</c:v>
              </c:pt>
              <c:pt idx="18">
                <c:v>2483.1999999999998</c:v>
              </c:pt>
              <c:pt idx="19">
                <c:v>3597.4</c:v>
              </c:pt>
              <c:pt idx="20">
                <c:v>3644.1</c:v>
              </c:pt>
              <c:pt idx="21">
                <c:v>3450.1</c:v>
              </c:pt>
              <c:pt idx="22">
                <c:v>3501.3</c:v>
              </c:pt>
              <c:pt idx="23">
                <c:v>3569.4</c:v>
              </c:pt>
              <c:pt idx="24">
                <c:v>3612.3</c:v>
              </c:pt>
              <c:pt idx="25">
                <c:v>3609.8</c:v>
              </c:pt>
              <c:pt idx="26">
                <c:v>3427.8</c:v>
              </c:pt>
              <c:pt idx="27">
                <c:v>3500.7</c:v>
              </c:pt>
              <c:pt idx="28">
                <c:v>2221.1999999999998</c:v>
              </c:pt>
              <c:pt idx="29">
                <c:v>2238.8000000000002</c:v>
              </c:pt>
              <c:pt idx="30">
                <c:v>2193.4</c:v>
              </c:pt>
              <c:pt idx="31">
                <c:v>2149.3000000000002</c:v>
              </c:pt>
              <c:pt idx="32">
                <c:v>2151</c:v>
              </c:pt>
              <c:pt idx="33">
                <c:v>2196.6</c:v>
              </c:pt>
              <c:pt idx="34">
                <c:v>2945.7</c:v>
              </c:pt>
              <c:pt idx="35">
                <c:v>3986.5</c:v>
              </c:pt>
              <c:pt idx="36">
                <c:v>3746.7</c:v>
              </c:pt>
              <c:pt idx="37">
                <c:v>3673.3</c:v>
              </c:pt>
              <c:pt idx="38">
                <c:v>3759.4</c:v>
              </c:pt>
              <c:pt idx="39">
                <c:v>3598.4</c:v>
              </c:pt>
              <c:pt idx="40">
                <c:v>3666.6</c:v>
              </c:pt>
              <c:pt idx="41">
                <c:v>3342.7</c:v>
              </c:pt>
              <c:pt idx="42">
                <c:v>3463.3</c:v>
              </c:pt>
              <c:pt idx="43">
                <c:v>3707.1</c:v>
              </c:pt>
              <c:pt idx="44">
                <c:v>3631.9</c:v>
              </c:pt>
              <c:pt idx="45">
                <c:v>3690.7</c:v>
              </c:pt>
              <c:pt idx="46">
                <c:v>3735.4</c:v>
              </c:pt>
              <c:pt idx="47">
                <c:v>2410.4</c:v>
              </c:pt>
              <c:pt idx="48">
                <c:v>1993.9</c:v>
              </c:pt>
              <c:pt idx="49">
                <c:v>1770.1</c:v>
              </c:pt>
              <c:pt idx="50">
                <c:v>1328.3</c:v>
              </c:pt>
              <c:pt idx="51">
                <c:v>1596.3</c:v>
              </c:pt>
              <c:pt idx="52">
                <c:v>2054.6999999999998</c:v>
              </c:pt>
              <c:pt idx="53">
                <c:v>2084</c:v>
              </c:pt>
              <c:pt idx="54">
                <c:v>2051.1999999999998</c:v>
              </c:pt>
              <c:pt idx="55">
                <c:v>2055.1</c:v>
              </c:pt>
              <c:pt idx="56">
                <c:v>2090.4</c:v>
              </c:pt>
              <c:pt idx="57">
                <c:v>1997.7</c:v>
              </c:pt>
              <c:pt idx="58">
                <c:v>1998</c:v>
              </c:pt>
              <c:pt idx="59">
                <c:v>1875.4</c:v>
              </c:pt>
              <c:pt idx="60">
                <c:v>2238.1999999999998</c:v>
              </c:pt>
              <c:pt idx="61">
                <c:v>2880.1</c:v>
              </c:pt>
              <c:pt idx="67">
                <c:v>1273.8</c:v>
              </c:pt>
              <c:pt idx="70">
                <c:v>1475.6</c:v>
              </c:pt>
              <c:pt idx="71">
                <c:v>1880.3</c:v>
              </c:pt>
              <c:pt idx="72">
                <c:v>2375.6</c:v>
              </c:pt>
              <c:pt idx="73">
                <c:v>2384.8000000000002</c:v>
              </c:pt>
              <c:pt idx="74">
                <c:v>1923.4</c:v>
              </c:pt>
              <c:pt idx="75">
                <c:v>1827.4</c:v>
              </c:pt>
              <c:pt idx="76">
                <c:v>2038.3</c:v>
              </c:pt>
              <c:pt idx="80">
                <c:v>2216.1999999999998</c:v>
              </c:pt>
              <c:pt idx="81">
                <c:v>2050.9</c:v>
              </c:pt>
              <c:pt idx="82">
                <c:v>1996</c:v>
              </c:pt>
              <c:pt idx="83">
                <c:v>2895.8</c:v>
              </c:pt>
              <c:pt idx="84">
                <c:v>2260.6999999999998</c:v>
              </c:pt>
              <c:pt idx="85">
                <c:v>2369</c:v>
              </c:pt>
              <c:pt idx="86">
                <c:v>2220.9</c:v>
              </c:pt>
              <c:pt idx="87">
                <c:v>2131.4</c:v>
              </c:pt>
              <c:pt idx="88">
                <c:v>2302.6999999999998</c:v>
              </c:pt>
              <c:pt idx="89">
                <c:v>2459.9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E91-4983-A71C-0CB6BEFC9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30704"/>
        <c:axId val="573709672"/>
      </c:scatterChart>
      <c:valAx>
        <c:axId val="5738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09672"/>
        <c:crosses val="autoZero"/>
        <c:crossBetween val="midCat"/>
      </c:valAx>
      <c:valAx>
        <c:axId val="57370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TCD H2 Vs Inj#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Lit>
              <c:formatCode>General</c:formatCode>
              <c:ptCount val="90"/>
              <c:pt idx="0">
                <c:v>2806.5</c:v>
              </c:pt>
              <c:pt idx="1">
                <c:v>2792.9</c:v>
              </c:pt>
              <c:pt idx="2">
                <c:v>2798.6</c:v>
              </c:pt>
              <c:pt idx="3">
                <c:v>2806.4</c:v>
              </c:pt>
              <c:pt idx="4">
                <c:v>2818.9</c:v>
              </c:pt>
              <c:pt idx="5">
                <c:v>2806.3</c:v>
              </c:pt>
              <c:pt idx="6">
                <c:v>2791.4</c:v>
              </c:pt>
              <c:pt idx="7">
                <c:v>2793.3</c:v>
              </c:pt>
              <c:pt idx="8">
                <c:v>2800</c:v>
              </c:pt>
              <c:pt idx="9">
                <c:v>2836.3</c:v>
              </c:pt>
              <c:pt idx="10">
                <c:v>2840.1</c:v>
              </c:pt>
              <c:pt idx="11">
                <c:v>2833.4</c:v>
              </c:pt>
              <c:pt idx="12">
                <c:v>2833</c:v>
              </c:pt>
              <c:pt idx="13">
                <c:v>2811</c:v>
              </c:pt>
              <c:pt idx="14">
                <c:v>2812.5</c:v>
              </c:pt>
              <c:pt idx="15">
                <c:v>2810.9</c:v>
              </c:pt>
              <c:pt idx="16">
                <c:v>2816</c:v>
              </c:pt>
              <c:pt idx="17">
                <c:v>2815.1</c:v>
              </c:pt>
              <c:pt idx="18">
                <c:v>2819</c:v>
              </c:pt>
              <c:pt idx="19">
                <c:v>2762.6</c:v>
              </c:pt>
              <c:pt idx="20">
                <c:v>2778.5</c:v>
              </c:pt>
              <c:pt idx="21">
                <c:v>2773.3</c:v>
              </c:pt>
              <c:pt idx="22">
                <c:v>2770</c:v>
              </c:pt>
              <c:pt idx="23">
                <c:v>2782.5</c:v>
              </c:pt>
              <c:pt idx="24">
                <c:v>2764.7</c:v>
              </c:pt>
              <c:pt idx="25">
                <c:v>2786.8</c:v>
              </c:pt>
              <c:pt idx="26">
                <c:v>2785.4</c:v>
              </c:pt>
              <c:pt idx="27">
                <c:v>2780.5</c:v>
              </c:pt>
              <c:pt idx="28">
                <c:v>2849.4</c:v>
              </c:pt>
              <c:pt idx="29">
                <c:v>2835.3</c:v>
              </c:pt>
              <c:pt idx="30">
                <c:v>2834.7</c:v>
              </c:pt>
              <c:pt idx="31">
                <c:v>2855.4</c:v>
              </c:pt>
              <c:pt idx="32">
                <c:v>2857.5</c:v>
              </c:pt>
              <c:pt idx="33">
                <c:v>2845.9</c:v>
              </c:pt>
              <c:pt idx="34">
                <c:v>2826.6</c:v>
              </c:pt>
              <c:pt idx="35">
                <c:v>2787.8</c:v>
              </c:pt>
              <c:pt idx="36">
                <c:v>2782.5</c:v>
              </c:pt>
              <c:pt idx="37">
                <c:v>2769.6</c:v>
              </c:pt>
              <c:pt idx="38">
                <c:v>2781.7</c:v>
              </c:pt>
              <c:pt idx="39">
                <c:v>2774.8</c:v>
              </c:pt>
              <c:pt idx="40">
                <c:v>2769.5</c:v>
              </c:pt>
              <c:pt idx="41">
                <c:v>2780.4</c:v>
              </c:pt>
              <c:pt idx="42">
                <c:v>2780.1</c:v>
              </c:pt>
              <c:pt idx="43">
                <c:v>2777.1</c:v>
              </c:pt>
              <c:pt idx="44">
                <c:v>2784</c:v>
              </c:pt>
              <c:pt idx="45">
                <c:v>2765.4</c:v>
              </c:pt>
              <c:pt idx="46">
                <c:v>2778.2</c:v>
              </c:pt>
              <c:pt idx="47">
                <c:v>2822</c:v>
              </c:pt>
              <c:pt idx="48">
                <c:v>2835.4</c:v>
              </c:pt>
              <c:pt idx="49">
                <c:v>2840.4</c:v>
              </c:pt>
              <c:pt idx="50">
                <c:v>2855.1</c:v>
              </c:pt>
              <c:pt idx="51">
                <c:v>2858.6</c:v>
              </c:pt>
              <c:pt idx="52">
                <c:v>2838.3</c:v>
              </c:pt>
              <c:pt idx="53">
                <c:v>2830.6</c:v>
              </c:pt>
              <c:pt idx="54">
                <c:v>2835.1</c:v>
              </c:pt>
              <c:pt idx="55">
                <c:v>2837.3</c:v>
              </c:pt>
              <c:pt idx="56">
                <c:v>2824.7</c:v>
              </c:pt>
              <c:pt idx="57">
                <c:v>2839.2</c:v>
              </c:pt>
              <c:pt idx="58">
                <c:v>2837.2</c:v>
              </c:pt>
              <c:pt idx="59">
                <c:v>2840.5</c:v>
              </c:pt>
              <c:pt idx="60">
                <c:v>2819.9</c:v>
              </c:pt>
              <c:pt idx="61">
                <c:v>2778.7</c:v>
              </c:pt>
              <c:pt idx="67">
                <c:v>2870.4</c:v>
              </c:pt>
              <c:pt idx="70">
                <c:v>2840.5</c:v>
              </c:pt>
              <c:pt idx="71">
                <c:v>2855.2</c:v>
              </c:pt>
              <c:pt idx="72">
                <c:v>2841.8</c:v>
              </c:pt>
              <c:pt idx="73">
                <c:v>2841.4</c:v>
              </c:pt>
              <c:pt idx="74">
                <c:v>2856.9</c:v>
              </c:pt>
              <c:pt idx="75">
                <c:v>2858.7</c:v>
              </c:pt>
              <c:pt idx="76">
                <c:v>2832.7</c:v>
              </c:pt>
              <c:pt idx="80">
                <c:v>2848.7</c:v>
              </c:pt>
              <c:pt idx="81">
                <c:v>2868.7</c:v>
              </c:pt>
              <c:pt idx="82">
                <c:v>2799.2</c:v>
              </c:pt>
              <c:pt idx="83">
                <c:v>2852.1</c:v>
              </c:pt>
              <c:pt idx="84">
                <c:v>2892.2</c:v>
              </c:pt>
              <c:pt idx="85">
                <c:v>2866.8</c:v>
              </c:pt>
              <c:pt idx="86">
                <c:v>2870.4</c:v>
              </c:pt>
              <c:pt idx="87">
                <c:v>2879</c:v>
              </c:pt>
              <c:pt idx="88">
                <c:v>2867.8</c:v>
              </c:pt>
              <c:pt idx="89">
                <c:v>2867.1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3BC-490B-897C-8ACB3C279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30704"/>
        <c:axId val="573709672"/>
      </c:scatterChart>
      <c:valAx>
        <c:axId val="5738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09672"/>
        <c:crosses val="autoZero"/>
        <c:crossBetween val="midCat"/>
      </c:valAx>
      <c:valAx>
        <c:axId val="57370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TCD Ethanol Vs</a:t>
            </a:r>
            <a:r>
              <a:rPr lang="en-US" baseline="0"/>
              <a:t> Inj#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Lit>
              <c:formatCode>General</c:formatCode>
              <c:ptCount val="90"/>
              <c:pt idx="0">
                <c:v>6679.7</c:v>
              </c:pt>
              <c:pt idx="1">
                <c:v>7077.6</c:v>
              </c:pt>
              <c:pt idx="2">
                <c:v>6431.5</c:v>
              </c:pt>
              <c:pt idx="3">
                <c:v>6263.8</c:v>
              </c:pt>
              <c:pt idx="4">
                <c:v>6347.5</c:v>
              </c:pt>
              <c:pt idx="5">
                <c:v>6423.1</c:v>
              </c:pt>
              <c:pt idx="6">
                <c:v>6691.9</c:v>
              </c:pt>
              <c:pt idx="7">
                <c:v>6568.4</c:v>
              </c:pt>
              <c:pt idx="8">
                <c:v>6478.3</c:v>
              </c:pt>
              <c:pt idx="9">
                <c:v>4591.8999999999996</c:v>
              </c:pt>
              <c:pt idx="10">
                <c:v>4403.6000000000004</c:v>
              </c:pt>
              <c:pt idx="11">
                <c:v>4346.7</c:v>
              </c:pt>
              <c:pt idx="12">
                <c:v>4818.7</c:v>
              </c:pt>
              <c:pt idx="13">
                <c:v>5131.2</c:v>
              </c:pt>
              <c:pt idx="14">
                <c:v>4943.3999999999996</c:v>
              </c:pt>
              <c:pt idx="15">
                <c:v>4862.1000000000004</c:v>
              </c:pt>
              <c:pt idx="16">
                <c:v>4349.3999999999996</c:v>
              </c:pt>
              <c:pt idx="17">
                <c:v>4532.8</c:v>
              </c:pt>
              <c:pt idx="18">
                <c:v>4557.8</c:v>
              </c:pt>
              <c:pt idx="19">
                <c:v>6645.5</c:v>
              </c:pt>
              <c:pt idx="20">
                <c:v>6736.6</c:v>
              </c:pt>
              <c:pt idx="21">
                <c:v>6362.7</c:v>
              </c:pt>
              <c:pt idx="22">
                <c:v>6388.2</c:v>
              </c:pt>
              <c:pt idx="23">
                <c:v>6621.2</c:v>
              </c:pt>
              <c:pt idx="24">
                <c:v>6676.2</c:v>
              </c:pt>
              <c:pt idx="25">
                <c:v>6628.7</c:v>
              </c:pt>
              <c:pt idx="26">
                <c:v>6205</c:v>
              </c:pt>
              <c:pt idx="27">
                <c:v>6298.7</c:v>
              </c:pt>
              <c:pt idx="28">
                <c:v>3857</c:v>
              </c:pt>
              <c:pt idx="29">
                <c:v>3893.7</c:v>
              </c:pt>
              <c:pt idx="30">
                <c:v>3809.6</c:v>
              </c:pt>
              <c:pt idx="31">
                <c:v>3731</c:v>
              </c:pt>
              <c:pt idx="32">
                <c:v>3748</c:v>
              </c:pt>
              <c:pt idx="33">
                <c:v>3805.3</c:v>
              </c:pt>
              <c:pt idx="34">
                <c:v>8475.5</c:v>
              </c:pt>
              <c:pt idx="35">
                <c:v>6456.9</c:v>
              </c:pt>
              <c:pt idx="36">
                <c:v>6645.1</c:v>
              </c:pt>
              <c:pt idx="37">
                <c:v>6531</c:v>
              </c:pt>
              <c:pt idx="38">
                <c:v>6663.9</c:v>
              </c:pt>
              <c:pt idx="39">
                <c:v>6398.9</c:v>
              </c:pt>
              <c:pt idx="40">
                <c:v>6539.2</c:v>
              </c:pt>
              <c:pt idx="41">
                <c:v>6576.5</c:v>
              </c:pt>
              <c:pt idx="42">
                <c:v>661.5</c:v>
              </c:pt>
              <c:pt idx="43">
                <c:v>6563.2</c:v>
              </c:pt>
              <c:pt idx="44">
                <c:v>6373.7</c:v>
              </c:pt>
              <c:pt idx="45">
                <c:v>6514.7</c:v>
              </c:pt>
              <c:pt idx="46">
                <c:v>6604</c:v>
              </c:pt>
              <c:pt idx="47">
                <c:v>4252.2</c:v>
              </c:pt>
              <c:pt idx="48">
                <c:v>3507.6</c:v>
              </c:pt>
              <c:pt idx="49">
                <c:v>3077.2</c:v>
              </c:pt>
              <c:pt idx="50">
                <c:v>2328.3000000000002</c:v>
              </c:pt>
              <c:pt idx="51">
                <c:v>2783.9</c:v>
              </c:pt>
              <c:pt idx="52">
                <c:v>3754.4</c:v>
              </c:pt>
              <c:pt idx="53">
                <c:v>3616.3</c:v>
              </c:pt>
              <c:pt idx="54">
                <c:v>3591.7</c:v>
              </c:pt>
              <c:pt idx="55">
                <c:v>3618.9</c:v>
              </c:pt>
              <c:pt idx="56">
                <c:v>3660.6</c:v>
              </c:pt>
              <c:pt idx="57">
                <c:v>3482.4</c:v>
              </c:pt>
              <c:pt idx="58">
                <c:v>3496.2</c:v>
              </c:pt>
              <c:pt idx="59">
                <c:v>3281.9</c:v>
              </c:pt>
              <c:pt idx="60">
                <c:v>3915.5</c:v>
              </c:pt>
              <c:pt idx="61">
                <c:v>5107.8</c:v>
              </c:pt>
              <c:pt idx="67">
                <c:v>2422.3000000000002</c:v>
              </c:pt>
              <c:pt idx="70">
                <c:v>2900.2</c:v>
              </c:pt>
              <c:pt idx="71">
                <c:v>3697.7</c:v>
              </c:pt>
              <c:pt idx="72">
                <c:v>4479.5</c:v>
              </c:pt>
              <c:pt idx="73">
                <c:v>4419</c:v>
              </c:pt>
              <c:pt idx="74">
                <c:v>3628.4</c:v>
              </c:pt>
              <c:pt idx="75">
                <c:v>3449.2</c:v>
              </c:pt>
              <c:pt idx="76">
                <c:v>3615.4</c:v>
              </c:pt>
              <c:pt idx="80">
                <c:v>3906.4</c:v>
              </c:pt>
              <c:pt idx="81">
                <c:v>3586.2</c:v>
              </c:pt>
              <c:pt idx="82">
                <c:v>3537.7</c:v>
              </c:pt>
              <c:pt idx="83">
                <c:v>5113.1000000000004</c:v>
              </c:pt>
              <c:pt idx="84">
                <c:v>3934.9</c:v>
              </c:pt>
              <c:pt idx="85">
                <c:v>4180.6000000000004</c:v>
              </c:pt>
              <c:pt idx="86">
                <c:v>3886.3</c:v>
              </c:pt>
              <c:pt idx="87">
                <c:v>3692.6</c:v>
              </c:pt>
              <c:pt idx="88">
                <c:v>3997</c:v>
              </c:pt>
              <c:pt idx="89">
                <c:v>4316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AEA-4F8C-B3E5-903E0AF6F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30704"/>
        <c:axId val="573709672"/>
      </c:scatterChart>
      <c:valAx>
        <c:axId val="5738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09672"/>
        <c:crosses val="autoZero"/>
        <c:crossBetween val="midCat"/>
      </c:valAx>
      <c:valAx>
        <c:axId val="57370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TCD H2 Vs Cond# (All)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0"/>
              <c:pt idx="0">
                <c:v>3</c:v>
              </c:pt>
              <c:pt idx="1">
                <c:v>3</c:v>
              </c:pt>
              <c:pt idx="2">
                <c:v>3</c:v>
              </c:pt>
              <c:pt idx="3">
                <c:v>3</c:v>
              </c:pt>
              <c:pt idx="4">
                <c:v>3</c:v>
              </c:pt>
              <c:pt idx="5">
                <c:v>3</c:v>
              </c:pt>
              <c:pt idx="6">
                <c:v>3</c:v>
              </c:pt>
              <c:pt idx="7">
                <c:v>3</c:v>
              </c:pt>
              <c:pt idx="8">
                <c:v>3</c:v>
              </c:pt>
              <c:pt idx="9">
                <c:v>4</c:v>
              </c:pt>
              <c:pt idx="10">
                <c:v>4</c:v>
              </c:pt>
              <c:pt idx="11">
                <c:v>4</c:v>
              </c:pt>
              <c:pt idx="12">
                <c:v>4</c:v>
              </c:pt>
              <c:pt idx="13">
                <c:v>4</c:v>
              </c:pt>
              <c:pt idx="14">
                <c:v>4</c:v>
              </c:pt>
              <c:pt idx="15">
                <c:v>4</c:v>
              </c:pt>
              <c:pt idx="16">
                <c:v>4</c:v>
              </c:pt>
              <c:pt idx="17">
                <c:v>4</c:v>
              </c:pt>
              <c:pt idx="18">
                <c:v>4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5</c:v>
              </c:pt>
              <c:pt idx="29">
                <c:v>5</c:v>
              </c:pt>
              <c:pt idx="30">
                <c:v>5</c:v>
              </c:pt>
              <c:pt idx="31">
                <c:v>5</c:v>
              </c:pt>
              <c:pt idx="32">
                <c:v>5</c:v>
              </c:pt>
              <c:pt idx="33">
                <c:v>5</c:v>
              </c:pt>
              <c:pt idx="34">
                <c:v>2</c:v>
              </c:pt>
              <c:pt idx="35">
                <c:v>2</c:v>
              </c:pt>
              <c:pt idx="36">
                <c:v>2</c:v>
              </c:pt>
              <c:pt idx="37">
                <c:v>2</c:v>
              </c:pt>
              <c:pt idx="38">
                <c:v>2</c:v>
              </c:pt>
              <c:pt idx="39">
                <c:v>2</c:v>
              </c:pt>
              <c:pt idx="40">
                <c:v>2</c:v>
              </c:pt>
              <c:pt idx="41">
                <c:v>2</c:v>
              </c:pt>
              <c:pt idx="42">
                <c:v>2</c:v>
              </c:pt>
              <c:pt idx="43">
                <c:v>2</c:v>
              </c:pt>
              <c:pt idx="44">
                <c:v>2</c:v>
              </c:pt>
              <c:pt idx="45">
                <c:v>2</c:v>
              </c:pt>
              <c:pt idx="46">
                <c:v>2</c:v>
              </c:pt>
              <c:pt idx="47">
                <c:v>6</c:v>
              </c:pt>
              <c:pt idx="48">
                <c:v>6</c:v>
              </c:pt>
              <c:pt idx="49">
                <c:v>6</c:v>
              </c:pt>
              <c:pt idx="50">
                <c:v>6</c:v>
              </c:pt>
              <c:pt idx="51">
                <c:v>6</c:v>
              </c:pt>
              <c:pt idx="52">
                <c:v>6</c:v>
              </c:pt>
              <c:pt idx="53">
                <c:v>6</c:v>
              </c:pt>
              <c:pt idx="54">
                <c:v>6</c:v>
              </c:pt>
              <c:pt idx="55">
                <c:v>6</c:v>
              </c:pt>
              <c:pt idx="56">
                <c:v>6</c:v>
              </c:pt>
              <c:pt idx="57">
                <c:v>6</c:v>
              </c:pt>
              <c:pt idx="58">
                <c:v>6</c:v>
              </c:pt>
              <c:pt idx="59">
                <c:v>6</c:v>
              </c:pt>
              <c:pt idx="60">
                <c:v>6</c:v>
              </c:pt>
              <c:pt idx="61">
                <c:v>6</c:v>
              </c:pt>
              <c:pt idx="62">
                <c:v>6</c:v>
              </c:pt>
              <c:pt idx="63">
                <c:v>6</c:v>
              </c:pt>
              <c:pt idx="64">
                <c:v>7</c:v>
              </c:pt>
              <c:pt idx="65">
                <c:v>7</c:v>
              </c:pt>
              <c:pt idx="66">
                <c:v>7</c:v>
              </c:pt>
              <c:pt idx="67">
                <c:v>7</c:v>
              </c:pt>
              <c:pt idx="68">
                <c:v>7</c:v>
              </c:pt>
              <c:pt idx="69">
                <c:v>7</c:v>
              </c:pt>
              <c:pt idx="70">
                <c:v>7</c:v>
              </c:pt>
              <c:pt idx="71">
                <c:v>7</c:v>
              </c:pt>
              <c:pt idx="72">
                <c:v>7</c:v>
              </c:pt>
              <c:pt idx="73">
                <c:v>7</c:v>
              </c:pt>
              <c:pt idx="74">
                <c:v>7</c:v>
              </c:pt>
              <c:pt idx="75">
                <c:v>7</c:v>
              </c:pt>
              <c:pt idx="76">
                <c:v>7</c:v>
              </c:pt>
              <c:pt idx="77">
                <c:v>7</c:v>
              </c:pt>
              <c:pt idx="78">
                <c:v>7</c:v>
              </c:pt>
              <c:pt idx="79">
                <c:v>7</c:v>
              </c:pt>
              <c:pt idx="80">
                <c:v>7</c:v>
              </c:pt>
              <c:pt idx="81">
                <c:v>7</c:v>
              </c:pt>
              <c:pt idx="82">
                <c:v>7</c:v>
              </c:pt>
              <c:pt idx="83">
                <c:v>8</c:v>
              </c:pt>
              <c:pt idx="84">
                <c:v>8</c:v>
              </c:pt>
              <c:pt idx="85">
                <c:v>8</c:v>
              </c:pt>
              <c:pt idx="86">
                <c:v>8</c:v>
              </c:pt>
              <c:pt idx="87">
                <c:v>8</c:v>
              </c:pt>
              <c:pt idx="88">
                <c:v>8</c:v>
              </c:pt>
              <c:pt idx="89">
                <c:v>8</c:v>
              </c:pt>
            </c:numLit>
          </c:xVal>
          <c:yVal>
            <c:numLit>
              <c:formatCode>General</c:formatCode>
              <c:ptCount val="90"/>
              <c:pt idx="0">
                <c:v>2806.5</c:v>
              </c:pt>
              <c:pt idx="1">
                <c:v>2792.9</c:v>
              </c:pt>
              <c:pt idx="2">
                <c:v>2798.6</c:v>
              </c:pt>
              <c:pt idx="3">
                <c:v>2806.4</c:v>
              </c:pt>
              <c:pt idx="4">
                <c:v>2818.9</c:v>
              </c:pt>
              <c:pt idx="5">
                <c:v>2806.3</c:v>
              </c:pt>
              <c:pt idx="6">
                <c:v>2791.4</c:v>
              </c:pt>
              <c:pt idx="7">
                <c:v>2793.3</c:v>
              </c:pt>
              <c:pt idx="8">
                <c:v>2800</c:v>
              </c:pt>
              <c:pt idx="9">
                <c:v>2836.3</c:v>
              </c:pt>
              <c:pt idx="10">
                <c:v>2840.1</c:v>
              </c:pt>
              <c:pt idx="11">
                <c:v>2833.4</c:v>
              </c:pt>
              <c:pt idx="12">
                <c:v>2833</c:v>
              </c:pt>
              <c:pt idx="13">
                <c:v>2811</c:v>
              </c:pt>
              <c:pt idx="14">
                <c:v>2812.5</c:v>
              </c:pt>
              <c:pt idx="15">
                <c:v>2810.9</c:v>
              </c:pt>
              <c:pt idx="16">
                <c:v>2816</c:v>
              </c:pt>
              <c:pt idx="17">
                <c:v>2815.1</c:v>
              </c:pt>
              <c:pt idx="18">
                <c:v>2819</c:v>
              </c:pt>
              <c:pt idx="19">
                <c:v>2762.6</c:v>
              </c:pt>
              <c:pt idx="20">
                <c:v>2778.5</c:v>
              </c:pt>
              <c:pt idx="21">
                <c:v>2773.3</c:v>
              </c:pt>
              <c:pt idx="22">
                <c:v>2770</c:v>
              </c:pt>
              <c:pt idx="23">
                <c:v>2782.5</c:v>
              </c:pt>
              <c:pt idx="24">
                <c:v>2764.7</c:v>
              </c:pt>
              <c:pt idx="25">
                <c:v>2786.8</c:v>
              </c:pt>
              <c:pt idx="26">
                <c:v>2785.4</c:v>
              </c:pt>
              <c:pt idx="27">
                <c:v>2780.5</c:v>
              </c:pt>
              <c:pt idx="28">
                <c:v>2849.4</c:v>
              </c:pt>
              <c:pt idx="29">
                <c:v>2835.3</c:v>
              </c:pt>
              <c:pt idx="30">
                <c:v>2834.7</c:v>
              </c:pt>
              <c:pt idx="31">
                <c:v>2855.4</c:v>
              </c:pt>
              <c:pt idx="32">
                <c:v>2857.5</c:v>
              </c:pt>
              <c:pt idx="33">
                <c:v>2845.9</c:v>
              </c:pt>
              <c:pt idx="34">
                <c:v>2826.6</c:v>
              </c:pt>
              <c:pt idx="35">
                <c:v>2787.8</c:v>
              </c:pt>
              <c:pt idx="36">
                <c:v>2782.5</c:v>
              </c:pt>
              <c:pt idx="37">
                <c:v>2769.6</c:v>
              </c:pt>
              <c:pt idx="38">
                <c:v>2781.7</c:v>
              </c:pt>
              <c:pt idx="39">
                <c:v>2774.8</c:v>
              </c:pt>
              <c:pt idx="40">
                <c:v>2769.5</c:v>
              </c:pt>
              <c:pt idx="41">
                <c:v>2780.4</c:v>
              </c:pt>
              <c:pt idx="42">
                <c:v>2780.1</c:v>
              </c:pt>
              <c:pt idx="43">
                <c:v>2777.1</c:v>
              </c:pt>
              <c:pt idx="44">
                <c:v>2784</c:v>
              </c:pt>
              <c:pt idx="45">
                <c:v>2765.4</c:v>
              </c:pt>
              <c:pt idx="46">
                <c:v>2778.2</c:v>
              </c:pt>
              <c:pt idx="47">
                <c:v>2822</c:v>
              </c:pt>
              <c:pt idx="48">
                <c:v>2835.4</c:v>
              </c:pt>
              <c:pt idx="49">
                <c:v>2840.4</c:v>
              </c:pt>
              <c:pt idx="50">
                <c:v>2855.1</c:v>
              </c:pt>
              <c:pt idx="51">
                <c:v>2858.6</c:v>
              </c:pt>
              <c:pt idx="52">
                <c:v>2838.3</c:v>
              </c:pt>
              <c:pt idx="53">
                <c:v>2830.6</c:v>
              </c:pt>
              <c:pt idx="54">
                <c:v>2835.1</c:v>
              </c:pt>
              <c:pt idx="55">
                <c:v>2837.3</c:v>
              </c:pt>
              <c:pt idx="56">
                <c:v>2824.7</c:v>
              </c:pt>
              <c:pt idx="57">
                <c:v>2839.2</c:v>
              </c:pt>
              <c:pt idx="58">
                <c:v>2837.2</c:v>
              </c:pt>
              <c:pt idx="59">
                <c:v>2840.5</c:v>
              </c:pt>
              <c:pt idx="60">
                <c:v>2819.9</c:v>
              </c:pt>
              <c:pt idx="61">
                <c:v>2778.7</c:v>
              </c:pt>
              <c:pt idx="67">
                <c:v>2870.4</c:v>
              </c:pt>
              <c:pt idx="70">
                <c:v>2840.5</c:v>
              </c:pt>
              <c:pt idx="71">
                <c:v>2855.2</c:v>
              </c:pt>
              <c:pt idx="72">
                <c:v>2841.8</c:v>
              </c:pt>
              <c:pt idx="73">
                <c:v>2841.4</c:v>
              </c:pt>
              <c:pt idx="74">
                <c:v>2856.9</c:v>
              </c:pt>
              <c:pt idx="75">
                <c:v>2858.7</c:v>
              </c:pt>
              <c:pt idx="76">
                <c:v>2832.7</c:v>
              </c:pt>
              <c:pt idx="80">
                <c:v>2848.7</c:v>
              </c:pt>
              <c:pt idx="81">
                <c:v>2868.7</c:v>
              </c:pt>
              <c:pt idx="82">
                <c:v>2799.2</c:v>
              </c:pt>
              <c:pt idx="83">
                <c:v>2852.1</c:v>
              </c:pt>
              <c:pt idx="84">
                <c:v>2892.2</c:v>
              </c:pt>
              <c:pt idx="85">
                <c:v>2866.8</c:v>
              </c:pt>
              <c:pt idx="86">
                <c:v>2870.4</c:v>
              </c:pt>
              <c:pt idx="87">
                <c:v>2879</c:v>
              </c:pt>
              <c:pt idx="88">
                <c:v>2867.8</c:v>
              </c:pt>
              <c:pt idx="89">
                <c:v>2867.1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B4E-4551-B5B5-B48B84C2F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8568"/>
        <c:axId val="573809712"/>
      </c:scatterChart>
      <c:valAx>
        <c:axId val="57381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09712"/>
        <c:crosses val="autoZero"/>
        <c:crossBetween val="midCat"/>
      </c:valAx>
      <c:valAx>
        <c:axId val="5738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FID H2 Vs Cond# (All)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0"/>
              <c:pt idx="0">
                <c:v>3</c:v>
              </c:pt>
              <c:pt idx="1">
                <c:v>3</c:v>
              </c:pt>
              <c:pt idx="2">
                <c:v>3</c:v>
              </c:pt>
              <c:pt idx="3">
                <c:v>3</c:v>
              </c:pt>
              <c:pt idx="4">
                <c:v>3</c:v>
              </c:pt>
              <c:pt idx="5">
                <c:v>3</c:v>
              </c:pt>
              <c:pt idx="6">
                <c:v>3</c:v>
              </c:pt>
              <c:pt idx="7">
                <c:v>3</c:v>
              </c:pt>
              <c:pt idx="8">
                <c:v>3</c:v>
              </c:pt>
              <c:pt idx="9">
                <c:v>4</c:v>
              </c:pt>
              <c:pt idx="10">
                <c:v>4</c:v>
              </c:pt>
              <c:pt idx="11">
                <c:v>4</c:v>
              </c:pt>
              <c:pt idx="12">
                <c:v>4</c:v>
              </c:pt>
              <c:pt idx="13">
                <c:v>4</c:v>
              </c:pt>
              <c:pt idx="14">
                <c:v>4</c:v>
              </c:pt>
              <c:pt idx="15">
                <c:v>4</c:v>
              </c:pt>
              <c:pt idx="16">
                <c:v>4</c:v>
              </c:pt>
              <c:pt idx="17">
                <c:v>4</c:v>
              </c:pt>
              <c:pt idx="18">
                <c:v>4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5</c:v>
              </c:pt>
              <c:pt idx="29">
                <c:v>5</c:v>
              </c:pt>
              <c:pt idx="30">
                <c:v>5</c:v>
              </c:pt>
              <c:pt idx="31">
                <c:v>5</c:v>
              </c:pt>
              <c:pt idx="32">
                <c:v>5</c:v>
              </c:pt>
              <c:pt idx="33">
                <c:v>5</c:v>
              </c:pt>
              <c:pt idx="34">
                <c:v>2</c:v>
              </c:pt>
              <c:pt idx="35">
                <c:v>2</c:v>
              </c:pt>
              <c:pt idx="36">
                <c:v>2</c:v>
              </c:pt>
              <c:pt idx="37">
                <c:v>2</c:v>
              </c:pt>
              <c:pt idx="38">
                <c:v>2</c:v>
              </c:pt>
              <c:pt idx="39">
                <c:v>2</c:v>
              </c:pt>
              <c:pt idx="40">
                <c:v>2</c:v>
              </c:pt>
              <c:pt idx="41">
                <c:v>2</c:v>
              </c:pt>
              <c:pt idx="42">
                <c:v>2</c:v>
              </c:pt>
              <c:pt idx="43">
                <c:v>2</c:v>
              </c:pt>
              <c:pt idx="44">
                <c:v>2</c:v>
              </c:pt>
              <c:pt idx="45">
                <c:v>2</c:v>
              </c:pt>
              <c:pt idx="46">
                <c:v>2</c:v>
              </c:pt>
              <c:pt idx="47">
                <c:v>6</c:v>
              </c:pt>
              <c:pt idx="48">
                <c:v>6</c:v>
              </c:pt>
              <c:pt idx="49">
                <c:v>6</c:v>
              </c:pt>
              <c:pt idx="50">
                <c:v>6</c:v>
              </c:pt>
              <c:pt idx="51">
                <c:v>6</c:v>
              </c:pt>
              <c:pt idx="52">
                <c:v>6</c:v>
              </c:pt>
              <c:pt idx="53">
                <c:v>6</c:v>
              </c:pt>
              <c:pt idx="54">
                <c:v>6</c:v>
              </c:pt>
              <c:pt idx="55">
                <c:v>6</c:v>
              </c:pt>
              <c:pt idx="56">
                <c:v>6</c:v>
              </c:pt>
              <c:pt idx="57">
                <c:v>6</c:v>
              </c:pt>
              <c:pt idx="58">
                <c:v>6</c:v>
              </c:pt>
              <c:pt idx="59">
                <c:v>6</c:v>
              </c:pt>
              <c:pt idx="60">
                <c:v>6</c:v>
              </c:pt>
              <c:pt idx="61">
                <c:v>6</c:v>
              </c:pt>
              <c:pt idx="62">
                <c:v>6</c:v>
              </c:pt>
              <c:pt idx="63">
                <c:v>6</c:v>
              </c:pt>
              <c:pt idx="64">
                <c:v>7</c:v>
              </c:pt>
              <c:pt idx="65">
                <c:v>7</c:v>
              </c:pt>
              <c:pt idx="66">
                <c:v>7</c:v>
              </c:pt>
              <c:pt idx="67">
                <c:v>7</c:v>
              </c:pt>
              <c:pt idx="68">
                <c:v>7</c:v>
              </c:pt>
              <c:pt idx="69">
                <c:v>7</c:v>
              </c:pt>
              <c:pt idx="70">
                <c:v>7</c:v>
              </c:pt>
              <c:pt idx="71">
                <c:v>7</c:v>
              </c:pt>
              <c:pt idx="72">
                <c:v>7</c:v>
              </c:pt>
              <c:pt idx="73">
                <c:v>7</c:v>
              </c:pt>
              <c:pt idx="74">
                <c:v>7</c:v>
              </c:pt>
              <c:pt idx="75">
                <c:v>7</c:v>
              </c:pt>
              <c:pt idx="76">
                <c:v>7</c:v>
              </c:pt>
              <c:pt idx="77">
                <c:v>7</c:v>
              </c:pt>
              <c:pt idx="78">
                <c:v>7</c:v>
              </c:pt>
              <c:pt idx="79">
                <c:v>7</c:v>
              </c:pt>
              <c:pt idx="80">
                <c:v>7</c:v>
              </c:pt>
              <c:pt idx="81">
                <c:v>7</c:v>
              </c:pt>
              <c:pt idx="82">
                <c:v>7</c:v>
              </c:pt>
              <c:pt idx="83">
                <c:v>8</c:v>
              </c:pt>
              <c:pt idx="84">
                <c:v>8</c:v>
              </c:pt>
              <c:pt idx="85">
                <c:v>8</c:v>
              </c:pt>
              <c:pt idx="86">
                <c:v>8</c:v>
              </c:pt>
              <c:pt idx="87">
                <c:v>8</c:v>
              </c:pt>
              <c:pt idx="88">
                <c:v>8</c:v>
              </c:pt>
              <c:pt idx="89">
                <c:v>8</c:v>
              </c:pt>
            </c:numLit>
          </c:xVal>
          <c:yVal>
            <c:numLit>
              <c:formatCode>General</c:formatCode>
              <c:ptCount val="90"/>
              <c:pt idx="0">
                <c:v>6679.7</c:v>
              </c:pt>
              <c:pt idx="1">
                <c:v>7077.6</c:v>
              </c:pt>
              <c:pt idx="2">
                <c:v>6431.5</c:v>
              </c:pt>
              <c:pt idx="3">
                <c:v>6263.8</c:v>
              </c:pt>
              <c:pt idx="4">
                <c:v>6347.5</c:v>
              </c:pt>
              <c:pt idx="5">
                <c:v>6423.1</c:v>
              </c:pt>
              <c:pt idx="6">
                <c:v>6691.9</c:v>
              </c:pt>
              <c:pt idx="7">
                <c:v>6568.4</c:v>
              </c:pt>
              <c:pt idx="8">
                <c:v>6478.3</c:v>
              </c:pt>
              <c:pt idx="9">
                <c:v>4591.8999999999996</c:v>
              </c:pt>
              <c:pt idx="10">
                <c:v>4403.6000000000004</c:v>
              </c:pt>
              <c:pt idx="11">
                <c:v>4346.7</c:v>
              </c:pt>
              <c:pt idx="12">
                <c:v>4818.7</c:v>
              </c:pt>
              <c:pt idx="13">
                <c:v>5131.2</c:v>
              </c:pt>
              <c:pt idx="14">
                <c:v>4943.3999999999996</c:v>
              </c:pt>
              <c:pt idx="15">
                <c:v>4862.1000000000004</c:v>
              </c:pt>
              <c:pt idx="16">
                <c:v>4349.3999999999996</c:v>
              </c:pt>
              <c:pt idx="17">
                <c:v>4532.8</c:v>
              </c:pt>
              <c:pt idx="18">
                <c:v>4557.8</c:v>
              </c:pt>
              <c:pt idx="19">
                <c:v>6645.5</c:v>
              </c:pt>
              <c:pt idx="20">
                <c:v>6736.6</c:v>
              </c:pt>
              <c:pt idx="21">
                <c:v>6362.7</c:v>
              </c:pt>
              <c:pt idx="22">
                <c:v>6388.2</c:v>
              </c:pt>
              <c:pt idx="23">
                <c:v>6621.2</c:v>
              </c:pt>
              <c:pt idx="24">
                <c:v>6676.2</c:v>
              </c:pt>
              <c:pt idx="25">
                <c:v>6628.7</c:v>
              </c:pt>
              <c:pt idx="26">
                <c:v>6205</c:v>
              </c:pt>
              <c:pt idx="27">
                <c:v>6298.7</c:v>
              </c:pt>
              <c:pt idx="28">
                <c:v>3857</c:v>
              </c:pt>
              <c:pt idx="29">
                <c:v>3893.7</c:v>
              </c:pt>
              <c:pt idx="30">
                <c:v>3809.6</c:v>
              </c:pt>
              <c:pt idx="31">
                <c:v>3731</c:v>
              </c:pt>
              <c:pt idx="32">
                <c:v>3748</c:v>
              </c:pt>
              <c:pt idx="33">
                <c:v>3805.3</c:v>
              </c:pt>
              <c:pt idx="34">
                <c:v>8475.5</c:v>
              </c:pt>
              <c:pt idx="35">
                <c:v>6456.9</c:v>
              </c:pt>
              <c:pt idx="36">
                <c:v>6645.1</c:v>
              </c:pt>
              <c:pt idx="37">
                <c:v>6531</c:v>
              </c:pt>
              <c:pt idx="38">
                <c:v>6663.9</c:v>
              </c:pt>
              <c:pt idx="39">
                <c:v>6398.9</c:v>
              </c:pt>
              <c:pt idx="40">
                <c:v>6539.2</c:v>
              </c:pt>
              <c:pt idx="41">
                <c:v>6576.5</c:v>
              </c:pt>
              <c:pt idx="42">
                <c:v>661.5</c:v>
              </c:pt>
              <c:pt idx="43">
                <c:v>6563.2</c:v>
              </c:pt>
              <c:pt idx="44">
                <c:v>6373.7</c:v>
              </c:pt>
              <c:pt idx="45">
                <c:v>6514.7</c:v>
              </c:pt>
              <c:pt idx="46">
                <c:v>6604</c:v>
              </c:pt>
              <c:pt idx="47">
                <c:v>4252.2</c:v>
              </c:pt>
              <c:pt idx="48">
                <c:v>3507.6</c:v>
              </c:pt>
              <c:pt idx="49">
                <c:v>3077.2</c:v>
              </c:pt>
              <c:pt idx="50">
                <c:v>2328.3000000000002</c:v>
              </c:pt>
              <c:pt idx="51">
                <c:v>2783.9</c:v>
              </c:pt>
              <c:pt idx="52">
                <c:v>3754.4</c:v>
              </c:pt>
              <c:pt idx="53">
                <c:v>3616.3</c:v>
              </c:pt>
              <c:pt idx="54">
                <c:v>3591.7</c:v>
              </c:pt>
              <c:pt idx="55">
                <c:v>3618.9</c:v>
              </c:pt>
              <c:pt idx="56">
                <c:v>3660.6</c:v>
              </c:pt>
              <c:pt idx="57">
                <c:v>3482.4</c:v>
              </c:pt>
              <c:pt idx="58">
                <c:v>3496.2</c:v>
              </c:pt>
              <c:pt idx="59">
                <c:v>3281.9</c:v>
              </c:pt>
              <c:pt idx="60">
                <c:v>3915.5</c:v>
              </c:pt>
              <c:pt idx="61">
                <c:v>5107.8</c:v>
              </c:pt>
              <c:pt idx="67">
                <c:v>2422.3000000000002</c:v>
              </c:pt>
              <c:pt idx="70">
                <c:v>2900.2</c:v>
              </c:pt>
              <c:pt idx="71">
                <c:v>3697.7</c:v>
              </c:pt>
              <c:pt idx="72">
                <c:v>4479.5</c:v>
              </c:pt>
              <c:pt idx="73">
                <c:v>4419</c:v>
              </c:pt>
              <c:pt idx="74">
                <c:v>3628.4</c:v>
              </c:pt>
              <c:pt idx="75">
                <c:v>3449.2</c:v>
              </c:pt>
              <c:pt idx="76">
                <c:v>3615.4</c:v>
              </c:pt>
              <c:pt idx="80">
                <c:v>3906.4</c:v>
              </c:pt>
              <c:pt idx="81">
                <c:v>3586.2</c:v>
              </c:pt>
              <c:pt idx="82">
                <c:v>3537.7</c:v>
              </c:pt>
              <c:pt idx="83">
                <c:v>5113.1000000000004</c:v>
              </c:pt>
              <c:pt idx="84">
                <c:v>3934.9</c:v>
              </c:pt>
              <c:pt idx="85">
                <c:v>4180.6000000000004</c:v>
              </c:pt>
              <c:pt idx="86">
                <c:v>3886.3</c:v>
              </c:pt>
              <c:pt idx="87">
                <c:v>3692.6</c:v>
              </c:pt>
              <c:pt idx="88">
                <c:v>3997</c:v>
              </c:pt>
              <c:pt idx="89">
                <c:v>4316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D11-41B0-A081-40AE8B990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818568"/>
        <c:axId val="573809712"/>
      </c:scatterChart>
      <c:valAx>
        <c:axId val="57381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09712"/>
        <c:crosses val="autoZero"/>
        <c:crossBetween val="midCat"/>
      </c:valAx>
      <c:valAx>
        <c:axId val="5738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1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 Flow[100SCCM] | Var Comp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967890491151049"/>
                  <c:y val="-2.83124128312413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4"/>
              <c:pt idx="0">
                <c:v>0.21577977166076101</c:v>
              </c:pt>
              <c:pt idx="1">
                <c:v>0.28346056972968925</c:v>
              </c:pt>
              <c:pt idx="2">
                <c:v>0.12848181327670852</c:v>
              </c:pt>
              <c:pt idx="3">
                <c:v>6.4635376514526374E-2</c:v>
              </c:pt>
            </c:numLit>
          </c:xVal>
          <c:yVal>
            <c:numLit>
              <c:formatCode>General</c:formatCode>
              <c:ptCount val="4"/>
              <c:pt idx="0">
                <c:v>21536</c:v>
              </c:pt>
              <c:pt idx="1">
                <c:v>28298.333333333332</c:v>
              </c:pt>
              <c:pt idx="2">
                <c:v>12684.085714285715</c:v>
              </c:pt>
              <c:pt idx="3">
                <c:v>6399.8833333333341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543-4ECF-89D9-43A2A884D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28639"/>
        <c:axId val="337256063"/>
      </c:scatterChart>
      <c:valAx>
        <c:axId val="210922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6063"/>
        <c:crosses val="autoZero"/>
        <c:crossBetween val="midCat"/>
      </c:valAx>
      <c:valAx>
        <c:axId val="3372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22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Const Comp[14.4:1] | Var 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967890491151049"/>
                  <c:y val="-2.83124128312413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6"/>
              <c:pt idx="0">
                <c:v>100.81670563684567</c:v>
              </c:pt>
              <c:pt idx="1">
                <c:v>200.44406213801361</c:v>
              </c:pt>
              <c:pt idx="2">
                <c:v>140.34630650694513</c:v>
              </c:pt>
              <c:pt idx="3">
                <c:v>300.07141863918156</c:v>
              </c:pt>
              <c:pt idx="4">
                <c:v>599.90067914672784</c:v>
              </c:pt>
              <c:pt idx="5">
                <c:v>452.72386871970082</c:v>
              </c:pt>
            </c:numLit>
          </c:xVal>
          <c:yVal>
            <c:numLit>
              <c:formatCode>General</c:formatCode>
              <c:ptCount val="6"/>
              <c:pt idx="0">
                <c:v>6399.8833333333341</c:v>
              </c:pt>
              <c:pt idx="1">
                <c:v>6604.4666666666672</c:v>
              </c:pt>
              <c:pt idx="2">
                <c:v>6472.7222222222226</c:v>
              </c:pt>
              <c:pt idx="3">
                <c:v>6745.4066666666668</c:v>
              </c:pt>
              <c:pt idx="4">
                <c:v>7315</c:v>
              </c:pt>
              <c:pt idx="5">
                <c:v>7050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4A8-49C4-9096-69924503F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28639"/>
        <c:axId val="337256063"/>
      </c:scatterChart>
      <c:valAx>
        <c:axId val="210922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6063"/>
        <c:crosses val="autoZero"/>
        <c:crossBetween val="midCat"/>
      </c:valAx>
      <c:valAx>
        <c:axId val="3372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22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Const Comp[14.4:1] | Const Flow[300SCCM] | Var BPR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244268499586725"/>
                  <c:y val="-0.165170567571763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10</c:v>
              </c:pt>
              <c:pt idx="1">
                <c:v>5</c:v>
              </c:pt>
              <c:pt idx="2">
                <c:v>1</c:v>
              </c:pt>
            </c:numLit>
          </c:xVal>
          <c:yVal>
            <c:numLit>
              <c:formatCode>General</c:formatCode>
              <c:ptCount val="3"/>
              <c:pt idx="0">
                <c:v>6723.8133333333326</c:v>
              </c:pt>
              <c:pt idx="1">
                <c:v>6723.08</c:v>
              </c:pt>
              <c:pt idx="2">
                <c:v>6745.4066666666668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FA-43F3-AF0B-885CF1E34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28639"/>
        <c:axId val="337256063"/>
      </c:scatterChart>
      <c:valAx>
        <c:axId val="210922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6063"/>
        <c:crosses val="autoZero"/>
        <c:crossBetween val="midCat"/>
      </c:valAx>
      <c:valAx>
        <c:axId val="3372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22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Const Comp[14.4:1] | Const Flow[100SCCM] | Var BPR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967890491151049"/>
                  <c:y val="-2.83124128312413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"/>
              <c:pt idx="0">
                <c:v>1</c:v>
              </c:pt>
              <c:pt idx="1">
                <c:v>10</c:v>
              </c:pt>
              <c:pt idx="2">
                <c:v>5</c:v>
              </c:pt>
            </c:numLit>
          </c:xVal>
          <c:yVal>
            <c:numLit>
              <c:formatCode>General</c:formatCode>
              <c:ptCount val="3"/>
              <c:pt idx="0">
                <c:v>6399.8833333333341</c:v>
              </c:pt>
              <c:pt idx="1">
                <c:v>6352</c:v>
              </c:pt>
              <c:pt idx="2">
                <c:v>6389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A5D-4398-8324-429D3D020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28639"/>
        <c:axId val="337256063"/>
      </c:scatterChart>
      <c:valAx>
        <c:axId val="210922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6063"/>
        <c:crosses val="autoZero"/>
        <c:crossBetween val="midCat"/>
      </c:valAx>
      <c:valAx>
        <c:axId val="3372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22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43"/>
              <c:pt idx="0">
                <c:v>2</c:v>
              </c:pt>
              <c:pt idx="1">
                <c:v>3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16</c:v>
              </c:pt>
              <c:pt idx="14">
                <c:v>17</c:v>
              </c:pt>
              <c:pt idx="15">
                <c:v>18</c:v>
              </c:pt>
              <c:pt idx="16">
                <c:v>19</c:v>
              </c:pt>
              <c:pt idx="17">
                <c:v>20</c:v>
              </c:pt>
              <c:pt idx="18">
                <c:v>21</c:v>
              </c:pt>
              <c:pt idx="19">
                <c:v>22</c:v>
              </c:pt>
              <c:pt idx="20">
                <c:v>23</c:v>
              </c:pt>
              <c:pt idx="21">
                <c:v>24</c:v>
              </c:pt>
              <c:pt idx="22">
                <c:v>25</c:v>
              </c:pt>
              <c:pt idx="23">
                <c:v>26</c:v>
              </c:pt>
              <c:pt idx="24">
                <c:v>27</c:v>
              </c:pt>
              <c:pt idx="25">
                <c:v>28</c:v>
              </c:pt>
              <c:pt idx="26">
                <c:v>29</c:v>
              </c:pt>
              <c:pt idx="27">
                <c:v>30</c:v>
              </c:pt>
              <c:pt idx="28">
                <c:v>31</c:v>
              </c:pt>
              <c:pt idx="29">
                <c:v>32</c:v>
              </c:pt>
              <c:pt idx="30">
                <c:v>33</c:v>
              </c:pt>
              <c:pt idx="31">
                <c:v>34</c:v>
              </c:pt>
              <c:pt idx="32">
                <c:v>35</c:v>
              </c:pt>
              <c:pt idx="33">
                <c:v>36</c:v>
              </c:pt>
              <c:pt idx="34">
                <c:v>37</c:v>
              </c:pt>
              <c:pt idx="35">
                <c:v>38</c:v>
              </c:pt>
              <c:pt idx="36">
                <c:v>39</c:v>
              </c:pt>
              <c:pt idx="37">
                <c:v>40</c:v>
              </c:pt>
              <c:pt idx="38">
                <c:v>41</c:v>
              </c:pt>
              <c:pt idx="39">
                <c:v>42</c:v>
              </c:pt>
              <c:pt idx="40">
                <c:v>43</c:v>
              </c:pt>
              <c:pt idx="41">
                <c:v>44</c:v>
              </c:pt>
              <c:pt idx="42">
                <c:v>45</c:v>
              </c:pt>
            </c:numLit>
          </c:xVal>
          <c:yVal>
            <c:numLit>
              <c:formatCode>General</c:formatCode>
              <c:ptCount val="43"/>
              <c:pt idx="0">
                <c:v>23776.1</c:v>
              </c:pt>
              <c:pt idx="1">
                <c:v>20669</c:v>
              </c:pt>
              <c:pt idx="2">
                <c:v>10810.3</c:v>
              </c:pt>
              <c:pt idx="3">
                <c:v>10450.299999999999</c:v>
              </c:pt>
              <c:pt idx="4">
                <c:v>10453.200000000001</c:v>
              </c:pt>
              <c:pt idx="5">
                <c:v>6892.8</c:v>
              </c:pt>
              <c:pt idx="6">
                <c:v>6906.9</c:v>
              </c:pt>
              <c:pt idx="7">
                <c:v>6896.1</c:v>
              </c:pt>
              <c:pt idx="8">
                <c:v>5937.3</c:v>
              </c:pt>
              <c:pt idx="9">
                <c:v>5708.6</c:v>
              </c:pt>
              <c:pt idx="10">
                <c:v>5715.6</c:v>
              </c:pt>
              <c:pt idx="11">
                <c:v>5340</c:v>
              </c:pt>
              <c:pt idx="12">
                <c:v>5353.5</c:v>
              </c:pt>
              <c:pt idx="13">
                <c:v>7510.7</c:v>
              </c:pt>
              <c:pt idx="14">
                <c:v>7550.9</c:v>
              </c:pt>
              <c:pt idx="15">
                <c:v>7551.2</c:v>
              </c:pt>
              <c:pt idx="16">
                <c:v>3706</c:v>
              </c:pt>
              <c:pt idx="17">
                <c:v>3618.6</c:v>
              </c:pt>
              <c:pt idx="18">
                <c:v>3612.8</c:v>
              </c:pt>
              <c:pt idx="19">
                <c:v>2316.9</c:v>
              </c:pt>
              <c:pt idx="20">
                <c:v>2317.9</c:v>
              </c:pt>
              <c:pt idx="21">
                <c:v>2313.4</c:v>
              </c:pt>
              <c:pt idx="22">
                <c:v>1902</c:v>
              </c:pt>
              <c:pt idx="23">
                <c:v>1903</c:v>
              </c:pt>
              <c:pt idx="24">
                <c:v>1903.7</c:v>
              </c:pt>
              <c:pt idx="25">
                <c:v>1771.5</c:v>
              </c:pt>
              <c:pt idx="26">
                <c:v>1767.4</c:v>
              </c:pt>
              <c:pt idx="27">
                <c:v>1770.4</c:v>
              </c:pt>
              <c:pt idx="28">
                <c:v>12249.4</c:v>
              </c:pt>
              <c:pt idx="29">
                <c:v>14102.8</c:v>
              </c:pt>
              <c:pt idx="30">
                <c:v>14169.7</c:v>
              </c:pt>
              <c:pt idx="31">
                <c:v>7246.1</c:v>
              </c:pt>
              <c:pt idx="32">
                <c:v>7087</c:v>
              </c:pt>
              <c:pt idx="33">
                <c:v>7092.8</c:v>
              </c:pt>
              <c:pt idx="34">
                <c:v>4591.6000000000004</c:v>
              </c:pt>
              <c:pt idx="35">
                <c:v>4597.1000000000004</c:v>
              </c:pt>
              <c:pt idx="36">
                <c:v>4594.8</c:v>
              </c:pt>
              <c:pt idx="37">
                <c:v>3820.5</c:v>
              </c:pt>
              <c:pt idx="38">
                <c:v>3810.8</c:v>
              </c:pt>
              <c:pt idx="39">
                <c:v>3798.8</c:v>
              </c:pt>
              <c:pt idx="40">
                <c:v>3553.6</c:v>
              </c:pt>
              <c:pt idx="41">
                <c:v>3538.5</c:v>
              </c:pt>
              <c:pt idx="42">
                <c:v>3551.8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CD0-433A-805A-B96D8F941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333568"/>
        <c:axId val="1016614720"/>
      </c:scatterChart>
      <c:valAx>
        <c:axId val="62033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14720"/>
        <c:crosses val="autoZero"/>
        <c:crossBetween val="midCat"/>
      </c:valAx>
      <c:valAx>
        <c:axId val="10166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3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4" Type="http://schemas.openxmlformats.org/officeDocument/2006/relationships/chart" Target="../charts/chart5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472684</xdr:colOff>
      <xdr:row>108</xdr:row>
      <xdr:rowOff>36674</xdr:rowOff>
    </xdr:from>
    <xdr:to>
      <xdr:col>3</xdr:col>
      <xdr:colOff>0</xdr:colOff>
      <xdr:row>122</xdr:row>
      <xdr:rowOff>112874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449EC27-598A-463B-BE82-2BD1982F0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0</xdr:colOff>
      <xdr:row>110</xdr:row>
      <xdr:rowOff>6417</xdr:rowOff>
    </xdr:from>
    <xdr:ext cx="1208151" cy="530658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C8AF940-3398-4BCF-85D9-EA56A4A118CD}"/>
            </a:ext>
          </a:extLst>
        </xdr:cNvPr>
        <xdr:cNvSpPr/>
      </xdr:nvSpPr>
      <xdr:spPr>
        <a:xfrm>
          <a:off x="15216593" y="17913417"/>
          <a:ext cx="120815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Ethane</a:t>
          </a:r>
        </a:p>
      </xdr:txBody>
    </xdr:sp>
    <xdr:clientData/>
  </xdr:oneCellAnchor>
  <xdr:oneCellAnchor>
    <xdr:from>
      <xdr:col>4</xdr:col>
      <xdr:colOff>0</xdr:colOff>
      <xdr:row>113</xdr:row>
      <xdr:rowOff>136405</xdr:rowOff>
    </xdr:from>
    <xdr:ext cx="1498295" cy="530658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98AEFD0C-DF0C-42AF-BF8F-3E0E1415BFAE}"/>
            </a:ext>
          </a:extLst>
        </xdr:cNvPr>
        <xdr:cNvSpPr/>
      </xdr:nvSpPr>
      <xdr:spPr>
        <a:xfrm>
          <a:off x="16575757" y="18614905"/>
          <a:ext cx="1498295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methane</a:t>
          </a:r>
        </a:p>
      </xdr:txBody>
    </xdr:sp>
    <xdr:clientData/>
  </xdr:oneCellAnchor>
  <xdr:oneCellAnchor>
    <xdr:from>
      <xdr:col>4</xdr:col>
      <xdr:colOff>0</xdr:colOff>
      <xdr:row>116</xdr:row>
      <xdr:rowOff>122246</xdr:rowOff>
    </xdr:from>
    <xdr:ext cx="1979581" cy="530658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FAD5A0F-63FD-463B-ACF5-A151482CECFF}"/>
            </a:ext>
          </a:extLst>
        </xdr:cNvPr>
        <xdr:cNvSpPr/>
      </xdr:nvSpPr>
      <xdr:spPr>
        <a:xfrm>
          <a:off x="17315507" y="19172246"/>
          <a:ext cx="197958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diethylether</a:t>
          </a:r>
        </a:p>
      </xdr:txBody>
    </xdr:sp>
    <xdr:clientData/>
  </xdr:oneCellAnchor>
  <xdr:oneCellAnchor>
    <xdr:from>
      <xdr:col>4</xdr:col>
      <xdr:colOff>0</xdr:colOff>
      <xdr:row>119</xdr:row>
      <xdr:rowOff>16911</xdr:rowOff>
    </xdr:from>
    <xdr:ext cx="1591398" cy="530658"/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EAC57E4-952C-4C82-B30A-36F162EEC475}"/>
            </a:ext>
          </a:extLst>
        </xdr:cNvPr>
        <xdr:cNvSpPr/>
      </xdr:nvSpPr>
      <xdr:spPr>
        <a:xfrm>
          <a:off x="14974621" y="19638411"/>
          <a:ext cx="1591398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3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methanol</a:t>
          </a:r>
        </a:p>
      </xdr:txBody>
    </xdr:sp>
    <xdr:clientData/>
  </xdr:oneCellAnchor>
  <xdr:twoCellAnchor>
    <xdr:from>
      <xdr:col>48</xdr:col>
      <xdr:colOff>244619</xdr:colOff>
      <xdr:row>76</xdr:row>
      <xdr:rowOff>139411</xdr:rowOff>
    </xdr:from>
    <xdr:to>
      <xdr:col>59</xdr:col>
      <xdr:colOff>697489</xdr:colOff>
      <xdr:row>92</xdr:row>
      <xdr:rowOff>25111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5E2E9-F862-4FC0-BE45-0D39714F3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196994</xdr:colOff>
      <xdr:row>92</xdr:row>
      <xdr:rowOff>101744</xdr:rowOff>
    </xdr:from>
    <xdr:to>
      <xdr:col>59</xdr:col>
      <xdr:colOff>649864</xdr:colOff>
      <xdr:row>106</xdr:row>
      <xdr:rowOff>177944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C141DD-AC8F-4166-9F54-19CC218F2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60</xdr:col>
      <xdr:colOff>762000</xdr:colOff>
      <xdr:row>74</xdr:row>
      <xdr:rowOff>166687</xdr:rowOff>
    </xdr:from>
    <xdr:to>
      <xdr:col>72</xdr:col>
      <xdr:colOff>409575</xdr:colOff>
      <xdr:row>90</xdr:row>
      <xdr:rowOff>52387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15D8195-B5B3-46A4-A707-FA672B4C2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381000</xdr:colOff>
      <xdr:row>91</xdr:row>
      <xdr:rowOff>129021</xdr:rowOff>
    </xdr:from>
    <xdr:to>
      <xdr:col>73</xdr:col>
      <xdr:colOff>28575</xdr:colOff>
      <xdr:row>106</xdr:row>
      <xdr:rowOff>14721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3948B8-E9F7-4D50-98A0-B6D80A92C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644236</xdr:colOff>
      <xdr:row>114</xdr:row>
      <xdr:rowOff>93518</xdr:rowOff>
    </xdr:from>
    <xdr:to>
      <xdr:col>60</xdr:col>
      <xdr:colOff>287481</xdr:colOff>
      <xdr:row>128</xdr:row>
      <xdr:rowOff>169718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21D7104-F8BB-4116-951C-E52712A46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685800</xdr:colOff>
      <xdr:row>130</xdr:row>
      <xdr:rowOff>130628</xdr:rowOff>
    </xdr:from>
    <xdr:to>
      <xdr:col>60</xdr:col>
      <xdr:colOff>307273</xdr:colOff>
      <xdr:row>145</xdr:row>
      <xdr:rowOff>16328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F9CDF4-5471-4170-BD50-974742424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0</xdr:colOff>
      <xdr:row>86</xdr:row>
      <xdr:rowOff>0</xdr:rowOff>
    </xdr:from>
    <xdr:to>
      <xdr:col>45</xdr:col>
      <xdr:colOff>481445</xdr:colOff>
      <xdr:row>100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0E11F05-2BFC-4DD1-9502-92DA1C1D5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493565</xdr:colOff>
      <xdr:row>75</xdr:row>
      <xdr:rowOff>29441</xdr:rowOff>
    </xdr:from>
    <xdr:to>
      <xdr:col>86</xdr:col>
      <xdr:colOff>158721</xdr:colOff>
      <xdr:row>89</xdr:row>
      <xdr:rowOff>105641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FFA4D-FFFC-463D-8893-1D6B42B10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680356</xdr:colOff>
      <xdr:row>109</xdr:row>
      <xdr:rowOff>136071</xdr:rowOff>
    </xdr:from>
    <xdr:to>
      <xdr:col>46</xdr:col>
      <xdr:colOff>321128</xdr:colOff>
      <xdr:row>124</xdr:row>
      <xdr:rowOff>21771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C92ECDC-5DE2-4505-834E-C3F26EDF7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472684</xdr:colOff>
      <xdr:row>108</xdr:row>
      <xdr:rowOff>36674</xdr:rowOff>
    </xdr:from>
    <xdr:to>
      <xdr:col>3</xdr:col>
      <xdr:colOff>0</xdr:colOff>
      <xdr:row>122</xdr:row>
      <xdr:rowOff>112874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B6521-BCDE-4B67-A4C8-228F1DFC3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0</xdr:colOff>
      <xdr:row>110</xdr:row>
      <xdr:rowOff>6417</xdr:rowOff>
    </xdr:from>
    <xdr:ext cx="1208151" cy="530658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E624D2A-7F41-41FD-9A34-5BF9CB2B8479}"/>
            </a:ext>
          </a:extLst>
        </xdr:cNvPr>
        <xdr:cNvSpPr/>
      </xdr:nvSpPr>
      <xdr:spPr>
        <a:xfrm>
          <a:off x="3524250" y="21342417"/>
          <a:ext cx="120815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Ethane</a:t>
          </a:r>
        </a:p>
      </xdr:txBody>
    </xdr:sp>
    <xdr:clientData/>
  </xdr:oneCellAnchor>
  <xdr:oneCellAnchor>
    <xdr:from>
      <xdr:col>4</xdr:col>
      <xdr:colOff>0</xdr:colOff>
      <xdr:row>113</xdr:row>
      <xdr:rowOff>136405</xdr:rowOff>
    </xdr:from>
    <xdr:ext cx="1498295" cy="530658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3AF1A5-B1F1-4BA8-8EC3-4E079525FDC8}"/>
            </a:ext>
          </a:extLst>
        </xdr:cNvPr>
        <xdr:cNvSpPr/>
      </xdr:nvSpPr>
      <xdr:spPr>
        <a:xfrm>
          <a:off x="3524250" y="22043905"/>
          <a:ext cx="1498295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methane</a:t>
          </a:r>
        </a:p>
      </xdr:txBody>
    </xdr:sp>
    <xdr:clientData/>
  </xdr:oneCellAnchor>
  <xdr:oneCellAnchor>
    <xdr:from>
      <xdr:col>4</xdr:col>
      <xdr:colOff>0</xdr:colOff>
      <xdr:row>116</xdr:row>
      <xdr:rowOff>122246</xdr:rowOff>
    </xdr:from>
    <xdr:ext cx="1979581" cy="530658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1B24931-66E6-444F-BE9F-29FEFC3E6759}"/>
            </a:ext>
          </a:extLst>
        </xdr:cNvPr>
        <xdr:cNvSpPr/>
      </xdr:nvSpPr>
      <xdr:spPr>
        <a:xfrm>
          <a:off x="3524250" y="22601246"/>
          <a:ext cx="197958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diethylether</a:t>
          </a:r>
        </a:p>
      </xdr:txBody>
    </xdr:sp>
    <xdr:clientData/>
  </xdr:oneCellAnchor>
  <xdr:oneCellAnchor>
    <xdr:from>
      <xdr:col>4</xdr:col>
      <xdr:colOff>0</xdr:colOff>
      <xdr:row>119</xdr:row>
      <xdr:rowOff>16911</xdr:rowOff>
    </xdr:from>
    <xdr:ext cx="1591398" cy="530658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A331442-2E5C-461C-BD39-E1E2051AFFD6}"/>
            </a:ext>
          </a:extLst>
        </xdr:cNvPr>
        <xdr:cNvSpPr/>
      </xdr:nvSpPr>
      <xdr:spPr>
        <a:xfrm>
          <a:off x="3524250" y="23067411"/>
          <a:ext cx="1591398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3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methanol</a:t>
          </a:r>
        </a:p>
      </xdr:txBody>
    </xdr:sp>
    <xdr:clientData/>
  </xdr:oneCellAnchor>
  <xdr:twoCellAnchor>
    <xdr:from>
      <xdr:col>26</xdr:col>
      <xdr:colOff>926522</xdr:colOff>
      <xdr:row>41</xdr:row>
      <xdr:rowOff>91785</xdr:rowOff>
    </xdr:from>
    <xdr:to>
      <xdr:col>28</xdr:col>
      <xdr:colOff>1532658</xdr:colOff>
      <xdr:row>55</xdr:row>
      <xdr:rowOff>167985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9AE1836-74EA-400F-87CD-B19B87632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472684</xdr:colOff>
      <xdr:row>108</xdr:row>
      <xdr:rowOff>36674</xdr:rowOff>
    </xdr:from>
    <xdr:to>
      <xdr:col>3</xdr:col>
      <xdr:colOff>0</xdr:colOff>
      <xdr:row>122</xdr:row>
      <xdr:rowOff>112874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A1E28-9FF6-4E72-958E-B55753B70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0</xdr:colOff>
      <xdr:row>110</xdr:row>
      <xdr:rowOff>6417</xdr:rowOff>
    </xdr:from>
    <xdr:ext cx="1208151" cy="530658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26F687C-1E36-4DAF-B948-EE2814333C64}"/>
            </a:ext>
          </a:extLst>
        </xdr:cNvPr>
        <xdr:cNvSpPr/>
      </xdr:nvSpPr>
      <xdr:spPr>
        <a:xfrm>
          <a:off x="3524250" y="21342417"/>
          <a:ext cx="120815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Ethane</a:t>
          </a:r>
        </a:p>
      </xdr:txBody>
    </xdr:sp>
    <xdr:clientData/>
  </xdr:oneCellAnchor>
  <xdr:oneCellAnchor>
    <xdr:from>
      <xdr:col>4</xdr:col>
      <xdr:colOff>0</xdr:colOff>
      <xdr:row>113</xdr:row>
      <xdr:rowOff>136405</xdr:rowOff>
    </xdr:from>
    <xdr:ext cx="1498295" cy="530658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E457153-D079-49ED-9BFA-0866D6BF7C4D}"/>
            </a:ext>
          </a:extLst>
        </xdr:cNvPr>
        <xdr:cNvSpPr/>
      </xdr:nvSpPr>
      <xdr:spPr>
        <a:xfrm>
          <a:off x="3524250" y="22043905"/>
          <a:ext cx="1498295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methane</a:t>
          </a:r>
        </a:p>
      </xdr:txBody>
    </xdr:sp>
    <xdr:clientData/>
  </xdr:oneCellAnchor>
  <xdr:oneCellAnchor>
    <xdr:from>
      <xdr:col>4</xdr:col>
      <xdr:colOff>0</xdr:colOff>
      <xdr:row>116</xdr:row>
      <xdr:rowOff>122246</xdr:rowOff>
    </xdr:from>
    <xdr:ext cx="1979581" cy="530658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B2E6CCB-0B49-42C9-81C1-A38238FA3F47}"/>
            </a:ext>
          </a:extLst>
        </xdr:cNvPr>
        <xdr:cNvSpPr/>
      </xdr:nvSpPr>
      <xdr:spPr>
        <a:xfrm>
          <a:off x="3524250" y="22601246"/>
          <a:ext cx="197958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diethylether</a:t>
          </a:r>
        </a:p>
      </xdr:txBody>
    </xdr:sp>
    <xdr:clientData/>
  </xdr:oneCellAnchor>
  <xdr:oneCellAnchor>
    <xdr:from>
      <xdr:col>4</xdr:col>
      <xdr:colOff>0</xdr:colOff>
      <xdr:row>119</xdr:row>
      <xdr:rowOff>16911</xdr:rowOff>
    </xdr:from>
    <xdr:ext cx="1591398" cy="530658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0C153FD-1A43-4F7B-BC32-4C03EFBF2295}"/>
            </a:ext>
          </a:extLst>
        </xdr:cNvPr>
        <xdr:cNvSpPr/>
      </xdr:nvSpPr>
      <xdr:spPr>
        <a:xfrm>
          <a:off x="3524250" y="23067411"/>
          <a:ext cx="1591398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3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methanol</a:t>
          </a:r>
        </a:p>
      </xdr:txBody>
    </xdr:sp>
    <xdr:clientData/>
  </xdr:oneCellAnchor>
  <xdr:twoCellAnchor>
    <xdr:from>
      <xdr:col>4</xdr:col>
      <xdr:colOff>0</xdr:colOff>
      <xdr:row>76</xdr:row>
      <xdr:rowOff>139411</xdr:rowOff>
    </xdr:from>
    <xdr:to>
      <xdr:col>14</xdr:col>
      <xdr:colOff>697489</xdr:colOff>
      <xdr:row>92</xdr:row>
      <xdr:rowOff>25111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AE169A-D52A-4793-967C-28A14B587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92</xdr:row>
      <xdr:rowOff>101744</xdr:rowOff>
    </xdr:from>
    <xdr:to>
      <xdr:col>14</xdr:col>
      <xdr:colOff>649864</xdr:colOff>
      <xdr:row>106</xdr:row>
      <xdr:rowOff>177944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46EBEA0-B879-4B29-A00B-41289D953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762000</xdr:colOff>
      <xdr:row>74</xdr:row>
      <xdr:rowOff>166687</xdr:rowOff>
    </xdr:from>
    <xdr:to>
      <xdr:col>25</xdr:col>
      <xdr:colOff>409575</xdr:colOff>
      <xdr:row>90</xdr:row>
      <xdr:rowOff>52387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9ED4886-B77E-4C03-A7D2-4EEE62BB4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381000</xdr:colOff>
      <xdr:row>91</xdr:row>
      <xdr:rowOff>129021</xdr:rowOff>
    </xdr:from>
    <xdr:to>
      <xdr:col>26</xdr:col>
      <xdr:colOff>28575</xdr:colOff>
      <xdr:row>106</xdr:row>
      <xdr:rowOff>14721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AEFBA3-F5D4-43A6-8ADA-C14EF33C9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114</xdr:row>
      <xdr:rowOff>93518</xdr:rowOff>
    </xdr:from>
    <xdr:to>
      <xdr:col>15</xdr:col>
      <xdr:colOff>287481</xdr:colOff>
      <xdr:row>128</xdr:row>
      <xdr:rowOff>169718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387424F-3C31-4F00-B20F-3F0CFD20F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130</xdr:row>
      <xdr:rowOff>130628</xdr:rowOff>
    </xdr:from>
    <xdr:to>
      <xdr:col>15</xdr:col>
      <xdr:colOff>307273</xdr:colOff>
      <xdr:row>145</xdr:row>
      <xdr:rowOff>16328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57E8E71-1363-4320-9E20-475C64DCE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493565</xdr:colOff>
      <xdr:row>75</xdr:row>
      <xdr:rowOff>29441</xdr:rowOff>
    </xdr:from>
    <xdr:to>
      <xdr:col>39</xdr:col>
      <xdr:colOff>158721</xdr:colOff>
      <xdr:row>89</xdr:row>
      <xdr:rowOff>105641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E888DF2-7554-4EB8-8DD0-D98B8B92B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387620</xdr:colOff>
      <xdr:row>57</xdr:row>
      <xdr:rowOff>108596</xdr:rowOff>
    </xdr:from>
    <xdr:to>
      <xdr:col>43</xdr:col>
      <xdr:colOff>51445</xdr:colOff>
      <xdr:row>71</xdr:row>
      <xdr:rowOff>184796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C2315C4-5DB5-416E-A1E9-1628B221E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484908</xdr:colOff>
      <xdr:row>57</xdr:row>
      <xdr:rowOff>86591</xdr:rowOff>
    </xdr:from>
    <xdr:to>
      <xdr:col>50</xdr:col>
      <xdr:colOff>148733</xdr:colOff>
      <xdr:row>71</xdr:row>
      <xdr:rowOff>162791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3D1A22D-5AD3-454C-BC5A-14C7E69FF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110</xdr:row>
      <xdr:rowOff>6417</xdr:rowOff>
    </xdr:from>
    <xdr:ext cx="1208151" cy="530658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8F6CF9D-7BA0-4020-8EA5-73A77D8AD8D4}"/>
            </a:ext>
          </a:extLst>
        </xdr:cNvPr>
        <xdr:cNvSpPr/>
      </xdr:nvSpPr>
      <xdr:spPr>
        <a:xfrm>
          <a:off x="3524250" y="21342417"/>
          <a:ext cx="120815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Ethane</a:t>
          </a:r>
        </a:p>
      </xdr:txBody>
    </xdr:sp>
    <xdr:clientData/>
  </xdr:oneCellAnchor>
  <xdr:oneCellAnchor>
    <xdr:from>
      <xdr:col>4</xdr:col>
      <xdr:colOff>0</xdr:colOff>
      <xdr:row>113</xdr:row>
      <xdr:rowOff>136405</xdr:rowOff>
    </xdr:from>
    <xdr:ext cx="1498295" cy="530658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525C6C5-EEAF-4228-9A7C-E16C94090A1C}"/>
            </a:ext>
          </a:extLst>
        </xdr:cNvPr>
        <xdr:cNvSpPr/>
      </xdr:nvSpPr>
      <xdr:spPr>
        <a:xfrm>
          <a:off x="3524250" y="22043905"/>
          <a:ext cx="1498295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methane</a:t>
          </a:r>
        </a:p>
      </xdr:txBody>
    </xdr:sp>
    <xdr:clientData/>
  </xdr:oneCellAnchor>
  <xdr:oneCellAnchor>
    <xdr:from>
      <xdr:col>4</xdr:col>
      <xdr:colOff>0</xdr:colOff>
      <xdr:row>116</xdr:row>
      <xdr:rowOff>122246</xdr:rowOff>
    </xdr:from>
    <xdr:ext cx="1979581" cy="530658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E1BF850-B1BB-4D9F-8F76-A0F8BF76D6C9}"/>
            </a:ext>
          </a:extLst>
        </xdr:cNvPr>
        <xdr:cNvSpPr/>
      </xdr:nvSpPr>
      <xdr:spPr>
        <a:xfrm>
          <a:off x="3524250" y="22601246"/>
          <a:ext cx="197958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diethylether</a:t>
          </a:r>
        </a:p>
      </xdr:txBody>
    </xdr:sp>
    <xdr:clientData/>
  </xdr:oneCellAnchor>
  <xdr:oneCellAnchor>
    <xdr:from>
      <xdr:col>4</xdr:col>
      <xdr:colOff>0</xdr:colOff>
      <xdr:row>119</xdr:row>
      <xdr:rowOff>16911</xdr:rowOff>
    </xdr:from>
    <xdr:ext cx="1591398" cy="530658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6373B0C-B6F5-482C-AF66-BE8106BE6FEC}"/>
            </a:ext>
          </a:extLst>
        </xdr:cNvPr>
        <xdr:cNvSpPr/>
      </xdr:nvSpPr>
      <xdr:spPr>
        <a:xfrm>
          <a:off x="3524250" y="23067411"/>
          <a:ext cx="1591398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accent3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methanol</a:t>
          </a:r>
        </a:p>
      </xdr:txBody>
    </xdr:sp>
    <xdr:clientData/>
  </xdr:oneCellAnchor>
  <xdr:twoCellAnchor>
    <xdr:from>
      <xdr:col>17</xdr:col>
      <xdr:colOff>138545</xdr:colOff>
      <xdr:row>71</xdr:row>
      <xdr:rowOff>91784</xdr:rowOff>
    </xdr:from>
    <xdr:to>
      <xdr:col>22</xdr:col>
      <xdr:colOff>640772</xdr:colOff>
      <xdr:row>85</xdr:row>
      <xdr:rowOff>167984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D324A4F-F630-41AB-A9AD-175589F2E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337704</xdr:colOff>
      <xdr:row>58</xdr:row>
      <xdr:rowOff>195694</xdr:rowOff>
    </xdr:from>
    <xdr:to>
      <xdr:col>29</xdr:col>
      <xdr:colOff>60613</xdr:colOff>
      <xdr:row>72</xdr:row>
      <xdr:rowOff>29440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37A25-E850-468A-96FC-68F3F2309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467591</xdr:colOff>
      <xdr:row>44</xdr:row>
      <xdr:rowOff>121228</xdr:rowOff>
    </xdr:from>
    <xdr:to>
      <xdr:col>29</xdr:col>
      <xdr:colOff>190500</xdr:colOff>
      <xdr:row>57</xdr:row>
      <xdr:rowOff>162792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A87E1-291B-4C02-8787-E592A645E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467591</xdr:colOff>
      <xdr:row>73</xdr:row>
      <xdr:rowOff>190500</xdr:rowOff>
    </xdr:from>
    <xdr:to>
      <xdr:col>29</xdr:col>
      <xdr:colOff>190500</xdr:colOff>
      <xdr:row>87</xdr:row>
      <xdr:rowOff>24245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E423AE-C55C-4F4B-9C92-595E2A110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571500</xdr:colOff>
      <xdr:row>88</xdr:row>
      <xdr:rowOff>173182</xdr:rowOff>
    </xdr:from>
    <xdr:to>
      <xdr:col>29</xdr:col>
      <xdr:colOff>294409</xdr:colOff>
      <xdr:row>102</xdr:row>
      <xdr:rowOff>6927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6BF232-C189-470A-A10F-646ED5F00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277090</xdr:colOff>
      <xdr:row>105</xdr:row>
      <xdr:rowOff>34636</xdr:rowOff>
    </xdr:from>
    <xdr:to>
      <xdr:col>30</xdr:col>
      <xdr:colOff>0</xdr:colOff>
      <xdr:row>118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C44FEE-52A2-4B17-B392-20CF9C805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155863</xdr:colOff>
      <xdr:row>121</xdr:row>
      <xdr:rowOff>138545</xdr:rowOff>
    </xdr:from>
    <xdr:to>
      <xdr:col>29</xdr:col>
      <xdr:colOff>571500</xdr:colOff>
      <xdr:row>134</xdr:row>
      <xdr:rowOff>180109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EF4585-4579-469A-9A85-99258B812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250030</xdr:colOff>
      <xdr:row>10</xdr:row>
      <xdr:rowOff>152399</xdr:rowOff>
    </xdr:from>
    <xdr:to>
      <xdr:col>30</xdr:col>
      <xdr:colOff>678655</xdr:colOff>
      <xdr:row>25</xdr:row>
      <xdr:rowOff>38099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80AF06-8F2D-40E0-B005-2A7A2D892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93085</xdr:colOff>
      <xdr:row>26</xdr:row>
      <xdr:rowOff>28143</xdr:rowOff>
    </xdr:from>
    <xdr:to>
      <xdr:col>29</xdr:col>
      <xdr:colOff>521710</xdr:colOff>
      <xdr:row>40</xdr:row>
      <xdr:rowOff>121661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6B2183-BB96-4E50-9F53-6A0D2A8F8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404813</xdr:colOff>
      <xdr:row>27</xdr:row>
      <xdr:rowOff>47625</xdr:rowOff>
    </xdr:from>
    <xdr:to>
      <xdr:col>38</xdr:col>
      <xdr:colOff>142875</xdr:colOff>
      <xdr:row>41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CDCE0F4-E1D6-4EBC-949D-CB24F3E64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142875</xdr:colOff>
      <xdr:row>10</xdr:row>
      <xdr:rowOff>119063</xdr:rowOff>
    </xdr:from>
    <xdr:to>
      <xdr:col>37</xdr:col>
      <xdr:colOff>571500</xdr:colOff>
      <xdr:row>25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0DDD768-7A89-4E93-89FC-C978398DC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143</xdr:col>
      <xdr:colOff>190501</xdr:colOff>
      <xdr:row>56</xdr:row>
      <xdr:rowOff>152400</xdr:rowOff>
    </xdr:from>
    <xdr:to>
      <xdr:col>148</xdr:col>
      <xdr:colOff>502230</xdr:colOff>
      <xdr:row>69</xdr:row>
      <xdr:rowOff>193963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B77AE73-C00F-41F2-94BF-5069A222C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143</xdr:col>
      <xdr:colOff>180974</xdr:colOff>
      <xdr:row>70</xdr:row>
      <xdr:rowOff>138544</xdr:rowOff>
    </xdr:from>
    <xdr:to>
      <xdr:col>148</xdr:col>
      <xdr:colOff>502228</xdr:colOff>
      <xdr:row>83</xdr:row>
      <xdr:rowOff>180108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518BA53-3485-4335-BB0D-283F2A148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157</xdr:col>
      <xdr:colOff>502227</xdr:colOff>
      <xdr:row>57</xdr:row>
      <xdr:rowOff>17319</xdr:rowOff>
    </xdr:from>
    <xdr:to>
      <xdr:col>164</xdr:col>
      <xdr:colOff>225136</xdr:colOff>
      <xdr:row>70</xdr:row>
      <xdr:rowOff>58883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078F0E7-F645-4C05-8FEF-2CC1DA588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157</xdr:col>
      <xdr:colOff>536862</xdr:colOff>
      <xdr:row>70</xdr:row>
      <xdr:rowOff>173182</xdr:rowOff>
    </xdr:from>
    <xdr:to>
      <xdr:col>164</xdr:col>
      <xdr:colOff>259772</xdr:colOff>
      <xdr:row>84</xdr:row>
      <xdr:rowOff>6927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D79A063-D75E-42FF-8AB5-47327C1E2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147</xdr:col>
      <xdr:colOff>38597</xdr:colOff>
      <xdr:row>65</xdr:row>
      <xdr:rowOff>120003</xdr:rowOff>
    </xdr:from>
    <xdr:ext cx="875304" cy="374141"/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25FD706-C038-4CDB-9668-3234AF251BD1}"/>
            </a:ext>
          </a:extLst>
        </xdr:cNvPr>
        <xdr:cNvSpPr/>
      </xdr:nvSpPr>
      <xdr:spPr>
        <a:xfrm>
          <a:off x="132674222" y="12502503"/>
          <a:ext cx="875304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TCD</a:t>
          </a:r>
          <a:r>
            <a:rPr lang="en-US" sz="1800" b="0" cap="none" spc="0" baseline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H2</a:t>
          </a:r>
          <a:endParaRPr lang="en-US" sz="1800" b="0" cap="none" spc="0">
            <a:ln w="0"/>
            <a:solidFill>
              <a:schemeClr val="accent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145</xdr:col>
      <xdr:colOff>135720</xdr:colOff>
      <xdr:row>58</xdr:row>
      <xdr:rowOff>133858</xdr:rowOff>
    </xdr:from>
    <xdr:ext cx="1332224" cy="374141"/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C92FFC66-717F-4937-A3B1-DBCF3C832825}"/>
            </a:ext>
          </a:extLst>
        </xdr:cNvPr>
        <xdr:cNvSpPr/>
      </xdr:nvSpPr>
      <xdr:spPr>
        <a:xfrm>
          <a:off x="131552145" y="11182858"/>
          <a:ext cx="1332224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accent3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TCD</a:t>
          </a:r>
          <a:r>
            <a:rPr lang="en-US" sz="1800" b="0" cap="none" spc="0" baseline="0">
              <a:ln w="0"/>
              <a:solidFill>
                <a:schemeClr val="accent3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Ethanol</a:t>
          </a:r>
          <a:endParaRPr lang="en-US" sz="1800" b="0" cap="none" spc="0">
            <a:ln w="0"/>
            <a:solidFill>
              <a:schemeClr val="accent3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144</xdr:col>
      <xdr:colOff>507747</xdr:colOff>
      <xdr:row>63</xdr:row>
      <xdr:rowOff>17319</xdr:rowOff>
    </xdr:from>
    <xdr:ext cx="1260859" cy="374141"/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286D9D77-9246-4C70-A03C-2F757BEE2700}"/>
            </a:ext>
          </a:extLst>
        </xdr:cNvPr>
        <xdr:cNvSpPr/>
      </xdr:nvSpPr>
      <xdr:spPr>
        <a:xfrm>
          <a:off x="130438272" y="12018819"/>
          <a:ext cx="1260859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accent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FID Ethanol</a:t>
          </a:r>
        </a:p>
      </xdr:txBody>
    </xdr:sp>
    <xdr:clientData/>
  </xdr:oneCellAnchor>
  <xdr:twoCellAnchor>
    <xdr:from>
      <xdr:col>143</xdr:col>
      <xdr:colOff>103911</xdr:colOff>
      <xdr:row>84</xdr:row>
      <xdr:rowOff>173181</xdr:rowOff>
    </xdr:from>
    <xdr:to>
      <xdr:col>148</xdr:col>
      <xdr:colOff>415638</xdr:colOff>
      <xdr:row>98</xdr:row>
      <xdr:rowOff>6927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1D6238F-C55C-46BC-BE3D-1F444A7AD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159</xdr:col>
      <xdr:colOff>225137</xdr:colOff>
      <xdr:row>0</xdr:row>
      <xdr:rowOff>121227</xdr:rowOff>
    </xdr:from>
    <xdr:to>
      <xdr:col>165</xdr:col>
      <xdr:colOff>640774</xdr:colOff>
      <xdr:row>13</xdr:row>
      <xdr:rowOff>162791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9BE71B8-4B1F-471E-BD23-2EB00E0B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166</xdr:col>
      <xdr:colOff>103908</xdr:colOff>
      <xdr:row>0</xdr:row>
      <xdr:rowOff>103910</xdr:rowOff>
    </xdr:from>
    <xdr:to>
      <xdr:col>172</xdr:col>
      <xdr:colOff>519544</xdr:colOff>
      <xdr:row>13</xdr:row>
      <xdr:rowOff>145474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D61FD9E-45C5-4766-B03A-2DA741305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162</xdr:col>
      <xdr:colOff>519545</xdr:colOff>
      <xdr:row>14</xdr:row>
      <xdr:rowOff>69272</xdr:rowOff>
    </xdr:from>
    <xdr:to>
      <xdr:col>169</xdr:col>
      <xdr:colOff>242455</xdr:colOff>
      <xdr:row>27</xdr:row>
      <xdr:rowOff>86591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85D6695-4A7E-46D0-AB7F-740F595F5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163</xdr:col>
      <xdr:colOff>263242</xdr:colOff>
      <xdr:row>9</xdr:row>
      <xdr:rowOff>72735</xdr:rowOff>
    </xdr:from>
    <xdr:ext cx="1384802" cy="311496"/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6E49871-24C1-440E-95C3-009C08792941}"/>
            </a:ext>
          </a:extLst>
        </xdr:cNvPr>
        <xdr:cNvSpPr/>
      </xdr:nvSpPr>
      <xdr:spPr>
        <a:xfrm>
          <a:off x="142652467" y="1787235"/>
          <a:ext cx="138480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Ethanol FID/TCD</a:t>
          </a:r>
        </a:p>
      </xdr:txBody>
    </xdr:sp>
    <xdr:clientData/>
  </xdr:oneCellAnchor>
  <xdr:oneCellAnchor>
    <xdr:from>
      <xdr:col>162</xdr:col>
      <xdr:colOff>19075</xdr:colOff>
      <xdr:row>3</xdr:row>
      <xdr:rowOff>121227</xdr:rowOff>
    </xdr:from>
    <xdr:ext cx="1312026" cy="311496"/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7A87396-B890-4076-86F9-FB37D1F64A20}"/>
            </a:ext>
          </a:extLst>
        </xdr:cNvPr>
        <xdr:cNvSpPr/>
      </xdr:nvSpPr>
      <xdr:spPr>
        <a:xfrm>
          <a:off x="141798700" y="692727"/>
          <a:ext cx="1312026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accent3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Eth FID/H2 TCD</a:t>
          </a:r>
        </a:p>
      </xdr:txBody>
    </xdr:sp>
    <xdr:clientData/>
  </xdr:oneCellAnchor>
  <xdr:oneCellAnchor>
    <xdr:from>
      <xdr:col>160</xdr:col>
      <xdr:colOff>304316</xdr:colOff>
      <xdr:row>6</xdr:row>
      <xdr:rowOff>177870</xdr:rowOff>
    </xdr:from>
    <xdr:ext cx="1033232" cy="311496"/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85C2BE24-E144-42F9-90CF-82C86A901D98}"/>
            </a:ext>
          </a:extLst>
        </xdr:cNvPr>
        <xdr:cNvSpPr/>
      </xdr:nvSpPr>
      <xdr:spPr>
        <a:xfrm>
          <a:off x="140864741" y="1320870"/>
          <a:ext cx="1033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accent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TCD Eth/H2</a:t>
          </a:r>
        </a:p>
      </xdr:txBody>
    </xdr:sp>
    <xdr:clientData/>
  </xdr:oneCellAnchor>
  <xdr:twoCellAnchor>
    <xdr:from>
      <xdr:col>116</xdr:col>
      <xdr:colOff>242454</xdr:colOff>
      <xdr:row>30</xdr:row>
      <xdr:rowOff>48490</xdr:rowOff>
    </xdr:from>
    <xdr:to>
      <xdr:col>121</xdr:col>
      <xdr:colOff>311726</xdr:colOff>
      <xdr:row>43</xdr:row>
      <xdr:rowOff>90053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3835E77-0DCA-4D25-939A-C097EDA99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17318</xdr:colOff>
      <xdr:row>30</xdr:row>
      <xdr:rowOff>100447</xdr:rowOff>
    </xdr:from>
    <xdr:to>
      <xdr:col>116</xdr:col>
      <xdr:colOff>86591</xdr:colOff>
      <xdr:row>43</xdr:row>
      <xdr:rowOff>142010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969C1C0-6087-414E-8AF7-4E9D8A797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105</xdr:col>
      <xdr:colOff>588819</xdr:colOff>
      <xdr:row>30</xdr:row>
      <xdr:rowOff>86591</xdr:rowOff>
    </xdr:from>
    <xdr:to>
      <xdr:col>110</xdr:col>
      <xdr:colOff>658091</xdr:colOff>
      <xdr:row>43</xdr:row>
      <xdr:rowOff>128154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4F1FD4C-8FB4-4319-A6B3-0ADE6AD66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100</xdr:col>
      <xdr:colOff>259773</xdr:colOff>
      <xdr:row>30</xdr:row>
      <xdr:rowOff>51954</xdr:rowOff>
    </xdr:from>
    <xdr:to>
      <xdr:col>105</xdr:col>
      <xdr:colOff>329046</xdr:colOff>
      <xdr:row>43</xdr:row>
      <xdr:rowOff>93517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B9D6B2B4-C482-481E-8F30-483C088A6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121</xdr:col>
      <xdr:colOff>450272</xdr:colOff>
      <xdr:row>30</xdr:row>
      <xdr:rowOff>51956</xdr:rowOff>
    </xdr:from>
    <xdr:to>
      <xdr:col>126</xdr:col>
      <xdr:colOff>519545</xdr:colOff>
      <xdr:row>43</xdr:row>
      <xdr:rowOff>93519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40560EE-921D-4A53-B1C8-373D34C40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126</xdr:col>
      <xdr:colOff>675410</xdr:colOff>
      <xdr:row>30</xdr:row>
      <xdr:rowOff>34637</xdr:rowOff>
    </xdr:from>
    <xdr:to>
      <xdr:col>131</xdr:col>
      <xdr:colOff>744683</xdr:colOff>
      <xdr:row>43</xdr:row>
      <xdr:rowOff>76200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ABF67675-5E54-4917-BC38-F3BD00403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113347</xdr:colOff>
      <xdr:row>130</xdr:row>
      <xdr:rowOff>25717</xdr:rowOff>
    </xdr:from>
    <xdr:to>
      <xdr:col>20</xdr:col>
      <xdr:colOff>501967</xdr:colOff>
      <xdr:row>148</xdr:row>
      <xdr:rowOff>16192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9652C-6154-47DF-A99A-2BB924001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666750</xdr:colOff>
      <xdr:row>130</xdr:row>
      <xdr:rowOff>47625</xdr:rowOff>
    </xdr:from>
    <xdr:to>
      <xdr:col>14</xdr:col>
      <xdr:colOff>323850</xdr:colOff>
      <xdr:row>147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0F725-E3BF-464A-B765-2E6526343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133350</xdr:colOff>
      <xdr:row>130</xdr:row>
      <xdr:rowOff>57150</xdr:rowOff>
    </xdr:from>
    <xdr:to>
      <xdr:col>8</xdr:col>
      <xdr:colOff>542925</xdr:colOff>
      <xdr:row>147</xdr:row>
      <xdr:rowOff>74295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8E8236-ABE7-4817-9195-7C5DBC900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57150</xdr:colOff>
      <xdr:row>148</xdr:row>
      <xdr:rowOff>9525</xdr:rowOff>
    </xdr:from>
    <xdr:to>
      <xdr:col>8</xdr:col>
      <xdr:colOff>466725</xdr:colOff>
      <xdr:row>165</xdr:row>
      <xdr:rowOff>26670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9F4A08-8E0F-4101-8871-10942B797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68036</xdr:colOff>
      <xdr:row>24</xdr:row>
      <xdr:rowOff>16329</xdr:rowOff>
    </xdr:from>
    <xdr:to>
      <xdr:col>18</xdr:col>
      <xdr:colOff>557893</xdr:colOff>
      <xdr:row>38</xdr:row>
      <xdr:rowOff>92529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020DE-3D21-43C7-B891-9721E498A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2ED6-3862-40BB-8D5A-FDC9F8B7C727}">
  <dimension ref="A1:G28"/>
  <sheetViews>
    <sheetView workbookViewId="0">
      <selection activeCell="D13" sqref="D13"/>
    </sheetView>
  </sheetViews>
  <sheetFormatPr defaultRowHeight="15.75" x14ac:dyDescent="0.25"/>
  <cols>
    <col min="3" max="3" width="11.375" bestFit="1" customWidth="1"/>
  </cols>
  <sheetData>
    <row r="1" spans="1:7" x14ac:dyDescent="0.25">
      <c r="A1" s="46" t="s">
        <v>95</v>
      </c>
      <c r="B1" s="46" t="s">
        <v>96</v>
      </c>
      <c r="C1" s="46"/>
      <c r="D1" s="46"/>
      <c r="E1" s="46"/>
      <c r="F1" s="46"/>
      <c r="G1" s="47"/>
    </row>
    <row r="2" spans="1:7" x14ac:dyDescent="0.25">
      <c r="A2" s="46" t="s">
        <v>97</v>
      </c>
      <c r="B2" s="46" t="s">
        <v>20</v>
      </c>
      <c r="C2" s="46"/>
      <c r="D2" s="46"/>
      <c r="E2" s="46"/>
      <c r="F2" s="46"/>
      <c r="G2" s="29"/>
    </row>
    <row r="3" spans="1:7" x14ac:dyDescent="0.25">
      <c r="A3" s="46">
        <v>3.0051000000000001</v>
      </c>
      <c r="B3" s="46">
        <v>1.1112781024073399</v>
      </c>
      <c r="C3" s="46"/>
      <c r="D3" s="46"/>
      <c r="E3" s="46"/>
      <c r="F3" s="46"/>
      <c r="G3" s="29"/>
    </row>
    <row r="4" spans="1:7" x14ac:dyDescent="0.25">
      <c r="A4" s="46"/>
      <c r="B4" s="46"/>
      <c r="C4" s="46"/>
      <c r="D4" s="46"/>
      <c r="E4" s="46"/>
      <c r="F4" s="46"/>
      <c r="G4" s="47"/>
    </row>
    <row r="5" spans="1:7" x14ac:dyDescent="0.25">
      <c r="A5" s="46"/>
      <c r="B5" s="46"/>
      <c r="C5" s="46"/>
      <c r="D5" s="46" t="s">
        <v>98</v>
      </c>
      <c r="E5" s="46"/>
      <c r="F5" s="48"/>
      <c r="G5" s="49" t="s">
        <v>99</v>
      </c>
    </row>
    <row r="6" spans="1:7" x14ac:dyDescent="0.25">
      <c r="A6" s="46" t="s">
        <v>100</v>
      </c>
      <c r="B6" s="48"/>
      <c r="C6" s="46" t="s">
        <v>101</v>
      </c>
      <c r="D6" s="46">
        <v>245.99996816150116</v>
      </c>
      <c r="E6" s="46" t="s">
        <v>102</v>
      </c>
      <c r="F6" s="48"/>
      <c r="G6" s="47">
        <f>SUM(G15,G24,G25)</f>
        <v>3.7506149009480794E-4</v>
      </c>
    </row>
    <row r="7" spans="1:7" x14ac:dyDescent="0.25">
      <c r="A7" s="46"/>
      <c r="B7" s="46"/>
      <c r="C7" s="46" t="s">
        <v>103</v>
      </c>
      <c r="D7" s="50">
        <v>1.1673223879933926E-2</v>
      </c>
      <c r="E7" s="46" t="s">
        <v>104</v>
      </c>
      <c r="F7" s="48"/>
      <c r="G7" s="29"/>
    </row>
    <row r="8" spans="1:7" x14ac:dyDescent="0.25">
      <c r="A8" s="46"/>
      <c r="B8" s="46"/>
      <c r="C8" s="46" t="s">
        <v>105</v>
      </c>
      <c r="D8" s="46">
        <v>32.906871632699954</v>
      </c>
      <c r="E8" s="46" t="s">
        <v>106</v>
      </c>
      <c r="F8" s="48"/>
      <c r="G8" s="29"/>
    </row>
    <row r="9" spans="1:7" x14ac:dyDescent="0.25">
      <c r="A9" s="46"/>
      <c r="B9" s="46"/>
      <c r="C9" s="46" t="s">
        <v>107</v>
      </c>
      <c r="D9" s="46"/>
      <c r="E9" s="46"/>
      <c r="F9" s="48"/>
      <c r="G9" s="29"/>
    </row>
    <row r="10" spans="1:7" x14ac:dyDescent="0.25">
      <c r="A10" s="46"/>
      <c r="B10" s="46"/>
      <c r="C10" s="46"/>
      <c r="D10" s="46"/>
      <c r="E10" s="46"/>
      <c r="F10" s="46"/>
      <c r="G10" s="29"/>
    </row>
    <row r="11" spans="1:7" x14ac:dyDescent="0.25">
      <c r="A11" s="46"/>
      <c r="B11" s="46"/>
      <c r="C11" s="46"/>
      <c r="D11" s="46" t="s">
        <v>108</v>
      </c>
      <c r="E11" s="46"/>
      <c r="F11" s="46"/>
      <c r="G11" s="47"/>
    </row>
    <row r="12" spans="1:7" x14ac:dyDescent="0.25">
      <c r="A12" s="46"/>
      <c r="B12" s="46"/>
      <c r="C12" s="46"/>
      <c r="D12" s="46" t="s">
        <v>84</v>
      </c>
      <c r="E12" s="46"/>
      <c r="F12" s="46"/>
      <c r="G12" s="47"/>
    </row>
    <row r="13" spans="1:7" x14ac:dyDescent="0.25">
      <c r="A13" s="48"/>
      <c r="B13" s="48"/>
      <c r="C13" s="48" t="s">
        <v>109</v>
      </c>
      <c r="D13" s="51">
        <f>D7*383.06</f>
        <v>4.4715451394474899</v>
      </c>
      <c r="E13" s="48"/>
      <c r="F13" s="48"/>
      <c r="G13" s="29"/>
    </row>
    <row r="14" spans="1:7" x14ac:dyDescent="0.25">
      <c r="A14" s="48"/>
      <c r="B14" s="48"/>
      <c r="C14" s="48" t="s">
        <v>96</v>
      </c>
      <c r="D14" s="51">
        <f>A3*D8+B3</f>
        <v>99.999718045833973</v>
      </c>
      <c r="E14" s="48"/>
      <c r="F14" s="48" t="s">
        <v>110</v>
      </c>
      <c r="G14" s="29" t="s">
        <v>111</v>
      </c>
    </row>
    <row r="15" spans="1:7" x14ac:dyDescent="0.25">
      <c r="A15" s="48"/>
      <c r="B15" s="48"/>
      <c r="C15" s="48" t="s">
        <v>112</v>
      </c>
      <c r="D15" s="51">
        <f>D14</f>
        <v>99.999718045833973</v>
      </c>
      <c r="E15" s="48"/>
      <c r="F15" s="46">
        <v>100</v>
      </c>
      <c r="G15" s="47">
        <f>ABS(F15-D15)</f>
        <v>2.8195416602727619E-4</v>
      </c>
    </row>
    <row r="16" spans="1:7" x14ac:dyDescent="0.25">
      <c r="A16" s="48"/>
      <c r="B16" s="48"/>
      <c r="C16" s="48"/>
      <c r="D16" s="48"/>
      <c r="E16" s="48"/>
      <c r="F16" s="48"/>
      <c r="G16" s="29"/>
    </row>
    <row r="17" spans="1:7" x14ac:dyDescent="0.25">
      <c r="A17" s="48"/>
      <c r="B17" s="48"/>
      <c r="C17" s="48"/>
      <c r="D17" s="48"/>
      <c r="E17" s="48"/>
      <c r="F17" s="48"/>
      <c r="G17" s="29"/>
    </row>
    <row r="18" spans="1:7" x14ac:dyDescent="0.25">
      <c r="A18" s="48"/>
      <c r="B18" s="48"/>
      <c r="C18" s="48"/>
      <c r="D18" s="46" t="s">
        <v>113</v>
      </c>
      <c r="E18" s="48"/>
      <c r="F18" s="48"/>
      <c r="G18" s="29"/>
    </row>
    <row r="19" spans="1:7" x14ac:dyDescent="0.25">
      <c r="A19" s="48"/>
      <c r="B19" s="48"/>
      <c r="C19" s="48" t="s">
        <v>109</v>
      </c>
      <c r="D19" s="51">
        <f>D13/D15</f>
        <v>4.4715577471908442E-2</v>
      </c>
      <c r="E19" s="48"/>
      <c r="F19" s="48"/>
      <c r="G19" s="29"/>
    </row>
    <row r="20" spans="1:7" x14ac:dyDescent="0.25">
      <c r="A20" s="48"/>
      <c r="B20" s="48"/>
      <c r="C20" s="48" t="s">
        <v>96</v>
      </c>
      <c r="D20" s="51">
        <f>1-D19</f>
        <v>0.95528442252809154</v>
      </c>
      <c r="E20" s="48"/>
      <c r="F20" s="48"/>
      <c r="G20" s="29"/>
    </row>
    <row r="21" spans="1:7" x14ac:dyDescent="0.25">
      <c r="A21" s="48"/>
      <c r="B21" s="48"/>
      <c r="C21" s="48"/>
      <c r="D21" s="48"/>
      <c r="E21" s="48"/>
      <c r="F21" s="48"/>
      <c r="G21" s="29"/>
    </row>
    <row r="22" spans="1:7" x14ac:dyDescent="0.25">
      <c r="A22" s="48"/>
      <c r="B22" s="48"/>
      <c r="C22" s="48"/>
      <c r="D22" s="48" t="s">
        <v>114</v>
      </c>
      <c r="E22" s="48"/>
      <c r="F22" s="48"/>
      <c r="G22" s="29"/>
    </row>
    <row r="23" spans="1:7" x14ac:dyDescent="0.25">
      <c r="A23" s="48"/>
      <c r="B23" s="48"/>
      <c r="C23" s="48"/>
      <c r="D23" s="48" t="s">
        <v>102</v>
      </c>
      <c r="E23" s="48"/>
      <c r="F23" s="48" t="s">
        <v>110</v>
      </c>
      <c r="G23" s="29" t="s">
        <v>111</v>
      </c>
    </row>
    <row r="24" spans="1:7" x14ac:dyDescent="0.25">
      <c r="A24" s="48"/>
      <c r="B24" s="48"/>
      <c r="C24" s="48" t="s">
        <v>109</v>
      </c>
      <c r="D24" s="46">
        <f>D6*D19</f>
        <v>11.000030634412616</v>
      </c>
      <c r="E24" s="48"/>
      <c r="F24" s="46">
        <v>11</v>
      </c>
      <c r="G24" s="47">
        <f>ABS(F24-D24)</f>
        <v>3.0634412615526685E-5</v>
      </c>
    </row>
    <row r="25" spans="1:7" x14ac:dyDescent="0.25">
      <c r="A25" s="48"/>
      <c r="B25" s="48"/>
      <c r="C25" s="48" t="s">
        <v>96</v>
      </c>
      <c r="D25" s="46">
        <f>D6*D20</f>
        <v>234.99993752708855</v>
      </c>
      <c r="E25" s="48"/>
      <c r="F25" s="46">
        <v>235</v>
      </c>
      <c r="G25" s="47">
        <f>ABS(F25-D25)</f>
        <v>6.2472911452005064E-5</v>
      </c>
    </row>
    <row r="26" spans="1:7" x14ac:dyDescent="0.25">
      <c r="A26" s="48"/>
      <c r="B26" s="48"/>
      <c r="C26" s="48" t="s">
        <v>112</v>
      </c>
      <c r="D26" s="46">
        <f>D25+D24</f>
        <v>245.99996816150116</v>
      </c>
      <c r="E26" s="48"/>
      <c r="F26" s="48"/>
      <c r="G26" s="29"/>
    </row>
    <row r="27" spans="1:7" x14ac:dyDescent="0.25">
      <c r="A27" s="48"/>
      <c r="B27" s="48"/>
      <c r="C27" s="48"/>
      <c r="D27" s="48"/>
      <c r="E27" s="48"/>
      <c r="F27" s="48"/>
      <c r="G27" s="29"/>
    </row>
    <row r="28" spans="1:7" x14ac:dyDescent="0.25">
      <c r="A28" s="48"/>
      <c r="B28" s="48"/>
      <c r="C28" s="48" t="s">
        <v>115</v>
      </c>
      <c r="D28" s="52">
        <f>D24/D26</f>
        <v>4.4715577471908442E-2</v>
      </c>
      <c r="E28" s="52"/>
      <c r="F28" s="52">
        <f>F24/(F24+F25)</f>
        <v>4.4715447154471545E-2</v>
      </c>
      <c r="G28" s="47">
        <f>ABS(F28-D28)</f>
        <v>1.3031743689717601E-7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T36"/>
  <sheetViews>
    <sheetView zoomScale="55" zoomScaleNormal="55" workbookViewId="0">
      <selection activeCell="M45" sqref="M45"/>
    </sheetView>
  </sheetViews>
  <sheetFormatPr defaultRowHeight="15.75" x14ac:dyDescent="0.25"/>
  <cols>
    <col min="1" max="1" width="9.75" bestFit="1" customWidth="1"/>
    <col min="2" max="2" width="9.25" bestFit="1" customWidth="1"/>
    <col min="3" max="3" width="9.25" customWidth="1"/>
    <col min="4" max="4" width="11.5" bestFit="1" customWidth="1"/>
    <col min="15" max="15" width="9.5" bestFit="1" customWidth="1"/>
    <col min="19" max="19" width="11.625" style="45" bestFit="1" customWidth="1"/>
    <col min="20" max="20" width="11.875" style="45" bestFit="1" customWidth="1"/>
    <col min="21" max="21" width="10.75" style="45" bestFit="1" customWidth="1"/>
    <col min="22" max="22" width="10.125" style="45" bestFit="1" customWidth="1"/>
    <col min="23" max="23" width="10.25" style="45" bestFit="1" customWidth="1"/>
    <col min="24" max="24" width="9.375" style="45" bestFit="1" customWidth="1"/>
    <col min="25" max="25" width="11.625" style="45" bestFit="1" customWidth="1"/>
    <col min="26" max="26" width="11.875" style="45" bestFit="1" customWidth="1"/>
    <col min="27" max="27" width="10.75" style="45" bestFit="1" customWidth="1"/>
    <col min="28" max="28" width="10.5" style="45" bestFit="1" customWidth="1"/>
    <col min="29" max="29" width="10.75" style="45" bestFit="1" customWidth="1"/>
    <col min="30" max="30" width="9.625" style="45" bestFit="1" customWidth="1"/>
    <col min="31" max="31" width="13.25" style="45" bestFit="1" customWidth="1"/>
    <col min="32" max="32" width="13.375" style="45" bestFit="1" customWidth="1"/>
    <col min="33" max="33" width="12.25" style="45" bestFit="1" customWidth="1"/>
    <col min="34" max="34" width="12" style="45" bestFit="1" customWidth="1"/>
    <col min="35" max="35" width="12.25" style="45" bestFit="1" customWidth="1"/>
    <col min="36" max="36" width="11.25" style="45" bestFit="1" customWidth="1"/>
    <col min="37" max="37" width="10.75" style="45" bestFit="1" customWidth="1"/>
    <col min="38" max="38" width="11" style="45" bestFit="1" customWidth="1"/>
    <col min="39" max="39" width="10" style="45" bestFit="1" customWidth="1"/>
    <col min="40" max="40" width="12.25" style="45" bestFit="1" customWidth="1"/>
    <col min="41" max="41" width="12.625" style="45" bestFit="1" customWidth="1"/>
    <col min="42" max="42" width="11.5" style="45" bestFit="1" customWidth="1"/>
    <col min="43" max="43" width="11.25" style="45" bestFit="1" customWidth="1"/>
    <col min="44" max="44" width="11.375" style="45" bestFit="1" customWidth="1"/>
    <col min="45" max="45" width="10.25" style="45" bestFit="1" customWidth="1"/>
    <col min="46" max="46" width="14" style="45" bestFit="1" customWidth="1"/>
    <col min="47" max="47" width="14.25" style="45" bestFit="1" customWidth="1"/>
    <col min="48" max="48" width="13" style="45" bestFit="1" customWidth="1"/>
    <col min="49" max="49" width="12.625" style="45" bestFit="1" customWidth="1"/>
    <col min="50" max="50" width="12.75" style="45" bestFit="1" customWidth="1"/>
    <col min="51" max="51" width="11.75" style="45" bestFit="1" customWidth="1"/>
  </cols>
  <sheetData>
    <row r="1" spans="1:98" x14ac:dyDescent="0.25">
      <c r="A1" s="1" t="s">
        <v>116</v>
      </c>
      <c r="B1" s="46" t="s">
        <v>97</v>
      </c>
      <c r="C1" s="46" t="s">
        <v>20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58" t="s">
        <v>154</v>
      </c>
      <c r="R1" s="1"/>
      <c r="S1" s="41" t="str">
        <f>S2&amp;"_"&amp;S3&amp;"_"&amp;S4</f>
        <v>methane_FID_m1</v>
      </c>
      <c r="T1" s="41" t="str">
        <f>S2&amp;"_"&amp;S3&amp;"_"&amp;T4</f>
        <v>methane_FID_m2</v>
      </c>
      <c r="U1" s="41" t="str">
        <f>S2&amp;"_"&amp;S3&amp;"_"&amp;U4</f>
        <v>methane_FID_b</v>
      </c>
      <c r="V1" s="41" t="str">
        <f>V2&amp;"_"&amp;V3&amp;"_"&amp;V4</f>
        <v>ethane_FID_m1</v>
      </c>
      <c r="W1" s="41" t="str">
        <f>V2&amp;"_"&amp;V3&amp;"_"&amp;W4</f>
        <v>ethane_FID_m2</v>
      </c>
      <c r="X1" s="41" t="str">
        <f>V2&amp;"_"&amp;V3&amp;"_"&amp;X4</f>
        <v>ethane_FID_b</v>
      </c>
      <c r="Y1" s="41" t="str">
        <f>Y2&amp;"_"&amp;Y3&amp;"_"&amp;Y4</f>
        <v>methanol_FID_m1</v>
      </c>
      <c r="Z1" s="41" t="str">
        <f>Y2&amp;"_"&amp;Y3&amp;"_"&amp;Z4</f>
        <v>methanol_FID_m2</v>
      </c>
      <c r="AA1" s="41" t="str">
        <f>Y2&amp;"_"&amp;Y3&amp;"_"&amp;AA4</f>
        <v>methanol_FID_b</v>
      </c>
      <c r="AB1" s="41" t="str">
        <f>AB2&amp;"_"&amp;AB3&amp;"_"&amp;AB4</f>
        <v>ethanol_FID_m1</v>
      </c>
      <c r="AC1" s="41" t="str">
        <f>AB2&amp;"_"&amp;AB3&amp;"_"&amp;AC4</f>
        <v>ethanol_FID_m2</v>
      </c>
      <c r="AD1" s="41" t="str">
        <f>AB2&amp;"_"&amp;AB3&amp;"_"&amp;AD4</f>
        <v>ethanol_FID_b</v>
      </c>
      <c r="AE1" s="41" t="str">
        <f>AE2&amp;"_"&amp;AE3&amp;"_"&amp;AE4</f>
        <v>diethylether_FID_m1</v>
      </c>
      <c r="AF1" s="41" t="str">
        <f>AE2&amp;"_"&amp;AE3&amp;"_"&amp;AF4</f>
        <v>diethylether_FID_m2</v>
      </c>
      <c r="AG1" s="41" t="str">
        <f>AE2&amp;"_"&amp;AE3&amp;"_"&amp;AG4</f>
        <v>diethylether_FID_b</v>
      </c>
      <c r="AH1" s="41" t="str">
        <f>AH2&amp;"_"&amp;AH3&amp;"_"&amp;AH4</f>
        <v>methane_TCD_m1</v>
      </c>
      <c r="AI1" s="41" t="str">
        <f>AH2&amp;"_"&amp;AH3&amp;"_"&amp;AI4</f>
        <v>methane_TCD_m2</v>
      </c>
      <c r="AJ1" s="41" t="str">
        <f>AH2&amp;"_"&amp;AH3&amp;"_"&amp;AJ4</f>
        <v>methane_TCD_b</v>
      </c>
      <c r="AK1" s="41" t="str">
        <f>AK2&amp;"_"&amp;AK3&amp;"_"&amp;AK4</f>
        <v>ethane_TCD_m1</v>
      </c>
      <c r="AL1" s="41" t="str">
        <f>AK2&amp;"_"&amp;AK3&amp;"_"&amp;AL4</f>
        <v>ethane_TCD_m2</v>
      </c>
      <c r="AM1" s="41" t="str">
        <f>AK2&amp;"_"&amp;AK3&amp;"_"&amp;AM4</f>
        <v>ethane_TCD_b</v>
      </c>
      <c r="AN1" s="41" t="str">
        <f>AN2&amp;"_"&amp;AN3&amp;"_"&amp;AN4</f>
        <v>methanol_TCD_m1</v>
      </c>
      <c r="AO1" s="41" t="str">
        <f>AN2&amp;"_"&amp;AN3&amp;"_"&amp;AO4</f>
        <v>methanol_TCD_m2</v>
      </c>
      <c r="AP1" s="41" t="str">
        <f>AN2&amp;"_"&amp;AN3&amp;"_"&amp;AP4</f>
        <v>methanol_TCD_b</v>
      </c>
      <c r="AQ1" s="41" t="str">
        <f>AQ2&amp;"_"&amp;AQ3&amp;"_"&amp;AQ4</f>
        <v>ethanol_TCD_m1</v>
      </c>
      <c r="AR1" s="41" t="str">
        <f>AQ2&amp;"_"&amp;AQ3&amp;"_"&amp;AR4</f>
        <v>ethanol_TCD_m2</v>
      </c>
      <c r="AS1" s="41" t="str">
        <f>AQ2&amp;"_"&amp;AQ3&amp;"_"&amp;AS4</f>
        <v>ethanol_TCD_b</v>
      </c>
      <c r="AT1" s="41" t="str">
        <f>AT2&amp;"_"&amp;AT3&amp;"_"&amp;AT4</f>
        <v>diethylether_TCD_m1</v>
      </c>
      <c r="AU1" s="41" t="str">
        <f>AT2&amp;"_"&amp;AT3&amp;"_"&amp;AU4</f>
        <v>diethylether_TCD_m2</v>
      </c>
      <c r="AV1" s="41" t="str">
        <f>AT2&amp;"_"&amp;AT3&amp;"_"&amp;AV4</f>
        <v>diethylether_TCD_b</v>
      </c>
      <c r="AW1" s="41" t="str">
        <f>AW2&amp;"_"&amp;AW3&amp;"_"&amp;AW4</f>
        <v>hydrogen_TCD_m1</v>
      </c>
      <c r="AX1" s="41" t="str">
        <f>AW2&amp;"_"&amp;AW3&amp;"_"&amp;AX4</f>
        <v>hydrogen_TCD_m2</v>
      </c>
      <c r="AY1" s="41" t="str">
        <f>AW2&amp;"_"&amp;AW3&amp;"_"&amp;AY4</f>
        <v>hydrogen_TCD_b</v>
      </c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</row>
    <row r="2" spans="1:98" x14ac:dyDescent="0.25">
      <c r="A2" s="1" t="s">
        <v>96</v>
      </c>
      <c r="B2" s="46">
        <v>3.0051000000000001</v>
      </c>
      <c r="C2" s="46">
        <v>1.1112781024073399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58">
        <v>19</v>
      </c>
      <c r="R2" s="1"/>
      <c r="S2" s="42" t="s">
        <v>36</v>
      </c>
      <c r="T2" s="42"/>
      <c r="U2" s="42"/>
      <c r="V2" s="42" t="s">
        <v>37</v>
      </c>
      <c r="W2" s="42"/>
      <c r="X2" s="42"/>
      <c r="Y2" s="42" t="s">
        <v>9</v>
      </c>
      <c r="Z2" s="42"/>
      <c r="AA2" s="42"/>
      <c r="AB2" s="42" t="s">
        <v>10</v>
      </c>
      <c r="AC2" s="42"/>
      <c r="AD2" s="42"/>
      <c r="AE2" s="42" t="s">
        <v>38</v>
      </c>
      <c r="AF2" s="42"/>
      <c r="AG2" s="42"/>
      <c r="AH2" s="42" t="s">
        <v>36</v>
      </c>
      <c r="AI2" s="42"/>
      <c r="AJ2" s="42"/>
      <c r="AK2" s="42" t="s">
        <v>37</v>
      </c>
      <c r="AL2" s="42"/>
      <c r="AM2" s="42"/>
      <c r="AN2" s="42" t="s">
        <v>9</v>
      </c>
      <c r="AO2" s="42"/>
      <c r="AP2" s="42"/>
      <c r="AQ2" s="42" t="s">
        <v>10</v>
      </c>
      <c r="AR2" s="42"/>
      <c r="AS2" s="42"/>
      <c r="AT2" s="42" t="s">
        <v>38</v>
      </c>
      <c r="AU2" s="42"/>
      <c r="AV2" s="42"/>
      <c r="AW2" s="42" t="s">
        <v>42</v>
      </c>
      <c r="AX2" s="42"/>
      <c r="AY2" s="42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</row>
    <row r="3" spans="1:98" x14ac:dyDescent="0.25">
      <c r="A3" s="36" t="s">
        <v>83</v>
      </c>
      <c r="B3" s="1"/>
      <c r="C3" s="1"/>
      <c r="D3" s="55"/>
      <c r="E3" s="1"/>
      <c r="F3" s="1"/>
      <c r="G3" s="1"/>
      <c r="H3" s="55"/>
      <c r="I3" s="1"/>
      <c r="J3" s="1"/>
      <c r="K3" s="56"/>
      <c r="L3" s="56"/>
      <c r="M3" s="56"/>
      <c r="N3" s="1"/>
      <c r="O3" s="1"/>
      <c r="P3" s="1"/>
      <c r="Q3" s="1" t="s">
        <v>26</v>
      </c>
      <c r="R3" s="1" t="s">
        <v>26</v>
      </c>
      <c r="S3" s="42" t="s">
        <v>28</v>
      </c>
      <c r="T3" s="42"/>
      <c r="U3" s="42"/>
      <c r="V3" s="42" t="s">
        <v>28</v>
      </c>
      <c r="W3" s="42"/>
      <c r="X3" s="42"/>
      <c r="Y3" s="42" t="s">
        <v>28</v>
      </c>
      <c r="Z3" s="42"/>
      <c r="AA3" s="42"/>
      <c r="AB3" s="42" t="s">
        <v>28</v>
      </c>
      <c r="AC3" s="42"/>
      <c r="AD3" s="42"/>
      <c r="AE3" s="42" t="s">
        <v>28</v>
      </c>
      <c r="AF3" s="42"/>
      <c r="AG3" s="42"/>
      <c r="AH3" s="42" t="s">
        <v>29</v>
      </c>
      <c r="AI3" s="42"/>
      <c r="AJ3" s="42"/>
      <c r="AK3" s="42" t="s">
        <v>29</v>
      </c>
      <c r="AL3" s="42"/>
      <c r="AM3" s="42"/>
      <c r="AN3" s="42" t="s">
        <v>29</v>
      </c>
      <c r="AO3" s="42"/>
      <c r="AP3" s="42"/>
      <c r="AQ3" s="42" t="s">
        <v>29</v>
      </c>
      <c r="AR3" s="42"/>
      <c r="AS3" s="42"/>
      <c r="AT3" s="42" t="s">
        <v>29</v>
      </c>
      <c r="AU3" s="42"/>
      <c r="AV3" s="42"/>
      <c r="AW3" s="42" t="s">
        <v>29</v>
      </c>
      <c r="AX3" s="42"/>
      <c r="AY3" s="42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</row>
    <row r="4" spans="1:98" ht="31.5" x14ac:dyDescent="0.25">
      <c r="A4" s="18" t="s">
        <v>24</v>
      </c>
      <c r="B4" s="18" t="s">
        <v>22</v>
      </c>
      <c r="C4" s="18" t="s">
        <v>46</v>
      </c>
      <c r="D4" s="18" t="s">
        <v>23</v>
      </c>
      <c r="E4" s="18" t="s">
        <v>2</v>
      </c>
      <c r="F4" s="18" t="s">
        <v>51</v>
      </c>
      <c r="G4" s="18" t="s">
        <v>11</v>
      </c>
      <c r="H4" s="18" t="s">
        <v>0</v>
      </c>
      <c r="I4" s="18" t="s">
        <v>4</v>
      </c>
      <c r="J4" s="18" t="s">
        <v>48</v>
      </c>
      <c r="K4" s="18" t="s">
        <v>48</v>
      </c>
      <c r="L4" s="18" t="s">
        <v>47</v>
      </c>
      <c r="M4" s="18" t="s">
        <v>47</v>
      </c>
      <c r="N4" s="18" t="s">
        <v>52</v>
      </c>
      <c r="O4" s="18" t="s">
        <v>56</v>
      </c>
      <c r="P4" s="18" t="s">
        <v>266</v>
      </c>
      <c r="Q4" s="18" t="s">
        <v>54</v>
      </c>
      <c r="R4" s="18" t="s">
        <v>55</v>
      </c>
      <c r="S4" s="43" t="s">
        <v>44</v>
      </c>
      <c r="T4" s="43" t="s">
        <v>45</v>
      </c>
      <c r="U4" s="43" t="s">
        <v>20</v>
      </c>
      <c r="V4" s="43" t="s">
        <v>44</v>
      </c>
      <c r="W4" s="43" t="s">
        <v>45</v>
      </c>
      <c r="X4" s="43" t="s">
        <v>20</v>
      </c>
      <c r="Y4" s="43" t="s">
        <v>44</v>
      </c>
      <c r="Z4" s="43" t="s">
        <v>45</v>
      </c>
      <c r="AA4" s="43" t="s">
        <v>20</v>
      </c>
      <c r="AB4" s="43" t="s">
        <v>44</v>
      </c>
      <c r="AC4" s="43" t="s">
        <v>45</v>
      </c>
      <c r="AD4" s="43" t="s">
        <v>20</v>
      </c>
      <c r="AE4" s="43" t="s">
        <v>44</v>
      </c>
      <c r="AF4" s="43" t="s">
        <v>45</v>
      </c>
      <c r="AG4" s="43" t="s">
        <v>20</v>
      </c>
      <c r="AH4" s="43" t="s">
        <v>44</v>
      </c>
      <c r="AI4" s="43" t="s">
        <v>45</v>
      </c>
      <c r="AJ4" s="43" t="s">
        <v>20</v>
      </c>
      <c r="AK4" s="43" t="s">
        <v>44</v>
      </c>
      <c r="AL4" s="43" t="s">
        <v>45</v>
      </c>
      <c r="AM4" s="43" t="s">
        <v>20</v>
      </c>
      <c r="AN4" s="43" t="s">
        <v>44</v>
      </c>
      <c r="AO4" s="43" t="s">
        <v>45</v>
      </c>
      <c r="AP4" s="43" t="s">
        <v>20</v>
      </c>
      <c r="AQ4" s="43" t="s">
        <v>44</v>
      </c>
      <c r="AR4" s="43" t="s">
        <v>45</v>
      </c>
      <c r="AS4" s="43" t="s">
        <v>20</v>
      </c>
      <c r="AT4" s="43" t="s">
        <v>44</v>
      </c>
      <c r="AU4" s="43" t="s">
        <v>45</v>
      </c>
      <c r="AV4" s="43" t="s">
        <v>20</v>
      </c>
      <c r="AW4" s="43" t="s">
        <v>44</v>
      </c>
      <c r="AX4" s="43" t="s">
        <v>45</v>
      </c>
      <c r="AY4" s="43" t="s">
        <v>20</v>
      </c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</row>
    <row r="5" spans="1:98" s="40" customFormat="1" ht="16.5" thickBot="1" x14ac:dyDescent="0.3">
      <c r="E5" s="40" t="s">
        <v>1</v>
      </c>
      <c r="F5" s="40" t="s">
        <v>49</v>
      </c>
      <c r="H5" s="40" t="s">
        <v>86</v>
      </c>
      <c r="I5" s="40" t="s">
        <v>3</v>
      </c>
      <c r="J5" s="40" t="s">
        <v>104</v>
      </c>
      <c r="K5" s="40" t="s">
        <v>84</v>
      </c>
      <c r="L5" s="40" t="s">
        <v>106</v>
      </c>
      <c r="M5" s="40" t="s">
        <v>84</v>
      </c>
      <c r="N5" s="40" t="s">
        <v>85</v>
      </c>
      <c r="O5" s="40" t="s">
        <v>84</v>
      </c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</row>
    <row r="6" spans="1:98" x14ac:dyDescent="0.25">
      <c r="A6" t="str">
        <f t="shared" ref="A6:A14" si="0">_xlfn.CONCAT(B6,"-",C6)</f>
        <v>E2-0</v>
      </c>
      <c r="B6" t="s">
        <v>27</v>
      </c>
      <c r="C6">
        <v>0</v>
      </c>
      <c r="D6" s="2">
        <v>43532</v>
      </c>
      <c r="E6">
        <v>205</v>
      </c>
      <c r="F6">
        <v>296</v>
      </c>
      <c r="G6" t="s">
        <v>30</v>
      </c>
      <c r="H6" s="14">
        <v>1</v>
      </c>
      <c r="I6">
        <v>0.1</v>
      </c>
      <c r="J6" s="52">
        <v>0.01</v>
      </c>
      <c r="K6" s="48">
        <f>J6*383.06</f>
        <v>3.8306</v>
      </c>
      <c r="L6" s="53">
        <v>32.9</v>
      </c>
      <c r="M6" s="53">
        <f>L6*$B$2+$C$2</f>
        <v>99.979068102407339</v>
      </c>
      <c r="N6" s="54">
        <f>K6/(M6+K6)</f>
        <v>3.6900223938883481E-2</v>
      </c>
      <c r="O6">
        <v>107</v>
      </c>
      <c r="P6" s="19"/>
      <c r="Q6" s="32">
        <v>3650.2</v>
      </c>
      <c r="R6">
        <v>6401.3</v>
      </c>
      <c r="S6" s="45">
        <v>0</v>
      </c>
      <c r="T6" s="45">
        <v>2.4027293973879831E-5</v>
      </c>
      <c r="U6" s="45">
        <v>4.0416643383472549E-4</v>
      </c>
      <c r="V6" s="45">
        <f t="shared" ref="V6:X6" si="1">2*S6</f>
        <v>0</v>
      </c>
      <c r="W6" s="45">
        <f t="shared" si="1"/>
        <v>4.8054587947759663E-5</v>
      </c>
      <c r="X6" s="45">
        <f t="shared" si="1"/>
        <v>8.0833286766945098E-4</v>
      </c>
      <c r="Y6" s="45">
        <f t="shared" ref="Y6:AA6" si="2">0.5*AB6</f>
        <v>4.4597183260227806E-6</v>
      </c>
      <c r="Z6" s="45">
        <f t="shared" si="2"/>
        <v>0</v>
      </c>
      <c r="AA6" s="45">
        <f t="shared" si="2"/>
        <v>4.9982810086778311E-4</v>
      </c>
      <c r="AB6" s="45">
        <v>8.9194366520455611E-6</v>
      </c>
      <c r="AD6" s="45">
        <v>9.9965620173556621E-4</v>
      </c>
      <c r="AE6" s="45">
        <f t="shared" ref="AE6:AE13" si="3">2*AB6</f>
        <v>1.7838873304091122E-5</v>
      </c>
      <c r="AF6" s="45">
        <f t="shared" ref="AE6:AG23" si="4">2*AC6</f>
        <v>0</v>
      </c>
      <c r="AG6" s="45">
        <f t="shared" ref="AF6:AG21" si="5">2*AD6</f>
        <v>1.9993124034711324E-3</v>
      </c>
      <c r="AH6" s="45">
        <v>0</v>
      </c>
      <c r="AI6" s="45">
        <v>2.4027293973879831E-5</v>
      </c>
      <c r="AJ6" s="45">
        <v>4.0416643383472549E-4</v>
      </c>
      <c r="AK6" s="45">
        <f t="shared" ref="AK6:AK13" si="6">2*AH6</f>
        <v>0</v>
      </c>
      <c r="AL6" s="45">
        <f t="shared" ref="AK6:AM23" si="7">2*AI6</f>
        <v>4.8054587947759663E-5</v>
      </c>
      <c r="AM6" s="45">
        <f t="shared" ref="AL6:AM21" si="8">2*AJ6</f>
        <v>8.0833286766945098E-4</v>
      </c>
      <c r="AN6" s="45">
        <f t="shared" ref="AN6:AN13" si="9">0.5*AQ6</f>
        <v>2.4490500211986672E-6</v>
      </c>
      <c r="AO6" s="45">
        <f t="shared" ref="AN6:AP23" si="10">0.5*AR6</f>
        <v>0</v>
      </c>
      <c r="AP6" s="45">
        <f t="shared" ref="AO6:AP21" si="11">0.5*AS6</f>
        <v>4.9990525320466864E-4</v>
      </c>
      <c r="AQ6" s="45">
        <v>4.8981000423973344E-6</v>
      </c>
      <c r="AS6" s="45">
        <v>9.9981050640933727E-4</v>
      </c>
      <c r="AT6" s="45">
        <f t="shared" ref="AT6:AT13" si="12">2*AQ6</f>
        <v>9.7962000847946687E-6</v>
      </c>
      <c r="AU6" s="45">
        <f t="shared" ref="AT6:AV23" si="13">2*AR6</f>
        <v>0</v>
      </c>
      <c r="AV6" s="45">
        <f t="shared" ref="AU6:AV21" si="14">2*AS6</f>
        <v>1.9996210128186745E-3</v>
      </c>
      <c r="AW6" s="45">
        <v>2.4668148115492275E-5</v>
      </c>
      <c r="AX6" s="45">
        <v>3.3725898501597733E-2</v>
      </c>
      <c r="AY6" s="45">
        <v>-4.0052157781857184E-4</v>
      </c>
    </row>
    <row r="7" spans="1:98" x14ac:dyDescent="0.25">
      <c r="A7" t="str">
        <f t="shared" si="0"/>
        <v>E2-1</v>
      </c>
      <c r="B7" t="s">
        <v>27</v>
      </c>
      <c r="C7">
        <v>1</v>
      </c>
      <c r="D7" s="2">
        <v>43532</v>
      </c>
      <c r="E7">
        <v>205</v>
      </c>
      <c r="F7">
        <v>296</v>
      </c>
      <c r="G7" t="s">
        <v>30</v>
      </c>
      <c r="H7" s="14">
        <v>1</v>
      </c>
      <c r="I7">
        <v>0.1</v>
      </c>
      <c r="J7" s="52">
        <v>0.01</v>
      </c>
      <c r="K7" s="48">
        <f t="shared" ref="K7:K24" si="15">J7*383.06</f>
        <v>3.8306</v>
      </c>
      <c r="L7" s="53">
        <v>32.9</v>
      </c>
      <c r="M7" s="53">
        <f t="shared" ref="M7:M13" si="16">L7*$B$2+$C$2</f>
        <v>99.979068102407339</v>
      </c>
      <c r="N7" s="54">
        <f>K7/(M7+K7)</f>
        <v>3.6900223938883481E-2</v>
      </c>
      <c r="O7">
        <v>107</v>
      </c>
      <c r="P7" s="19"/>
      <c r="Q7" s="32">
        <v>3650.2</v>
      </c>
      <c r="R7">
        <v>6401.3</v>
      </c>
      <c r="S7" s="45">
        <v>0</v>
      </c>
      <c r="T7" s="45">
        <v>2.4027293973879831E-5</v>
      </c>
      <c r="U7" s="45">
        <v>4.0416643383472549E-4</v>
      </c>
      <c r="V7" s="45">
        <f t="shared" ref="V7:X23" si="17">2*S7</f>
        <v>0</v>
      </c>
      <c r="W7" s="45">
        <f t="shared" si="17"/>
        <v>4.8054587947759663E-5</v>
      </c>
      <c r="X7" s="45">
        <f t="shared" si="17"/>
        <v>8.0833286766945098E-4</v>
      </c>
      <c r="Y7" s="45">
        <f t="shared" ref="Y7:AA23" si="18">0.5*AB7</f>
        <v>4.4597183260227806E-6</v>
      </c>
      <c r="Z7" s="45">
        <f t="shared" si="18"/>
        <v>0</v>
      </c>
      <c r="AA7" s="45">
        <f t="shared" si="18"/>
        <v>4.9982810086778311E-4</v>
      </c>
      <c r="AB7" s="45">
        <v>8.9194366520455611E-6</v>
      </c>
      <c r="AD7" s="45">
        <v>9.9965620173556621E-4</v>
      </c>
      <c r="AE7" s="45">
        <f t="shared" si="3"/>
        <v>1.7838873304091122E-5</v>
      </c>
      <c r="AF7" s="45">
        <f t="shared" si="4"/>
        <v>0</v>
      </c>
      <c r="AG7" s="45">
        <f t="shared" si="5"/>
        <v>1.9993124034711324E-3</v>
      </c>
      <c r="AH7" s="45">
        <v>0</v>
      </c>
      <c r="AI7" s="45">
        <v>2.4027293973879831E-5</v>
      </c>
      <c r="AJ7" s="45">
        <v>4.0416643383472549E-4</v>
      </c>
      <c r="AK7" s="45">
        <f t="shared" si="6"/>
        <v>0</v>
      </c>
      <c r="AL7" s="45">
        <f t="shared" si="7"/>
        <v>4.8054587947759663E-5</v>
      </c>
      <c r="AM7" s="45">
        <f t="shared" si="8"/>
        <v>8.0833286766945098E-4</v>
      </c>
      <c r="AN7" s="45">
        <f t="shared" si="9"/>
        <v>2.4490500211986672E-6</v>
      </c>
      <c r="AO7" s="45">
        <f t="shared" si="10"/>
        <v>0</v>
      </c>
      <c r="AP7" s="45">
        <f t="shared" si="11"/>
        <v>4.9990525320466864E-4</v>
      </c>
      <c r="AQ7" s="45">
        <v>4.8981000423973344E-6</v>
      </c>
      <c r="AS7" s="45">
        <v>9.9981050640933727E-4</v>
      </c>
      <c r="AT7" s="45">
        <f t="shared" si="12"/>
        <v>9.7962000847946687E-6</v>
      </c>
      <c r="AU7" s="45">
        <f t="shared" si="13"/>
        <v>0</v>
      </c>
      <c r="AV7" s="45">
        <f t="shared" si="14"/>
        <v>1.9996210128186745E-3</v>
      </c>
      <c r="AW7" s="45">
        <v>2.4668148115492275E-5</v>
      </c>
      <c r="AX7" s="45">
        <v>3.3725898501597733E-2</v>
      </c>
      <c r="AY7" s="45">
        <v>-4.0052157781857184E-4</v>
      </c>
    </row>
    <row r="8" spans="1:98" x14ac:dyDescent="0.25">
      <c r="A8" t="str">
        <f t="shared" si="0"/>
        <v>E2-2</v>
      </c>
      <c r="B8" t="s">
        <v>27</v>
      </c>
      <c r="C8">
        <v>2</v>
      </c>
      <c r="D8" s="2">
        <v>43532</v>
      </c>
      <c r="E8">
        <v>210</v>
      </c>
      <c r="F8">
        <v>296</v>
      </c>
      <c r="G8" t="s">
        <v>30</v>
      </c>
      <c r="H8" s="14">
        <v>1</v>
      </c>
      <c r="I8">
        <v>0.1</v>
      </c>
      <c r="J8" s="52">
        <v>1.1140000000000001E-2</v>
      </c>
      <c r="K8" s="48">
        <f t="shared" si="15"/>
        <v>4.2672884</v>
      </c>
      <c r="L8" s="53">
        <v>37.799999999999997</v>
      </c>
      <c r="M8" s="53">
        <f t="shared" si="16"/>
        <v>114.70405810240733</v>
      </c>
      <c r="N8" s="54">
        <f t="shared" ref="N8:N12" si="19">K8/(M8+K8)</f>
        <v>3.586820293669328E-2</v>
      </c>
      <c r="O8">
        <v>123</v>
      </c>
      <c r="P8" s="19"/>
      <c r="Q8" s="32">
        <v>3650.2</v>
      </c>
      <c r="R8">
        <v>6401.3</v>
      </c>
      <c r="S8" s="45">
        <v>0</v>
      </c>
      <c r="T8" s="45">
        <v>2.4027293973879831E-5</v>
      </c>
      <c r="U8" s="45">
        <v>4.0416643383472549E-4</v>
      </c>
      <c r="V8" s="45">
        <f t="shared" si="17"/>
        <v>0</v>
      </c>
      <c r="W8" s="45">
        <f t="shared" si="17"/>
        <v>4.8054587947759663E-5</v>
      </c>
      <c r="X8" s="45">
        <f t="shared" si="17"/>
        <v>8.0833286766945098E-4</v>
      </c>
      <c r="Y8" s="45">
        <f t="shared" si="18"/>
        <v>4.4597183260227806E-6</v>
      </c>
      <c r="Z8" s="45">
        <f t="shared" si="18"/>
        <v>0</v>
      </c>
      <c r="AA8" s="45">
        <f t="shared" si="18"/>
        <v>4.9982810086778311E-4</v>
      </c>
      <c r="AB8" s="45">
        <v>8.9194366520455611E-6</v>
      </c>
      <c r="AD8" s="45">
        <v>9.9965620173556621E-4</v>
      </c>
      <c r="AE8" s="45">
        <f t="shared" si="3"/>
        <v>1.7838873304091122E-5</v>
      </c>
      <c r="AF8" s="45">
        <f t="shared" si="4"/>
        <v>0</v>
      </c>
      <c r="AG8" s="45">
        <f t="shared" si="5"/>
        <v>1.9993124034711324E-3</v>
      </c>
      <c r="AH8" s="45">
        <v>0</v>
      </c>
      <c r="AI8" s="45">
        <v>2.4027293973879831E-5</v>
      </c>
      <c r="AJ8" s="45">
        <v>4.0416643383472549E-4</v>
      </c>
      <c r="AK8" s="45">
        <f t="shared" si="6"/>
        <v>0</v>
      </c>
      <c r="AL8" s="45">
        <f t="shared" si="7"/>
        <v>4.8054587947759663E-5</v>
      </c>
      <c r="AM8" s="45">
        <f t="shared" si="8"/>
        <v>8.0833286766945098E-4</v>
      </c>
      <c r="AN8" s="45">
        <f t="shared" si="9"/>
        <v>2.4490500211986672E-6</v>
      </c>
      <c r="AO8" s="45">
        <f t="shared" si="10"/>
        <v>0</v>
      </c>
      <c r="AP8" s="45">
        <f t="shared" si="11"/>
        <v>4.9990525320466864E-4</v>
      </c>
      <c r="AQ8" s="45">
        <v>4.8981000423973344E-6</v>
      </c>
      <c r="AS8" s="45">
        <v>9.9981050640933727E-4</v>
      </c>
      <c r="AT8" s="45">
        <f t="shared" si="12"/>
        <v>9.7962000847946687E-6</v>
      </c>
      <c r="AU8" s="45">
        <f t="shared" si="13"/>
        <v>0</v>
      </c>
      <c r="AV8" s="45">
        <f t="shared" si="14"/>
        <v>1.9996210128186745E-3</v>
      </c>
      <c r="AW8" s="45">
        <v>2.4668148115492275E-5</v>
      </c>
      <c r="AX8" s="45">
        <v>3.3725898501597733E-2</v>
      </c>
      <c r="AY8" s="45">
        <v>-4.0052157781857184E-4</v>
      </c>
    </row>
    <row r="9" spans="1:98" x14ac:dyDescent="0.25">
      <c r="A9" t="str">
        <f t="shared" si="0"/>
        <v>E2-3</v>
      </c>
      <c r="B9" t="s">
        <v>27</v>
      </c>
      <c r="C9">
        <v>3</v>
      </c>
      <c r="D9" s="2">
        <v>43532</v>
      </c>
      <c r="E9">
        <v>220</v>
      </c>
      <c r="F9">
        <v>296</v>
      </c>
      <c r="G9" t="s">
        <v>30</v>
      </c>
      <c r="H9" s="14">
        <v>1</v>
      </c>
      <c r="I9">
        <v>0.1</v>
      </c>
      <c r="J9" s="52">
        <v>1.261E-2</v>
      </c>
      <c r="K9" s="48">
        <f t="shared" si="15"/>
        <v>4.8303865999999998</v>
      </c>
      <c r="L9" s="53">
        <v>42.89</v>
      </c>
      <c r="M9" s="53">
        <f t="shared" si="16"/>
        <v>130.00001710240736</v>
      </c>
      <c r="N9" s="54">
        <f t="shared" si="19"/>
        <v>3.5825648128010125E-2</v>
      </c>
      <c r="O9">
        <v>141.5</v>
      </c>
      <c r="P9" s="19"/>
      <c r="Q9" s="32">
        <v>3650.2</v>
      </c>
      <c r="R9">
        <v>6401.3</v>
      </c>
      <c r="S9" s="45">
        <v>0</v>
      </c>
      <c r="T9" s="45">
        <v>2.4027293973879831E-5</v>
      </c>
      <c r="U9" s="45">
        <v>4.0416643383472549E-4</v>
      </c>
      <c r="V9" s="45">
        <f t="shared" si="17"/>
        <v>0</v>
      </c>
      <c r="W9" s="45">
        <f t="shared" si="17"/>
        <v>4.8054587947759663E-5</v>
      </c>
      <c r="X9" s="45">
        <f t="shared" si="17"/>
        <v>8.0833286766945098E-4</v>
      </c>
      <c r="Y9" s="45">
        <f t="shared" si="18"/>
        <v>4.4597183260227806E-6</v>
      </c>
      <c r="Z9" s="45">
        <f t="shared" si="18"/>
        <v>0</v>
      </c>
      <c r="AA9" s="45">
        <f t="shared" si="18"/>
        <v>4.9982810086778311E-4</v>
      </c>
      <c r="AB9" s="45">
        <v>8.9194366520455611E-6</v>
      </c>
      <c r="AD9" s="45">
        <v>9.9965620173556621E-4</v>
      </c>
      <c r="AE9" s="45">
        <f t="shared" si="3"/>
        <v>1.7838873304091122E-5</v>
      </c>
      <c r="AF9" s="45">
        <f t="shared" si="4"/>
        <v>0</v>
      </c>
      <c r="AG9" s="45">
        <f t="shared" si="5"/>
        <v>1.9993124034711324E-3</v>
      </c>
      <c r="AH9" s="45">
        <v>0</v>
      </c>
      <c r="AI9" s="45">
        <v>2.4027293973879831E-5</v>
      </c>
      <c r="AJ9" s="45">
        <v>4.0416643383472549E-4</v>
      </c>
      <c r="AK9" s="45">
        <f t="shared" si="6"/>
        <v>0</v>
      </c>
      <c r="AL9" s="45">
        <f t="shared" si="7"/>
        <v>4.8054587947759663E-5</v>
      </c>
      <c r="AM9" s="45">
        <f t="shared" si="8"/>
        <v>8.0833286766945098E-4</v>
      </c>
      <c r="AN9" s="45">
        <f t="shared" si="9"/>
        <v>2.4490500211986672E-6</v>
      </c>
      <c r="AO9" s="45">
        <f t="shared" si="10"/>
        <v>0</v>
      </c>
      <c r="AP9" s="45">
        <f t="shared" si="11"/>
        <v>4.9990525320466864E-4</v>
      </c>
      <c r="AQ9" s="45">
        <v>4.8981000423973344E-6</v>
      </c>
      <c r="AS9" s="45">
        <v>9.9981050640933727E-4</v>
      </c>
      <c r="AT9" s="45">
        <f t="shared" si="12"/>
        <v>9.7962000847946687E-6</v>
      </c>
      <c r="AU9" s="45">
        <f t="shared" si="13"/>
        <v>0</v>
      </c>
      <c r="AV9" s="45">
        <f t="shared" si="14"/>
        <v>1.9996210128186745E-3</v>
      </c>
      <c r="AW9" s="45">
        <v>2.4668148115492275E-5</v>
      </c>
      <c r="AX9" s="45">
        <v>3.3725898501597733E-2</v>
      </c>
      <c r="AY9" s="45">
        <v>-4.0052157781857184E-4</v>
      </c>
    </row>
    <row r="10" spans="1:98" x14ac:dyDescent="0.25">
      <c r="A10" t="str">
        <f t="shared" si="0"/>
        <v>E2-4</v>
      </c>
      <c r="B10" t="s">
        <v>27</v>
      </c>
      <c r="C10">
        <v>4</v>
      </c>
      <c r="D10" s="2">
        <v>43532</v>
      </c>
      <c r="E10">
        <v>220</v>
      </c>
      <c r="F10">
        <v>296</v>
      </c>
      <c r="G10" t="s">
        <v>30</v>
      </c>
      <c r="H10" s="14">
        <v>1</v>
      </c>
      <c r="I10">
        <v>0.1</v>
      </c>
      <c r="J10" s="52">
        <v>8.2500000000000004E-3</v>
      </c>
      <c r="K10" s="48">
        <f t="shared" si="15"/>
        <v>3.1602450000000002</v>
      </c>
      <c r="L10" s="53">
        <v>27.9</v>
      </c>
      <c r="M10" s="53">
        <f t="shared" si="16"/>
        <v>84.953568102407345</v>
      </c>
      <c r="N10" s="54">
        <f t="shared" si="19"/>
        <v>3.5865489061597082E-2</v>
      </c>
      <c r="O10">
        <v>94.9</v>
      </c>
      <c r="P10" s="19"/>
      <c r="Q10" s="32">
        <v>3650.2</v>
      </c>
      <c r="R10">
        <v>6401.3</v>
      </c>
      <c r="S10" s="45">
        <v>0</v>
      </c>
      <c r="T10" s="45">
        <v>2.4027293973879831E-5</v>
      </c>
      <c r="U10" s="45">
        <v>4.0416643383472549E-4</v>
      </c>
      <c r="V10" s="45">
        <f t="shared" si="17"/>
        <v>0</v>
      </c>
      <c r="W10" s="45">
        <f t="shared" si="17"/>
        <v>4.8054587947759663E-5</v>
      </c>
      <c r="X10" s="45">
        <f t="shared" si="17"/>
        <v>8.0833286766945098E-4</v>
      </c>
      <c r="Y10" s="45">
        <f t="shared" si="18"/>
        <v>4.4597183260227806E-6</v>
      </c>
      <c r="Z10" s="45">
        <f t="shared" si="18"/>
        <v>0</v>
      </c>
      <c r="AA10" s="45">
        <f t="shared" si="18"/>
        <v>4.9982810086778311E-4</v>
      </c>
      <c r="AB10" s="45">
        <v>8.9194366520455611E-6</v>
      </c>
      <c r="AD10" s="45">
        <v>9.9965620173556621E-4</v>
      </c>
      <c r="AE10" s="45">
        <f t="shared" si="3"/>
        <v>1.7838873304091122E-5</v>
      </c>
      <c r="AF10" s="45">
        <f t="shared" si="4"/>
        <v>0</v>
      </c>
      <c r="AG10" s="45">
        <f t="shared" si="5"/>
        <v>1.9993124034711324E-3</v>
      </c>
      <c r="AH10" s="45">
        <v>0</v>
      </c>
      <c r="AI10" s="45">
        <v>2.4027293973879831E-5</v>
      </c>
      <c r="AJ10" s="45">
        <v>4.0416643383472549E-4</v>
      </c>
      <c r="AK10" s="45">
        <f t="shared" si="6"/>
        <v>0</v>
      </c>
      <c r="AL10" s="45">
        <f t="shared" si="7"/>
        <v>4.8054587947759663E-5</v>
      </c>
      <c r="AM10" s="45">
        <f t="shared" si="8"/>
        <v>8.0833286766945098E-4</v>
      </c>
      <c r="AN10" s="45">
        <f t="shared" si="9"/>
        <v>2.4490500211986672E-6</v>
      </c>
      <c r="AO10" s="45">
        <f t="shared" si="10"/>
        <v>0</v>
      </c>
      <c r="AP10" s="45">
        <f t="shared" si="11"/>
        <v>4.9990525320466864E-4</v>
      </c>
      <c r="AQ10" s="45">
        <v>4.8981000423973344E-6</v>
      </c>
      <c r="AS10" s="45">
        <v>9.9981050640933727E-4</v>
      </c>
      <c r="AT10" s="45">
        <f t="shared" si="12"/>
        <v>9.7962000847946687E-6</v>
      </c>
      <c r="AU10" s="45">
        <f t="shared" si="13"/>
        <v>0</v>
      </c>
      <c r="AV10" s="45">
        <f t="shared" si="14"/>
        <v>1.9996210128186745E-3</v>
      </c>
      <c r="AW10" s="45">
        <v>2.4668148115492275E-5</v>
      </c>
      <c r="AX10" s="45">
        <v>3.3725898501597733E-2</v>
      </c>
      <c r="AY10" s="45">
        <v>-4.0052157781857184E-4</v>
      </c>
    </row>
    <row r="11" spans="1:98" x14ac:dyDescent="0.25">
      <c r="A11" t="str">
        <f t="shared" si="0"/>
        <v>E2-5</v>
      </c>
      <c r="B11" t="s">
        <v>27</v>
      </c>
      <c r="C11">
        <v>5</v>
      </c>
      <c r="D11" s="2">
        <v>43533</v>
      </c>
      <c r="E11">
        <v>220</v>
      </c>
      <c r="F11">
        <v>296</v>
      </c>
      <c r="G11" t="s">
        <v>30</v>
      </c>
      <c r="H11" s="14">
        <v>1</v>
      </c>
      <c r="I11">
        <v>0.1</v>
      </c>
      <c r="J11" s="52">
        <v>8.8000000000000005E-3</v>
      </c>
      <c r="K11" s="48">
        <f t="shared" si="15"/>
        <v>3.3709280000000001</v>
      </c>
      <c r="L11" s="53">
        <v>32.9</v>
      </c>
      <c r="M11" s="53">
        <f t="shared" si="16"/>
        <v>99.979068102407339</v>
      </c>
      <c r="N11" s="54">
        <f t="shared" si="19"/>
        <v>3.2616624355358642E-2</v>
      </c>
      <c r="O11">
        <v>104.5</v>
      </c>
      <c r="P11" s="19"/>
      <c r="Q11" s="32">
        <v>3650.2</v>
      </c>
      <c r="R11">
        <v>6401.3</v>
      </c>
      <c r="S11" s="45">
        <v>0</v>
      </c>
      <c r="T11" s="45">
        <v>2.4027293973879831E-5</v>
      </c>
      <c r="U11" s="45">
        <v>4.0416643383472549E-4</v>
      </c>
      <c r="V11" s="45">
        <f t="shared" si="17"/>
        <v>0</v>
      </c>
      <c r="W11" s="45">
        <f t="shared" si="17"/>
        <v>4.8054587947759663E-5</v>
      </c>
      <c r="X11" s="45">
        <f t="shared" si="17"/>
        <v>8.0833286766945098E-4</v>
      </c>
      <c r="Y11" s="45">
        <f t="shared" si="18"/>
        <v>4.4597183260227806E-6</v>
      </c>
      <c r="Z11" s="45">
        <f t="shared" si="18"/>
        <v>0</v>
      </c>
      <c r="AA11" s="45">
        <f t="shared" si="18"/>
        <v>4.9982810086778311E-4</v>
      </c>
      <c r="AB11" s="45">
        <v>8.9194366520455611E-6</v>
      </c>
      <c r="AD11" s="45">
        <v>9.9965620173556621E-4</v>
      </c>
      <c r="AE11" s="45">
        <f t="shared" si="3"/>
        <v>1.7838873304091122E-5</v>
      </c>
      <c r="AF11" s="45">
        <f t="shared" si="4"/>
        <v>0</v>
      </c>
      <c r="AG11" s="45">
        <f t="shared" si="5"/>
        <v>1.9993124034711324E-3</v>
      </c>
      <c r="AH11" s="45">
        <v>0</v>
      </c>
      <c r="AI11" s="45">
        <v>2.4027293973879831E-5</v>
      </c>
      <c r="AJ11" s="45">
        <v>4.0416643383472549E-4</v>
      </c>
      <c r="AK11" s="45">
        <f t="shared" si="6"/>
        <v>0</v>
      </c>
      <c r="AL11" s="45">
        <f t="shared" si="7"/>
        <v>4.8054587947759663E-5</v>
      </c>
      <c r="AM11" s="45">
        <f t="shared" si="8"/>
        <v>8.0833286766945098E-4</v>
      </c>
      <c r="AN11" s="45">
        <f t="shared" si="9"/>
        <v>2.4490500211986672E-6</v>
      </c>
      <c r="AO11" s="45">
        <f t="shared" si="10"/>
        <v>0</v>
      </c>
      <c r="AP11" s="45">
        <f t="shared" si="11"/>
        <v>4.9990525320466864E-4</v>
      </c>
      <c r="AQ11" s="45">
        <v>4.8981000423973344E-6</v>
      </c>
      <c r="AS11" s="45">
        <v>9.9981050640933727E-4</v>
      </c>
      <c r="AT11" s="45">
        <f t="shared" si="12"/>
        <v>9.7962000847946687E-6</v>
      </c>
      <c r="AU11" s="45">
        <f t="shared" si="13"/>
        <v>0</v>
      </c>
      <c r="AV11" s="45">
        <f t="shared" si="14"/>
        <v>1.9996210128186745E-3</v>
      </c>
      <c r="AW11" s="45">
        <v>2.4668148115492275E-5</v>
      </c>
      <c r="AX11" s="45">
        <v>3.3725898501597733E-2</v>
      </c>
      <c r="AY11" s="45">
        <v>-4.0052157781857184E-4</v>
      </c>
    </row>
    <row r="12" spans="1:98" x14ac:dyDescent="0.25">
      <c r="A12" t="str">
        <f t="shared" si="0"/>
        <v>E2-6</v>
      </c>
      <c r="B12" t="s">
        <v>27</v>
      </c>
      <c r="C12">
        <v>6</v>
      </c>
      <c r="D12" s="2">
        <v>43533</v>
      </c>
      <c r="E12">
        <v>220</v>
      </c>
      <c r="F12">
        <v>296</v>
      </c>
      <c r="G12" t="s">
        <v>30</v>
      </c>
      <c r="H12" s="14">
        <v>1</v>
      </c>
      <c r="I12">
        <v>0.1</v>
      </c>
      <c r="J12" s="52">
        <v>1.167E-2</v>
      </c>
      <c r="K12" s="48">
        <f t="shared" si="15"/>
        <v>4.4703102000000001</v>
      </c>
      <c r="L12" s="53">
        <v>32.9</v>
      </c>
      <c r="M12" s="53">
        <f t="shared" si="16"/>
        <v>99.979068102407339</v>
      </c>
      <c r="N12" s="54">
        <f t="shared" si="19"/>
        <v>4.2798820564133207E-2</v>
      </c>
      <c r="O12">
        <v>107.5</v>
      </c>
      <c r="P12" s="19"/>
      <c r="Q12" s="32">
        <v>3650.2</v>
      </c>
      <c r="R12">
        <v>6401.3</v>
      </c>
      <c r="S12" s="45">
        <v>0</v>
      </c>
      <c r="T12" s="45">
        <v>2.4027293973879831E-5</v>
      </c>
      <c r="U12" s="45">
        <v>4.0416643383472549E-4</v>
      </c>
      <c r="V12" s="45">
        <f t="shared" si="17"/>
        <v>0</v>
      </c>
      <c r="W12" s="45">
        <f t="shared" si="17"/>
        <v>4.8054587947759663E-5</v>
      </c>
      <c r="X12" s="45">
        <f t="shared" si="17"/>
        <v>8.0833286766945098E-4</v>
      </c>
      <c r="Y12" s="45">
        <f t="shared" si="18"/>
        <v>4.4597183260227806E-6</v>
      </c>
      <c r="Z12" s="45">
        <f t="shared" si="18"/>
        <v>0</v>
      </c>
      <c r="AA12" s="45">
        <f t="shared" si="18"/>
        <v>4.9982810086778311E-4</v>
      </c>
      <c r="AB12" s="45">
        <v>8.9194366520455611E-6</v>
      </c>
      <c r="AD12" s="45">
        <v>9.9965620173556621E-4</v>
      </c>
      <c r="AE12" s="45">
        <f t="shared" si="3"/>
        <v>1.7838873304091122E-5</v>
      </c>
      <c r="AF12" s="45">
        <f t="shared" si="4"/>
        <v>0</v>
      </c>
      <c r="AG12" s="45">
        <f t="shared" si="5"/>
        <v>1.9993124034711324E-3</v>
      </c>
      <c r="AH12" s="45">
        <v>0</v>
      </c>
      <c r="AI12" s="45">
        <v>2.4027293973879831E-5</v>
      </c>
      <c r="AJ12" s="45">
        <v>4.0416643383472549E-4</v>
      </c>
      <c r="AK12" s="45">
        <f t="shared" si="6"/>
        <v>0</v>
      </c>
      <c r="AL12" s="45">
        <f t="shared" si="7"/>
        <v>4.8054587947759663E-5</v>
      </c>
      <c r="AM12" s="45">
        <f t="shared" si="8"/>
        <v>8.0833286766945098E-4</v>
      </c>
      <c r="AN12" s="45">
        <f t="shared" si="9"/>
        <v>2.4490500211986672E-6</v>
      </c>
      <c r="AO12" s="45">
        <f t="shared" si="10"/>
        <v>0</v>
      </c>
      <c r="AP12" s="45">
        <f t="shared" si="11"/>
        <v>4.9990525320466864E-4</v>
      </c>
      <c r="AQ12" s="45">
        <v>4.8981000423973344E-6</v>
      </c>
      <c r="AS12" s="45">
        <v>9.9981050640933727E-4</v>
      </c>
      <c r="AT12" s="45">
        <f t="shared" si="12"/>
        <v>9.7962000847946687E-6</v>
      </c>
      <c r="AU12" s="45">
        <f t="shared" si="13"/>
        <v>0</v>
      </c>
      <c r="AV12" s="45">
        <f t="shared" si="14"/>
        <v>1.9996210128186745E-3</v>
      </c>
      <c r="AW12" s="45">
        <v>2.4668148115492275E-5</v>
      </c>
      <c r="AX12" s="45">
        <v>3.3725898501597733E-2</v>
      </c>
      <c r="AY12" s="45">
        <v>-4.0052157781857184E-4</v>
      </c>
    </row>
    <row r="13" spans="1:98" x14ac:dyDescent="0.25">
      <c r="A13" t="str">
        <f t="shared" si="0"/>
        <v>E2-7</v>
      </c>
      <c r="B13" t="s">
        <v>27</v>
      </c>
      <c r="C13">
        <v>7</v>
      </c>
      <c r="D13" s="2">
        <v>43535</v>
      </c>
      <c r="E13">
        <v>220</v>
      </c>
      <c r="F13">
        <v>296</v>
      </c>
      <c r="G13" t="s">
        <v>30</v>
      </c>
      <c r="H13" s="14">
        <v>1</v>
      </c>
      <c r="I13">
        <v>0.1</v>
      </c>
      <c r="J13" s="52">
        <v>0.01</v>
      </c>
      <c r="K13" s="48">
        <f t="shared" si="15"/>
        <v>3.8306</v>
      </c>
      <c r="L13" s="53">
        <v>32.9</v>
      </c>
      <c r="M13" s="53">
        <f t="shared" si="16"/>
        <v>99.979068102407339</v>
      </c>
      <c r="N13" s="54">
        <f t="shared" ref="N13:N23" si="20">K13/(M13+K13)</f>
        <v>3.6900223938883481E-2</v>
      </c>
      <c r="O13">
        <v>107</v>
      </c>
      <c r="P13" s="19"/>
      <c r="Q13" s="32">
        <v>3650.2</v>
      </c>
      <c r="R13">
        <v>6401.3</v>
      </c>
      <c r="S13" s="45">
        <v>0</v>
      </c>
      <c r="T13" s="45">
        <v>2.4027293973879831E-5</v>
      </c>
      <c r="U13" s="45">
        <v>4.0416643383472549E-4</v>
      </c>
      <c r="V13" s="45">
        <f t="shared" si="17"/>
        <v>0</v>
      </c>
      <c r="W13" s="45">
        <f t="shared" si="17"/>
        <v>4.8054587947759663E-5</v>
      </c>
      <c r="X13" s="45">
        <f t="shared" si="17"/>
        <v>8.0833286766945098E-4</v>
      </c>
      <c r="Y13" s="45">
        <f t="shared" si="18"/>
        <v>4.4597183260227806E-6</v>
      </c>
      <c r="Z13" s="45">
        <f t="shared" si="18"/>
        <v>0</v>
      </c>
      <c r="AA13" s="45">
        <f t="shared" si="18"/>
        <v>4.9982810086778311E-4</v>
      </c>
      <c r="AB13" s="45">
        <v>8.9194366520455611E-6</v>
      </c>
      <c r="AD13" s="45">
        <v>9.9965620173556621E-4</v>
      </c>
      <c r="AE13" s="45">
        <f t="shared" si="3"/>
        <v>1.7838873304091122E-5</v>
      </c>
      <c r="AF13" s="45">
        <f t="shared" si="4"/>
        <v>0</v>
      </c>
      <c r="AG13" s="45">
        <f t="shared" si="5"/>
        <v>1.9993124034711324E-3</v>
      </c>
      <c r="AH13" s="45">
        <v>0</v>
      </c>
      <c r="AI13" s="45">
        <v>2.4027293973879831E-5</v>
      </c>
      <c r="AJ13" s="45">
        <v>4.0416643383472549E-4</v>
      </c>
      <c r="AK13" s="45">
        <f t="shared" si="6"/>
        <v>0</v>
      </c>
      <c r="AL13" s="45">
        <f t="shared" si="7"/>
        <v>4.8054587947759663E-5</v>
      </c>
      <c r="AM13" s="45">
        <f t="shared" si="8"/>
        <v>8.0833286766945098E-4</v>
      </c>
      <c r="AN13" s="45">
        <f t="shared" si="9"/>
        <v>2.4490500211986672E-6</v>
      </c>
      <c r="AO13" s="45">
        <f t="shared" si="10"/>
        <v>0</v>
      </c>
      <c r="AP13" s="45">
        <f t="shared" si="11"/>
        <v>4.9990525320466864E-4</v>
      </c>
      <c r="AQ13" s="45">
        <v>4.8981000423973344E-6</v>
      </c>
      <c r="AS13" s="45">
        <v>9.9981050640933727E-4</v>
      </c>
      <c r="AT13" s="45">
        <f t="shared" si="12"/>
        <v>9.7962000847946687E-6</v>
      </c>
      <c r="AU13" s="45">
        <f t="shared" si="13"/>
        <v>0</v>
      </c>
      <c r="AV13" s="45">
        <f t="shared" si="14"/>
        <v>1.9996210128186745E-3</v>
      </c>
      <c r="AW13" s="45">
        <v>2.4668148115492275E-5</v>
      </c>
      <c r="AX13" s="45">
        <v>3.3725898501597733E-2</v>
      </c>
      <c r="AY13" s="45">
        <v>-4.0052157781857184E-4</v>
      </c>
    </row>
    <row r="14" spans="1:98" s="98" customFormat="1" x14ac:dyDescent="0.25">
      <c r="A14" s="98" t="str">
        <f t="shared" si="0"/>
        <v>F5-0</v>
      </c>
      <c r="B14" s="98" t="s">
        <v>155</v>
      </c>
      <c r="C14" s="98">
        <v>0</v>
      </c>
      <c r="D14" s="99">
        <v>43622</v>
      </c>
      <c r="E14" s="98">
        <v>205</v>
      </c>
      <c r="F14" s="98">
        <v>296</v>
      </c>
      <c r="G14" s="98" t="s">
        <v>30</v>
      </c>
      <c r="H14" s="100">
        <v>1</v>
      </c>
      <c r="I14" s="98">
        <v>0.1</v>
      </c>
      <c r="J14" s="104">
        <v>0.01</v>
      </c>
      <c r="K14" s="105">
        <f t="shared" si="15"/>
        <v>3.8306</v>
      </c>
      <c r="L14" s="106">
        <v>32.9</v>
      </c>
      <c r="M14" s="106">
        <f t="shared" ref="M14:M24" si="21">L14*$B$2+$C$2</f>
        <v>99.979068102407339</v>
      </c>
      <c r="N14" s="101">
        <f t="shared" si="20"/>
        <v>3.6900223938883481E-2</v>
      </c>
      <c r="O14" s="107">
        <v>107</v>
      </c>
      <c r="P14" s="114">
        <f>J14*EthCalC1!$W$2+EthCalC1!$W$4</f>
        <v>3465.0799625144759</v>
      </c>
      <c r="Q14" s="102">
        <f>P14</f>
        <v>3465.0799625144759</v>
      </c>
      <c r="R14" s="98">
        <v>6401.3</v>
      </c>
      <c r="S14" s="103">
        <v>2.4027293973879831E-5</v>
      </c>
      <c r="T14" s="103">
        <v>0</v>
      </c>
      <c r="U14" s="103">
        <v>4.0416643383472549E-4</v>
      </c>
      <c r="V14" s="103">
        <f t="shared" si="17"/>
        <v>4.8054587947759663E-5</v>
      </c>
      <c r="W14" s="103">
        <f t="shared" si="17"/>
        <v>0</v>
      </c>
      <c r="X14" s="103">
        <f t="shared" si="17"/>
        <v>8.0833286766945098E-4</v>
      </c>
      <c r="Y14" s="103">
        <f t="shared" si="18"/>
        <v>4.4597183260227806E-6</v>
      </c>
      <c r="Z14" s="103">
        <f t="shared" si="18"/>
        <v>0</v>
      </c>
      <c r="AA14" s="103">
        <f t="shared" si="18"/>
        <v>4.9982810086778311E-4</v>
      </c>
      <c r="AB14" s="103">
        <v>8.9194366520455611E-6</v>
      </c>
      <c r="AC14" s="103"/>
      <c r="AD14" s="103">
        <v>9.9965620173556621E-4</v>
      </c>
      <c r="AE14" s="103">
        <f t="shared" si="4"/>
        <v>1.7838873304091122E-5</v>
      </c>
      <c r="AF14" s="103">
        <f t="shared" si="5"/>
        <v>0</v>
      </c>
      <c r="AG14" s="103">
        <f t="shared" si="5"/>
        <v>1.9993124034711324E-3</v>
      </c>
      <c r="AH14" s="103">
        <v>0</v>
      </c>
      <c r="AI14" s="103">
        <v>2.4027293973879831E-5</v>
      </c>
      <c r="AJ14" s="103">
        <v>4.0416643383472549E-4</v>
      </c>
      <c r="AK14" s="103">
        <f t="shared" si="7"/>
        <v>0</v>
      </c>
      <c r="AL14" s="103">
        <f t="shared" si="8"/>
        <v>4.8054587947759663E-5</v>
      </c>
      <c r="AM14" s="103">
        <f t="shared" si="8"/>
        <v>8.0833286766945098E-4</v>
      </c>
      <c r="AN14" s="103">
        <f t="shared" si="10"/>
        <v>2.4490500211986672E-6</v>
      </c>
      <c r="AO14" s="103">
        <f t="shared" si="11"/>
        <v>0</v>
      </c>
      <c r="AP14" s="103">
        <f t="shared" si="11"/>
        <v>4.9990525320466864E-4</v>
      </c>
      <c r="AQ14" s="103">
        <v>4.8981000423973344E-6</v>
      </c>
      <c r="AR14" s="103"/>
      <c r="AS14" s="103">
        <v>9.9981050640933727E-4</v>
      </c>
      <c r="AT14" s="103">
        <f t="shared" si="13"/>
        <v>9.7962000847946687E-6</v>
      </c>
      <c r="AU14" s="103">
        <f t="shared" si="14"/>
        <v>0</v>
      </c>
      <c r="AV14" s="103">
        <f t="shared" si="14"/>
        <v>1.9996210128186745E-3</v>
      </c>
      <c r="AW14" s="103">
        <v>2.4668148115492275E-5</v>
      </c>
      <c r="AX14" s="103">
        <v>3.3725898501597733E-2</v>
      </c>
      <c r="AY14" s="103">
        <v>-4.0052157781857184E-4</v>
      </c>
    </row>
    <row r="15" spans="1:98" x14ac:dyDescent="0.25">
      <c r="A15" t="str">
        <f>_xlfn.CONCAT(B15,"-",C15)</f>
        <v>F5-1</v>
      </c>
      <c r="B15" t="s">
        <v>155</v>
      </c>
      <c r="C15">
        <v>1</v>
      </c>
      <c r="D15" s="2">
        <v>43622</v>
      </c>
      <c r="E15">
        <v>205</v>
      </c>
      <c r="F15">
        <v>296</v>
      </c>
      <c r="G15" t="s">
        <v>30</v>
      </c>
      <c r="H15" s="14">
        <v>1</v>
      </c>
      <c r="I15">
        <v>0.1</v>
      </c>
      <c r="J15" s="108">
        <v>0.01</v>
      </c>
      <c r="K15" s="109">
        <f t="shared" si="15"/>
        <v>3.8306</v>
      </c>
      <c r="L15" s="110">
        <v>32.9</v>
      </c>
      <c r="M15" s="110">
        <f>L15*$B$2+$C$2</f>
        <v>99.979068102407339</v>
      </c>
      <c r="N15" s="54">
        <f t="shared" si="20"/>
        <v>3.6900223938883481E-2</v>
      </c>
      <c r="O15" s="112">
        <v>107</v>
      </c>
      <c r="P15" s="115">
        <f>J15*EthCalC1!$W$2+EthCalC1!$W$4</f>
        <v>3465.0799625144759</v>
      </c>
      <c r="Q15" s="32">
        <f>P15</f>
        <v>3465.0799625144759</v>
      </c>
      <c r="R15">
        <v>6401.3</v>
      </c>
      <c r="S15" s="45">
        <v>2.4027293973879831E-5</v>
      </c>
      <c r="T15" s="45">
        <v>0</v>
      </c>
      <c r="U15" s="45">
        <v>4.0416643383472549E-4</v>
      </c>
      <c r="V15" s="45">
        <f t="shared" si="17"/>
        <v>4.8054587947759663E-5</v>
      </c>
      <c r="W15" s="45">
        <f t="shared" si="17"/>
        <v>0</v>
      </c>
      <c r="X15" s="45">
        <f t="shared" si="17"/>
        <v>8.0833286766945098E-4</v>
      </c>
      <c r="Y15" s="45">
        <f t="shared" si="18"/>
        <v>4.4597183260227806E-6</v>
      </c>
      <c r="Z15" s="45">
        <f t="shared" si="18"/>
        <v>0</v>
      </c>
      <c r="AA15" s="45">
        <f t="shared" si="18"/>
        <v>4.9982810086778311E-4</v>
      </c>
      <c r="AB15" s="45">
        <v>8.9194366520455611E-6</v>
      </c>
      <c r="AD15" s="45">
        <v>9.9965620173556621E-4</v>
      </c>
      <c r="AE15" s="45">
        <f t="shared" si="4"/>
        <v>1.7838873304091122E-5</v>
      </c>
      <c r="AF15" s="45">
        <f t="shared" si="5"/>
        <v>0</v>
      </c>
      <c r="AG15" s="45">
        <f t="shared" si="5"/>
        <v>1.9993124034711324E-3</v>
      </c>
      <c r="AH15" s="45">
        <v>0</v>
      </c>
      <c r="AI15" s="45">
        <v>2.4027293973879831E-5</v>
      </c>
      <c r="AJ15" s="45">
        <v>4.0416643383472549E-4</v>
      </c>
      <c r="AK15" s="45">
        <f t="shared" si="7"/>
        <v>0</v>
      </c>
      <c r="AL15" s="45">
        <f t="shared" si="8"/>
        <v>4.8054587947759663E-5</v>
      </c>
      <c r="AM15" s="45">
        <f t="shared" si="8"/>
        <v>8.0833286766945098E-4</v>
      </c>
      <c r="AN15" s="45">
        <f t="shared" si="10"/>
        <v>2.4490500211986672E-6</v>
      </c>
      <c r="AO15" s="45">
        <f t="shared" si="11"/>
        <v>0</v>
      </c>
      <c r="AP15" s="45">
        <f t="shared" si="11"/>
        <v>4.9990525320466864E-4</v>
      </c>
      <c r="AQ15" s="45">
        <v>4.8981000423973344E-6</v>
      </c>
      <c r="AS15" s="45">
        <v>9.9981050640933727E-4</v>
      </c>
      <c r="AT15" s="45">
        <f t="shared" si="13"/>
        <v>9.7962000847946687E-6</v>
      </c>
      <c r="AU15" s="45">
        <f t="shared" si="14"/>
        <v>0</v>
      </c>
      <c r="AV15" s="45">
        <f t="shared" si="14"/>
        <v>1.9996210128186745E-3</v>
      </c>
      <c r="AW15" s="45">
        <v>2.4668148115492275E-5</v>
      </c>
      <c r="AX15" s="45">
        <v>3.3725898501597733E-2</v>
      </c>
      <c r="AY15" s="45">
        <v>-4.0052157781857184E-4</v>
      </c>
    </row>
    <row r="16" spans="1:98" x14ac:dyDescent="0.25">
      <c r="A16" t="str">
        <f t="shared" ref="A16:A24" si="22">_xlfn.CONCAT(B16,"-",C16)</f>
        <v>F5-2</v>
      </c>
      <c r="B16" t="s">
        <v>155</v>
      </c>
      <c r="C16">
        <v>2</v>
      </c>
      <c r="D16" s="2">
        <v>43622</v>
      </c>
      <c r="E16">
        <v>205</v>
      </c>
      <c r="F16">
        <v>296</v>
      </c>
      <c r="G16" t="s">
        <v>30</v>
      </c>
      <c r="H16" s="14">
        <v>1</v>
      </c>
      <c r="I16">
        <v>0.1</v>
      </c>
      <c r="J16" s="108">
        <v>1.167E-2</v>
      </c>
      <c r="K16" s="48">
        <f t="shared" si="15"/>
        <v>4.4703102000000001</v>
      </c>
      <c r="L16" s="110">
        <v>32.9</v>
      </c>
      <c r="M16" s="53">
        <f t="shared" si="21"/>
        <v>99.979068102407339</v>
      </c>
      <c r="N16" s="54">
        <f t="shared" si="20"/>
        <v>4.2798820564133207E-2</v>
      </c>
      <c r="O16" s="112">
        <v>107</v>
      </c>
      <c r="P16" s="115">
        <f>J16*EthCalC1!$W$2+EthCalC1!$W$4</f>
        <v>3970.7665956751043</v>
      </c>
      <c r="Q16" s="32">
        <f t="shared" ref="Q16:Q31" si="23">P16</f>
        <v>3970.7665956751043</v>
      </c>
      <c r="R16">
        <v>6401.3</v>
      </c>
      <c r="S16" s="45">
        <v>2.4027293973879831E-5</v>
      </c>
      <c r="T16" s="45">
        <v>0</v>
      </c>
      <c r="U16" s="45">
        <v>4.0416643383472549E-4</v>
      </c>
      <c r="V16" s="45">
        <f t="shared" si="17"/>
        <v>4.8054587947759663E-5</v>
      </c>
      <c r="W16" s="45">
        <f t="shared" si="17"/>
        <v>0</v>
      </c>
      <c r="X16" s="45">
        <f t="shared" si="17"/>
        <v>8.0833286766945098E-4</v>
      </c>
      <c r="Y16" s="45">
        <f t="shared" si="18"/>
        <v>4.4597183260227806E-6</v>
      </c>
      <c r="Z16" s="45">
        <f t="shared" si="18"/>
        <v>0</v>
      </c>
      <c r="AA16" s="45">
        <f t="shared" si="18"/>
        <v>4.9982810086778311E-4</v>
      </c>
      <c r="AB16" s="45">
        <v>8.9194366520455611E-6</v>
      </c>
      <c r="AD16" s="45">
        <v>9.9965620173556621E-4</v>
      </c>
      <c r="AE16" s="45">
        <f t="shared" si="4"/>
        <v>1.7838873304091122E-5</v>
      </c>
      <c r="AF16" s="45">
        <f t="shared" si="5"/>
        <v>0</v>
      </c>
      <c r="AG16" s="45">
        <f t="shared" si="5"/>
        <v>1.9993124034711324E-3</v>
      </c>
      <c r="AH16" s="45">
        <v>0</v>
      </c>
      <c r="AI16" s="45">
        <v>2.4027293973879831E-5</v>
      </c>
      <c r="AJ16" s="45">
        <v>4.0416643383472549E-4</v>
      </c>
      <c r="AK16" s="45">
        <f t="shared" si="7"/>
        <v>0</v>
      </c>
      <c r="AL16" s="45">
        <f t="shared" si="8"/>
        <v>4.8054587947759663E-5</v>
      </c>
      <c r="AM16" s="45">
        <f t="shared" si="8"/>
        <v>8.0833286766945098E-4</v>
      </c>
      <c r="AN16" s="45">
        <f t="shared" si="10"/>
        <v>2.4490500211986672E-6</v>
      </c>
      <c r="AO16" s="45">
        <f t="shared" si="11"/>
        <v>0</v>
      </c>
      <c r="AP16" s="45">
        <f t="shared" si="11"/>
        <v>4.9990525320466864E-4</v>
      </c>
      <c r="AQ16" s="45">
        <v>4.8981000423973344E-6</v>
      </c>
      <c r="AS16" s="45">
        <v>9.9981050640933727E-4</v>
      </c>
      <c r="AT16" s="45">
        <f t="shared" si="13"/>
        <v>9.7962000847946687E-6</v>
      </c>
      <c r="AU16" s="45">
        <f t="shared" si="14"/>
        <v>0</v>
      </c>
      <c r="AV16" s="45">
        <f t="shared" si="14"/>
        <v>1.9996210128186745E-3</v>
      </c>
      <c r="AW16" s="45">
        <v>2.4668148115492275E-5</v>
      </c>
      <c r="AX16" s="45">
        <v>3.3725898501597733E-2</v>
      </c>
      <c r="AY16" s="45">
        <v>-4.0052157781857184E-4</v>
      </c>
    </row>
    <row r="17" spans="1:51" x14ac:dyDescent="0.25">
      <c r="A17" t="str">
        <f t="shared" si="22"/>
        <v>F5-3</v>
      </c>
      <c r="B17" t="s">
        <v>155</v>
      </c>
      <c r="C17">
        <v>3</v>
      </c>
      <c r="D17" s="113">
        <v>43623</v>
      </c>
      <c r="E17">
        <v>205</v>
      </c>
      <c r="F17">
        <v>296</v>
      </c>
      <c r="G17" t="s">
        <v>30</v>
      </c>
      <c r="H17" s="14">
        <v>1</v>
      </c>
      <c r="I17">
        <v>0.1</v>
      </c>
      <c r="J17" s="108">
        <v>8.3000000000000001E-3</v>
      </c>
      <c r="K17" s="109">
        <f t="shared" si="15"/>
        <v>3.1793979999999999</v>
      </c>
      <c r="L17" s="110">
        <v>32.9</v>
      </c>
      <c r="M17" s="53">
        <f t="shared" si="21"/>
        <v>99.979068102407339</v>
      </c>
      <c r="N17" s="54">
        <f t="shared" si="20"/>
        <v>3.0820524190847815E-2</v>
      </c>
      <c r="O17" s="112">
        <v>107</v>
      </c>
      <c r="P17" s="115">
        <f>J17*EthCalC1!$W$2+EthCalC1!$W$4</f>
        <v>2950.3091383389851</v>
      </c>
      <c r="Q17" s="32">
        <f t="shared" si="23"/>
        <v>2950.3091383389851</v>
      </c>
      <c r="R17">
        <v>6401.3</v>
      </c>
      <c r="S17" s="45">
        <v>2.4027293973879831E-5</v>
      </c>
      <c r="T17" s="45">
        <v>0</v>
      </c>
      <c r="U17" s="45">
        <v>4.0416643383472549E-4</v>
      </c>
      <c r="V17" s="45">
        <f t="shared" si="17"/>
        <v>4.8054587947759663E-5</v>
      </c>
      <c r="W17" s="45">
        <f t="shared" si="17"/>
        <v>0</v>
      </c>
      <c r="X17" s="45">
        <f t="shared" si="17"/>
        <v>8.0833286766945098E-4</v>
      </c>
      <c r="Y17" s="45">
        <f t="shared" si="18"/>
        <v>4.4597183260227806E-6</v>
      </c>
      <c r="Z17" s="45">
        <f t="shared" si="18"/>
        <v>0</v>
      </c>
      <c r="AA17" s="45">
        <f t="shared" si="18"/>
        <v>4.9982810086778311E-4</v>
      </c>
      <c r="AB17" s="45">
        <v>8.9194366520455611E-6</v>
      </c>
      <c r="AD17" s="45">
        <v>9.9965620173556621E-4</v>
      </c>
      <c r="AE17" s="45">
        <f t="shared" si="4"/>
        <v>1.7838873304091122E-5</v>
      </c>
      <c r="AF17" s="45">
        <f t="shared" si="5"/>
        <v>0</v>
      </c>
      <c r="AG17" s="45">
        <f t="shared" si="5"/>
        <v>1.9993124034711324E-3</v>
      </c>
      <c r="AH17" s="45">
        <v>0</v>
      </c>
      <c r="AI17" s="45">
        <v>2.4027293973879831E-5</v>
      </c>
      <c r="AJ17" s="45">
        <v>4.0416643383472549E-4</v>
      </c>
      <c r="AK17" s="45">
        <f t="shared" si="7"/>
        <v>0</v>
      </c>
      <c r="AL17" s="45">
        <f t="shared" si="8"/>
        <v>4.8054587947759663E-5</v>
      </c>
      <c r="AM17" s="45">
        <f t="shared" si="8"/>
        <v>8.0833286766945098E-4</v>
      </c>
      <c r="AN17" s="45">
        <f t="shared" si="10"/>
        <v>2.4490500211986672E-6</v>
      </c>
      <c r="AO17" s="45">
        <f t="shared" si="11"/>
        <v>0</v>
      </c>
      <c r="AP17" s="45">
        <f t="shared" si="11"/>
        <v>4.9990525320466864E-4</v>
      </c>
      <c r="AQ17" s="45">
        <v>4.8981000423973344E-6</v>
      </c>
      <c r="AS17" s="45">
        <v>9.9981050640933727E-4</v>
      </c>
      <c r="AT17" s="45">
        <f t="shared" si="13"/>
        <v>9.7962000847946687E-6</v>
      </c>
      <c r="AU17" s="45">
        <f t="shared" si="14"/>
        <v>0</v>
      </c>
      <c r="AV17" s="45">
        <f t="shared" si="14"/>
        <v>1.9996210128186745E-3</v>
      </c>
      <c r="AW17" s="45">
        <v>2.4668148115492275E-5</v>
      </c>
      <c r="AX17" s="45">
        <v>3.3725898501597733E-2</v>
      </c>
      <c r="AY17" s="45">
        <v>-4.0052157781857184E-4</v>
      </c>
    </row>
    <row r="18" spans="1:51" x14ac:dyDescent="0.25">
      <c r="A18" t="str">
        <f t="shared" si="22"/>
        <v>F5-4</v>
      </c>
      <c r="B18" t="s">
        <v>155</v>
      </c>
      <c r="C18">
        <v>4</v>
      </c>
      <c r="D18" s="113">
        <v>43623</v>
      </c>
      <c r="E18">
        <v>205</v>
      </c>
      <c r="F18">
        <v>296</v>
      </c>
      <c r="G18" t="s">
        <v>30</v>
      </c>
      <c r="H18" s="14">
        <v>1</v>
      </c>
      <c r="I18">
        <v>0.1</v>
      </c>
      <c r="J18" s="108">
        <v>6.6499999999999997E-3</v>
      </c>
      <c r="K18" s="109">
        <f t="shared" si="15"/>
        <v>2.5473490000000001</v>
      </c>
      <c r="L18" s="110">
        <v>32.9</v>
      </c>
      <c r="M18" s="53">
        <f t="shared" si="21"/>
        <v>99.979068102407339</v>
      </c>
      <c r="N18" s="54">
        <f t="shared" si="20"/>
        <v>2.4845781916436323E-2</v>
      </c>
      <c r="O18" s="112">
        <v>107</v>
      </c>
      <c r="P18" s="115">
        <f>J18*EthCalC1!$W$2+EthCalC1!$W$4</f>
        <v>2450.6786325215971</v>
      </c>
      <c r="Q18" s="32">
        <f t="shared" si="23"/>
        <v>2450.6786325215971</v>
      </c>
      <c r="R18">
        <v>6401.3</v>
      </c>
      <c r="S18" s="45">
        <v>2.4027293973879831E-5</v>
      </c>
      <c r="T18" s="45">
        <v>0</v>
      </c>
      <c r="U18" s="45">
        <v>4.0416643383472549E-4</v>
      </c>
      <c r="V18" s="45">
        <f t="shared" si="17"/>
        <v>4.8054587947759663E-5</v>
      </c>
      <c r="W18" s="45">
        <f t="shared" si="17"/>
        <v>0</v>
      </c>
      <c r="X18" s="45">
        <f t="shared" si="17"/>
        <v>8.0833286766945098E-4</v>
      </c>
      <c r="Y18" s="45">
        <f t="shared" si="18"/>
        <v>4.4597183260227806E-6</v>
      </c>
      <c r="Z18" s="45">
        <f t="shared" si="18"/>
        <v>0</v>
      </c>
      <c r="AA18" s="45">
        <f t="shared" si="18"/>
        <v>4.9982810086778311E-4</v>
      </c>
      <c r="AB18" s="45">
        <v>8.9194366520455611E-6</v>
      </c>
      <c r="AD18" s="45">
        <v>9.9965620173556621E-4</v>
      </c>
      <c r="AE18" s="45">
        <f t="shared" si="4"/>
        <v>1.7838873304091122E-5</v>
      </c>
      <c r="AF18" s="45">
        <f t="shared" si="5"/>
        <v>0</v>
      </c>
      <c r="AG18" s="45">
        <f t="shared" si="5"/>
        <v>1.9993124034711324E-3</v>
      </c>
      <c r="AH18" s="45">
        <v>0</v>
      </c>
      <c r="AI18" s="45">
        <v>2.4027293973879831E-5</v>
      </c>
      <c r="AJ18" s="45">
        <v>4.0416643383472549E-4</v>
      </c>
      <c r="AK18" s="45">
        <f t="shared" si="7"/>
        <v>0</v>
      </c>
      <c r="AL18" s="45">
        <f t="shared" si="8"/>
        <v>4.8054587947759663E-5</v>
      </c>
      <c r="AM18" s="45">
        <f t="shared" si="8"/>
        <v>8.0833286766945098E-4</v>
      </c>
      <c r="AN18" s="45">
        <f t="shared" si="10"/>
        <v>2.4490500211986672E-6</v>
      </c>
      <c r="AO18" s="45">
        <f t="shared" si="11"/>
        <v>0</v>
      </c>
      <c r="AP18" s="45">
        <f t="shared" si="11"/>
        <v>4.9990525320466864E-4</v>
      </c>
      <c r="AQ18" s="45">
        <v>4.8981000423973344E-6</v>
      </c>
      <c r="AS18" s="45">
        <v>9.9981050640933727E-4</v>
      </c>
      <c r="AT18" s="45">
        <f t="shared" si="13"/>
        <v>9.7962000847946687E-6</v>
      </c>
      <c r="AU18" s="45">
        <f t="shared" si="14"/>
        <v>0</v>
      </c>
      <c r="AV18" s="45">
        <f t="shared" si="14"/>
        <v>1.9996210128186745E-3</v>
      </c>
      <c r="AW18" s="45">
        <v>2.4668148115492275E-5</v>
      </c>
      <c r="AX18" s="45">
        <v>3.3725898501597733E-2</v>
      </c>
      <c r="AY18" s="45">
        <v>-4.0052157781857184E-4</v>
      </c>
    </row>
    <row r="19" spans="1:51" x14ac:dyDescent="0.25">
      <c r="A19" t="str">
        <f t="shared" si="22"/>
        <v>F5-5</v>
      </c>
      <c r="B19" t="s">
        <v>155</v>
      </c>
      <c r="C19">
        <v>5</v>
      </c>
      <c r="D19" s="113">
        <v>43623</v>
      </c>
      <c r="E19">
        <v>205</v>
      </c>
      <c r="F19">
        <v>296</v>
      </c>
      <c r="G19" t="s">
        <v>30</v>
      </c>
      <c r="H19" s="14">
        <v>1</v>
      </c>
      <c r="I19">
        <v>0.1</v>
      </c>
      <c r="J19" s="108">
        <v>0.01</v>
      </c>
      <c r="K19" s="109">
        <f t="shared" si="15"/>
        <v>3.8306</v>
      </c>
      <c r="L19" s="110">
        <v>32.9</v>
      </c>
      <c r="M19" s="53">
        <f t="shared" si="21"/>
        <v>99.979068102407339</v>
      </c>
      <c r="N19" s="54">
        <f t="shared" si="20"/>
        <v>3.6900223938883481E-2</v>
      </c>
      <c r="O19" s="112">
        <v>107</v>
      </c>
      <c r="P19" s="115">
        <f>J19*EthCalC1!$W$2+EthCalC1!$W$4</f>
        <v>3465.0799625144759</v>
      </c>
      <c r="Q19" s="32">
        <f t="shared" si="23"/>
        <v>3465.0799625144759</v>
      </c>
      <c r="R19">
        <v>6401.3</v>
      </c>
      <c r="S19" s="45">
        <v>2.4027293973879831E-5</v>
      </c>
      <c r="T19" s="45">
        <v>0</v>
      </c>
      <c r="U19" s="45">
        <v>4.0416643383472549E-4</v>
      </c>
      <c r="V19" s="45">
        <f t="shared" si="17"/>
        <v>4.8054587947759663E-5</v>
      </c>
      <c r="W19" s="45">
        <f t="shared" si="17"/>
        <v>0</v>
      </c>
      <c r="X19" s="45">
        <f t="shared" si="17"/>
        <v>8.0833286766945098E-4</v>
      </c>
      <c r="Y19" s="45">
        <f t="shared" si="18"/>
        <v>4.4597183260227806E-6</v>
      </c>
      <c r="Z19" s="45">
        <f t="shared" si="18"/>
        <v>0</v>
      </c>
      <c r="AA19" s="45">
        <f t="shared" si="18"/>
        <v>4.9982810086778311E-4</v>
      </c>
      <c r="AB19" s="45">
        <v>8.9194366520455611E-6</v>
      </c>
      <c r="AD19" s="45">
        <v>9.9965620173556621E-4</v>
      </c>
      <c r="AE19" s="45">
        <f t="shared" si="4"/>
        <v>1.7838873304091122E-5</v>
      </c>
      <c r="AF19" s="45">
        <f t="shared" si="5"/>
        <v>0</v>
      </c>
      <c r="AG19" s="45">
        <f t="shared" si="5"/>
        <v>1.9993124034711324E-3</v>
      </c>
      <c r="AH19" s="45">
        <v>0</v>
      </c>
      <c r="AI19" s="45">
        <v>2.4027293973879831E-5</v>
      </c>
      <c r="AJ19" s="45">
        <v>4.0416643383472549E-4</v>
      </c>
      <c r="AK19" s="45">
        <f t="shared" si="7"/>
        <v>0</v>
      </c>
      <c r="AL19" s="45">
        <f t="shared" si="8"/>
        <v>4.8054587947759663E-5</v>
      </c>
      <c r="AM19" s="45">
        <f t="shared" si="8"/>
        <v>8.0833286766945098E-4</v>
      </c>
      <c r="AN19" s="45">
        <f t="shared" si="10"/>
        <v>2.4490500211986672E-6</v>
      </c>
      <c r="AO19" s="45">
        <f t="shared" si="11"/>
        <v>0</v>
      </c>
      <c r="AP19" s="45">
        <f t="shared" si="11"/>
        <v>4.9990525320466864E-4</v>
      </c>
      <c r="AQ19" s="45">
        <v>4.8981000423973344E-6</v>
      </c>
      <c r="AS19" s="45">
        <v>9.9981050640933727E-4</v>
      </c>
      <c r="AT19" s="45">
        <f t="shared" si="13"/>
        <v>9.7962000847946687E-6</v>
      </c>
      <c r="AU19" s="45">
        <f t="shared" si="14"/>
        <v>0</v>
      </c>
      <c r="AV19" s="45">
        <f t="shared" si="14"/>
        <v>1.9996210128186745E-3</v>
      </c>
      <c r="AW19" s="45">
        <v>2.4668148115492275E-5</v>
      </c>
      <c r="AX19" s="45">
        <v>3.3725898501597733E-2</v>
      </c>
      <c r="AY19" s="45">
        <v>-4.0052157781857184E-4</v>
      </c>
    </row>
    <row r="20" spans="1:51" x14ac:dyDescent="0.25">
      <c r="A20" t="str">
        <f t="shared" si="22"/>
        <v>F5-6</v>
      </c>
      <c r="B20" t="s">
        <v>155</v>
      </c>
      <c r="C20">
        <v>6</v>
      </c>
      <c r="D20" s="113">
        <v>43624</v>
      </c>
      <c r="E20">
        <v>205</v>
      </c>
      <c r="F20">
        <v>296</v>
      </c>
      <c r="G20" t="s">
        <v>30</v>
      </c>
      <c r="H20" s="14">
        <v>1</v>
      </c>
      <c r="I20">
        <v>0.1</v>
      </c>
      <c r="J20" s="52">
        <v>1.145E-2</v>
      </c>
      <c r="K20" s="48">
        <f t="shared" si="15"/>
        <v>4.386037</v>
      </c>
      <c r="L20" s="53">
        <v>37.799999999999997</v>
      </c>
      <c r="M20" s="53">
        <f t="shared" si="21"/>
        <v>114.70405810240733</v>
      </c>
      <c r="N20" s="54">
        <f t="shared" si="20"/>
        <v>3.6829570051383216E-2</v>
      </c>
      <c r="O20" s="112">
        <v>123</v>
      </c>
      <c r="P20" s="115">
        <f>J20*EthCalC1!$W$2+EthCalC1!$W$4</f>
        <v>3904.1491948994531</v>
      </c>
      <c r="Q20" s="32">
        <f t="shared" si="23"/>
        <v>3904.1491948994531</v>
      </c>
      <c r="R20">
        <v>6401.3</v>
      </c>
      <c r="S20" s="45">
        <v>2.4027293973879831E-5</v>
      </c>
      <c r="T20" s="45">
        <v>0</v>
      </c>
      <c r="U20" s="45">
        <v>4.0416643383472549E-4</v>
      </c>
      <c r="V20" s="45">
        <f t="shared" si="17"/>
        <v>4.8054587947759663E-5</v>
      </c>
      <c r="W20" s="45">
        <f t="shared" si="17"/>
        <v>0</v>
      </c>
      <c r="X20" s="45">
        <f t="shared" si="17"/>
        <v>8.0833286766945098E-4</v>
      </c>
      <c r="Y20" s="45">
        <f t="shared" si="18"/>
        <v>4.4597183260227806E-6</v>
      </c>
      <c r="Z20" s="45">
        <f t="shared" si="18"/>
        <v>0</v>
      </c>
      <c r="AA20" s="45">
        <f t="shared" si="18"/>
        <v>4.9982810086778311E-4</v>
      </c>
      <c r="AB20" s="45">
        <v>8.9194366520455611E-6</v>
      </c>
      <c r="AD20" s="45">
        <v>9.9965620173556621E-4</v>
      </c>
      <c r="AE20" s="45">
        <f t="shared" si="4"/>
        <v>1.7838873304091122E-5</v>
      </c>
      <c r="AF20" s="45">
        <f t="shared" si="5"/>
        <v>0</v>
      </c>
      <c r="AG20" s="45">
        <f t="shared" si="5"/>
        <v>1.9993124034711324E-3</v>
      </c>
      <c r="AH20" s="45">
        <v>0</v>
      </c>
      <c r="AI20" s="45">
        <v>2.4027293973879831E-5</v>
      </c>
      <c r="AJ20" s="45">
        <v>4.0416643383472549E-4</v>
      </c>
      <c r="AK20" s="45">
        <f t="shared" si="7"/>
        <v>0</v>
      </c>
      <c r="AL20" s="45">
        <f t="shared" si="8"/>
        <v>4.8054587947759663E-5</v>
      </c>
      <c r="AM20" s="45">
        <f t="shared" si="8"/>
        <v>8.0833286766945098E-4</v>
      </c>
      <c r="AN20" s="45">
        <f t="shared" si="10"/>
        <v>2.4490500211986672E-6</v>
      </c>
      <c r="AO20" s="45">
        <f t="shared" si="11"/>
        <v>0</v>
      </c>
      <c r="AP20" s="45">
        <f t="shared" si="11"/>
        <v>4.9990525320466864E-4</v>
      </c>
      <c r="AQ20" s="45">
        <v>4.8981000423973344E-6</v>
      </c>
      <c r="AS20" s="45">
        <v>9.9981050640933727E-4</v>
      </c>
      <c r="AT20" s="45">
        <f t="shared" si="13"/>
        <v>9.7962000847946687E-6</v>
      </c>
      <c r="AU20" s="45">
        <f t="shared" si="14"/>
        <v>0</v>
      </c>
      <c r="AV20" s="45">
        <f t="shared" si="14"/>
        <v>1.9996210128186745E-3</v>
      </c>
      <c r="AW20" s="45">
        <v>2.4668148115492275E-5</v>
      </c>
      <c r="AX20" s="45">
        <v>3.3725898501597733E-2</v>
      </c>
      <c r="AY20" s="45">
        <v>-4.0052157781857184E-4</v>
      </c>
    </row>
    <row r="21" spans="1:51" x14ac:dyDescent="0.25">
      <c r="A21" t="str">
        <f t="shared" si="22"/>
        <v>F5-7</v>
      </c>
      <c r="B21" t="s">
        <v>155</v>
      </c>
      <c r="C21">
        <v>7</v>
      </c>
      <c r="D21" s="113">
        <v>43624</v>
      </c>
      <c r="E21">
        <v>205</v>
      </c>
      <c r="F21">
        <v>296</v>
      </c>
      <c r="G21" t="s">
        <v>30</v>
      </c>
      <c r="H21" s="14">
        <v>1</v>
      </c>
      <c r="I21">
        <v>0.1</v>
      </c>
      <c r="J21" s="52">
        <v>1.2999999999999999E-2</v>
      </c>
      <c r="K21" s="48">
        <f t="shared" si="15"/>
        <v>4.9797799999999999</v>
      </c>
      <c r="L21" s="53">
        <v>42.89</v>
      </c>
      <c r="M21" s="53">
        <f t="shared" si="21"/>
        <v>130.00001710240736</v>
      </c>
      <c r="N21" s="111">
        <f t="shared" si="20"/>
        <v>3.6892780304165873E-2</v>
      </c>
      <c r="O21" s="112">
        <v>141</v>
      </c>
      <c r="P21" s="115">
        <f>J21*EthCalC1!$W$2+EthCalC1!$W$4</f>
        <v>4373.4990640006354</v>
      </c>
      <c r="Q21" s="32">
        <f t="shared" si="23"/>
        <v>4373.4990640006354</v>
      </c>
      <c r="R21">
        <v>6401.3</v>
      </c>
      <c r="S21" s="45">
        <v>2.4027293973879831E-5</v>
      </c>
      <c r="T21" s="45">
        <v>0</v>
      </c>
      <c r="U21" s="45">
        <v>4.0416643383472549E-4</v>
      </c>
      <c r="V21" s="45">
        <f t="shared" si="17"/>
        <v>4.8054587947759663E-5</v>
      </c>
      <c r="W21" s="45">
        <f t="shared" si="17"/>
        <v>0</v>
      </c>
      <c r="X21" s="45">
        <f t="shared" si="17"/>
        <v>8.0833286766945098E-4</v>
      </c>
      <c r="Y21" s="45">
        <f t="shared" si="18"/>
        <v>4.4597183260227806E-6</v>
      </c>
      <c r="Z21" s="45">
        <f t="shared" si="18"/>
        <v>0</v>
      </c>
      <c r="AA21" s="45">
        <f t="shared" si="18"/>
        <v>4.9982810086778311E-4</v>
      </c>
      <c r="AB21" s="45">
        <v>8.9194366520455611E-6</v>
      </c>
      <c r="AD21" s="45">
        <v>9.9965620173556621E-4</v>
      </c>
      <c r="AE21" s="45">
        <f t="shared" si="4"/>
        <v>1.7838873304091122E-5</v>
      </c>
      <c r="AF21" s="45">
        <f t="shared" si="5"/>
        <v>0</v>
      </c>
      <c r="AG21" s="45">
        <f t="shared" si="5"/>
        <v>1.9993124034711324E-3</v>
      </c>
      <c r="AH21" s="45">
        <v>0</v>
      </c>
      <c r="AI21" s="45">
        <v>2.4027293973879831E-5</v>
      </c>
      <c r="AJ21" s="45">
        <v>4.0416643383472549E-4</v>
      </c>
      <c r="AK21" s="45">
        <f t="shared" si="7"/>
        <v>0</v>
      </c>
      <c r="AL21" s="45">
        <f t="shared" si="8"/>
        <v>4.8054587947759663E-5</v>
      </c>
      <c r="AM21" s="45">
        <f t="shared" si="8"/>
        <v>8.0833286766945098E-4</v>
      </c>
      <c r="AN21" s="45">
        <f t="shared" si="10"/>
        <v>2.4490500211986672E-6</v>
      </c>
      <c r="AO21" s="45">
        <f t="shared" si="11"/>
        <v>0</v>
      </c>
      <c r="AP21" s="45">
        <f t="shared" si="11"/>
        <v>4.9990525320466864E-4</v>
      </c>
      <c r="AQ21" s="45">
        <v>4.8981000423973344E-6</v>
      </c>
      <c r="AS21" s="45">
        <v>9.9981050640933727E-4</v>
      </c>
      <c r="AT21" s="45">
        <f t="shared" si="13"/>
        <v>9.7962000847946687E-6</v>
      </c>
      <c r="AU21" s="45">
        <f t="shared" si="14"/>
        <v>0</v>
      </c>
      <c r="AV21" s="45">
        <f t="shared" si="14"/>
        <v>1.9996210128186745E-3</v>
      </c>
      <c r="AW21" s="45">
        <v>2.4668148115492275E-5</v>
      </c>
      <c r="AX21" s="45">
        <v>3.3725898501597733E-2</v>
      </c>
      <c r="AY21" s="45">
        <v>-4.0052157781857184E-4</v>
      </c>
    </row>
    <row r="22" spans="1:51" x14ac:dyDescent="0.25">
      <c r="A22" t="str">
        <f t="shared" ref="A22" si="24">_xlfn.CONCAT(B22,"-",C22)</f>
        <v>F5-7.5</v>
      </c>
      <c r="B22" t="s">
        <v>155</v>
      </c>
      <c r="C22">
        <v>7.5</v>
      </c>
      <c r="D22" s="113">
        <v>43624</v>
      </c>
      <c r="E22">
        <v>205</v>
      </c>
      <c r="F22">
        <v>296</v>
      </c>
      <c r="G22" t="s">
        <v>30</v>
      </c>
      <c r="H22" s="14">
        <v>1</v>
      </c>
      <c r="I22">
        <v>0.1</v>
      </c>
      <c r="J22" s="52">
        <v>0.03</v>
      </c>
      <c r="K22" s="48">
        <f t="shared" ref="K22" si="25">J22*383.06</f>
        <v>11.4918</v>
      </c>
      <c r="L22" s="53">
        <v>81</v>
      </c>
      <c r="M22" s="53">
        <f t="shared" ref="M22" si="26">L22*$B$2+$C$2</f>
        <v>244.52437810240735</v>
      </c>
      <c r="N22" s="111">
        <f t="shared" ref="N22" si="27">K22/(M22+K22)</f>
        <v>4.4887007083604068E-2</v>
      </c>
      <c r="O22" s="112">
        <v>31</v>
      </c>
      <c r="P22" s="115">
        <f>J22*EthCalC1!$W$2+EthCalC1!$W$4</f>
        <v>9521.2073057555408</v>
      </c>
      <c r="Q22" s="32">
        <f t="shared" si="23"/>
        <v>9521.2073057555408</v>
      </c>
      <c r="R22">
        <v>6401.3</v>
      </c>
      <c r="S22" s="45">
        <v>2.4027293973879831E-5</v>
      </c>
      <c r="T22" s="45">
        <v>0</v>
      </c>
      <c r="U22" s="45">
        <v>4.0416643383472549E-4</v>
      </c>
      <c r="V22" s="45">
        <f t="shared" ref="V22" si="28">2*S22</f>
        <v>4.8054587947759663E-5</v>
      </c>
      <c r="W22" s="45">
        <f t="shared" ref="W22" si="29">2*T22</f>
        <v>0</v>
      </c>
      <c r="X22" s="45">
        <f t="shared" ref="X22" si="30">2*U22</f>
        <v>8.0833286766945098E-4</v>
      </c>
      <c r="Y22" s="45">
        <f t="shared" ref="Y22" si="31">0.5*AB22</f>
        <v>4.4597183260227806E-6</v>
      </c>
      <c r="Z22" s="45">
        <f t="shared" ref="Z22" si="32">0.5*AC22</f>
        <v>0</v>
      </c>
      <c r="AA22" s="45">
        <f t="shared" ref="AA22" si="33">0.5*AD22</f>
        <v>4.9982810086778311E-4</v>
      </c>
      <c r="AB22" s="45">
        <v>8.9194366520455611E-6</v>
      </c>
      <c r="AD22" s="45">
        <v>9.9965620173556621E-4</v>
      </c>
      <c r="AE22" s="45">
        <f t="shared" ref="AE22" si="34">2*AB22</f>
        <v>1.7838873304091122E-5</v>
      </c>
      <c r="AF22" s="45">
        <f t="shared" ref="AF22" si="35">2*AC22</f>
        <v>0</v>
      </c>
      <c r="AG22" s="45">
        <f t="shared" ref="AG22" si="36">2*AD22</f>
        <v>1.9993124034711324E-3</v>
      </c>
      <c r="AH22" s="45">
        <v>0</v>
      </c>
      <c r="AI22" s="45">
        <v>2.4027293973879831E-5</v>
      </c>
      <c r="AJ22" s="45">
        <v>4.0416643383472549E-4</v>
      </c>
      <c r="AK22" s="45">
        <f t="shared" ref="AK22" si="37">2*AH22</f>
        <v>0</v>
      </c>
      <c r="AL22" s="45">
        <f t="shared" ref="AL22" si="38">2*AI22</f>
        <v>4.8054587947759663E-5</v>
      </c>
      <c r="AM22" s="45">
        <f t="shared" ref="AM22" si="39">2*AJ22</f>
        <v>8.0833286766945098E-4</v>
      </c>
      <c r="AN22" s="45">
        <f t="shared" ref="AN22" si="40">0.5*AQ22</f>
        <v>2.4490500211986672E-6</v>
      </c>
      <c r="AO22" s="45">
        <f t="shared" ref="AO22" si="41">0.5*AR22</f>
        <v>0</v>
      </c>
      <c r="AP22" s="45">
        <f t="shared" ref="AP22" si="42">0.5*AS22</f>
        <v>4.9990525320466864E-4</v>
      </c>
      <c r="AQ22" s="45">
        <v>4.8981000423973344E-6</v>
      </c>
      <c r="AS22" s="45">
        <v>9.9981050640933727E-4</v>
      </c>
      <c r="AT22" s="45">
        <f t="shared" ref="AT22" si="43">2*AQ22</f>
        <v>9.7962000847946687E-6</v>
      </c>
      <c r="AU22" s="45">
        <f t="shared" ref="AU22" si="44">2*AR22</f>
        <v>0</v>
      </c>
      <c r="AV22" s="45">
        <f t="shared" ref="AV22" si="45">2*AS22</f>
        <v>1.9996210128186745E-3</v>
      </c>
      <c r="AW22" s="45">
        <v>2.4668148115492275E-5</v>
      </c>
      <c r="AX22" s="45">
        <v>3.3725898501597733E-2</v>
      </c>
      <c r="AY22" s="45">
        <v>-4.0052157781857184E-4</v>
      </c>
    </row>
    <row r="23" spans="1:51" x14ac:dyDescent="0.25">
      <c r="A23" t="str">
        <f t="shared" si="22"/>
        <v>F5-8</v>
      </c>
      <c r="B23" t="s">
        <v>155</v>
      </c>
      <c r="C23">
        <v>8</v>
      </c>
      <c r="D23" s="113">
        <v>43624</v>
      </c>
      <c r="E23">
        <v>205</v>
      </c>
      <c r="F23">
        <v>296</v>
      </c>
      <c r="G23" t="s">
        <v>30</v>
      </c>
      <c r="H23" s="14">
        <v>1</v>
      </c>
      <c r="I23">
        <v>0.1</v>
      </c>
      <c r="J23" s="108">
        <v>0.01</v>
      </c>
      <c r="K23" s="109">
        <f t="shared" si="15"/>
        <v>3.8306</v>
      </c>
      <c r="L23" s="110">
        <v>27</v>
      </c>
      <c r="M23" s="110">
        <f t="shared" si="21"/>
        <v>82.248978102407349</v>
      </c>
      <c r="N23" s="111">
        <f t="shared" si="20"/>
        <v>4.4500682791948666E-2</v>
      </c>
      <c r="O23" s="112">
        <v>93</v>
      </c>
      <c r="P23" s="115">
        <f>J23*EthCalC1!$W$2+EthCalC1!$W$4</f>
        <v>3465.0799625144759</v>
      </c>
      <c r="Q23" s="32">
        <f t="shared" si="23"/>
        <v>3465.0799625144759</v>
      </c>
      <c r="R23">
        <v>6401.3</v>
      </c>
      <c r="S23" s="45">
        <v>2.4027293973879831E-5</v>
      </c>
      <c r="T23" s="45">
        <v>0</v>
      </c>
      <c r="U23" s="45">
        <v>4.0416643383472549E-4</v>
      </c>
      <c r="V23" s="45">
        <f t="shared" si="17"/>
        <v>4.8054587947759663E-5</v>
      </c>
      <c r="W23" s="45">
        <f t="shared" si="17"/>
        <v>0</v>
      </c>
      <c r="X23" s="45">
        <f t="shared" si="17"/>
        <v>8.0833286766945098E-4</v>
      </c>
      <c r="Y23" s="45">
        <f t="shared" si="18"/>
        <v>4.4597183260227806E-6</v>
      </c>
      <c r="Z23" s="45">
        <f t="shared" si="18"/>
        <v>0</v>
      </c>
      <c r="AA23" s="45">
        <f t="shared" si="18"/>
        <v>4.9982810086778311E-4</v>
      </c>
      <c r="AB23" s="45">
        <v>8.9194366520455611E-6</v>
      </c>
      <c r="AD23" s="45">
        <v>9.9965620173556621E-4</v>
      </c>
      <c r="AE23" s="45">
        <f t="shared" si="4"/>
        <v>1.7838873304091122E-5</v>
      </c>
      <c r="AF23" s="45">
        <f t="shared" si="4"/>
        <v>0</v>
      </c>
      <c r="AG23" s="45">
        <f t="shared" si="4"/>
        <v>1.9993124034711324E-3</v>
      </c>
      <c r="AH23" s="45">
        <v>0</v>
      </c>
      <c r="AI23" s="45">
        <v>2.4027293973879831E-5</v>
      </c>
      <c r="AJ23" s="45">
        <v>4.0416643383472549E-4</v>
      </c>
      <c r="AK23" s="45">
        <f t="shared" si="7"/>
        <v>0</v>
      </c>
      <c r="AL23" s="45">
        <f t="shared" si="7"/>
        <v>4.8054587947759663E-5</v>
      </c>
      <c r="AM23" s="45">
        <f t="shared" si="7"/>
        <v>8.0833286766945098E-4</v>
      </c>
      <c r="AN23" s="45">
        <f t="shared" si="10"/>
        <v>2.4490500211986672E-6</v>
      </c>
      <c r="AO23" s="45">
        <f t="shared" si="10"/>
        <v>0</v>
      </c>
      <c r="AP23" s="45">
        <f t="shared" si="10"/>
        <v>4.9990525320466864E-4</v>
      </c>
      <c r="AQ23" s="45">
        <v>4.8981000423973344E-6</v>
      </c>
      <c r="AS23" s="45">
        <v>9.9981050640933727E-4</v>
      </c>
      <c r="AT23" s="45">
        <f t="shared" si="13"/>
        <v>9.7962000847946687E-6</v>
      </c>
      <c r="AU23" s="45">
        <f t="shared" si="13"/>
        <v>0</v>
      </c>
      <c r="AV23" s="45">
        <f t="shared" si="13"/>
        <v>1.9996210128186745E-3</v>
      </c>
      <c r="AW23" s="45">
        <v>2.4668148115492275E-5</v>
      </c>
      <c r="AX23" s="45">
        <v>3.3725898501597733E-2</v>
      </c>
      <c r="AY23" s="45">
        <v>-4.0052157781857184E-4</v>
      </c>
    </row>
    <row r="24" spans="1:51" x14ac:dyDescent="0.25">
      <c r="A24" t="str">
        <f t="shared" si="22"/>
        <v>F5-9</v>
      </c>
      <c r="B24" t="s">
        <v>155</v>
      </c>
      <c r="C24">
        <v>9</v>
      </c>
      <c r="D24" s="113">
        <v>43625</v>
      </c>
      <c r="E24">
        <v>205</v>
      </c>
      <c r="F24">
        <v>296</v>
      </c>
      <c r="G24" t="s">
        <v>30</v>
      </c>
      <c r="H24" s="14">
        <v>1</v>
      </c>
      <c r="I24">
        <v>0.1</v>
      </c>
      <c r="J24" s="108">
        <v>3.3E-3</v>
      </c>
      <c r="K24" s="109">
        <f t="shared" si="15"/>
        <v>1.2640979999999999</v>
      </c>
      <c r="L24" s="110">
        <v>9</v>
      </c>
      <c r="M24" s="110">
        <f t="shared" si="21"/>
        <v>28.15717810240734</v>
      </c>
      <c r="N24" s="111">
        <f>K24/(M24+K24)</f>
        <v>4.2965437515355344E-2</v>
      </c>
      <c r="O24" s="112">
        <v>31</v>
      </c>
      <c r="P24" s="115">
        <f>J24*EthCalC1!$W$2+EthCalC1!$W$4</f>
        <v>1436.277302528719</v>
      </c>
      <c r="Q24" s="32">
        <f t="shared" si="23"/>
        <v>1436.277302528719</v>
      </c>
      <c r="R24">
        <v>6401.3</v>
      </c>
      <c r="S24" s="45">
        <v>2.4027293973879831E-5</v>
      </c>
      <c r="T24" s="45">
        <v>0</v>
      </c>
      <c r="U24" s="45">
        <v>4.0416643383472549E-4</v>
      </c>
      <c r="V24" s="45">
        <f t="shared" ref="V24:X24" si="46">2*S24</f>
        <v>4.8054587947759663E-5</v>
      </c>
      <c r="W24" s="45">
        <f t="shared" si="46"/>
        <v>0</v>
      </c>
      <c r="X24" s="45">
        <f t="shared" si="46"/>
        <v>8.0833286766945098E-4</v>
      </c>
      <c r="Y24" s="45">
        <f t="shared" ref="Y24:AA24" si="47">0.5*AB24</f>
        <v>4.4597183260227806E-6</v>
      </c>
      <c r="Z24" s="45">
        <f t="shared" si="47"/>
        <v>0</v>
      </c>
      <c r="AA24" s="45">
        <f t="shared" si="47"/>
        <v>4.9982810086778311E-4</v>
      </c>
      <c r="AB24" s="45">
        <v>8.9194366520455611E-6</v>
      </c>
      <c r="AD24" s="45">
        <v>9.9965620173556621E-4</v>
      </c>
      <c r="AE24" s="45">
        <f t="shared" ref="AE24:AG24" si="48">2*AB24</f>
        <v>1.7838873304091122E-5</v>
      </c>
      <c r="AF24" s="45">
        <f t="shared" si="48"/>
        <v>0</v>
      </c>
      <c r="AG24" s="45">
        <f t="shared" si="48"/>
        <v>1.9993124034711324E-3</v>
      </c>
      <c r="AH24" s="45">
        <v>0</v>
      </c>
      <c r="AI24" s="45">
        <v>2.4027293973879831E-5</v>
      </c>
      <c r="AJ24" s="45">
        <v>4.0416643383472549E-4</v>
      </c>
      <c r="AK24" s="45">
        <f t="shared" ref="AK24:AM24" si="49">2*AH24</f>
        <v>0</v>
      </c>
      <c r="AL24" s="45">
        <f t="shared" si="49"/>
        <v>4.8054587947759663E-5</v>
      </c>
      <c r="AM24" s="45">
        <f t="shared" si="49"/>
        <v>8.0833286766945098E-4</v>
      </c>
      <c r="AN24" s="45">
        <f t="shared" ref="AN24:AP24" si="50">0.5*AQ24</f>
        <v>2.4490500211986672E-6</v>
      </c>
      <c r="AO24" s="45">
        <f t="shared" si="50"/>
        <v>0</v>
      </c>
      <c r="AP24" s="45">
        <f t="shared" si="50"/>
        <v>4.9990525320466864E-4</v>
      </c>
      <c r="AQ24" s="45">
        <v>4.8981000423973344E-6</v>
      </c>
      <c r="AS24" s="45">
        <v>9.9981050640933727E-4</v>
      </c>
      <c r="AT24" s="45">
        <f t="shared" ref="AT24:AV24" si="51">2*AQ24</f>
        <v>9.7962000847946687E-6</v>
      </c>
      <c r="AU24" s="45">
        <f t="shared" si="51"/>
        <v>0</v>
      </c>
      <c r="AV24" s="45">
        <f t="shared" si="51"/>
        <v>1.9996210128186745E-3</v>
      </c>
      <c r="AW24" s="45">
        <v>2.4668148115492275E-5</v>
      </c>
      <c r="AX24" s="45">
        <v>3.3725898501597733E-2</v>
      </c>
      <c r="AY24" s="45">
        <v>-4.0052157781857184E-4</v>
      </c>
    </row>
    <row r="25" spans="1:51" x14ac:dyDescent="0.25">
      <c r="A25" t="str">
        <f t="shared" ref="A25:A31" si="52">_xlfn.CONCAT(B25,"-",C25)</f>
        <v>F5-10</v>
      </c>
      <c r="B25" t="s">
        <v>155</v>
      </c>
      <c r="C25">
        <v>10</v>
      </c>
      <c r="D25" s="113">
        <v>43626</v>
      </c>
      <c r="E25">
        <v>205</v>
      </c>
      <c r="F25">
        <v>296</v>
      </c>
      <c r="G25" t="s">
        <v>30</v>
      </c>
      <c r="H25" s="14">
        <v>1</v>
      </c>
      <c r="I25">
        <v>0.1</v>
      </c>
      <c r="J25" s="108">
        <v>0.03</v>
      </c>
      <c r="K25" s="109">
        <f t="shared" ref="K25:K31" si="53">J25*383.06</f>
        <v>11.4918</v>
      </c>
      <c r="L25" s="110">
        <v>81</v>
      </c>
      <c r="M25" s="110">
        <f t="shared" ref="M25:M31" si="54">L25*$B$2+$C$2</f>
        <v>244.52437810240735</v>
      </c>
      <c r="N25" s="111">
        <f>K25/(M25+K25)</f>
        <v>4.4887007083604068E-2</v>
      </c>
      <c r="O25" s="112">
        <v>264</v>
      </c>
      <c r="P25" s="115">
        <f>J25*EthCalC1!$W$2+EthCalC1!$W$4</f>
        <v>9521.2073057555408</v>
      </c>
      <c r="Q25" s="32">
        <f t="shared" si="23"/>
        <v>9521.2073057555408</v>
      </c>
      <c r="R25">
        <v>6401.3</v>
      </c>
      <c r="S25" s="45">
        <v>2.4027293973879831E-5</v>
      </c>
      <c r="T25" s="45">
        <v>0</v>
      </c>
      <c r="U25" s="45">
        <v>4.0416643383472549E-4</v>
      </c>
      <c r="V25" s="45">
        <f t="shared" ref="V25:V31" si="55">2*S25</f>
        <v>4.8054587947759663E-5</v>
      </c>
      <c r="W25" s="45">
        <f t="shared" ref="W25:W31" si="56">2*T25</f>
        <v>0</v>
      </c>
      <c r="X25" s="45">
        <f t="shared" ref="X25:X31" si="57">2*U25</f>
        <v>8.0833286766945098E-4</v>
      </c>
      <c r="Y25" s="45">
        <f t="shared" ref="Y25:Y31" si="58">0.5*AB25</f>
        <v>4.4597183260227806E-6</v>
      </c>
      <c r="Z25" s="45">
        <f t="shared" ref="Z25:Z31" si="59">0.5*AC25</f>
        <v>0</v>
      </c>
      <c r="AA25" s="45">
        <f t="shared" ref="AA25:AA31" si="60">0.5*AD25</f>
        <v>4.9982810086778311E-4</v>
      </c>
      <c r="AB25" s="45">
        <v>8.9194366520455611E-6</v>
      </c>
      <c r="AD25" s="45">
        <v>9.9965620173556621E-4</v>
      </c>
      <c r="AE25" s="45">
        <f t="shared" ref="AE25:AE31" si="61">2*AB25</f>
        <v>1.7838873304091122E-5</v>
      </c>
      <c r="AF25" s="45">
        <f t="shared" ref="AF25:AF31" si="62">2*AC25</f>
        <v>0</v>
      </c>
      <c r="AG25" s="45">
        <f t="shared" ref="AG25:AG31" si="63">2*AD25</f>
        <v>1.9993124034711324E-3</v>
      </c>
      <c r="AH25" s="45">
        <v>0</v>
      </c>
      <c r="AI25" s="45">
        <v>2.4027293973879831E-5</v>
      </c>
      <c r="AJ25" s="45">
        <v>4.0416643383472549E-4</v>
      </c>
      <c r="AK25" s="45">
        <f t="shared" ref="AK25:AK31" si="64">2*AH25</f>
        <v>0</v>
      </c>
      <c r="AL25" s="45">
        <f t="shared" ref="AL25:AL31" si="65">2*AI25</f>
        <v>4.8054587947759663E-5</v>
      </c>
      <c r="AM25" s="45">
        <f t="shared" ref="AM25:AM31" si="66">2*AJ25</f>
        <v>8.0833286766945098E-4</v>
      </c>
      <c r="AN25" s="45">
        <f t="shared" ref="AN25:AN31" si="67">0.5*AQ25</f>
        <v>2.4490500211986672E-6</v>
      </c>
      <c r="AO25" s="45">
        <f t="shared" ref="AO25:AO31" si="68">0.5*AR25</f>
        <v>0</v>
      </c>
      <c r="AP25" s="45">
        <f t="shared" ref="AP25:AP31" si="69">0.5*AS25</f>
        <v>4.9990525320466864E-4</v>
      </c>
      <c r="AQ25" s="45">
        <v>4.8981000423973344E-6</v>
      </c>
      <c r="AS25" s="45">
        <v>9.9981050640933727E-4</v>
      </c>
      <c r="AT25" s="45">
        <f t="shared" ref="AT25:AT31" si="70">2*AQ25</f>
        <v>9.7962000847946687E-6</v>
      </c>
      <c r="AU25" s="45">
        <f t="shared" ref="AU25:AU31" si="71">2*AR25</f>
        <v>0</v>
      </c>
      <c r="AV25" s="45">
        <f t="shared" ref="AV25:AV31" si="72">2*AS25</f>
        <v>1.9996210128186745E-3</v>
      </c>
      <c r="AW25" s="45">
        <v>2.4668148115492275E-5</v>
      </c>
      <c r="AX25" s="45">
        <v>3.3725898501597733E-2</v>
      </c>
      <c r="AY25" s="45">
        <v>-4.0052157781857184E-4</v>
      </c>
    </row>
    <row r="26" spans="1:51" x14ac:dyDescent="0.25">
      <c r="A26" t="str">
        <f t="shared" si="52"/>
        <v>F5-11</v>
      </c>
      <c r="B26" t="s">
        <v>155</v>
      </c>
      <c r="C26">
        <v>11</v>
      </c>
      <c r="D26" s="113">
        <v>43627</v>
      </c>
      <c r="E26">
        <v>205</v>
      </c>
      <c r="F26">
        <v>296</v>
      </c>
      <c r="G26" t="s">
        <v>30</v>
      </c>
      <c r="H26" s="14">
        <v>1</v>
      </c>
      <c r="I26">
        <v>0.1</v>
      </c>
      <c r="J26" s="108">
        <v>0.02</v>
      </c>
      <c r="K26" s="109">
        <f t="shared" si="53"/>
        <v>7.6612</v>
      </c>
      <c r="L26" s="110">
        <v>54</v>
      </c>
      <c r="M26" s="110">
        <f t="shared" si="54"/>
        <v>163.38667810240736</v>
      </c>
      <c r="N26" s="111">
        <f t="shared" ref="N26:N31" si="73">K26/(M26+K26)</f>
        <v>4.4789798534730696E-2</v>
      </c>
      <c r="O26" s="112">
        <v>175</v>
      </c>
      <c r="P26" s="115">
        <f>J26*EthCalC1!$W$2+EthCalC1!$W$4</f>
        <v>6493.1436341350091</v>
      </c>
      <c r="Q26" s="32">
        <f t="shared" si="23"/>
        <v>6493.1436341350091</v>
      </c>
      <c r="R26">
        <v>6401.3</v>
      </c>
      <c r="S26" s="45">
        <v>2.4027293973879831E-5</v>
      </c>
      <c r="T26" s="45">
        <v>0</v>
      </c>
      <c r="U26" s="45">
        <v>4.0416643383472549E-4</v>
      </c>
      <c r="V26" s="45">
        <f t="shared" si="55"/>
        <v>4.8054587947759663E-5</v>
      </c>
      <c r="W26" s="45">
        <f t="shared" si="56"/>
        <v>0</v>
      </c>
      <c r="X26" s="45">
        <f t="shared" si="57"/>
        <v>8.0833286766945098E-4</v>
      </c>
      <c r="Y26" s="45">
        <f t="shared" si="58"/>
        <v>4.4597183260227806E-6</v>
      </c>
      <c r="Z26" s="45">
        <f t="shared" si="59"/>
        <v>0</v>
      </c>
      <c r="AA26" s="45">
        <f t="shared" si="60"/>
        <v>4.9982810086778311E-4</v>
      </c>
      <c r="AB26" s="45">
        <v>8.9194366520455611E-6</v>
      </c>
      <c r="AD26" s="45">
        <v>9.9965620173556621E-4</v>
      </c>
      <c r="AE26" s="45">
        <f t="shared" si="61"/>
        <v>1.7838873304091122E-5</v>
      </c>
      <c r="AF26" s="45">
        <f t="shared" si="62"/>
        <v>0</v>
      </c>
      <c r="AG26" s="45">
        <f t="shared" si="63"/>
        <v>1.9993124034711324E-3</v>
      </c>
      <c r="AH26" s="45">
        <v>0</v>
      </c>
      <c r="AI26" s="45">
        <v>2.4027293973879831E-5</v>
      </c>
      <c r="AJ26" s="45">
        <v>4.0416643383472549E-4</v>
      </c>
      <c r="AK26" s="45">
        <f t="shared" si="64"/>
        <v>0</v>
      </c>
      <c r="AL26" s="45">
        <f t="shared" si="65"/>
        <v>4.8054587947759663E-5</v>
      </c>
      <c r="AM26" s="45">
        <f t="shared" si="66"/>
        <v>8.0833286766945098E-4</v>
      </c>
      <c r="AN26" s="45">
        <f t="shared" si="67"/>
        <v>2.4490500211986672E-6</v>
      </c>
      <c r="AO26" s="45">
        <f t="shared" si="68"/>
        <v>0</v>
      </c>
      <c r="AP26" s="45">
        <f t="shared" si="69"/>
        <v>4.9990525320466864E-4</v>
      </c>
      <c r="AQ26" s="45">
        <v>4.8981000423973344E-6</v>
      </c>
      <c r="AS26" s="45">
        <v>9.9981050640933727E-4</v>
      </c>
      <c r="AT26" s="45">
        <f t="shared" si="70"/>
        <v>9.7962000847946687E-6</v>
      </c>
      <c r="AU26" s="45">
        <f t="shared" si="71"/>
        <v>0</v>
      </c>
      <c r="AV26" s="45">
        <f t="shared" si="72"/>
        <v>1.9996210128186745E-3</v>
      </c>
      <c r="AW26" s="45">
        <v>2.4668148115492275E-5</v>
      </c>
      <c r="AX26" s="45">
        <v>3.3725898501597733E-2</v>
      </c>
      <c r="AY26" s="45">
        <v>-4.0052157781857184E-4</v>
      </c>
    </row>
    <row r="27" spans="1:51" x14ac:dyDescent="0.25">
      <c r="A27" t="str">
        <f t="shared" si="52"/>
        <v>F5-12</v>
      </c>
      <c r="B27" t="s">
        <v>155</v>
      </c>
      <c r="C27">
        <v>12</v>
      </c>
      <c r="D27" s="113">
        <v>43627</v>
      </c>
      <c r="E27">
        <v>205</v>
      </c>
      <c r="F27">
        <v>296</v>
      </c>
      <c r="G27" t="s">
        <v>30</v>
      </c>
      <c r="H27" s="14">
        <v>1</v>
      </c>
      <c r="I27">
        <v>0.1</v>
      </c>
      <c r="J27" s="108">
        <v>2.5000000000000001E-2</v>
      </c>
      <c r="K27" s="109">
        <f t="shared" si="53"/>
        <v>9.5765000000000011</v>
      </c>
      <c r="L27" s="110">
        <v>67.5</v>
      </c>
      <c r="M27" s="110">
        <f t="shared" si="54"/>
        <v>203.95552810240736</v>
      </c>
      <c r="N27" s="111">
        <f t="shared" si="73"/>
        <v>4.4848073074111525E-2</v>
      </c>
      <c r="O27" s="112">
        <v>219</v>
      </c>
      <c r="P27" s="115">
        <f>J27*EthCalC1!$W$2+EthCalC1!$W$4</f>
        <v>8007.1754699452749</v>
      </c>
      <c r="Q27" s="32">
        <f t="shared" si="23"/>
        <v>8007.1754699452749</v>
      </c>
      <c r="R27">
        <v>6401.3</v>
      </c>
      <c r="S27" s="45">
        <v>2.4027293973879831E-5</v>
      </c>
      <c r="T27" s="45">
        <v>0</v>
      </c>
      <c r="U27" s="45">
        <v>4.0416643383472549E-4</v>
      </c>
      <c r="V27" s="45">
        <f t="shared" si="55"/>
        <v>4.8054587947759663E-5</v>
      </c>
      <c r="W27" s="45">
        <f t="shared" si="56"/>
        <v>0</v>
      </c>
      <c r="X27" s="45">
        <f t="shared" si="57"/>
        <v>8.0833286766945098E-4</v>
      </c>
      <c r="Y27" s="45">
        <f t="shared" si="58"/>
        <v>4.4597183260227806E-6</v>
      </c>
      <c r="Z27" s="45">
        <f t="shared" si="59"/>
        <v>0</v>
      </c>
      <c r="AA27" s="45">
        <f t="shared" si="60"/>
        <v>4.9982810086778311E-4</v>
      </c>
      <c r="AB27" s="45">
        <v>8.9194366520455611E-6</v>
      </c>
      <c r="AD27" s="45">
        <v>9.9965620173556621E-4</v>
      </c>
      <c r="AE27" s="45">
        <f t="shared" si="61"/>
        <v>1.7838873304091122E-5</v>
      </c>
      <c r="AF27" s="45">
        <f t="shared" si="62"/>
        <v>0</v>
      </c>
      <c r="AG27" s="45">
        <f t="shared" si="63"/>
        <v>1.9993124034711324E-3</v>
      </c>
      <c r="AH27" s="45">
        <v>0</v>
      </c>
      <c r="AI27" s="45">
        <v>2.4027293973879831E-5</v>
      </c>
      <c r="AJ27" s="45">
        <v>4.0416643383472549E-4</v>
      </c>
      <c r="AK27" s="45">
        <f t="shared" si="64"/>
        <v>0</v>
      </c>
      <c r="AL27" s="45">
        <f t="shared" si="65"/>
        <v>4.8054587947759663E-5</v>
      </c>
      <c r="AM27" s="45">
        <f t="shared" si="66"/>
        <v>8.0833286766945098E-4</v>
      </c>
      <c r="AN27" s="45">
        <f t="shared" si="67"/>
        <v>2.4490500211986672E-6</v>
      </c>
      <c r="AO27" s="45">
        <f t="shared" si="68"/>
        <v>0</v>
      </c>
      <c r="AP27" s="45">
        <f t="shared" si="69"/>
        <v>4.9990525320466864E-4</v>
      </c>
      <c r="AQ27" s="45">
        <v>4.8981000423973344E-6</v>
      </c>
      <c r="AS27" s="45">
        <v>9.9981050640933727E-4</v>
      </c>
      <c r="AT27" s="45">
        <f t="shared" si="70"/>
        <v>9.7962000847946687E-6</v>
      </c>
      <c r="AU27" s="45">
        <f t="shared" si="71"/>
        <v>0</v>
      </c>
      <c r="AV27" s="45">
        <f t="shared" si="72"/>
        <v>1.9996210128186745E-3</v>
      </c>
      <c r="AW27" s="45">
        <v>2.4668148115492275E-5</v>
      </c>
      <c r="AX27" s="45">
        <v>3.3725898501597733E-2</v>
      </c>
      <c r="AY27" s="45">
        <v>-4.0052157781857184E-4</v>
      </c>
    </row>
    <row r="28" spans="1:51" x14ac:dyDescent="0.25">
      <c r="A28" t="str">
        <f t="shared" si="52"/>
        <v>F5-13</v>
      </c>
      <c r="B28" t="s">
        <v>155</v>
      </c>
      <c r="C28">
        <v>13</v>
      </c>
      <c r="D28" s="113">
        <v>43628</v>
      </c>
      <c r="E28">
        <v>205</v>
      </c>
      <c r="F28">
        <v>296</v>
      </c>
      <c r="G28" t="s">
        <v>30</v>
      </c>
      <c r="H28" s="14">
        <v>1</v>
      </c>
      <c r="I28">
        <v>0.1</v>
      </c>
      <c r="J28" s="108">
        <v>1.4999999999999999E-2</v>
      </c>
      <c r="K28" s="109">
        <f t="shared" si="53"/>
        <v>5.7458999999999998</v>
      </c>
      <c r="L28" s="110">
        <v>40.5</v>
      </c>
      <c r="M28" s="110">
        <f t="shared" si="54"/>
        <v>122.81782810240735</v>
      </c>
      <c r="N28" s="111">
        <f t="shared" si="73"/>
        <v>4.4693010111087533E-2</v>
      </c>
      <c r="O28" s="112">
        <v>132</v>
      </c>
      <c r="P28" s="115">
        <f>J28*EthCalC1!$W$2+EthCalC1!$W$4</f>
        <v>4979.1117983247423</v>
      </c>
      <c r="Q28" s="32">
        <f t="shared" si="23"/>
        <v>4979.1117983247423</v>
      </c>
      <c r="R28">
        <v>6401.3</v>
      </c>
      <c r="S28" s="45">
        <v>2.4027293973879831E-5</v>
      </c>
      <c r="T28" s="45">
        <v>0</v>
      </c>
      <c r="U28" s="45">
        <v>4.0416643383472549E-4</v>
      </c>
      <c r="V28" s="45">
        <f t="shared" si="55"/>
        <v>4.8054587947759663E-5</v>
      </c>
      <c r="W28" s="45">
        <f t="shared" si="56"/>
        <v>0</v>
      </c>
      <c r="X28" s="45">
        <f t="shared" si="57"/>
        <v>8.0833286766945098E-4</v>
      </c>
      <c r="Y28" s="45">
        <f t="shared" si="58"/>
        <v>4.4597183260227806E-6</v>
      </c>
      <c r="Z28" s="45">
        <f t="shared" si="59"/>
        <v>0</v>
      </c>
      <c r="AA28" s="45">
        <f t="shared" si="60"/>
        <v>4.9982810086778311E-4</v>
      </c>
      <c r="AB28" s="45">
        <v>8.9194366520455611E-6</v>
      </c>
      <c r="AD28" s="45">
        <v>9.9965620173556621E-4</v>
      </c>
      <c r="AE28" s="45">
        <f t="shared" si="61"/>
        <v>1.7838873304091122E-5</v>
      </c>
      <c r="AF28" s="45">
        <f t="shared" si="62"/>
        <v>0</v>
      </c>
      <c r="AG28" s="45">
        <f t="shared" si="63"/>
        <v>1.9993124034711324E-3</v>
      </c>
      <c r="AH28" s="45">
        <v>0</v>
      </c>
      <c r="AI28" s="45">
        <v>2.4027293973879831E-5</v>
      </c>
      <c r="AJ28" s="45">
        <v>4.0416643383472549E-4</v>
      </c>
      <c r="AK28" s="45">
        <f t="shared" si="64"/>
        <v>0</v>
      </c>
      <c r="AL28" s="45">
        <f t="shared" si="65"/>
        <v>4.8054587947759663E-5</v>
      </c>
      <c r="AM28" s="45">
        <f t="shared" si="66"/>
        <v>8.0833286766945098E-4</v>
      </c>
      <c r="AN28" s="45">
        <f t="shared" si="67"/>
        <v>2.4490500211986672E-6</v>
      </c>
      <c r="AO28" s="45">
        <f t="shared" si="68"/>
        <v>0</v>
      </c>
      <c r="AP28" s="45">
        <f t="shared" si="69"/>
        <v>4.9990525320466864E-4</v>
      </c>
      <c r="AQ28" s="45">
        <v>4.8981000423973344E-6</v>
      </c>
      <c r="AS28" s="45">
        <v>9.9981050640933727E-4</v>
      </c>
      <c r="AT28" s="45">
        <f t="shared" si="70"/>
        <v>9.7962000847946687E-6</v>
      </c>
      <c r="AU28" s="45">
        <f t="shared" si="71"/>
        <v>0</v>
      </c>
      <c r="AV28" s="45">
        <f t="shared" si="72"/>
        <v>1.9996210128186745E-3</v>
      </c>
      <c r="AW28" s="45">
        <v>2.4668148115492275E-5</v>
      </c>
      <c r="AX28" s="45">
        <v>3.3725898501597733E-2</v>
      </c>
      <c r="AY28" s="45">
        <v>-4.0052157781857184E-4</v>
      </c>
    </row>
    <row r="29" spans="1:51" x14ac:dyDescent="0.25">
      <c r="A29" t="str">
        <f t="shared" si="52"/>
        <v>F5-14</v>
      </c>
      <c r="B29" t="s">
        <v>155</v>
      </c>
      <c r="C29">
        <v>14</v>
      </c>
      <c r="D29" s="113">
        <v>43628</v>
      </c>
      <c r="E29">
        <v>205</v>
      </c>
      <c r="F29">
        <v>296</v>
      </c>
      <c r="G29" t="s">
        <v>30</v>
      </c>
      <c r="H29" s="14">
        <v>1</v>
      </c>
      <c r="I29">
        <v>0.1</v>
      </c>
      <c r="J29" s="108">
        <v>0.01</v>
      </c>
      <c r="K29" s="109">
        <f t="shared" si="53"/>
        <v>3.8306</v>
      </c>
      <c r="L29" s="110">
        <v>27</v>
      </c>
      <c r="M29" s="110">
        <f t="shared" si="54"/>
        <v>82.248978102407349</v>
      </c>
      <c r="N29" s="111">
        <f t="shared" si="73"/>
        <v>4.4500682791948666E-2</v>
      </c>
      <c r="O29" s="112">
        <v>93</v>
      </c>
      <c r="P29" s="115">
        <f>J29*EthCalC1!$W$2+EthCalC1!$W$4</f>
        <v>3465.0799625144759</v>
      </c>
      <c r="Q29" s="32">
        <f t="shared" si="23"/>
        <v>3465.0799625144759</v>
      </c>
      <c r="R29">
        <v>6401.3</v>
      </c>
      <c r="S29" s="45">
        <v>2.4027293973879831E-5</v>
      </c>
      <c r="T29" s="45">
        <v>0</v>
      </c>
      <c r="U29" s="45">
        <v>4.0416643383472549E-4</v>
      </c>
      <c r="V29" s="45">
        <f t="shared" si="55"/>
        <v>4.8054587947759663E-5</v>
      </c>
      <c r="W29" s="45">
        <f t="shared" si="56"/>
        <v>0</v>
      </c>
      <c r="X29" s="45">
        <f t="shared" si="57"/>
        <v>8.0833286766945098E-4</v>
      </c>
      <c r="Y29" s="45">
        <f t="shared" si="58"/>
        <v>4.4597183260227806E-6</v>
      </c>
      <c r="Z29" s="45">
        <f t="shared" si="59"/>
        <v>0</v>
      </c>
      <c r="AA29" s="45">
        <f t="shared" si="60"/>
        <v>4.9982810086778311E-4</v>
      </c>
      <c r="AB29" s="45">
        <v>8.9194366520455611E-6</v>
      </c>
      <c r="AD29" s="45">
        <v>9.9965620173556621E-4</v>
      </c>
      <c r="AE29" s="45">
        <f t="shared" si="61"/>
        <v>1.7838873304091122E-5</v>
      </c>
      <c r="AF29" s="45">
        <f t="shared" si="62"/>
        <v>0</v>
      </c>
      <c r="AG29" s="45">
        <f t="shared" si="63"/>
        <v>1.9993124034711324E-3</v>
      </c>
      <c r="AH29" s="45">
        <v>0</v>
      </c>
      <c r="AI29" s="45">
        <v>2.4027293973879831E-5</v>
      </c>
      <c r="AJ29" s="45">
        <v>4.0416643383472549E-4</v>
      </c>
      <c r="AK29" s="45">
        <f t="shared" si="64"/>
        <v>0</v>
      </c>
      <c r="AL29" s="45">
        <f t="shared" si="65"/>
        <v>4.8054587947759663E-5</v>
      </c>
      <c r="AM29" s="45">
        <f t="shared" si="66"/>
        <v>8.0833286766945098E-4</v>
      </c>
      <c r="AN29" s="45">
        <f t="shared" si="67"/>
        <v>2.4490500211986672E-6</v>
      </c>
      <c r="AO29" s="45">
        <f t="shared" si="68"/>
        <v>0</v>
      </c>
      <c r="AP29" s="45">
        <f t="shared" si="69"/>
        <v>4.9990525320466864E-4</v>
      </c>
      <c r="AQ29" s="45">
        <v>4.8981000423973344E-6</v>
      </c>
      <c r="AS29" s="45">
        <v>9.9981050640933727E-4</v>
      </c>
      <c r="AT29" s="45">
        <f t="shared" si="70"/>
        <v>9.7962000847946687E-6</v>
      </c>
      <c r="AU29" s="45">
        <f t="shared" si="71"/>
        <v>0</v>
      </c>
      <c r="AV29" s="45">
        <f t="shared" si="72"/>
        <v>1.9996210128186745E-3</v>
      </c>
      <c r="AW29" s="45">
        <v>2.4668148115492275E-5</v>
      </c>
      <c r="AX29" s="45">
        <v>3.3725898501597733E-2</v>
      </c>
      <c r="AY29" s="45">
        <v>-4.0052157781857184E-4</v>
      </c>
    </row>
    <row r="30" spans="1:51" x14ac:dyDescent="0.25">
      <c r="A30" t="str">
        <f t="shared" si="52"/>
        <v>F5-15</v>
      </c>
      <c r="B30" t="s">
        <v>155</v>
      </c>
      <c r="C30">
        <v>15</v>
      </c>
      <c r="D30" s="113">
        <v>43629</v>
      </c>
      <c r="E30">
        <v>205</v>
      </c>
      <c r="F30">
        <v>296</v>
      </c>
      <c r="G30" t="s">
        <v>30</v>
      </c>
      <c r="H30" s="14">
        <v>1</v>
      </c>
      <c r="I30">
        <v>0.1</v>
      </c>
      <c r="J30" s="108">
        <v>3.3E-3</v>
      </c>
      <c r="K30" s="109">
        <f t="shared" si="53"/>
        <v>1.2640979999999999</v>
      </c>
      <c r="L30" s="110">
        <v>9</v>
      </c>
      <c r="M30" s="110">
        <f t="shared" si="54"/>
        <v>28.15717810240734</v>
      </c>
      <c r="N30" s="111">
        <f t="shared" si="73"/>
        <v>4.2965437515355344E-2</v>
      </c>
      <c r="O30" s="112">
        <v>31</v>
      </c>
      <c r="P30" s="115">
        <f>J30*EthCalC1!$W$2+EthCalC1!$W$4</f>
        <v>1436.277302528719</v>
      </c>
      <c r="Q30" s="32">
        <f t="shared" si="23"/>
        <v>1436.277302528719</v>
      </c>
      <c r="R30">
        <v>6401.3</v>
      </c>
      <c r="S30" s="45">
        <v>2.4027293973879831E-5</v>
      </c>
      <c r="T30" s="45">
        <v>0</v>
      </c>
      <c r="U30" s="45">
        <v>4.0416643383472549E-4</v>
      </c>
      <c r="V30" s="45">
        <f t="shared" si="55"/>
        <v>4.8054587947759663E-5</v>
      </c>
      <c r="W30" s="45">
        <f t="shared" si="56"/>
        <v>0</v>
      </c>
      <c r="X30" s="45">
        <f t="shared" si="57"/>
        <v>8.0833286766945098E-4</v>
      </c>
      <c r="Y30" s="45">
        <f t="shared" si="58"/>
        <v>4.4597183260227806E-6</v>
      </c>
      <c r="Z30" s="45">
        <f t="shared" si="59"/>
        <v>0</v>
      </c>
      <c r="AA30" s="45">
        <f t="shared" si="60"/>
        <v>4.9982810086778311E-4</v>
      </c>
      <c r="AB30" s="45">
        <v>8.9194366520455611E-6</v>
      </c>
      <c r="AD30" s="45">
        <v>9.9965620173556621E-4</v>
      </c>
      <c r="AE30" s="45">
        <f t="shared" si="61"/>
        <v>1.7838873304091122E-5</v>
      </c>
      <c r="AF30" s="45">
        <f t="shared" si="62"/>
        <v>0</v>
      </c>
      <c r="AG30" s="45">
        <f t="shared" si="63"/>
        <v>1.9993124034711324E-3</v>
      </c>
      <c r="AH30" s="45">
        <v>0</v>
      </c>
      <c r="AI30" s="45">
        <v>2.4027293973879831E-5</v>
      </c>
      <c r="AJ30" s="45">
        <v>4.0416643383472549E-4</v>
      </c>
      <c r="AK30" s="45">
        <f t="shared" si="64"/>
        <v>0</v>
      </c>
      <c r="AL30" s="45">
        <f t="shared" si="65"/>
        <v>4.8054587947759663E-5</v>
      </c>
      <c r="AM30" s="45">
        <f t="shared" si="66"/>
        <v>8.0833286766945098E-4</v>
      </c>
      <c r="AN30" s="45">
        <f t="shared" si="67"/>
        <v>2.4490500211986672E-6</v>
      </c>
      <c r="AO30" s="45">
        <f t="shared" si="68"/>
        <v>0</v>
      </c>
      <c r="AP30" s="45">
        <f t="shared" si="69"/>
        <v>4.9990525320466864E-4</v>
      </c>
      <c r="AQ30" s="45">
        <v>4.8981000423973344E-6</v>
      </c>
      <c r="AS30" s="45">
        <v>9.9981050640933727E-4</v>
      </c>
      <c r="AT30" s="45">
        <f t="shared" si="70"/>
        <v>9.7962000847946687E-6</v>
      </c>
      <c r="AU30" s="45">
        <f t="shared" si="71"/>
        <v>0</v>
      </c>
      <c r="AV30" s="45">
        <f t="shared" si="72"/>
        <v>1.9996210128186745E-3</v>
      </c>
      <c r="AW30" s="45">
        <v>2.4668148115492275E-5</v>
      </c>
      <c r="AX30" s="45">
        <v>3.3725898501597733E-2</v>
      </c>
      <c r="AY30" s="45">
        <v>-4.0052157781857184E-4</v>
      </c>
    </row>
    <row r="31" spans="1:51" x14ac:dyDescent="0.25">
      <c r="A31" t="str">
        <f t="shared" si="52"/>
        <v>F5-16</v>
      </c>
      <c r="B31" t="s">
        <v>155</v>
      </c>
      <c r="C31">
        <v>16</v>
      </c>
      <c r="D31" s="113">
        <v>43630</v>
      </c>
      <c r="E31">
        <v>205</v>
      </c>
      <c r="F31">
        <v>296</v>
      </c>
      <c r="G31" t="s">
        <v>30</v>
      </c>
      <c r="H31" s="14">
        <v>1</v>
      </c>
      <c r="I31">
        <v>0.1</v>
      </c>
      <c r="J31" s="108">
        <v>0.03</v>
      </c>
      <c r="K31" s="109">
        <f t="shared" si="53"/>
        <v>11.4918</v>
      </c>
      <c r="L31" s="110">
        <v>81</v>
      </c>
      <c r="M31" s="110">
        <f t="shared" si="54"/>
        <v>244.52437810240735</v>
      </c>
      <c r="N31" s="111">
        <f t="shared" si="73"/>
        <v>4.4887007083604068E-2</v>
      </c>
      <c r="O31" s="112">
        <v>264</v>
      </c>
      <c r="P31" s="115">
        <f>J31*EthCalC1!$W$2+EthCalC1!$W$4</f>
        <v>9521.2073057555408</v>
      </c>
      <c r="Q31" s="32">
        <f t="shared" si="23"/>
        <v>9521.2073057555408</v>
      </c>
      <c r="R31">
        <v>6401.3</v>
      </c>
      <c r="S31" s="45">
        <v>2.4027293973879831E-5</v>
      </c>
      <c r="T31" s="45">
        <v>0</v>
      </c>
      <c r="U31" s="45">
        <v>4.0416643383472549E-4</v>
      </c>
      <c r="V31" s="45">
        <f t="shared" si="55"/>
        <v>4.8054587947759663E-5</v>
      </c>
      <c r="W31" s="45">
        <f t="shared" si="56"/>
        <v>0</v>
      </c>
      <c r="X31" s="45">
        <f t="shared" si="57"/>
        <v>8.0833286766945098E-4</v>
      </c>
      <c r="Y31" s="45">
        <f t="shared" si="58"/>
        <v>4.4597183260227806E-6</v>
      </c>
      <c r="Z31" s="45">
        <f t="shared" si="59"/>
        <v>0</v>
      </c>
      <c r="AA31" s="45">
        <f t="shared" si="60"/>
        <v>4.9982810086778311E-4</v>
      </c>
      <c r="AB31" s="45">
        <v>8.9194366520455611E-6</v>
      </c>
      <c r="AD31" s="45">
        <v>9.9965620173556621E-4</v>
      </c>
      <c r="AE31" s="45">
        <f t="shared" si="61"/>
        <v>1.7838873304091122E-5</v>
      </c>
      <c r="AF31" s="45">
        <f t="shared" si="62"/>
        <v>0</v>
      </c>
      <c r="AG31" s="45">
        <f t="shared" si="63"/>
        <v>1.9993124034711324E-3</v>
      </c>
      <c r="AH31" s="45">
        <v>0</v>
      </c>
      <c r="AI31" s="45">
        <v>2.4027293973879831E-5</v>
      </c>
      <c r="AJ31" s="45">
        <v>4.0416643383472549E-4</v>
      </c>
      <c r="AK31" s="45">
        <f t="shared" si="64"/>
        <v>0</v>
      </c>
      <c r="AL31" s="45">
        <f t="shared" si="65"/>
        <v>4.8054587947759663E-5</v>
      </c>
      <c r="AM31" s="45">
        <f t="shared" si="66"/>
        <v>8.0833286766945098E-4</v>
      </c>
      <c r="AN31" s="45">
        <f t="shared" si="67"/>
        <v>2.4490500211986672E-6</v>
      </c>
      <c r="AO31" s="45">
        <f t="shared" si="68"/>
        <v>0</v>
      </c>
      <c r="AP31" s="45">
        <f t="shared" si="69"/>
        <v>4.9990525320466864E-4</v>
      </c>
      <c r="AQ31" s="45">
        <v>4.8981000423973344E-6</v>
      </c>
      <c r="AS31" s="45">
        <v>9.9981050640933727E-4</v>
      </c>
      <c r="AT31" s="45">
        <f t="shared" si="70"/>
        <v>9.7962000847946687E-6</v>
      </c>
      <c r="AU31" s="45">
        <f t="shared" si="71"/>
        <v>0</v>
      </c>
      <c r="AV31" s="45">
        <f t="shared" si="72"/>
        <v>1.9996210128186745E-3</v>
      </c>
      <c r="AW31" s="45">
        <v>2.4668148115492275E-5</v>
      </c>
      <c r="AX31" s="45">
        <v>3.3725898501597733E-2</v>
      </c>
      <c r="AY31" s="45">
        <v>-4.0052157781857184E-4</v>
      </c>
    </row>
    <row r="32" spans="1:51" x14ac:dyDescent="0.25">
      <c r="D32" s="2"/>
      <c r="H32" s="14"/>
      <c r="J32" s="52"/>
      <c r="K32" s="48"/>
      <c r="L32" s="53"/>
      <c r="M32" s="53"/>
      <c r="N32" s="54"/>
      <c r="P32" s="19"/>
      <c r="Q32" s="102">
        <v>3872.3</v>
      </c>
    </row>
    <row r="33" spans="4:17" x14ac:dyDescent="0.25">
      <c r="D33" s="2"/>
      <c r="H33" s="14"/>
      <c r="J33" s="52"/>
      <c r="K33" s="48"/>
      <c r="L33" s="53"/>
      <c r="M33" s="53"/>
      <c r="N33" s="54"/>
      <c r="P33" s="19"/>
      <c r="Q33" s="32"/>
    </row>
    <row r="34" spans="4:17" x14ac:dyDescent="0.25">
      <c r="D34" s="2"/>
      <c r="H34" s="14"/>
      <c r="J34" s="52"/>
      <c r="K34" s="48"/>
      <c r="L34" s="53"/>
      <c r="M34" s="53"/>
      <c r="N34" s="54"/>
      <c r="P34" s="19"/>
      <c r="Q34" s="32"/>
    </row>
    <row r="35" spans="4:17" x14ac:dyDescent="0.25">
      <c r="D35" s="2"/>
      <c r="H35" s="14"/>
      <c r="J35" s="52"/>
      <c r="K35" s="48"/>
      <c r="L35" s="53"/>
      <c r="M35" s="53"/>
      <c r="N35" s="54"/>
      <c r="P35" s="19"/>
      <c r="Q35" s="32"/>
    </row>
    <row r="36" spans="4:17" x14ac:dyDescent="0.25">
      <c r="D36" s="2"/>
      <c r="H36" s="14"/>
      <c r="I36" t="s">
        <v>81</v>
      </c>
      <c r="P36" s="19"/>
      <c r="Q36" s="3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E74"/>
  <sheetViews>
    <sheetView topLeftCell="A31" zoomScale="55" zoomScaleNormal="55" workbookViewId="0">
      <selection activeCell="H1" sqref="H1:AC1048576"/>
    </sheetView>
  </sheetViews>
  <sheetFormatPr defaultColWidth="20.625" defaultRowHeight="15" x14ac:dyDescent="0.2"/>
  <cols>
    <col min="1" max="1" width="8.875" style="3" bestFit="1" customWidth="1"/>
    <col min="2" max="2" width="15.375" style="21" bestFit="1" customWidth="1"/>
    <col min="3" max="3" width="11" style="4" bestFit="1" customWidth="1"/>
    <col min="4" max="4" width="11" style="4" customWidth="1"/>
    <col min="5" max="6" width="6.25" style="5" customWidth="1"/>
    <col min="7" max="7" width="10.125" style="5" customWidth="1"/>
    <col min="8" max="265" width="10.75" style="5" customWidth="1"/>
    <col min="266" max="16384" width="20.625" style="5"/>
  </cols>
  <sheetData>
    <row r="1" spans="1:265" x14ac:dyDescent="0.2">
      <c r="A1" s="3" t="s">
        <v>6</v>
      </c>
      <c r="C1" s="3"/>
      <c r="D1" s="3"/>
      <c r="E1" s="3" t="str">
        <f>_xlfn.CONCAT(E2,"-",E3)</f>
        <v>E2-0</v>
      </c>
      <c r="F1" s="3" t="str">
        <f t="shared" ref="F1:CB1" si="0">_xlfn.CONCAT(F2,"-",F3)</f>
        <v>E2-0</v>
      </c>
      <c r="G1" s="3" t="str">
        <f t="shared" si="0"/>
        <v>E2-0</v>
      </c>
      <c r="H1" s="3" t="str">
        <f t="shared" si="0"/>
        <v>E2-1</v>
      </c>
      <c r="I1" s="3" t="str">
        <f t="shared" si="0"/>
        <v>E2-1</v>
      </c>
      <c r="J1" s="3" t="str">
        <f t="shared" si="0"/>
        <v>E2-1</v>
      </c>
      <c r="K1" s="3" t="str">
        <f t="shared" si="0"/>
        <v>E2-2</v>
      </c>
      <c r="L1" s="3" t="str">
        <f t="shared" si="0"/>
        <v>E2-2</v>
      </c>
      <c r="M1" s="3" t="str">
        <f t="shared" si="0"/>
        <v>E2-2</v>
      </c>
      <c r="N1" s="3" t="str">
        <f t="shared" si="0"/>
        <v>E2-2</v>
      </c>
      <c r="O1" s="3" t="str">
        <f t="shared" si="0"/>
        <v>E2-2</v>
      </c>
      <c r="P1" s="3" t="str">
        <f t="shared" si="0"/>
        <v>E2-3</v>
      </c>
      <c r="Q1" s="3" t="str">
        <f t="shared" si="0"/>
        <v>E2-3</v>
      </c>
      <c r="R1" s="3" t="str">
        <f t="shared" si="0"/>
        <v>E2-3</v>
      </c>
      <c r="S1" s="3" t="str">
        <f t="shared" si="0"/>
        <v>E2-3</v>
      </c>
      <c r="T1" s="3" t="str">
        <f t="shared" si="0"/>
        <v>E2-4</v>
      </c>
      <c r="U1" s="3" t="str">
        <f t="shared" si="0"/>
        <v>E2-4</v>
      </c>
      <c r="V1" s="3" t="str">
        <f t="shared" si="0"/>
        <v>E2-4</v>
      </c>
      <c r="W1" s="3" t="str">
        <f t="shared" si="0"/>
        <v>E2-4</v>
      </c>
      <c r="X1" s="3" t="str">
        <f t="shared" si="0"/>
        <v>E2-5</v>
      </c>
      <c r="Y1" s="3" t="str">
        <f t="shared" si="0"/>
        <v>E2-5</v>
      </c>
      <c r="Z1" s="3" t="str">
        <f t="shared" si="0"/>
        <v>E2-5</v>
      </c>
      <c r="AA1" s="3" t="str">
        <f t="shared" si="0"/>
        <v>E2-5</v>
      </c>
      <c r="AB1" s="3" t="str">
        <f t="shared" si="0"/>
        <v>E2-5</v>
      </c>
      <c r="AC1" s="3" t="str">
        <f t="shared" si="0"/>
        <v>E2-5</v>
      </c>
      <c r="AD1" s="3" t="str">
        <f t="shared" si="0"/>
        <v>E2-5</v>
      </c>
      <c r="AE1" s="3" t="str">
        <f t="shared" si="0"/>
        <v>E2-6</v>
      </c>
      <c r="AF1" s="3" t="str">
        <f t="shared" si="0"/>
        <v>F5-0</v>
      </c>
      <c r="AG1" s="3" t="str">
        <f t="shared" si="0"/>
        <v>F5-0</v>
      </c>
      <c r="AH1" s="3" t="str">
        <f t="shared" si="0"/>
        <v>F5-1</v>
      </c>
      <c r="AI1" s="3" t="str">
        <f t="shared" si="0"/>
        <v>F5-1</v>
      </c>
      <c r="AJ1" s="3" t="str">
        <f t="shared" si="0"/>
        <v>F5-1</v>
      </c>
      <c r="AK1" s="3" t="str">
        <f t="shared" si="0"/>
        <v>F5-1</v>
      </c>
      <c r="AL1" s="3" t="str">
        <f t="shared" si="0"/>
        <v>F5-1</v>
      </c>
      <c r="AM1" s="3" t="str">
        <f t="shared" si="0"/>
        <v>F5-1</v>
      </c>
      <c r="AN1" s="3" t="str">
        <f t="shared" si="0"/>
        <v>F5-1</v>
      </c>
      <c r="AO1" s="3" t="str">
        <f t="shared" si="0"/>
        <v>F5-1</v>
      </c>
      <c r="AP1" s="3" t="str">
        <f t="shared" si="0"/>
        <v>F5-1</v>
      </c>
      <c r="AQ1" s="3" t="str">
        <f t="shared" si="0"/>
        <v>F5-1</v>
      </c>
      <c r="AR1" s="3" t="str">
        <f t="shared" si="0"/>
        <v>F5-1</v>
      </c>
      <c r="AS1" s="3" t="str">
        <f t="shared" ref="AS1" si="1">_xlfn.CONCAT(AS2,"-",AS3)</f>
        <v>F5-2</v>
      </c>
      <c r="AT1" s="3" t="str">
        <f t="shared" ref="AT1" si="2">_xlfn.CONCAT(AT2,"-",AT3)</f>
        <v>F5-2</v>
      </c>
      <c r="AU1" s="3" t="str">
        <f t="shared" ref="AU1" si="3">_xlfn.CONCAT(AU2,"-",AU3)</f>
        <v>F5-2</v>
      </c>
      <c r="AV1" s="3" t="str">
        <f t="shared" si="0"/>
        <v>F5-2</v>
      </c>
      <c r="AW1" s="3" t="str">
        <f t="shared" si="0"/>
        <v>F5-2</v>
      </c>
      <c r="AX1" s="3" t="str">
        <f t="shared" si="0"/>
        <v>F5-2</v>
      </c>
      <c r="AY1" s="3" t="str">
        <f t="shared" si="0"/>
        <v>F5-2</v>
      </c>
      <c r="AZ1" s="3" t="str">
        <f t="shared" si="0"/>
        <v>F5-2</v>
      </c>
      <c r="BA1" s="3" t="str">
        <f t="shared" si="0"/>
        <v>F5-2</v>
      </c>
      <c r="BB1" s="3" t="str">
        <f t="shared" ref="BB1" si="4">_xlfn.CONCAT(BB2,"-",BB3)</f>
        <v>F5-3</v>
      </c>
      <c r="BC1" s="3" t="str">
        <f t="shared" ref="BC1" si="5">_xlfn.CONCAT(BC2,"-",BC3)</f>
        <v>F5-3</v>
      </c>
      <c r="BD1" s="3" t="str">
        <f t="shared" ref="BD1" si="6">_xlfn.CONCAT(BD2,"-",BD3)</f>
        <v>F5-3</v>
      </c>
      <c r="BE1" s="3" t="str">
        <f t="shared" si="0"/>
        <v>F5-3</v>
      </c>
      <c r="BF1" s="3" t="str">
        <f t="shared" si="0"/>
        <v>F5-3</v>
      </c>
      <c r="BG1" s="3" t="str">
        <f t="shared" si="0"/>
        <v>F5-3</v>
      </c>
      <c r="BH1" s="3" t="str">
        <f t="shared" si="0"/>
        <v>F5-3</v>
      </c>
      <c r="BI1" s="3" t="str">
        <f t="shared" si="0"/>
        <v>F5-3</v>
      </c>
      <c r="BJ1" s="3" t="str">
        <f t="shared" si="0"/>
        <v>F5-3</v>
      </c>
      <c r="BK1" s="3" t="str">
        <f t="shared" si="0"/>
        <v>F5-3</v>
      </c>
      <c r="BL1" s="3" t="str">
        <f t="shared" ref="BL1" si="7">_xlfn.CONCAT(BL2,"-",BL3)</f>
        <v>F5-4</v>
      </c>
      <c r="BM1" s="3" t="str">
        <f t="shared" ref="BM1" si="8">_xlfn.CONCAT(BM2,"-",BM3)</f>
        <v>F5-4</v>
      </c>
      <c r="BN1" s="3" t="str">
        <f t="shared" si="0"/>
        <v>F5-4</v>
      </c>
      <c r="BO1" s="3" t="str">
        <f t="shared" si="0"/>
        <v>F5-4</v>
      </c>
      <c r="BP1" s="3" t="str">
        <f t="shared" si="0"/>
        <v>F5-4</v>
      </c>
      <c r="BQ1" s="3" t="str">
        <f t="shared" si="0"/>
        <v>F5-4</v>
      </c>
      <c r="BR1" s="3" t="str">
        <f t="shared" si="0"/>
        <v>F5-4</v>
      </c>
      <c r="BS1" s="3" t="str">
        <f t="shared" si="0"/>
        <v>F5-4</v>
      </c>
      <c r="BT1" s="3" t="str">
        <f t="shared" ref="BT1" si="9">_xlfn.CONCAT(BT2,"-",BT3)</f>
        <v>F5-5</v>
      </c>
      <c r="BU1" s="3" t="str">
        <f t="shared" ref="BU1" si="10">_xlfn.CONCAT(BU2,"-",BU3)</f>
        <v>F5-5</v>
      </c>
      <c r="BV1" s="3" t="str">
        <f t="shared" ref="BV1" si="11">_xlfn.CONCAT(BV2,"-",BV3)</f>
        <v>F5-5</v>
      </c>
      <c r="BW1" s="3" t="str">
        <f t="shared" si="0"/>
        <v>F5-5</v>
      </c>
      <c r="BX1" s="3" t="str">
        <f t="shared" si="0"/>
        <v>F5-5</v>
      </c>
      <c r="BY1" s="3" t="str">
        <f t="shared" si="0"/>
        <v>F5-5</v>
      </c>
      <c r="BZ1" s="3" t="str">
        <f t="shared" si="0"/>
        <v>F5-5</v>
      </c>
      <c r="CA1" s="3" t="str">
        <f t="shared" si="0"/>
        <v>F5-5</v>
      </c>
      <c r="CB1" s="3" t="str">
        <f t="shared" si="0"/>
        <v>F5-5</v>
      </c>
      <c r="CC1" s="3" t="str">
        <f t="shared" ref="CC1" si="12">_xlfn.CONCAT(CC2,"-",CC3)</f>
        <v>F5-6</v>
      </c>
      <c r="CD1" s="3" t="str">
        <f t="shared" ref="CD1" si="13">_xlfn.CONCAT(CD2,"-",CD3)</f>
        <v>F5-6</v>
      </c>
      <c r="CE1" s="3" t="str">
        <f t="shared" ref="CE1:DA1" si="14">_xlfn.CONCAT(CE2,"-",CE3)</f>
        <v>F5-6</v>
      </c>
      <c r="CF1" s="3" t="str">
        <f t="shared" si="14"/>
        <v>F5-6</v>
      </c>
      <c r="CG1" s="3" t="str">
        <f t="shared" si="14"/>
        <v>F5-6</v>
      </c>
      <c r="CH1" s="3" t="str">
        <f t="shared" si="14"/>
        <v>F5-6</v>
      </c>
      <c r="CI1" s="3" t="str">
        <f t="shared" si="14"/>
        <v>F5-6</v>
      </c>
      <c r="CJ1" s="3" t="str">
        <f t="shared" si="14"/>
        <v>F5-6</v>
      </c>
      <c r="CK1" s="3" t="str">
        <f t="shared" si="14"/>
        <v>F5-6</v>
      </c>
      <c r="CL1" s="3" t="str">
        <f t="shared" ref="CL1" si="15">_xlfn.CONCAT(CL2,"-",CL3)</f>
        <v>F5-7</v>
      </c>
      <c r="CM1" s="3" t="str">
        <f t="shared" ref="CM1" si="16">_xlfn.CONCAT(CM2,"-",CM3)</f>
        <v>F5-7</v>
      </c>
      <c r="CN1" s="3" t="str">
        <f t="shared" ref="CN1" si="17">_xlfn.CONCAT(CN2,"-",CN3)</f>
        <v>F5-7</v>
      </c>
      <c r="CO1" s="3" t="str">
        <f t="shared" si="14"/>
        <v>F5-7</v>
      </c>
      <c r="CP1" s="3" t="str">
        <f t="shared" si="14"/>
        <v>F5-7</v>
      </c>
      <c r="CQ1" s="3" t="str">
        <f t="shared" si="14"/>
        <v>F5-7</v>
      </c>
      <c r="CR1" s="3" t="str">
        <f t="shared" si="14"/>
        <v>F5-7</v>
      </c>
      <c r="CS1" s="3" t="str">
        <f t="shared" si="14"/>
        <v>F5-7</v>
      </c>
      <c r="CT1" s="3" t="str">
        <f t="shared" si="14"/>
        <v>F5-7</v>
      </c>
      <c r="CU1" s="3" t="str">
        <f t="shared" si="14"/>
        <v>F5-7</v>
      </c>
      <c r="CV1" s="3" t="str">
        <f t="shared" si="14"/>
        <v>F5-7.5</v>
      </c>
      <c r="CW1" s="3" t="str">
        <f t="shared" si="14"/>
        <v>F5-7.5</v>
      </c>
      <c r="CX1" s="3" t="str">
        <f t="shared" si="14"/>
        <v>F5-7.5</v>
      </c>
      <c r="CY1" s="3" t="str">
        <f t="shared" si="14"/>
        <v>F5-7.5</v>
      </c>
      <c r="CZ1" s="3" t="str">
        <f t="shared" si="14"/>
        <v>F5-7.5</v>
      </c>
      <c r="DA1" s="3" t="str">
        <f t="shared" si="14"/>
        <v>F5-7.5</v>
      </c>
      <c r="DB1" s="3" t="str">
        <f t="shared" ref="DB1" si="18">_xlfn.CONCAT(DB2,"-",DB3)</f>
        <v>F5-7.5</v>
      </c>
      <c r="DC1" s="3" t="str">
        <f t="shared" ref="DC1" si="19">_xlfn.CONCAT(DC2,"-",DC3)</f>
        <v>F5-7.5</v>
      </c>
      <c r="DD1" s="3" t="str">
        <f t="shared" ref="DD1" si="20">_xlfn.CONCAT(DD2,"-",DD3)</f>
        <v>F5-8</v>
      </c>
      <c r="DE1" s="3" t="str">
        <f t="shared" ref="DE1" si="21">_xlfn.CONCAT(DE2,"-",DE3)</f>
        <v>F5-8</v>
      </c>
      <c r="DF1" s="3" t="str">
        <f t="shared" ref="DF1" si="22">_xlfn.CONCAT(DF2,"-",DF3)</f>
        <v>F5-8</v>
      </c>
      <c r="DG1" s="3" t="str">
        <f t="shared" ref="DG1" si="23">_xlfn.CONCAT(DG2,"-",DG3)</f>
        <v>F5-8</v>
      </c>
      <c r="DH1" s="3" t="str">
        <f t="shared" ref="DH1" si="24">_xlfn.CONCAT(DH2,"-",DH3)</f>
        <v>F5-8</v>
      </c>
      <c r="DI1" s="3" t="str">
        <f t="shared" ref="DI1" si="25">_xlfn.CONCAT(DI2,"-",DI3)</f>
        <v>F5-8</v>
      </c>
      <c r="DJ1" s="3" t="str">
        <f t="shared" ref="DJ1" si="26">_xlfn.CONCAT(DJ2,"-",DJ3)</f>
        <v>F5-8</v>
      </c>
      <c r="DK1" s="3" t="str">
        <f t="shared" ref="DK1" si="27">_xlfn.CONCAT(DK2,"-",DK3)</f>
        <v>F5-8</v>
      </c>
      <c r="DL1" s="3" t="str">
        <f t="shared" ref="DL1" si="28">_xlfn.CONCAT(DL2,"-",DL3)</f>
        <v>F5-8</v>
      </c>
      <c r="DM1" s="3" t="str">
        <f t="shared" ref="DM1" si="29">_xlfn.CONCAT(DM2,"-",DM3)</f>
        <v>F5-8</v>
      </c>
      <c r="DN1" s="3" t="str">
        <f t="shared" ref="DN1" si="30">_xlfn.CONCAT(DN2,"-",DN3)</f>
        <v>F5-8</v>
      </c>
      <c r="DO1" s="3" t="str">
        <f t="shared" ref="DO1" si="31">_xlfn.CONCAT(DO2,"-",DO3)</f>
        <v>F5-8</v>
      </c>
      <c r="DP1" s="3" t="str">
        <f t="shared" ref="DP1" si="32">_xlfn.CONCAT(DP2,"-",DP3)</f>
        <v>F5-8</v>
      </c>
      <c r="DQ1" s="3" t="str">
        <f t="shared" ref="DQ1" si="33">_xlfn.CONCAT(DQ2,"-",DQ3)</f>
        <v>F5-8</v>
      </c>
      <c r="DR1" s="3" t="str">
        <f t="shared" ref="DR1" si="34">_xlfn.CONCAT(DR2,"-",DR3)</f>
        <v>F5-9</v>
      </c>
      <c r="DS1" s="3" t="str">
        <f t="shared" ref="DS1" si="35">_xlfn.CONCAT(DS2,"-",DS3)</f>
        <v>F5-9</v>
      </c>
      <c r="DT1" s="3" t="str">
        <f t="shared" ref="DT1:GE1" si="36">_xlfn.CONCAT(DT2,"-",DT3)</f>
        <v>F5-9</v>
      </c>
      <c r="DU1" s="3" t="str">
        <f t="shared" si="36"/>
        <v>F5-9</v>
      </c>
      <c r="DV1" s="3" t="str">
        <f t="shared" si="36"/>
        <v>F5-9</v>
      </c>
      <c r="DW1" s="3" t="str">
        <f t="shared" si="36"/>
        <v>F5-9</v>
      </c>
      <c r="DX1" s="3" t="str">
        <f t="shared" si="36"/>
        <v>F5-9</v>
      </c>
      <c r="DY1" s="3" t="str">
        <f t="shared" si="36"/>
        <v>F5-9</v>
      </c>
      <c r="DZ1" s="3" t="str">
        <f t="shared" si="36"/>
        <v>F5-9</v>
      </c>
      <c r="EA1" s="3" t="str">
        <f t="shared" si="36"/>
        <v>F5-10</v>
      </c>
      <c r="EB1" s="3" t="str">
        <f t="shared" si="36"/>
        <v>F5-10</v>
      </c>
      <c r="EC1" s="3" t="str">
        <f t="shared" si="36"/>
        <v>F5-10</v>
      </c>
      <c r="ED1" s="3" t="str">
        <f t="shared" si="36"/>
        <v>F5-10</v>
      </c>
      <c r="EE1" s="3" t="str">
        <f t="shared" si="36"/>
        <v>F5-10</v>
      </c>
      <c r="EF1" s="3" t="str">
        <f t="shared" si="36"/>
        <v>F5-10</v>
      </c>
      <c r="EG1" s="3" t="str">
        <f t="shared" si="36"/>
        <v>F5-10</v>
      </c>
      <c r="EH1" s="3" t="str">
        <f t="shared" si="36"/>
        <v>F5-10</v>
      </c>
      <c r="EI1" s="3" t="str">
        <f t="shared" si="36"/>
        <v>F5-10</v>
      </c>
      <c r="EJ1" s="3" t="str">
        <f t="shared" si="36"/>
        <v>F5-10</v>
      </c>
      <c r="EK1" s="3" t="str">
        <f t="shared" si="36"/>
        <v>F5-10</v>
      </c>
      <c r="EL1" s="3" t="str">
        <f t="shared" si="36"/>
        <v>F5-10</v>
      </c>
      <c r="EM1" s="3" t="str">
        <f t="shared" si="36"/>
        <v>F5-10</v>
      </c>
      <c r="EN1" s="3" t="str">
        <f t="shared" si="36"/>
        <v>F5-10</v>
      </c>
      <c r="EO1" s="3" t="str">
        <f t="shared" si="36"/>
        <v>F5-10</v>
      </c>
      <c r="EP1" s="3" t="str">
        <f t="shared" si="36"/>
        <v>F5-10</v>
      </c>
      <c r="EQ1" s="3" t="str">
        <f t="shared" si="36"/>
        <v>F5-10</v>
      </c>
      <c r="ER1" s="3" t="str">
        <f t="shared" si="36"/>
        <v>F5-10</v>
      </c>
      <c r="ES1" s="3" t="str">
        <f t="shared" si="36"/>
        <v>F5-10</v>
      </c>
      <c r="ET1" s="3" t="str">
        <f t="shared" si="36"/>
        <v>F5-10</v>
      </c>
      <c r="EU1" s="3" t="str">
        <f t="shared" si="36"/>
        <v>F5-10</v>
      </c>
      <c r="EV1" s="3" t="str">
        <f t="shared" si="36"/>
        <v>F5-10</v>
      </c>
      <c r="EW1" s="3" t="str">
        <f t="shared" si="36"/>
        <v>F5-10</v>
      </c>
      <c r="EX1" s="3" t="str">
        <f t="shared" si="36"/>
        <v>F5-10</v>
      </c>
      <c r="EY1" s="3" t="str">
        <f t="shared" si="36"/>
        <v>F5-11</v>
      </c>
      <c r="EZ1" s="3" t="str">
        <f t="shared" si="36"/>
        <v>F5-11</v>
      </c>
      <c r="FA1" s="3" t="str">
        <f t="shared" si="36"/>
        <v>F5-11</v>
      </c>
      <c r="FB1" s="3" t="str">
        <f t="shared" si="36"/>
        <v>F5-11</v>
      </c>
      <c r="FC1" s="3" t="str">
        <f t="shared" si="36"/>
        <v>F5-11</v>
      </c>
      <c r="FD1" s="3" t="str">
        <f t="shared" si="36"/>
        <v>F5-11</v>
      </c>
      <c r="FE1" s="3" t="str">
        <f t="shared" si="36"/>
        <v>F5-11</v>
      </c>
      <c r="FF1" s="3" t="str">
        <f t="shared" si="36"/>
        <v>F5-12</v>
      </c>
      <c r="FG1" s="3" t="str">
        <f t="shared" si="36"/>
        <v>F5-12</v>
      </c>
      <c r="FH1" s="3" t="str">
        <f t="shared" si="36"/>
        <v>F5-12</v>
      </c>
      <c r="FI1" s="3" t="str">
        <f t="shared" si="36"/>
        <v>F5-12</v>
      </c>
      <c r="FJ1" s="3" t="str">
        <f t="shared" si="36"/>
        <v>F5-12</v>
      </c>
      <c r="FK1" s="3" t="str">
        <f t="shared" si="36"/>
        <v>F5-12</v>
      </c>
      <c r="FL1" s="3" t="str">
        <f t="shared" si="36"/>
        <v>F5-12</v>
      </c>
      <c r="FM1" s="3" t="str">
        <f t="shared" si="36"/>
        <v>F5-12</v>
      </c>
      <c r="FN1" s="3" t="str">
        <f t="shared" si="36"/>
        <v>F5-12</v>
      </c>
      <c r="FO1" s="3" t="str">
        <f t="shared" si="36"/>
        <v>F5-12</v>
      </c>
      <c r="FP1" s="3" t="str">
        <f t="shared" si="36"/>
        <v>F5-12</v>
      </c>
      <c r="FQ1" s="3" t="str">
        <f t="shared" si="36"/>
        <v>F5-12</v>
      </c>
      <c r="FR1" s="3" t="str">
        <f t="shared" si="36"/>
        <v>F5-12</v>
      </c>
      <c r="FS1" s="3" t="str">
        <f t="shared" si="36"/>
        <v>F5-12</v>
      </c>
      <c r="FT1" s="3" t="str">
        <f t="shared" si="36"/>
        <v>F5-12</v>
      </c>
      <c r="FU1" s="3" t="str">
        <f t="shared" si="36"/>
        <v>F5-12</v>
      </c>
      <c r="FV1" s="3" t="str">
        <f t="shared" si="36"/>
        <v>F5-12</v>
      </c>
      <c r="FW1" s="3" t="str">
        <f t="shared" si="36"/>
        <v>F5-12</v>
      </c>
      <c r="FX1" s="3" t="str">
        <f t="shared" si="36"/>
        <v>F5-12</v>
      </c>
      <c r="FY1" s="3" t="str">
        <f t="shared" si="36"/>
        <v>F5-12</v>
      </c>
      <c r="FZ1" s="3" t="str">
        <f t="shared" si="36"/>
        <v>F5-12</v>
      </c>
      <c r="GA1" s="3" t="str">
        <f t="shared" si="36"/>
        <v>F5-12</v>
      </c>
      <c r="GB1" s="3" t="str">
        <f t="shared" si="36"/>
        <v>F5-13</v>
      </c>
      <c r="GC1" s="3" t="str">
        <f t="shared" si="36"/>
        <v>F5-13</v>
      </c>
      <c r="GD1" s="3" t="str">
        <f t="shared" si="36"/>
        <v>F5-13</v>
      </c>
      <c r="GE1" s="3" t="str">
        <f t="shared" si="36"/>
        <v>F5-13</v>
      </c>
      <c r="GF1" s="3" t="str">
        <f t="shared" ref="GF1:IQ1" si="37">_xlfn.CONCAT(GF2,"-",GF3)</f>
        <v>F5-13</v>
      </c>
      <c r="GG1" s="3" t="str">
        <f t="shared" si="37"/>
        <v>F5-13</v>
      </c>
      <c r="GH1" s="3" t="str">
        <f t="shared" si="37"/>
        <v>F5-13</v>
      </c>
      <c r="GI1" s="3" t="str">
        <f t="shared" si="37"/>
        <v>F5-13</v>
      </c>
      <c r="GJ1" s="3" t="str">
        <f t="shared" si="37"/>
        <v>F5-13</v>
      </c>
      <c r="GK1" s="3" t="str">
        <f t="shared" si="37"/>
        <v>F5-13</v>
      </c>
      <c r="GL1" s="3" t="str">
        <f t="shared" si="37"/>
        <v>F5-14</v>
      </c>
      <c r="GM1" s="3" t="str">
        <f t="shared" si="37"/>
        <v>F5-14</v>
      </c>
      <c r="GN1" s="3" t="str">
        <f t="shared" si="37"/>
        <v>F5-14</v>
      </c>
      <c r="GO1" s="3" t="str">
        <f t="shared" si="37"/>
        <v>F5-14</v>
      </c>
      <c r="GP1" s="3" t="str">
        <f t="shared" si="37"/>
        <v>F5-14</v>
      </c>
      <c r="GQ1" s="3" t="str">
        <f t="shared" si="37"/>
        <v>F5-14</v>
      </c>
      <c r="GR1" s="3" t="str">
        <f t="shared" si="37"/>
        <v>F5-14</v>
      </c>
      <c r="GS1" s="3" t="str">
        <f t="shared" si="37"/>
        <v>F5-14</v>
      </c>
      <c r="GT1" s="3" t="str">
        <f t="shared" si="37"/>
        <v>F5-14</v>
      </c>
      <c r="GU1" s="3" t="str">
        <f t="shared" si="37"/>
        <v>F5-14</v>
      </c>
      <c r="GV1" s="3" t="str">
        <f t="shared" si="37"/>
        <v>F5-14</v>
      </c>
      <c r="GW1" s="3" t="str">
        <f t="shared" si="37"/>
        <v>F5-14</v>
      </c>
      <c r="GX1" s="3" t="str">
        <f t="shared" si="37"/>
        <v>F5-14</v>
      </c>
      <c r="GY1" s="3" t="str">
        <f t="shared" si="37"/>
        <v>F5-14</v>
      </c>
      <c r="GZ1" s="3" t="str">
        <f t="shared" si="37"/>
        <v>F5-14</v>
      </c>
      <c r="HA1" s="3" t="str">
        <f t="shared" si="37"/>
        <v>F5-14</v>
      </c>
      <c r="HB1" s="3" t="str">
        <f t="shared" si="37"/>
        <v>F5-14</v>
      </c>
      <c r="HC1" s="3" t="str">
        <f t="shared" si="37"/>
        <v>F5-14</v>
      </c>
      <c r="HD1" s="3" t="str">
        <f t="shared" si="37"/>
        <v>F5-14</v>
      </c>
      <c r="HE1" s="3" t="str">
        <f t="shared" si="37"/>
        <v>F5-14</v>
      </c>
      <c r="HF1" s="3" t="str">
        <f t="shared" si="37"/>
        <v>F5-14</v>
      </c>
      <c r="HG1" s="3" t="str">
        <f t="shared" si="37"/>
        <v>F5-14</v>
      </c>
      <c r="HH1" s="3" t="str">
        <f t="shared" si="37"/>
        <v>F5-14</v>
      </c>
      <c r="HI1" s="3" t="str">
        <f t="shared" si="37"/>
        <v>F5-14</v>
      </c>
      <c r="HJ1" s="3" t="str">
        <f t="shared" si="37"/>
        <v>F5-14</v>
      </c>
      <c r="HK1" s="3" t="str">
        <f t="shared" si="37"/>
        <v>F5-15</v>
      </c>
      <c r="HL1" s="3" t="str">
        <f t="shared" si="37"/>
        <v>F5-15</v>
      </c>
      <c r="HM1" s="3" t="str">
        <f t="shared" si="37"/>
        <v>F5-15</v>
      </c>
      <c r="HN1" s="3" t="str">
        <f t="shared" si="37"/>
        <v>F5-15</v>
      </c>
      <c r="HO1" s="3" t="str">
        <f t="shared" si="37"/>
        <v>F5-15</v>
      </c>
      <c r="HP1" s="3" t="str">
        <f t="shared" si="37"/>
        <v>F5-15</v>
      </c>
      <c r="HQ1" s="3" t="str">
        <f t="shared" si="37"/>
        <v>F5-15</v>
      </c>
      <c r="HR1" s="3" t="str">
        <f t="shared" si="37"/>
        <v>F5-15</v>
      </c>
      <c r="HS1" s="3" t="str">
        <f t="shared" si="37"/>
        <v>F5-15</v>
      </c>
      <c r="HT1" s="3" t="str">
        <f t="shared" si="37"/>
        <v>F5-15</v>
      </c>
      <c r="HU1" s="3" t="str">
        <f t="shared" si="37"/>
        <v>F5-15</v>
      </c>
      <c r="HV1" s="3" t="str">
        <f t="shared" si="37"/>
        <v>F5-15</v>
      </c>
      <c r="HW1" s="3" t="str">
        <f t="shared" si="37"/>
        <v>F5-15</v>
      </c>
      <c r="HX1" s="3" t="str">
        <f t="shared" si="37"/>
        <v>F5-15</v>
      </c>
      <c r="HY1" s="3" t="str">
        <f t="shared" si="37"/>
        <v>F5-15</v>
      </c>
      <c r="HZ1" s="3" t="str">
        <f t="shared" si="37"/>
        <v>F5-15</v>
      </c>
      <c r="IA1" s="3" t="str">
        <f t="shared" si="37"/>
        <v>F5-15</v>
      </c>
      <c r="IB1" s="3" t="str">
        <f t="shared" si="37"/>
        <v>F5-15</v>
      </c>
      <c r="IC1" s="3" t="str">
        <f t="shared" si="37"/>
        <v>F5-15</v>
      </c>
      <c r="ID1" s="3" t="str">
        <f t="shared" si="37"/>
        <v>F5-15</v>
      </c>
      <c r="IE1" s="3" t="str">
        <f t="shared" si="37"/>
        <v>F5-15</v>
      </c>
      <c r="IF1" s="3" t="str">
        <f t="shared" si="37"/>
        <v>F5-15</v>
      </c>
      <c r="IG1" s="3" t="str">
        <f t="shared" si="37"/>
        <v>F5-15</v>
      </c>
      <c r="IH1" s="3" t="str">
        <f t="shared" si="37"/>
        <v>F5-15</v>
      </c>
      <c r="II1" s="3" t="str">
        <f t="shared" si="37"/>
        <v>F5-15</v>
      </c>
      <c r="IJ1" s="3" t="str">
        <f t="shared" si="37"/>
        <v>F5-15</v>
      </c>
      <c r="IK1" s="3" t="str">
        <f t="shared" si="37"/>
        <v>F5-15</v>
      </c>
      <c r="IL1" s="3" t="str">
        <f t="shared" si="37"/>
        <v>F5-15</v>
      </c>
      <c r="IM1" s="3" t="str">
        <f t="shared" si="37"/>
        <v>F5-15</v>
      </c>
      <c r="IN1" s="3" t="str">
        <f t="shared" si="37"/>
        <v>F5-15</v>
      </c>
      <c r="IO1" s="3" t="str">
        <f t="shared" si="37"/>
        <v>F5-16</v>
      </c>
      <c r="IP1" s="3" t="str">
        <f t="shared" si="37"/>
        <v>F5-16</v>
      </c>
      <c r="IQ1" s="3" t="str">
        <f t="shared" si="37"/>
        <v>F5-16</v>
      </c>
      <c r="IR1" s="3" t="str">
        <f t="shared" ref="IR1:JD1" si="38">_xlfn.CONCAT(IR2,"-",IR3)</f>
        <v>F5-16</v>
      </c>
      <c r="IS1" s="3" t="str">
        <f t="shared" si="38"/>
        <v>F5-16</v>
      </c>
      <c r="IT1" s="3" t="str">
        <f t="shared" si="38"/>
        <v>F5-16</v>
      </c>
      <c r="IU1" s="3" t="str">
        <f t="shared" si="38"/>
        <v>F5-16</v>
      </c>
      <c r="IV1" s="3" t="str">
        <f t="shared" si="38"/>
        <v>F5-16</v>
      </c>
      <c r="IW1" s="3" t="str">
        <f t="shared" si="38"/>
        <v>F5-16</v>
      </c>
      <c r="IX1" s="3" t="str">
        <f t="shared" si="38"/>
        <v>F5-16</v>
      </c>
      <c r="IY1" s="3" t="str">
        <f t="shared" si="38"/>
        <v>F5-16</v>
      </c>
      <c r="IZ1" s="3" t="str">
        <f t="shared" si="38"/>
        <v>F5-16</v>
      </c>
      <c r="JA1" s="3" t="str">
        <f t="shared" si="38"/>
        <v>F5-16</v>
      </c>
      <c r="JB1" s="3" t="str">
        <f t="shared" si="38"/>
        <v>F5-16</v>
      </c>
      <c r="JC1" s="3" t="str">
        <f t="shared" si="38"/>
        <v>F5-16</v>
      </c>
      <c r="JD1" s="3" t="str">
        <f t="shared" si="38"/>
        <v>F5-16</v>
      </c>
      <c r="JE1" s="3" t="str">
        <f t="shared" ref="JE1" si="39">_xlfn.CONCAT(JE2,"-",JE3)</f>
        <v>F5-16</v>
      </c>
    </row>
    <row r="2" spans="1:265" x14ac:dyDescent="0.2">
      <c r="B2" s="21" t="s">
        <v>25</v>
      </c>
      <c r="C2" s="3"/>
      <c r="D2" s="3"/>
      <c r="E2" s="3" t="s">
        <v>27</v>
      </c>
      <c r="F2" s="3" t="s">
        <v>27</v>
      </c>
      <c r="G2" s="3" t="s">
        <v>27</v>
      </c>
      <c r="H2" s="3" t="s">
        <v>27</v>
      </c>
      <c r="I2" s="3" t="s">
        <v>27</v>
      </c>
      <c r="J2" s="3" t="s">
        <v>27</v>
      </c>
      <c r="K2" s="3" t="s">
        <v>27</v>
      </c>
      <c r="L2" s="3" t="s">
        <v>27</v>
      </c>
      <c r="M2" s="3" t="s">
        <v>27</v>
      </c>
      <c r="N2" s="3" t="s">
        <v>27</v>
      </c>
      <c r="O2" s="3" t="s">
        <v>27</v>
      </c>
      <c r="P2" s="3" t="s">
        <v>27</v>
      </c>
      <c r="Q2" s="3" t="s">
        <v>27</v>
      </c>
      <c r="R2" s="3" t="s">
        <v>27</v>
      </c>
      <c r="S2" s="3" t="s">
        <v>27</v>
      </c>
      <c r="T2" s="3" t="s">
        <v>27</v>
      </c>
      <c r="U2" s="3" t="s">
        <v>27</v>
      </c>
      <c r="V2" s="3" t="s">
        <v>27</v>
      </c>
      <c r="W2" s="3" t="s">
        <v>27</v>
      </c>
      <c r="X2" s="3" t="s">
        <v>27</v>
      </c>
      <c r="Y2" s="3" t="s">
        <v>27</v>
      </c>
      <c r="Z2" s="3" t="s">
        <v>27</v>
      </c>
      <c r="AA2" s="3" t="s">
        <v>27</v>
      </c>
      <c r="AB2" s="3" t="s">
        <v>27</v>
      </c>
      <c r="AC2" s="3" t="s">
        <v>27</v>
      </c>
      <c r="AD2" s="3" t="s">
        <v>27</v>
      </c>
      <c r="AE2" s="3" t="s">
        <v>27</v>
      </c>
      <c r="AF2" s="3" t="s">
        <v>155</v>
      </c>
      <c r="AG2" s="3" t="s">
        <v>155</v>
      </c>
      <c r="AH2" s="3" t="s">
        <v>155</v>
      </c>
      <c r="AI2" s="3" t="s">
        <v>155</v>
      </c>
      <c r="AJ2" s="3" t="s">
        <v>155</v>
      </c>
      <c r="AK2" s="3" t="s">
        <v>155</v>
      </c>
      <c r="AL2" s="3" t="s">
        <v>155</v>
      </c>
      <c r="AM2" s="3" t="s">
        <v>155</v>
      </c>
      <c r="AN2" s="3" t="s">
        <v>155</v>
      </c>
      <c r="AO2" s="3" t="s">
        <v>155</v>
      </c>
      <c r="AP2" s="3" t="s">
        <v>155</v>
      </c>
      <c r="AQ2" s="3" t="s">
        <v>155</v>
      </c>
      <c r="AR2" s="3" t="s">
        <v>155</v>
      </c>
      <c r="AS2" s="3" t="s">
        <v>155</v>
      </c>
      <c r="AT2" s="3" t="s">
        <v>155</v>
      </c>
      <c r="AU2" s="3" t="s">
        <v>155</v>
      </c>
      <c r="AV2" s="3" t="s">
        <v>155</v>
      </c>
      <c r="AW2" s="3" t="s">
        <v>155</v>
      </c>
      <c r="AX2" s="3" t="s">
        <v>155</v>
      </c>
      <c r="AY2" s="3" t="s">
        <v>155</v>
      </c>
      <c r="AZ2" s="3" t="s">
        <v>155</v>
      </c>
      <c r="BA2" s="3" t="s">
        <v>155</v>
      </c>
      <c r="BB2" s="3" t="s">
        <v>155</v>
      </c>
      <c r="BC2" s="3" t="s">
        <v>155</v>
      </c>
      <c r="BD2" s="3" t="s">
        <v>155</v>
      </c>
      <c r="BE2" s="3" t="s">
        <v>155</v>
      </c>
      <c r="BF2" s="3" t="s">
        <v>155</v>
      </c>
      <c r="BG2" s="3" t="s">
        <v>155</v>
      </c>
      <c r="BH2" s="3" t="s">
        <v>155</v>
      </c>
      <c r="BI2" s="3" t="s">
        <v>155</v>
      </c>
      <c r="BJ2" s="3" t="s">
        <v>155</v>
      </c>
      <c r="BK2" s="3" t="s">
        <v>155</v>
      </c>
      <c r="BL2" s="3" t="s">
        <v>155</v>
      </c>
      <c r="BM2" s="3" t="s">
        <v>155</v>
      </c>
      <c r="BN2" s="3" t="s">
        <v>155</v>
      </c>
      <c r="BO2" s="3" t="s">
        <v>155</v>
      </c>
      <c r="BP2" s="3" t="s">
        <v>155</v>
      </c>
      <c r="BQ2" s="3" t="s">
        <v>155</v>
      </c>
      <c r="BR2" s="3" t="s">
        <v>155</v>
      </c>
      <c r="BS2" s="3" t="s">
        <v>155</v>
      </c>
      <c r="BT2" s="3" t="s">
        <v>155</v>
      </c>
      <c r="BU2" s="3" t="s">
        <v>155</v>
      </c>
      <c r="BV2" s="3" t="s">
        <v>155</v>
      </c>
      <c r="BW2" s="3" t="s">
        <v>155</v>
      </c>
      <c r="BX2" s="3" t="s">
        <v>155</v>
      </c>
      <c r="BY2" s="3" t="s">
        <v>155</v>
      </c>
      <c r="BZ2" s="3" t="s">
        <v>155</v>
      </c>
      <c r="CA2" s="3" t="s">
        <v>155</v>
      </c>
      <c r="CB2" s="3" t="s">
        <v>155</v>
      </c>
      <c r="CC2" s="3" t="s">
        <v>155</v>
      </c>
      <c r="CD2" s="3" t="s">
        <v>155</v>
      </c>
      <c r="CE2" s="3" t="s">
        <v>155</v>
      </c>
      <c r="CF2" s="3" t="s">
        <v>155</v>
      </c>
      <c r="CG2" s="3" t="s">
        <v>155</v>
      </c>
      <c r="CH2" s="3" t="s">
        <v>155</v>
      </c>
      <c r="CI2" s="3" t="s">
        <v>155</v>
      </c>
      <c r="CJ2" s="3" t="s">
        <v>155</v>
      </c>
      <c r="CK2" s="3" t="s">
        <v>155</v>
      </c>
      <c r="CL2" s="3" t="s">
        <v>155</v>
      </c>
      <c r="CM2" s="3" t="s">
        <v>155</v>
      </c>
      <c r="CN2" s="3" t="s">
        <v>155</v>
      </c>
      <c r="CO2" s="3" t="s">
        <v>155</v>
      </c>
      <c r="CP2" s="3" t="s">
        <v>155</v>
      </c>
      <c r="CQ2" s="3" t="s">
        <v>155</v>
      </c>
      <c r="CR2" s="3" t="s">
        <v>155</v>
      </c>
      <c r="CS2" s="3" t="s">
        <v>155</v>
      </c>
      <c r="CT2" s="3" t="s">
        <v>155</v>
      </c>
      <c r="CU2" s="3" t="s">
        <v>155</v>
      </c>
      <c r="CV2" s="3" t="s">
        <v>155</v>
      </c>
      <c r="CW2" s="3" t="s">
        <v>155</v>
      </c>
      <c r="CX2" s="3" t="s">
        <v>155</v>
      </c>
      <c r="CY2" s="3" t="s">
        <v>155</v>
      </c>
      <c r="CZ2" s="3" t="s">
        <v>155</v>
      </c>
      <c r="DA2" s="3" t="s">
        <v>155</v>
      </c>
      <c r="DB2" s="3" t="s">
        <v>155</v>
      </c>
      <c r="DC2" s="3" t="s">
        <v>155</v>
      </c>
      <c r="DD2" s="3" t="s">
        <v>155</v>
      </c>
      <c r="DE2" s="3" t="s">
        <v>155</v>
      </c>
      <c r="DF2" s="3" t="s">
        <v>155</v>
      </c>
      <c r="DG2" s="3" t="s">
        <v>155</v>
      </c>
      <c r="DH2" s="3" t="s">
        <v>155</v>
      </c>
      <c r="DI2" s="3" t="s">
        <v>155</v>
      </c>
      <c r="DJ2" s="3" t="s">
        <v>155</v>
      </c>
      <c r="DK2" s="3" t="s">
        <v>155</v>
      </c>
      <c r="DL2" s="3" t="s">
        <v>155</v>
      </c>
      <c r="DM2" s="3" t="s">
        <v>155</v>
      </c>
      <c r="DN2" s="3" t="s">
        <v>155</v>
      </c>
      <c r="DO2" s="3" t="s">
        <v>155</v>
      </c>
      <c r="DP2" s="3" t="s">
        <v>155</v>
      </c>
      <c r="DQ2" s="3" t="s">
        <v>155</v>
      </c>
      <c r="DR2" s="3" t="s">
        <v>155</v>
      </c>
      <c r="DS2" s="3" t="s">
        <v>155</v>
      </c>
      <c r="DT2" s="3" t="s">
        <v>155</v>
      </c>
      <c r="DU2" s="3" t="s">
        <v>155</v>
      </c>
      <c r="DV2" s="3" t="s">
        <v>155</v>
      </c>
      <c r="DW2" s="3" t="s">
        <v>155</v>
      </c>
      <c r="DX2" s="3" t="s">
        <v>155</v>
      </c>
      <c r="DY2" s="3" t="s">
        <v>155</v>
      </c>
      <c r="DZ2" s="3" t="s">
        <v>155</v>
      </c>
      <c r="EA2" s="3" t="s">
        <v>155</v>
      </c>
      <c r="EB2" s="3" t="s">
        <v>155</v>
      </c>
      <c r="EC2" s="3" t="s">
        <v>155</v>
      </c>
      <c r="ED2" s="3" t="s">
        <v>155</v>
      </c>
      <c r="EE2" s="3" t="s">
        <v>155</v>
      </c>
      <c r="EF2" s="3" t="s">
        <v>155</v>
      </c>
      <c r="EG2" s="3" t="s">
        <v>155</v>
      </c>
      <c r="EH2" s="3" t="s">
        <v>155</v>
      </c>
      <c r="EI2" s="3" t="s">
        <v>155</v>
      </c>
      <c r="EJ2" s="3" t="s">
        <v>155</v>
      </c>
      <c r="EK2" s="3" t="s">
        <v>155</v>
      </c>
      <c r="EL2" s="3" t="s">
        <v>155</v>
      </c>
      <c r="EM2" s="3" t="s">
        <v>155</v>
      </c>
      <c r="EN2" s="3" t="s">
        <v>155</v>
      </c>
      <c r="EO2" s="3" t="s">
        <v>155</v>
      </c>
      <c r="EP2" s="3" t="s">
        <v>155</v>
      </c>
      <c r="EQ2" s="3" t="s">
        <v>155</v>
      </c>
      <c r="ER2" s="3" t="s">
        <v>155</v>
      </c>
      <c r="ES2" s="3" t="s">
        <v>155</v>
      </c>
      <c r="ET2" s="3" t="s">
        <v>155</v>
      </c>
      <c r="EU2" s="3" t="s">
        <v>155</v>
      </c>
      <c r="EV2" s="3" t="s">
        <v>155</v>
      </c>
      <c r="EW2" s="3" t="s">
        <v>155</v>
      </c>
      <c r="EX2" s="3" t="s">
        <v>155</v>
      </c>
      <c r="EY2" s="3" t="s">
        <v>155</v>
      </c>
      <c r="EZ2" s="3" t="s">
        <v>155</v>
      </c>
      <c r="FA2" s="3" t="s">
        <v>155</v>
      </c>
      <c r="FB2" s="3" t="s">
        <v>155</v>
      </c>
      <c r="FC2" s="3" t="s">
        <v>155</v>
      </c>
      <c r="FD2" s="3" t="s">
        <v>155</v>
      </c>
      <c r="FE2" s="3" t="s">
        <v>155</v>
      </c>
      <c r="FF2" s="3" t="s">
        <v>155</v>
      </c>
      <c r="FG2" s="3" t="s">
        <v>155</v>
      </c>
      <c r="FH2" s="3" t="s">
        <v>155</v>
      </c>
      <c r="FI2" s="3" t="s">
        <v>155</v>
      </c>
      <c r="FJ2" s="3" t="s">
        <v>155</v>
      </c>
      <c r="FK2" s="3" t="s">
        <v>155</v>
      </c>
      <c r="FL2" s="3" t="s">
        <v>155</v>
      </c>
      <c r="FM2" s="3" t="s">
        <v>155</v>
      </c>
      <c r="FN2" s="3" t="s">
        <v>155</v>
      </c>
      <c r="FO2" s="3" t="s">
        <v>155</v>
      </c>
      <c r="FP2" s="3" t="s">
        <v>155</v>
      </c>
      <c r="FQ2" s="3" t="s">
        <v>155</v>
      </c>
      <c r="FR2" s="3" t="s">
        <v>155</v>
      </c>
      <c r="FS2" s="3" t="s">
        <v>155</v>
      </c>
      <c r="FT2" s="3" t="s">
        <v>155</v>
      </c>
      <c r="FU2" s="3" t="s">
        <v>155</v>
      </c>
      <c r="FV2" s="3" t="s">
        <v>155</v>
      </c>
      <c r="FW2" s="3" t="s">
        <v>155</v>
      </c>
      <c r="FX2" s="3" t="s">
        <v>155</v>
      </c>
      <c r="FY2" s="3" t="s">
        <v>155</v>
      </c>
      <c r="FZ2" s="3" t="s">
        <v>155</v>
      </c>
      <c r="GA2" s="3" t="s">
        <v>155</v>
      </c>
      <c r="GB2" s="3" t="s">
        <v>155</v>
      </c>
      <c r="GC2" s="3" t="s">
        <v>155</v>
      </c>
      <c r="GD2" s="3" t="s">
        <v>155</v>
      </c>
      <c r="GE2" s="3" t="s">
        <v>155</v>
      </c>
      <c r="GF2" s="3" t="s">
        <v>155</v>
      </c>
      <c r="GG2" s="3" t="s">
        <v>155</v>
      </c>
      <c r="GH2" s="3" t="s">
        <v>155</v>
      </c>
      <c r="GI2" s="3" t="s">
        <v>155</v>
      </c>
      <c r="GJ2" s="3" t="s">
        <v>155</v>
      </c>
      <c r="GK2" s="3" t="s">
        <v>155</v>
      </c>
      <c r="GL2" s="3" t="s">
        <v>155</v>
      </c>
      <c r="GM2" s="3" t="s">
        <v>155</v>
      </c>
      <c r="GN2" s="3" t="s">
        <v>155</v>
      </c>
      <c r="GO2" s="3" t="s">
        <v>155</v>
      </c>
      <c r="GP2" s="3" t="s">
        <v>155</v>
      </c>
      <c r="GQ2" s="3" t="s">
        <v>155</v>
      </c>
      <c r="GR2" s="3" t="s">
        <v>155</v>
      </c>
      <c r="GS2" s="3" t="s">
        <v>155</v>
      </c>
      <c r="GT2" s="3" t="s">
        <v>155</v>
      </c>
      <c r="GU2" s="3" t="s">
        <v>155</v>
      </c>
      <c r="GV2" s="3" t="s">
        <v>155</v>
      </c>
      <c r="GW2" s="3" t="s">
        <v>155</v>
      </c>
      <c r="GX2" s="3" t="s">
        <v>155</v>
      </c>
      <c r="GY2" s="3" t="s">
        <v>155</v>
      </c>
      <c r="GZ2" s="3" t="s">
        <v>155</v>
      </c>
      <c r="HA2" s="3" t="s">
        <v>155</v>
      </c>
      <c r="HB2" s="3" t="s">
        <v>155</v>
      </c>
      <c r="HC2" s="3" t="s">
        <v>155</v>
      </c>
      <c r="HD2" s="3" t="s">
        <v>155</v>
      </c>
      <c r="HE2" s="3" t="s">
        <v>155</v>
      </c>
      <c r="HF2" s="3" t="s">
        <v>155</v>
      </c>
      <c r="HG2" s="3" t="s">
        <v>155</v>
      </c>
      <c r="HH2" s="3" t="s">
        <v>155</v>
      </c>
      <c r="HI2" s="3" t="s">
        <v>155</v>
      </c>
      <c r="HJ2" s="3" t="s">
        <v>155</v>
      </c>
      <c r="HK2" s="3" t="s">
        <v>155</v>
      </c>
      <c r="HL2" s="3" t="s">
        <v>155</v>
      </c>
      <c r="HM2" s="3" t="s">
        <v>155</v>
      </c>
      <c r="HN2" s="3" t="s">
        <v>155</v>
      </c>
      <c r="HO2" s="3" t="s">
        <v>155</v>
      </c>
      <c r="HP2" s="3" t="s">
        <v>155</v>
      </c>
      <c r="HQ2" s="3" t="s">
        <v>155</v>
      </c>
      <c r="HR2" s="3" t="s">
        <v>155</v>
      </c>
      <c r="HS2" s="3" t="s">
        <v>155</v>
      </c>
      <c r="HT2" s="3" t="s">
        <v>155</v>
      </c>
      <c r="HU2" s="3" t="s">
        <v>155</v>
      </c>
      <c r="HV2" s="3" t="s">
        <v>155</v>
      </c>
      <c r="HW2" s="3" t="s">
        <v>155</v>
      </c>
      <c r="HX2" s="3" t="s">
        <v>155</v>
      </c>
      <c r="HY2" s="3" t="s">
        <v>155</v>
      </c>
      <c r="HZ2" s="3" t="s">
        <v>155</v>
      </c>
      <c r="IA2" s="3" t="s">
        <v>155</v>
      </c>
      <c r="IB2" s="3" t="s">
        <v>155</v>
      </c>
      <c r="IC2" s="3" t="s">
        <v>155</v>
      </c>
      <c r="ID2" s="3" t="s">
        <v>155</v>
      </c>
      <c r="IE2" s="3" t="s">
        <v>155</v>
      </c>
      <c r="IF2" s="3" t="s">
        <v>155</v>
      </c>
      <c r="IG2" s="3" t="s">
        <v>155</v>
      </c>
      <c r="IH2" s="3" t="s">
        <v>155</v>
      </c>
      <c r="II2" s="3" t="s">
        <v>155</v>
      </c>
      <c r="IJ2" s="3" t="s">
        <v>155</v>
      </c>
      <c r="IK2" s="3" t="s">
        <v>155</v>
      </c>
      <c r="IL2" s="3" t="s">
        <v>155</v>
      </c>
      <c r="IM2" s="3" t="s">
        <v>155</v>
      </c>
      <c r="IN2" s="3" t="s">
        <v>155</v>
      </c>
      <c r="IO2" s="3" t="s">
        <v>155</v>
      </c>
      <c r="IP2" s="3" t="s">
        <v>155</v>
      </c>
      <c r="IQ2" s="3" t="s">
        <v>155</v>
      </c>
      <c r="IR2" s="3" t="s">
        <v>155</v>
      </c>
      <c r="IS2" s="3" t="s">
        <v>155</v>
      </c>
      <c r="IT2" s="3" t="s">
        <v>155</v>
      </c>
      <c r="IU2" s="3" t="s">
        <v>155</v>
      </c>
      <c r="IV2" s="3" t="s">
        <v>155</v>
      </c>
      <c r="IW2" s="3" t="s">
        <v>155</v>
      </c>
      <c r="IX2" s="3" t="s">
        <v>155</v>
      </c>
      <c r="IY2" s="3" t="s">
        <v>155</v>
      </c>
      <c r="IZ2" s="3" t="s">
        <v>155</v>
      </c>
      <c r="JA2" s="3" t="s">
        <v>155</v>
      </c>
      <c r="JB2" s="3" t="s">
        <v>155</v>
      </c>
      <c r="JC2" s="3" t="s">
        <v>155</v>
      </c>
      <c r="JD2" s="3" t="s">
        <v>155</v>
      </c>
      <c r="JE2" s="3" t="s">
        <v>155</v>
      </c>
    </row>
    <row r="3" spans="1:265" x14ac:dyDescent="0.2">
      <c r="B3" s="33" t="s">
        <v>46</v>
      </c>
      <c r="C3" s="3"/>
      <c r="D3" s="3"/>
      <c r="E3" s="3">
        <v>0</v>
      </c>
      <c r="F3" s="3">
        <v>0</v>
      </c>
      <c r="G3" s="3">
        <v>0</v>
      </c>
      <c r="H3" s="3">
        <v>1</v>
      </c>
      <c r="I3" s="3">
        <v>1</v>
      </c>
      <c r="J3" s="3">
        <v>1</v>
      </c>
      <c r="K3" s="3">
        <v>2</v>
      </c>
      <c r="L3" s="3">
        <v>2</v>
      </c>
      <c r="M3" s="3">
        <v>2</v>
      </c>
      <c r="N3" s="3">
        <v>2</v>
      </c>
      <c r="O3" s="3">
        <v>2</v>
      </c>
      <c r="P3" s="3">
        <v>3</v>
      </c>
      <c r="Q3" s="3">
        <v>3</v>
      </c>
      <c r="R3" s="3">
        <v>3</v>
      </c>
      <c r="S3" s="3">
        <v>3</v>
      </c>
      <c r="T3" s="3">
        <v>4</v>
      </c>
      <c r="U3" s="3">
        <v>4</v>
      </c>
      <c r="V3" s="3">
        <v>4</v>
      </c>
      <c r="W3" s="3">
        <v>4</v>
      </c>
      <c r="X3" s="3">
        <v>5</v>
      </c>
      <c r="Y3" s="3">
        <v>5</v>
      </c>
      <c r="Z3" s="3">
        <v>5</v>
      </c>
      <c r="AA3" s="3">
        <v>5</v>
      </c>
      <c r="AB3" s="3">
        <v>5</v>
      </c>
      <c r="AC3" s="3">
        <v>5</v>
      </c>
      <c r="AD3" s="3">
        <v>5</v>
      </c>
      <c r="AE3" s="3">
        <v>6</v>
      </c>
      <c r="AF3" s="3">
        <v>0</v>
      </c>
      <c r="AG3" s="3">
        <v>0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 s="3">
        <v>1</v>
      </c>
      <c r="AP3" s="3">
        <v>1</v>
      </c>
      <c r="AQ3" s="3">
        <v>1</v>
      </c>
      <c r="AR3" s="3">
        <v>1</v>
      </c>
      <c r="AS3" s="3">
        <v>2</v>
      </c>
      <c r="AT3" s="3">
        <v>2</v>
      </c>
      <c r="AU3" s="3">
        <v>2</v>
      </c>
      <c r="AV3" s="3">
        <v>2</v>
      </c>
      <c r="AW3" s="3">
        <v>2</v>
      </c>
      <c r="AX3" s="3">
        <v>2</v>
      </c>
      <c r="AY3" s="3">
        <v>2</v>
      </c>
      <c r="AZ3" s="3">
        <v>2</v>
      </c>
      <c r="BA3" s="3">
        <v>2</v>
      </c>
      <c r="BB3" s="3">
        <v>3</v>
      </c>
      <c r="BC3" s="3">
        <v>3</v>
      </c>
      <c r="BD3" s="3">
        <v>3</v>
      </c>
      <c r="BE3" s="3">
        <v>3</v>
      </c>
      <c r="BF3" s="3">
        <v>3</v>
      </c>
      <c r="BG3" s="3">
        <v>3</v>
      </c>
      <c r="BH3" s="3">
        <v>3</v>
      </c>
      <c r="BI3" s="3">
        <v>3</v>
      </c>
      <c r="BJ3" s="3">
        <v>3</v>
      </c>
      <c r="BK3" s="3">
        <v>3</v>
      </c>
      <c r="BL3" s="3">
        <v>4</v>
      </c>
      <c r="BM3" s="3">
        <v>4</v>
      </c>
      <c r="BN3" s="3">
        <v>4</v>
      </c>
      <c r="BO3" s="3">
        <v>4</v>
      </c>
      <c r="BP3" s="3">
        <v>4</v>
      </c>
      <c r="BQ3" s="3">
        <v>4</v>
      </c>
      <c r="BR3" s="3">
        <v>4</v>
      </c>
      <c r="BS3" s="3">
        <v>4</v>
      </c>
      <c r="BT3" s="3">
        <v>5</v>
      </c>
      <c r="BU3" s="3">
        <v>5</v>
      </c>
      <c r="BV3" s="3">
        <v>5</v>
      </c>
      <c r="BW3" s="3">
        <v>5</v>
      </c>
      <c r="BX3" s="3">
        <v>5</v>
      </c>
      <c r="BY3" s="3">
        <v>5</v>
      </c>
      <c r="BZ3" s="3">
        <v>5</v>
      </c>
      <c r="CA3" s="3">
        <v>5</v>
      </c>
      <c r="CB3" s="3">
        <v>5</v>
      </c>
      <c r="CC3" s="3">
        <v>6</v>
      </c>
      <c r="CD3" s="3">
        <v>6</v>
      </c>
      <c r="CE3" s="3">
        <v>6</v>
      </c>
      <c r="CF3" s="3">
        <v>6</v>
      </c>
      <c r="CG3" s="3">
        <v>6</v>
      </c>
      <c r="CH3" s="3">
        <v>6</v>
      </c>
      <c r="CI3" s="3">
        <v>6</v>
      </c>
      <c r="CJ3" s="3">
        <v>6</v>
      </c>
      <c r="CK3" s="3">
        <v>6</v>
      </c>
      <c r="CL3" s="3">
        <v>7</v>
      </c>
      <c r="CM3" s="3">
        <v>7</v>
      </c>
      <c r="CN3" s="3">
        <v>7</v>
      </c>
      <c r="CO3" s="3">
        <v>7</v>
      </c>
      <c r="CP3" s="3">
        <v>7</v>
      </c>
      <c r="CQ3" s="3">
        <v>7</v>
      </c>
      <c r="CR3" s="3">
        <v>7</v>
      </c>
      <c r="CS3" s="3">
        <v>7</v>
      </c>
      <c r="CT3" s="3">
        <v>7</v>
      </c>
      <c r="CU3" s="3">
        <v>7</v>
      </c>
      <c r="CV3" s="3">
        <v>7.5</v>
      </c>
      <c r="CW3" s="3">
        <v>7.5</v>
      </c>
      <c r="CX3" s="3">
        <v>7.5</v>
      </c>
      <c r="CY3" s="3">
        <v>7.5</v>
      </c>
      <c r="CZ3" s="3">
        <v>7.5</v>
      </c>
      <c r="DA3" s="3">
        <v>7.5</v>
      </c>
      <c r="DB3" s="3">
        <v>7.5</v>
      </c>
      <c r="DC3" s="3">
        <v>7.5</v>
      </c>
      <c r="DD3" s="3">
        <v>8</v>
      </c>
      <c r="DE3" s="3">
        <v>8</v>
      </c>
      <c r="DF3" s="3">
        <v>8</v>
      </c>
      <c r="DG3" s="3">
        <v>8</v>
      </c>
      <c r="DH3" s="3">
        <v>8</v>
      </c>
      <c r="DI3" s="3">
        <v>8</v>
      </c>
      <c r="DJ3" s="3">
        <v>8</v>
      </c>
      <c r="DK3" s="3">
        <v>8</v>
      </c>
      <c r="DL3" s="3">
        <v>8</v>
      </c>
      <c r="DM3" s="3">
        <v>8</v>
      </c>
      <c r="DN3" s="3">
        <v>8</v>
      </c>
      <c r="DO3" s="3">
        <v>8</v>
      </c>
      <c r="DP3" s="3">
        <v>8</v>
      </c>
      <c r="DQ3" s="3">
        <v>8</v>
      </c>
      <c r="DR3" s="3">
        <v>9</v>
      </c>
      <c r="DS3" s="3">
        <v>9</v>
      </c>
      <c r="DT3" s="3">
        <v>9</v>
      </c>
      <c r="DU3" s="3">
        <v>9</v>
      </c>
      <c r="DV3" s="3">
        <v>9</v>
      </c>
      <c r="DW3" s="3">
        <v>9</v>
      </c>
      <c r="DX3" s="3">
        <v>9</v>
      </c>
      <c r="DY3" s="3">
        <v>9</v>
      </c>
      <c r="DZ3" s="3">
        <v>9</v>
      </c>
      <c r="EA3" s="3">
        <v>10</v>
      </c>
      <c r="EB3" s="3">
        <v>10</v>
      </c>
      <c r="EC3" s="3">
        <v>10</v>
      </c>
      <c r="ED3" s="3">
        <v>10</v>
      </c>
      <c r="EE3" s="3">
        <v>10</v>
      </c>
      <c r="EF3" s="3">
        <v>10</v>
      </c>
      <c r="EG3" s="3">
        <v>10</v>
      </c>
      <c r="EH3" s="3">
        <v>10</v>
      </c>
      <c r="EI3" s="3">
        <v>10</v>
      </c>
      <c r="EJ3" s="3">
        <v>10</v>
      </c>
      <c r="EK3" s="3">
        <v>10</v>
      </c>
      <c r="EL3" s="3">
        <v>10</v>
      </c>
      <c r="EM3" s="3">
        <v>10</v>
      </c>
      <c r="EN3" s="3">
        <v>10</v>
      </c>
      <c r="EO3" s="3">
        <v>10</v>
      </c>
      <c r="EP3" s="3">
        <v>10</v>
      </c>
      <c r="EQ3" s="3">
        <v>10</v>
      </c>
      <c r="ER3" s="3">
        <v>10</v>
      </c>
      <c r="ES3" s="3">
        <v>10</v>
      </c>
      <c r="ET3" s="3">
        <v>10</v>
      </c>
      <c r="EU3" s="3">
        <v>10</v>
      </c>
      <c r="EV3" s="3">
        <v>10</v>
      </c>
      <c r="EW3" s="3">
        <v>10</v>
      </c>
      <c r="EX3" s="3">
        <v>10</v>
      </c>
      <c r="EY3" s="3">
        <v>11</v>
      </c>
      <c r="EZ3" s="3">
        <v>11</v>
      </c>
      <c r="FA3" s="3">
        <v>11</v>
      </c>
      <c r="FB3" s="3">
        <v>11</v>
      </c>
      <c r="FC3" s="3">
        <v>11</v>
      </c>
      <c r="FD3" s="3">
        <v>11</v>
      </c>
      <c r="FE3" s="3">
        <v>11</v>
      </c>
      <c r="FF3" s="3">
        <v>12</v>
      </c>
      <c r="FG3" s="3">
        <v>12</v>
      </c>
      <c r="FH3" s="3">
        <v>12</v>
      </c>
      <c r="FI3" s="3">
        <v>12</v>
      </c>
      <c r="FJ3" s="3">
        <v>12</v>
      </c>
      <c r="FK3" s="3">
        <v>12</v>
      </c>
      <c r="FL3" s="3">
        <v>12</v>
      </c>
      <c r="FM3" s="3">
        <v>12</v>
      </c>
      <c r="FN3" s="3">
        <v>12</v>
      </c>
      <c r="FO3" s="3">
        <v>12</v>
      </c>
      <c r="FP3" s="3">
        <v>12</v>
      </c>
      <c r="FQ3" s="3">
        <v>12</v>
      </c>
      <c r="FR3" s="3">
        <v>12</v>
      </c>
      <c r="FS3" s="3">
        <v>12</v>
      </c>
      <c r="FT3" s="3">
        <v>12</v>
      </c>
      <c r="FU3" s="3">
        <v>12</v>
      </c>
      <c r="FV3" s="3">
        <v>12</v>
      </c>
      <c r="FW3" s="3">
        <v>12</v>
      </c>
      <c r="FX3" s="3">
        <v>12</v>
      </c>
      <c r="FY3" s="3">
        <v>12</v>
      </c>
      <c r="FZ3" s="3">
        <v>12</v>
      </c>
      <c r="GA3" s="3">
        <v>12</v>
      </c>
      <c r="GB3" s="3">
        <v>13</v>
      </c>
      <c r="GC3" s="3">
        <v>13</v>
      </c>
      <c r="GD3" s="3">
        <v>13</v>
      </c>
      <c r="GE3" s="3">
        <v>13</v>
      </c>
      <c r="GF3" s="3">
        <v>13</v>
      </c>
      <c r="GG3" s="3">
        <v>13</v>
      </c>
      <c r="GH3" s="3">
        <v>13</v>
      </c>
      <c r="GI3" s="3">
        <v>13</v>
      </c>
      <c r="GJ3" s="3">
        <v>13</v>
      </c>
      <c r="GK3" s="3">
        <v>13</v>
      </c>
      <c r="GL3" s="3">
        <v>14</v>
      </c>
      <c r="GM3" s="3">
        <v>14</v>
      </c>
      <c r="GN3" s="3">
        <v>14</v>
      </c>
      <c r="GO3" s="3">
        <v>14</v>
      </c>
      <c r="GP3" s="3">
        <v>14</v>
      </c>
      <c r="GQ3" s="3">
        <v>14</v>
      </c>
      <c r="GR3" s="3">
        <v>14</v>
      </c>
      <c r="GS3" s="3">
        <v>14</v>
      </c>
      <c r="GT3" s="3">
        <v>14</v>
      </c>
      <c r="GU3" s="3">
        <v>14</v>
      </c>
      <c r="GV3" s="3">
        <v>14</v>
      </c>
      <c r="GW3" s="3">
        <v>14</v>
      </c>
      <c r="GX3" s="3">
        <v>14</v>
      </c>
      <c r="GY3" s="3">
        <v>14</v>
      </c>
      <c r="GZ3" s="3">
        <v>14</v>
      </c>
      <c r="HA3" s="3">
        <v>14</v>
      </c>
      <c r="HB3" s="3">
        <v>14</v>
      </c>
      <c r="HC3" s="3">
        <v>14</v>
      </c>
      <c r="HD3" s="3">
        <v>14</v>
      </c>
      <c r="HE3" s="3">
        <v>14</v>
      </c>
      <c r="HF3" s="3">
        <v>14</v>
      </c>
      <c r="HG3" s="3">
        <v>14</v>
      </c>
      <c r="HH3" s="3">
        <v>14</v>
      </c>
      <c r="HI3" s="3">
        <v>14</v>
      </c>
      <c r="HJ3" s="3">
        <v>14</v>
      </c>
      <c r="HK3" s="3">
        <v>15</v>
      </c>
      <c r="HL3" s="3">
        <v>15</v>
      </c>
      <c r="HM3" s="3">
        <v>15</v>
      </c>
      <c r="HN3" s="3">
        <v>15</v>
      </c>
      <c r="HO3" s="3">
        <v>15</v>
      </c>
      <c r="HP3" s="3">
        <v>15</v>
      </c>
      <c r="HQ3" s="3">
        <v>15</v>
      </c>
      <c r="HR3" s="3">
        <v>15</v>
      </c>
      <c r="HS3" s="3">
        <v>15</v>
      </c>
      <c r="HT3" s="3">
        <v>15</v>
      </c>
      <c r="HU3" s="3">
        <v>15</v>
      </c>
      <c r="HV3" s="3">
        <v>15</v>
      </c>
      <c r="HW3" s="3">
        <v>15</v>
      </c>
      <c r="HX3" s="3">
        <v>15</v>
      </c>
      <c r="HY3" s="3">
        <v>15</v>
      </c>
      <c r="HZ3" s="3">
        <v>15</v>
      </c>
      <c r="IA3" s="3">
        <v>15</v>
      </c>
      <c r="IB3" s="3">
        <v>15</v>
      </c>
      <c r="IC3" s="3">
        <v>15</v>
      </c>
      <c r="ID3" s="3">
        <v>15</v>
      </c>
      <c r="IE3" s="3">
        <v>15</v>
      </c>
      <c r="IF3" s="3">
        <v>15</v>
      </c>
      <c r="IG3" s="3">
        <v>15</v>
      </c>
      <c r="IH3" s="3">
        <v>15</v>
      </c>
      <c r="II3" s="3">
        <v>15</v>
      </c>
      <c r="IJ3" s="3">
        <v>15</v>
      </c>
      <c r="IK3" s="3">
        <v>15</v>
      </c>
      <c r="IL3" s="3">
        <v>15</v>
      </c>
      <c r="IM3" s="3">
        <v>15</v>
      </c>
      <c r="IN3" s="3">
        <v>15</v>
      </c>
      <c r="IO3" s="3">
        <v>16</v>
      </c>
      <c r="IP3" s="3">
        <v>16</v>
      </c>
      <c r="IQ3" s="3">
        <v>16</v>
      </c>
      <c r="IR3" s="3">
        <v>16</v>
      </c>
      <c r="IS3" s="3">
        <v>16</v>
      </c>
      <c r="IT3" s="3">
        <v>16</v>
      </c>
      <c r="IU3" s="3">
        <v>16</v>
      </c>
      <c r="IV3" s="3">
        <v>16</v>
      </c>
      <c r="IW3" s="3">
        <v>16</v>
      </c>
      <c r="IX3" s="3">
        <v>16</v>
      </c>
      <c r="IY3" s="3">
        <v>16</v>
      </c>
      <c r="IZ3" s="3">
        <v>16</v>
      </c>
      <c r="JA3" s="3">
        <v>16</v>
      </c>
      <c r="JB3" s="3">
        <v>16</v>
      </c>
      <c r="JC3" s="3">
        <v>16</v>
      </c>
      <c r="JD3" s="3">
        <v>16</v>
      </c>
      <c r="JE3" s="3">
        <v>16</v>
      </c>
    </row>
    <row r="4" spans="1:265" s="3" customFormat="1" x14ac:dyDescent="0.25">
      <c r="B4" s="20" t="s">
        <v>5</v>
      </c>
      <c r="C4" s="16"/>
      <c r="D4" s="16"/>
      <c r="E4" s="3">
        <v>3</v>
      </c>
      <c r="F4" s="3">
        <v>4</v>
      </c>
      <c r="G4" s="3">
        <v>5</v>
      </c>
      <c r="H4" s="3">
        <v>6</v>
      </c>
      <c r="I4" s="3">
        <v>7</v>
      </c>
      <c r="J4" s="3">
        <v>8</v>
      </c>
      <c r="K4" s="3">
        <v>9</v>
      </c>
      <c r="L4" s="3">
        <v>10</v>
      </c>
      <c r="M4" s="3">
        <v>11</v>
      </c>
      <c r="N4" s="3">
        <v>12</v>
      </c>
      <c r="O4" s="3">
        <v>13</v>
      </c>
      <c r="P4" s="3">
        <v>14</v>
      </c>
      <c r="Q4" s="3">
        <v>15</v>
      </c>
      <c r="R4" s="3">
        <v>16</v>
      </c>
      <c r="S4" s="3">
        <v>17</v>
      </c>
      <c r="T4" s="3">
        <v>18</v>
      </c>
      <c r="U4" s="3">
        <v>19</v>
      </c>
      <c r="V4" s="3">
        <v>20</v>
      </c>
      <c r="W4" s="3">
        <v>21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C4" s="3">
        <v>6</v>
      </c>
      <c r="AD4" s="3">
        <v>7</v>
      </c>
      <c r="AE4" s="3">
        <v>8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L4" s="3">
        <v>7</v>
      </c>
      <c r="AM4" s="3">
        <v>8</v>
      </c>
      <c r="AN4" s="3">
        <v>9</v>
      </c>
      <c r="AO4" s="3">
        <v>10</v>
      </c>
      <c r="AP4" s="3">
        <v>11</v>
      </c>
      <c r="AQ4" s="3">
        <v>12</v>
      </c>
      <c r="AR4" s="3">
        <v>13</v>
      </c>
      <c r="AS4" s="3">
        <v>14</v>
      </c>
      <c r="AT4" s="3">
        <v>15</v>
      </c>
      <c r="AU4" s="3">
        <v>16</v>
      </c>
      <c r="AV4" s="3">
        <v>17</v>
      </c>
      <c r="AW4" s="3">
        <v>18</v>
      </c>
      <c r="AX4" s="3">
        <v>19</v>
      </c>
      <c r="AY4" s="3">
        <v>20</v>
      </c>
      <c r="AZ4" s="3">
        <v>21</v>
      </c>
      <c r="BA4" s="3">
        <v>22</v>
      </c>
      <c r="BB4" s="3">
        <v>23</v>
      </c>
      <c r="BC4" s="3">
        <v>24</v>
      </c>
      <c r="BD4" s="3">
        <v>25</v>
      </c>
      <c r="BE4" s="3">
        <v>26</v>
      </c>
      <c r="BF4" s="3">
        <v>27</v>
      </c>
      <c r="BG4" s="3">
        <v>28</v>
      </c>
      <c r="BH4" s="3">
        <v>29</v>
      </c>
      <c r="BI4" s="3">
        <v>30</v>
      </c>
      <c r="BJ4" s="3">
        <v>31</v>
      </c>
      <c r="BK4" s="3">
        <v>32</v>
      </c>
      <c r="BL4" s="3">
        <v>33</v>
      </c>
      <c r="BM4" s="3">
        <v>34</v>
      </c>
      <c r="BN4" s="3">
        <v>35</v>
      </c>
      <c r="BO4" s="3">
        <v>36</v>
      </c>
      <c r="BP4" s="3">
        <v>37</v>
      </c>
      <c r="BQ4" s="3">
        <v>38</v>
      </c>
      <c r="BR4" s="3">
        <v>39</v>
      </c>
      <c r="BS4" s="3">
        <v>40</v>
      </c>
      <c r="BT4" s="3">
        <v>41</v>
      </c>
      <c r="BU4" s="3">
        <v>42</v>
      </c>
      <c r="BV4" s="3">
        <v>43</v>
      </c>
      <c r="BW4" s="3">
        <v>44</v>
      </c>
      <c r="BX4" s="3">
        <v>45</v>
      </c>
      <c r="BY4" s="3">
        <v>46</v>
      </c>
      <c r="BZ4" s="3">
        <v>47</v>
      </c>
      <c r="CA4" s="3">
        <v>48</v>
      </c>
      <c r="CB4" s="3">
        <v>49</v>
      </c>
      <c r="CC4" s="3">
        <v>50</v>
      </c>
      <c r="CD4" s="3">
        <v>51</v>
      </c>
      <c r="CE4" s="3">
        <v>52</v>
      </c>
      <c r="CF4" s="3">
        <v>53</v>
      </c>
      <c r="CG4" s="3">
        <v>54</v>
      </c>
      <c r="CH4" s="3">
        <v>55</v>
      </c>
      <c r="CI4" s="3">
        <v>56</v>
      </c>
      <c r="CJ4" s="3">
        <v>57</v>
      </c>
      <c r="CK4" s="3">
        <v>58</v>
      </c>
      <c r="CL4" s="3">
        <v>59</v>
      </c>
      <c r="CM4" s="3">
        <v>60</v>
      </c>
      <c r="CN4" s="3">
        <v>61</v>
      </c>
      <c r="CO4" s="3">
        <v>62</v>
      </c>
      <c r="CP4" s="3">
        <v>63</v>
      </c>
      <c r="CQ4" s="3">
        <v>64</v>
      </c>
      <c r="CR4" s="3">
        <v>65</v>
      </c>
      <c r="CS4" s="3">
        <v>66</v>
      </c>
      <c r="CT4" s="3">
        <v>67</v>
      </c>
      <c r="CU4" s="3">
        <v>68</v>
      </c>
      <c r="CV4" s="3">
        <v>69</v>
      </c>
      <c r="CW4" s="3">
        <v>70</v>
      </c>
      <c r="CX4" s="3">
        <v>71</v>
      </c>
      <c r="CY4" s="3">
        <v>72</v>
      </c>
      <c r="CZ4" s="3">
        <v>73</v>
      </c>
      <c r="DA4" s="3">
        <v>74</v>
      </c>
      <c r="DB4" s="3">
        <v>75</v>
      </c>
      <c r="DC4" s="3">
        <v>76</v>
      </c>
      <c r="DD4" s="3">
        <v>77</v>
      </c>
      <c r="DE4" s="3">
        <v>78</v>
      </c>
      <c r="DF4" s="3">
        <v>79</v>
      </c>
      <c r="DG4" s="3">
        <v>80</v>
      </c>
      <c r="DH4" s="3">
        <v>80</v>
      </c>
      <c r="DI4" s="3">
        <v>80</v>
      </c>
      <c r="DJ4" s="3">
        <v>80</v>
      </c>
      <c r="DK4" s="3">
        <v>80</v>
      </c>
      <c r="DL4" s="3">
        <v>80</v>
      </c>
      <c r="DM4" s="3">
        <v>80</v>
      </c>
      <c r="DN4" s="3">
        <v>80</v>
      </c>
      <c r="DO4" s="3">
        <v>80</v>
      </c>
      <c r="DP4" s="3">
        <v>80</v>
      </c>
      <c r="DQ4" s="3">
        <v>80</v>
      </c>
      <c r="DR4" s="3">
        <v>80</v>
      </c>
      <c r="DS4" s="3">
        <v>80</v>
      </c>
      <c r="DT4" s="3">
        <v>80</v>
      </c>
      <c r="DU4" s="3">
        <v>81</v>
      </c>
      <c r="DV4" s="3">
        <v>81</v>
      </c>
      <c r="DW4" s="3">
        <v>81</v>
      </c>
      <c r="DX4" s="3">
        <v>81</v>
      </c>
      <c r="DY4" s="3">
        <v>81</v>
      </c>
      <c r="DZ4" s="3">
        <v>81</v>
      </c>
      <c r="EA4" s="3">
        <v>81</v>
      </c>
      <c r="EB4" s="3">
        <v>81</v>
      </c>
      <c r="EC4" s="3">
        <v>81</v>
      </c>
      <c r="ED4" s="3">
        <v>81</v>
      </c>
      <c r="EE4" s="3">
        <v>81</v>
      </c>
      <c r="EF4" s="3">
        <v>81</v>
      </c>
      <c r="EG4" s="3">
        <v>81</v>
      </c>
      <c r="EH4" s="3">
        <v>81</v>
      </c>
      <c r="EI4" s="3">
        <v>81</v>
      </c>
      <c r="EJ4" s="3">
        <v>81</v>
      </c>
      <c r="EK4" s="3">
        <v>81</v>
      </c>
      <c r="EL4" s="3">
        <v>81</v>
      </c>
      <c r="EM4" s="3">
        <v>81</v>
      </c>
      <c r="EN4" s="3">
        <v>81</v>
      </c>
      <c r="EO4" s="3">
        <v>81</v>
      </c>
      <c r="EP4" s="3">
        <v>81</v>
      </c>
      <c r="EQ4" s="3">
        <v>81</v>
      </c>
      <c r="ER4" s="3">
        <v>81</v>
      </c>
      <c r="ES4" s="3">
        <v>81</v>
      </c>
      <c r="ET4" s="3">
        <v>81</v>
      </c>
      <c r="EU4" s="3">
        <v>81</v>
      </c>
      <c r="EV4" s="3">
        <v>81</v>
      </c>
      <c r="EW4" s="3">
        <v>81</v>
      </c>
      <c r="EX4" s="3">
        <v>81</v>
      </c>
      <c r="EY4" s="3">
        <v>81</v>
      </c>
      <c r="EZ4" s="3">
        <v>81</v>
      </c>
      <c r="FA4" s="3">
        <v>81</v>
      </c>
      <c r="FB4" s="3">
        <v>81</v>
      </c>
      <c r="FC4" s="3">
        <v>81</v>
      </c>
      <c r="FD4" s="3">
        <v>81</v>
      </c>
      <c r="FE4" s="3">
        <v>81</v>
      </c>
      <c r="FF4" s="3">
        <v>81</v>
      </c>
      <c r="FG4" s="3">
        <v>81</v>
      </c>
      <c r="FH4" s="3">
        <v>81</v>
      </c>
      <c r="FI4" s="3">
        <v>81</v>
      </c>
      <c r="FJ4" s="3">
        <v>81</v>
      </c>
      <c r="FK4" s="3">
        <v>81</v>
      </c>
      <c r="FL4" s="3">
        <v>81</v>
      </c>
      <c r="FM4" s="3">
        <v>81</v>
      </c>
      <c r="FN4" s="3">
        <v>81</v>
      </c>
      <c r="FO4" s="3">
        <v>81</v>
      </c>
      <c r="FP4" s="3">
        <v>81</v>
      </c>
      <c r="FQ4" s="3">
        <v>81</v>
      </c>
      <c r="FR4" s="3">
        <v>81</v>
      </c>
      <c r="FS4" s="3">
        <v>81</v>
      </c>
      <c r="FT4" s="3">
        <v>81</v>
      </c>
      <c r="FU4" s="3">
        <v>81</v>
      </c>
      <c r="FV4" s="3">
        <v>81</v>
      </c>
      <c r="FW4" s="3">
        <v>81</v>
      </c>
      <c r="FX4" s="3">
        <v>81</v>
      </c>
      <c r="FY4" s="3">
        <v>81</v>
      </c>
      <c r="FZ4" s="3">
        <v>81</v>
      </c>
      <c r="GA4" s="3">
        <v>81</v>
      </c>
      <c r="GB4" s="3">
        <v>81</v>
      </c>
      <c r="GC4" s="3">
        <v>81</v>
      </c>
      <c r="GD4" s="3">
        <v>81</v>
      </c>
      <c r="GE4" s="3">
        <v>81</v>
      </c>
      <c r="GF4" s="3">
        <v>81</v>
      </c>
      <c r="GG4" s="3">
        <v>81</v>
      </c>
      <c r="GH4" s="3">
        <v>81</v>
      </c>
      <c r="GI4" s="3">
        <v>81</v>
      </c>
      <c r="GJ4" s="3">
        <v>81</v>
      </c>
      <c r="GK4" s="3">
        <v>81</v>
      </c>
      <c r="GL4" s="3">
        <v>81</v>
      </c>
      <c r="GM4" s="3">
        <v>81</v>
      </c>
      <c r="GN4" s="3">
        <v>81</v>
      </c>
      <c r="GO4" s="3">
        <v>81</v>
      </c>
      <c r="GP4" s="3">
        <v>81</v>
      </c>
      <c r="GQ4" s="3">
        <v>81</v>
      </c>
      <c r="GR4" s="3">
        <v>81</v>
      </c>
      <c r="GS4" s="3">
        <v>81</v>
      </c>
      <c r="GT4" s="3">
        <v>81</v>
      </c>
      <c r="GU4" s="3">
        <v>81</v>
      </c>
      <c r="GV4" s="3">
        <v>81</v>
      </c>
      <c r="GW4" s="3">
        <v>81</v>
      </c>
      <c r="GX4" s="3">
        <v>81</v>
      </c>
      <c r="GY4" s="3">
        <v>81</v>
      </c>
      <c r="GZ4" s="3">
        <v>81</v>
      </c>
      <c r="HA4" s="3">
        <v>81</v>
      </c>
      <c r="HB4" s="3">
        <v>81</v>
      </c>
      <c r="HC4" s="3">
        <v>81</v>
      </c>
      <c r="HD4" s="3">
        <v>81</v>
      </c>
      <c r="HE4" s="3">
        <v>81</v>
      </c>
      <c r="HF4" s="3">
        <v>81</v>
      </c>
      <c r="HG4" s="3">
        <v>81</v>
      </c>
      <c r="HH4" s="3">
        <v>81</v>
      </c>
      <c r="HI4" s="3">
        <v>81</v>
      </c>
      <c r="HJ4" s="3">
        <v>81</v>
      </c>
      <c r="HK4" s="3">
        <v>81</v>
      </c>
      <c r="HL4" s="3">
        <v>81</v>
      </c>
      <c r="HM4" s="3">
        <v>81</v>
      </c>
      <c r="HN4" s="3">
        <v>81</v>
      </c>
      <c r="HO4" s="3">
        <v>81</v>
      </c>
      <c r="HP4" s="3">
        <v>81</v>
      </c>
      <c r="HQ4" s="3">
        <v>81</v>
      </c>
      <c r="HR4" s="3">
        <v>81</v>
      </c>
      <c r="HS4" s="3">
        <v>81</v>
      </c>
      <c r="HT4" s="3">
        <v>81</v>
      </c>
      <c r="HU4" s="3">
        <v>81</v>
      </c>
      <c r="HV4" s="3">
        <v>81</v>
      </c>
      <c r="HW4" s="3">
        <v>81</v>
      </c>
      <c r="HX4" s="3">
        <v>81</v>
      </c>
      <c r="HY4" s="3">
        <v>81</v>
      </c>
      <c r="HZ4" s="3">
        <v>81</v>
      </c>
      <c r="IA4" s="3">
        <v>81</v>
      </c>
      <c r="IB4" s="3">
        <v>81</v>
      </c>
      <c r="IC4" s="3">
        <v>81</v>
      </c>
      <c r="ID4" s="3">
        <v>81</v>
      </c>
      <c r="IE4" s="3">
        <v>81</v>
      </c>
      <c r="IF4" s="3">
        <v>81</v>
      </c>
      <c r="IG4" s="3">
        <v>81</v>
      </c>
      <c r="IH4" s="3">
        <v>81</v>
      </c>
      <c r="II4" s="3">
        <v>81</v>
      </c>
      <c r="IJ4" s="3">
        <v>81</v>
      </c>
      <c r="IK4" s="3">
        <v>81</v>
      </c>
      <c r="IL4" s="3">
        <v>81</v>
      </c>
      <c r="IM4" s="3">
        <v>81</v>
      </c>
      <c r="IN4" s="3">
        <v>81</v>
      </c>
      <c r="IO4" s="3">
        <v>81</v>
      </c>
      <c r="IP4" s="3">
        <v>81</v>
      </c>
      <c r="IQ4" s="3">
        <v>81</v>
      </c>
      <c r="IR4" s="3">
        <v>81</v>
      </c>
      <c r="IS4" s="3">
        <v>81</v>
      </c>
      <c r="IT4" s="3">
        <v>81</v>
      </c>
      <c r="IU4" s="3">
        <v>81</v>
      </c>
      <c r="IV4" s="3">
        <v>81</v>
      </c>
      <c r="IW4" s="3">
        <v>81</v>
      </c>
      <c r="IX4" s="3">
        <v>81</v>
      </c>
      <c r="IY4" s="3">
        <v>81</v>
      </c>
      <c r="IZ4" s="3">
        <v>81</v>
      </c>
      <c r="JA4" s="3">
        <v>81</v>
      </c>
      <c r="JB4" s="3">
        <v>81</v>
      </c>
      <c r="JC4" s="3">
        <v>81</v>
      </c>
      <c r="JD4" s="3">
        <v>81</v>
      </c>
      <c r="JE4" s="3">
        <v>81</v>
      </c>
    </row>
    <row r="5" spans="1:265" s="3" customFormat="1" x14ac:dyDescent="0.25">
      <c r="B5" s="20" t="s">
        <v>12</v>
      </c>
      <c r="C5" s="16"/>
      <c r="D5" s="16"/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1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 s="3">
        <v>1</v>
      </c>
      <c r="AP5" s="3">
        <v>1</v>
      </c>
      <c r="AQ5" s="3">
        <v>2</v>
      </c>
      <c r="AR5" s="3">
        <v>3</v>
      </c>
      <c r="AS5" s="3">
        <v>4</v>
      </c>
      <c r="AT5" s="3">
        <v>5</v>
      </c>
      <c r="AU5" s="3">
        <v>6</v>
      </c>
      <c r="AV5" s="3">
        <v>4</v>
      </c>
      <c r="AW5" s="3">
        <v>5</v>
      </c>
      <c r="AX5" s="3">
        <v>6</v>
      </c>
      <c r="AY5" s="3">
        <v>7</v>
      </c>
      <c r="AZ5" s="3">
        <v>8</v>
      </c>
      <c r="BA5" s="3">
        <v>9</v>
      </c>
      <c r="BB5" s="3">
        <v>10</v>
      </c>
      <c r="BC5" s="3">
        <v>11</v>
      </c>
      <c r="BD5" s="3">
        <v>12</v>
      </c>
      <c r="BE5" s="3">
        <v>10</v>
      </c>
      <c r="BF5" s="3">
        <v>11</v>
      </c>
      <c r="BG5" s="3">
        <v>12</v>
      </c>
      <c r="BH5" s="3">
        <v>13</v>
      </c>
      <c r="BI5" s="3">
        <v>14</v>
      </c>
      <c r="BJ5" s="3">
        <v>15</v>
      </c>
      <c r="BK5" s="3">
        <v>16</v>
      </c>
      <c r="BL5" s="3">
        <v>17</v>
      </c>
      <c r="BM5" s="3">
        <v>18</v>
      </c>
      <c r="BN5" s="3">
        <v>17</v>
      </c>
      <c r="BO5" s="3">
        <v>18</v>
      </c>
      <c r="BP5" s="3">
        <v>19</v>
      </c>
      <c r="BQ5" s="3">
        <v>20</v>
      </c>
      <c r="BR5" s="3">
        <v>21</v>
      </c>
      <c r="BS5" s="3">
        <v>22</v>
      </c>
      <c r="BT5" s="3">
        <v>23</v>
      </c>
      <c r="BU5" s="3">
        <v>24</v>
      </c>
      <c r="BV5" s="3">
        <v>25</v>
      </c>
      <c r="BW5" s="3">
        <v>23</v>
      </c>
      <c r="BX5" s="3">
        <v>24</v>
      </c>
      <c r="BY5" s="3">
        <v>25</v>
      </c>
      <c r="BZ5" s="3">
        <v>26</v>
      </c>
      <c r="CA5" s="3">
        <v>27</v>
      </c>
      <c r="CB5" s="3">
        <v>28</v>
      </c>
      <c r="CC5" s="3">
        <v>29</v>
      </c>
      <c r="CD5" s="3">
        <v>30</v>
      </c>
      <c r="CE5" s="3">
        <v>29</v>
      </c>
      <c r="CF5" s="3">
        <v>30</v>
      </c>
      <c r="CG5" s="3">
        <v>31</v>
      </c>
      <c r="CH5" s="3">
        <v>32</v>
      </c>
      <c r="CI5" s="3">
        <v>33</v>
      </c>
      <c r="CJ5" s="3">
        <v>34</v>
      </c>
      <c r="CK5" s="3">
        <v>35</v>
      </c>
      <c r="CL5" s="3">
        <v>36</v>
      </c>
      <c r="CM5" s="3">
        <v>37</v>
      </c>
      <c r="CN5" s="3">
        <v>38</v>
      </c>
      <c r="CO5" s="3">
        <v>36</v>
      </c>
      <c r="CP5" s="3">
        <v>37</v>
      </c>
      <c r="CQ5" s="3">
        <v>38</v>
      </c>
      <c r="CR5" s="3">
        <v>39</v>
      </c>
      <c r="CS5" s="3">
        <v>40</v>
      </c>
      <c r="CT5" s="3">
        <v>41</v>
      </c>
      <c r="CU5" s="3">
        <v>42</v>
      </c>
      <c r="CV5" s="3">
        <v>43</v>
      </c>
      <c r="CW5" s="3">
        <v>44</v>
      </c>
      <c r="CX5" s="3">
        <v>45</v>
      </c>
      <c r="CY5" s="3">
        <v>46</v>
      </c>
      <c r="CZ5" s="3">
        <v>47</v>
      </c>
      <c r="DA5" s="3">
        <v>48</v>
      </c>
      <c r="DB5" s="3">
        <v>48</v>
      </c>
      <c r="DC5" s="3">
        <v>48</v>
      </c>
      <c r="DD5" s="3">
        <v>48</v>
      </c>
      <c r="DE5" s="3">
        <v>48</v>
      </c>
      <c r="DF5" s="3">
        <v>48</v>
      </c>
      <c r="DG5" s="3">
        <v>48</v>
      </c>
      <c r="DH5" s="3">
        <v>48</v>
      </c>
      <c r="DI5" s="3">
        <v>48</v>
      </c>
      <c r="DJ5" s="3">
        <v>48</v>
      </c>
      <c r="DK5" s="3">
        <v>48</v>
      </c>
      <c r="DL5" s="3">
        <v>48</v>
      </c>
      <c r="DM5" s="3">
        <v>48</v>
      </c>
      <c r="DN5" s="3">
        <v>48</v>
      </c>
      <c r="DO5" s="3">
        <v>48</v>
      </c>
      <c r="DP5" s="3">
        <v>48</v>
      </c>
      <c r="DQ5" s="3">
        <v>48</v>
      </c>
      <c r="DR5" s="3">
        <v>48</v>
      </c>
      <c r="DS5" s="3">
        <v>48</v>
      </c>
      <c r="DT5" s="3">
        <v>48</v>
      </c>
      <c r="DU5" s="3">
        <v>48</v>
      </c>
      <c r="DV5" s="3">
        <v>48</v>
      </c>
      <c r="DW5" s="3">
        <v>48</v>
      </c>
      <c r="DX5" s="3">
        <v>48</v>
      </c>
      <c r="DY5" s="3">
        <v>48</v>
      </c>
      <c r="DZ5" s="3">
        <v>48</v>
      </c>
      <c r="EA5" s="3">
        <v>48</v>
      </c>
      <c r="EB5" s="3">
        <v>48</v>
      </c>
      <c r="EC5" s="3">
        <v>48</v>
      </c>
      <c r="ED5" s="3">
        <v>48</v>
      </c>
      <c r="EE5" s="3">
        <v>48</v>
      </c>
      <c r="EF5" s="3">
        <v>48</v>
      </c>
      <c r="EG5" s="3">
        <v>48</v>
      </c>
      <c r="EH5" s="3">
        <v>48</v>
      </c>
      <c r="EI5" s="3">
        <v>48</v>
      </c>
      <c r="EJ5" s="3">
        <v>48</v>
      </c>
      <c r="EK5" s="3">
        <v>48</v>
      </c>
      <c r="EL5" s="3">
        <v>48</v>
      </c>
      <c r="EM5" s="3">
        <v>48</v>
      </c>
      <c r="EN5" s="3">
        <v>48</v>
      </c>
      <c r="EO5" s="3">
        <v>48</v>
      </c>
      <c r="EP5" s="3">
        <v>48</v>
      </c>
      <c r="EQ5" s="3">
        <v>48</v>
      </c>
      <c r="ER5" s="3">
        <v>48</v>
      </c>
      <c r="ES5" s="3">
        <v>48</v>
      </c>
      <c r="ET5" s="3">
        <v>48</v>
      </c>
      <c r="EU5" s="3">
        <v>48</v>
      </c>
      <c r="EV5" s="3">
        <v>48</v>
      </c>
      <c r="EW5" s="3">
        <v>48</v>
      </c>
      <c r="EX5" s="3">
        <v>48</v>
      </c>
      <c r="EY5" s="3">
        <v>48</v>
      </c>
      <c r="EZ5" s="3">
        <v>48</v>
      </c>
      <c r="FA5" s="3">
        <v>48</v>
      </c>
      <c r="FB5" s="3">
        <v>48</v>
      </c>
      <c r="FC5" s="3">
        <v>48</v>
      </c>
      <c r="FD5" s="3">
        <v>48</v>
      </c>
      <c r="FE5" s="3">
        <v>48</v>
      </c>
      <c r="FF5" s="3">
        <v>48</v>
      </c>
      <c r="FG5" s="3">
        <v>48</v>
      </c>
      <c r="FH5" s="3">
        <v>48</v>
      </c>
      <c r="FI5" s="3">
        <v>48</v>
      </c>
      <c r="FJ5" s="3">
        <v>48</v>
      </c>
      <c r="FK5" s="3">
        <v>48</v>
      </c>
      <c r="FL5" s="3">
        <v>48</v>
      </c>
      <c r="FM5" s="3">
        <v>48</v>
      </c>
      <c r="FN5" s="3">
        <v>48</v>
      </c>
      <c r="FO5" s="3">
        <v>48</v>
      </c>
      <c r="FP5" s="3">
        <v>48</v>
      </c>
      <c r="FQ5" s="3">
        <v>48</v>
      </c>
      <c r="FR5" s="3">
        <v>48</v>
      </c>
      <c r="FS5" s="3">
        <v>48</v>
      </c>
      <c r="FT5" s="3">
        <v>48</v>
      </c>
      <c r="FU5" s="3">
        <v>48</v>
      </c>
      <c r="FV5" s="3">
        <v>48</v>
      </c>
      <c r="FW5" s="3">
        <v>48</v>
      </c>
      <c r="FX5" s="3">
        <v>48</v>
      </c>
      <c r="FY5" s="3">
        <v>48</v>
      </c>
      <c r="FZ5" s="3">
        <v>48</v>
      </c>
      <c r="GA5" s="3">
        <v>48</v>
      </c>
      <c r="GB5" s="3">
        <v>48</v>
      </c>
      <c r="GC5" s="3">
        <v>48</v>
      </c>
      <c r="GD5" s="3">
        <v>48</v>
      </c>
      <c r="GE5" s="3">
        <v>48</v>
      </c>
      <c r="GF5" s="3">
        <v>48</v>
      </c>
      <c r="GG5" s="3">
        <v>48</v>
      </c>
      <c r="GH5" s="3">
        <v>48</v>
      </c>
      <c r="GI5" s="3">
        <v>48</v>
      </c>
      <c r="GJ5" s="3">
        <v>48</v>
      </c>
      <c r="GK5" s="3">
        <v>48</v>
      </c>
      <c r="GL5" s="3">
        <v>48</v>
      </c>
      <c r="GM5" s="3">
        <v>48</v>
      </c>
      <c r="GN5" s="3">
        <v>48</v>
      </c>
      <c r="GO5" s="3">
        <v>48</v>
      </c>
      <c r="GP5" s="3">
        <v>48</v>
      </c>
      <c r="GQ5" s="3">
        <v>48</v>
      </c>
      <c r="GR5" s="3">
        <v>48</v>
      </c>
      <c r="GS5" s="3">
        <v>48</v>
      </c>
      <c r="GT5" s="3">
        <v>48</v>
      </c>
      <c r="GU5" s="3">
        <v>48</v>
      </c>
      <c r="GV5" s="3">
        <v>48</v>
      </c>
      <c r="GW5" s="3">
        <v>48</v>
      </c>
      <c r="GX5" s="3">
        <v>48</v>
      </c>
      <c r="GY5" s="3">
        <v>48</v>
      </c>
      <c r="GZ5" s="3">
        <v>48</v>
      </c>
      <c r="HA5" s="3">
        <v>48</v>
      </c>
      <c r="HB5" s="3">
        <v>48</v>
      </c>
      <c r="HC5" s="3">
        <v>48</v>
      </c>
      <c r="HD5" s="3">
        <v>48</v>
      </c>
      <c r="HE5" s="3">
        <v>48</v>
      </c>
      <c r="HF5" s="3">
        <v>48</v>
      </c>
      <c r="HG5" s="3">
        <v>48</v>
      </c>
      <c r="HH5" s="3">
        <v>48</v>
      </c>
      <c r="HI5" s="3">
        <v>48</v>
      </c>
      <c r="HJ5" s="3">
        <v>48</v>
      </c>
      <c r="HK5" s="3">
        <v>48</v>
      </c>
      <c r="HL5" s="3">
        <v>48</v>
      </c>
      <c r="HM5" s="3">
        <v>48</v>
      </c>
      <c r="HN5" s="3">
        <v>48</v>
      </c>
      <c r="HO5" s="3">
        <v>48</v>
      </c>
      <c r="HP5" s="3">
        <v>48</v>
      </c>
      <c r="HQ5" s="3">
        <v>48</v>
      </c>
      <c r="HR5" s="3">
        <v>48</v>
      </c>
      <c r="HS5" s="3">
        <v>48</v>
      </c>
      <c r="HT5" s="3">
        <v>48</v>
      </c>
      <c r="HU5" s="3">
        <v>48</v>
      </c>
      <c r="HV5" s="3">
        <v>48</v>
      </c>
      <c r="HW5" s="3">
        <v>48</v>
      </c>
      <c r="HX5" s="3">
        <v>48</v>
      </c>
      <c r="HY5" s="3">
        <v>48</v>
      </c>
      <c r="HZ5" s="3">
        <v>48</v>
      </c>
      <c r="IA5" s="3">
        <v>48</v>
      </c>
      <c r="IB5" s="3">
        <v>48</v>
      </c>
      <c r="IC5" s="3">
        <v>48</v>
      </c>
      <c r="ID5" s="3">
        <v>48</v>
      </c>
      <c r="IE5" s="3">
        <v>48</v>
      </c>
      <c r="IF5" s="3">
        <v>48</v>
      </c>
      <c r="IG5" s="3">
        <v>48</v>
      </c>
      <c r="IH5" s="3">
        <v>48</v>
      </c>
      <c r="II5" s="3">
        <v>48</v>
      </c>
      <c r="IJ5" s="3">
        <v>48</v>
      </c>
      <c r="IK5" s="3">
        <v>48</v>
      </c>
      <c r="IL5" s="3">
        <v>48</v>
      </c>
      <c r="IM5" s="3">
        <v>48</v>
      </c>
      <c r="IN5" s="3">
        <v>48</v>
      </c>
      <c r="IO5" s="3">
        <v>48</v>
      </c>
      <c r="IP5" s="3">
        <v>48</v>
      </c>
      <c r="IQ5" s="3">
        <v>48</v>
      </c>
      <c r="IR5" s="3">
        <v>48</v>
      </c>
      <c r="IS5" s="3">
        <v>48</v>
      </c>
      <c r="IT5" s="3">
        <v>48</v>
      </c>
      <c r="IU5" s="3">
        <v>48</v>
      </c>
      <c r="IV5" s="3">
        <v>48</v>
      </c>
      <c r="IW5" s="3">
        <v>48</v>
      </c>
      <c r="IX5" s="3">
        <v>48</v>
      </c>
      <c r="IY5" s="3">
        <v>48</v>
      </c>
      <c r="IZ5" s="3">
        <v>48</v>
      </c>
      <c r="JA5" s="3">
        <v>48</v>
      </c>
      <c r="JB5" s="3">
        <v>48</v>
      </c>
      <c r="JC5" s="3">
        <v>48</v>
      </c>
      <c r="JD5" s="3">
        <v>48</v>
      </c>
      <c r="JE5" s="3">
        <v>48</v>
      </c>
    </row>
    <row r="6" spans="1:265" s="3" customFormat="1" x14ac:dyDescent="0.25">
      <c r="B6" s="20" t="s">
        <v>13</v>
      </c>
      <c r="C6" s="16"/>
      <c r="D6" s="16"/>
      <c r="E6" s="16">
        <f>E3*E5</f>
        <v>0</v>
      </c>
      <c r="F6" s="16">
        <f t="shared" ref="F6:AP6" si="40">F3*F5</f>
        <v>0</v>
      </c>
      <c r="G6" s="16">
        <f t="shared" si="40"/>
        <v>0</v>
      </c>
      <c r="H6" s="16">
        <f t="shared" si="40"/>
        <v>1</v>
      </c>
      <c r="I6" s="16">
        <f t="shared" si="40"/>
        <v>1</v>
      </c>
      <c r="J6" s="16">
        <f t="shared" si="40"/>
        <v>1</v>
      </c>
      <c r="K6" s="16">
        <f t="shared" si="40"/>
        <v>2</v>
      </c>
      <c r="L6" s="16">
        <f t="shared" si="40"/>
        <v>2</v>
      </c>
      <c r="M6" s="16">
        <f t="shared" si="40"/>
        <v>2</v>
      </c>
      <c r="N6" s="16">
        <f t="shared" si="40"/>
        <v>2</v>
      </c>
      <c r="O6" s="16">
        <f t="shared" si="40"/>
        <v>2</v>
      </c>
      <c r="P6" s="16">
        <f t="shared" si="40"/>
        <v>3</v>
      </c>
      <c r="Q6" s="16">
        <f t="shared" si="40"/>
        <v>3</v>
      </c>
      <c r="R6" s="16">
        <f t="shared" si="40"/>
        <v>3</v>
      </c>
      <c r="S6" s="16">
        <f t="shared" si="40"/>
        <v>3</v>
      </c>
      <c r="T6" s="16">
        <f t="shared" si="40"/>
        <v>4</v>
      </c>
      <c r="U6" s="16">
        <f t="shared" si="40"/>
        <v>4</v>
      </c>
      <c r="V6" s="16">
        <f t="shared" si="40"/>
        <v>4</v>
      </c>
      <c r="W6" s="16">
        <f t="shared" si="40"/>
        <v>4</v>
      </c>
      <c r="X6" s="16">
        <f t="shared" si="40"/>
        <v>5</v>
      </c>
      <c r="Y6" s="16">
        <f t="shared" si="40"/>
        <v>5</v>
      </c>
      <c r="Z6" s="16">
        <f t="shared" si="40"/>
        <v>5</v>
      </c>
      <c r="AA6" s="16">
        <f t="shared" si="40"/>
        <v>5</v>
      </c>
      <c r="AB6" s="16">
        <f t="shared" si="40"/>
        <v>5</v>
      </c>
      <c r="AC6" s="16">
        <f t="shared" si="40"/>
        <v>5</v>
      </c>
      <c r="AD6" s="16">
        <f t="shared" si="40"/>
        <v>5</v>
      </c>
      <c r="AE6" s="16">
        <f t="shared" si="40"/>
        <v>6</v>
      </c>
      <c r="AF6" s="16">
        <f t="shared" si="40"/>
        <v>0</v>
      </c>
      <c r="AG6" s="16">
        <f t="shared" si="40"/>
        <v>0</v>
      </c>
      <c r="AH6" s="16">
        <f t="shared" si="40"/>
        <v>1</v>
      </c>
      <c r="AI6" s="16">
        <f t="shared" si="40"/>
        <v>1</v>
      </c>
      <c r="AJ6" s="16">
        <f t="shared" si="40"/>
        <v>1</v>
      </c>
      <c r="AK6" s="16">
        <f t="shared" si="40"/>
        <v>1</v>
      </c>
      <c r="AL6" s="16">
        <f t="shared" si="40"/>
        <v>1</v>
      </c>
      <c r="AM6" s="16">
        <f t="shared" si="40"/>
        <v>1</v>
      </c>
      <c r="AN6" s="16">
        <f t="shared" si="40"/>
        <v>1</v>
      </c>
      <c r="AO6" s="16">
        <f t="shared" si="40"/>
        <v>1</v>
      </c>
      <c r="AP6" s="16">
        <f t="shared" si="40"/>
        <v>1</v>
      </c>
      <c r="AQ6" s="16">
        <f t="shared" ref="AQ6:DA6" si="41">AQ3*AQ5</f>
        <v>2</v>
      </c>
      <c r="AR6" s="16">
        <f t="shared" si="41"/>
        <v>3</v>
      </c>
      <c r="AS6" s="16">
        <f t="shared" ref="AS6:AU6" si="42">AS3*AS5</f>
        <v>8</v>
      </c>
      <c r="AT6" s="16">
        <f t="shared" si="42"/>
        <v>10</v>
      </c>
      <c r="AU6" s="16">
        <f t="shared" si="42"/>
        <v>12</v>
      </c>
      <c r="AV6" s="16">
        <f t="shared" si="41"/>
        <v>8</v>
      </c>
      <c r="AW6" s="16">
        <f t="shared" si="41"/>
        <v>10</v>
      </c>
      <c r="AX6" s="16">
        <f t="shared" si="41"/>
        <v>12</v>
      </c>
      <c r="AY6" s="16">
        <f t="shared" si="41"/>
        <v>14</v>
      </c>
      <c r="AZ6" s="16">
        <f t="shared" si="41"/>
        <v>16</v>
      </c>
      <c r="BA6" s="16">
        <f t="shared" si="41"/>
        <v>18</v>
      </c>
      <c r="BB6" s="16">
        <f t="shared" ref="BB6:BD6" si="43">BB3*BB5</f>
        <v>30</v>
      </c>
      <c r="BC6" s="16">
        <f t="shared" si="43"/>
        <v>33</v>
      </c>
      <c r="BD6" s="16">
        <f t="shared" si="43"/>
        <v>36</v>
      </c>
      <c r="BE6" s="16">
        <f t="shared" si="41"/>
        <v>30</v>
      </c>
      <c r="BF6" s="16">
        <f t="shared" si="41"/>
        <v>33</v>
      </c>
      <c r="BG6" s="16">
        <f t="shared" si="41"/>
        <v>36</v>
      </c>
      <c r="BH6" s="16">
        <f t="shared" si="41"/>
        <v>39</v>
      </c>
      <c r="BI6" s="16">
        <f t="shared" si="41"/>
        <v>42</v>
      </c>
      <c r="BJ6" s="16">
        <f t="shared" si="41"/>
        <v>45</v>
      </c>
      <c r="BK6" s="16">
        <f t="shared" si="41"/>
        <v>48</v>
      </c>
      <c r="BL6" s="16">
        <f t="shared" ref="BL6:BM6" si="44">BL3*BL5</f>
        <v>68</v>
      </c>
      <c r="BM6" s="16">
        <f t="shared" si="44"/>
        <v>72</v>
      </c>
      <c r="BN6" s="16">
        <f t="shared" si="41"/>
        <v>68</v>
      </c>
      <c r="BO6" s="16">
        <f t="shared" si="41"/>
        <v>72</v>
      </c>
      <c r="BP6" s="16">
        <f t="shared" si="41"/>
        <v>76</v>
      </c>
      <c r="BQ6" s="16">
        <f t="shared" si="41"/>
        <v>80</v>
      </c>
      <c r="BR6" s="16">
        <f t="shared" si="41"/>
        <v>84</v>
      </c>
      <c r="BS6" s="16">
        <f t="shared" si="41"/>
        <v>88</v>
      </c>
      <c r="BT6" s="16">
        <f t="shared" ref="BT6:BV6" si="45">BT3*BT5</f>
        <v>115</v>
      </c>
      <c r="BU6" s="16">
        <f t="shared" si="45"/>
        <v>120</v>
      </c>
      <c r="BV6" s="16">
        <f t="shared" si="45"/>
        <v>125</v>
      </c>
      <c r="BW6" s="16">
        <f t="shared" si="41"/>
        <v>115</v>
      </c>
      <c r="BX6" s="16">
        <f t="shared" si="41"/>
        <v>120</v>
      </c>
      <c r="BY6" s="16">
        <f t="shared" si="41"/>
        <v>125</v>
      </c>
      <c r="BZ6" s="16">
        <f t="shared" si="41"/>
        <v>130</v>
      </c>
      <c r="CA6" s="16">
        <f t="shared" si="41"/>
        <v>135</v>
      </c>
      <c r="CB6" s="16">
        <f t="shared" si="41"/>
        <v>140</v>
      </c>
      <c r="CC6" s="16">
        <f t="shared" ref="CC6:CD6" si="46">CC3*CC5</f>
        <v>174</v>
      </c>
      <c r="CD6" s="16">
        <f t="shared" si="46"/>
        <v>180</v>
      </c>
      <c r="CE6" s="16">
        <f t="shared" si="41"/>
        <v>174</v>
      </c>
      <c r="CF6" s="16">
        <f t="shared" si="41"/>
        <v>180</v>
      </c>
      <c r="CG6" s="16">
        <f t="shared" si="41"/>
        <v>186</v>
      </c>
      <c r="CH6" s="16">
        <f t="shared" si="41"/>
        <v>192</v>
      </c>
      <c r="CI6" s="16">
        <f t="shared" si="41"/>
        <v>198</v>
      </c>
      <c r="CJ6" s="16">
        <f t="shared" si="41"/>
        <v>204</v>
      </c>
      <c r="CK6" s="16">
        <f t="shared" si="41"/>
        <v>210</v>
      </c>
      <c r="CL6" s="16">
        <f t="shared" ref="CL6:CN6" si="47">CL3*CL5</f>
        <v>252</v>
      </c>
      <c r="CM6" s="16">
        <f t="shared" si="47"/>
        <v>259</v>
      </c>
      <c r="CN6" s="16">
        <f t="shared" si="47"/>
        <v>266</v>
      </c>
      <c r="CO6" s="16">
        <f t="shared" si="41"/>
        <v>252</v>
      </c>
      <c r="CP6" s="16">
        <f t="shared" si="41"/>
        <v>259</v>
      </c>
      <c r="CQ6" s="16">
        <f t="shared" si="41"/>
        <v>266</v>
      </c>
      <c r="CR6" s="16">
        <f t="shared" si="41"/>
        <v>273</v>
      </c>
      <c r="CS6" s="16">
        <f t="shared" si="41"/>
        <v>280</v>
      </c>
      <c r="CT6" s="16">
        <f t="shared" si="41"/>
        <v>287</v>
      </c>
      <c r="CU6" s="16">
        <f t="shared" si="41"/>
        <v>294</v>
      </c>
      <c r="CV6" s="16">
        <f t="shared" si="41"/>
        <v>322.5</v>
      </c>
      <c r="CW6" s="16">
        <f t="shared" si="41"/>
        <v>330</v>
      </c>
      <c r="CX6" s="16">
        <f t="shared" si="41"/>
        <v>337.5</v>
      </c>
      <c r="CY6" s="16">
        <f t="shared" si="41"/>
        <v>345</v>
      </c>
      <c r="CZ6" s="16">
        <f t="shared" si="41"/>
        <v>352.5</v>
      </c>
      <c r="DA6" s="16">
        <f t="shared" si="41"/>
        <v>360</v>
      </c>
      <c r="DB6" s="16">
        <f t="shared" ref="DB6:JE6" si="48">DB3*DB5</f>
        <v>360</v>
      </c>
      <c r="DC6" s="16">
        <f t="shared" si="48"/>
        <v>360</v>
      </c>
      <c r="DD6" s="16">
        <f t="shared" si="48"/>
        <v>384</v>
      </c>
      <c r="DE6" s="16">
        <f t="shared" si="48"/>
        <v>384</v>
      </c>
      <c r="DF6" s="16">
        <f t="shared" si="48"/>
        <v>384</v>
      </c>
      <c r="DG6" s="16">
        <f t="shared" si="48"/>
        <v>384</v>
      </c>
      <c r="DH6" s="16">
        <f t="shared" ref="DH6:FS6" si="49">DH3*DH5</f>
        <v>384</v>
      </c>
      <c r="DI6" s="16">
        <f t="shared" si="49"/>
        <v>384</v>
      </c>
      <c r="DJ6" s="16">
        <f t="shared" si="49"/>
        <v>384</v>
      </c>
      <c r="DK6" s="16">
        <f t="shared" si="49"/>
        <v>384</v>
      </c>
      <c r="DL6" s="16">
        <f t="shared" si="49"/>
        <v>384</v>
      </c>
      <c r="DM6" s="16">
        <f t="shared" si="49"/>
        <v>384</v>
      </c>
      <c r="DN6" s="16">
        <f t="shared" si="49"/>
        <v>384</v>
      </c>
      <c r="DO6" s="16">
        <f t="shared" si="49"/>
        <v>384</v>
      </c>
      <c r="DP6" s="16">
        <f t="shared" si="49"/>
        <v>384</v>
      </c>
      <c r="DQ6" s="16">
        <f t="shared" si="49"/>
        <v>384</v>
      </c>
      <c r="DR6" s="16">
        <f t="shared" si="49"/>
        <v>432</v>
      </c>
      <c r="DS6" s="16">
        <f t="shared" si="49"/>
        <v>432</v>
      </c>
      <c r="DT6" s="16">
        <f t="shared" si="49"/>
        <v>432</v>
      </c>
      <c r="DU6" s="16">
        <f t="shared" si="49"/>
        <v>432</v>
      </c>
      <c r="DV6" s="16">
        <f t="shared" si="49"/>
        <v>432</v>
      </c>
      <c r="DW6" s="16">
        <f t="shared" si="49"/>
        <v>432</v>
      </c>
      <c r="DX6" s="16">
        <f t="shared" si="49"/>
        <v>432</v>
      </c>
      <c r="DY6" s="16">
        <f t="shared" si="49"/>
        <v>432</v>
      </c>
      <c r="DZ6" s="16">
        <f t="shared" si="49"/>
        <v>432</v>
      </c>
      <c r="EA6" s="16">
        <f t="shared" si="49"/>
        <v>480</v>
      </c>
      <c r="EB6" s="16">
        <f t="shared" si="49"/>
        <v>480</v>
      </c>
      <c r="EC6" s="16">
        <f t="shared" si="49"/>
        <v>480</v>
      </c>
      <c r="ED6" s="16">
        <f t="shared" si="49"/>
        <v>480</v>
      </c>
      <c r="EE6" s="16">
        <f t="shared" si="49"/>
        <v>480</v>
      </c>
      <c r="EF6" s="16">
        <f t="shared" si="49"/>
        <v>480</v>
      </c>
      <c r="EG6" s="16">
        <f t="shared" si="49"/>
        <v>480</v>
      </c>
      <c r="EH6" s="16">
        <f t="shared" si="49"/>
        <v>480</v>
      </c>
      <c r="EI6" s="16">
        <f t="shared" si="49"/>
        <v>480</v>
      </c>
      <c r="EJ6" s="16">
        <f t="shared" si="49"/>
        <v>480</v>
      </c>
      <c r="EK6" s="16">
        <f t="shared" si="49"/>
        <v>480</v>
      </c>
      <c r="EL6" s="16">
        <f t="shared" si="49"/>
        <v>480</v>
      </c>
      <c r="EM6" s="16">
        <f t="shared" si="49"/>
        <v>480</v>
      </c>
      <c r="EN6" s="16">
        <f t="shared" si="49"/>
        <v>480</v>
      </c>
      <c r="EO6" s="16">
        <f t="shared" si="49"/>
        <v>480</v>
      </c>
      <c r="EP6" s="16">
        <f t="shared" si="49"/>
        <v>480</v>
      </c>
      <c r="EQ6" s="16">
        <f t="shared" si="49"/>
        <v>480</v>
      </c>
      <c r="ER6" s="16">
        <f t="shared" si="49"/>
        <v>480</v>
      </c>
      <c r="ES6" s="16">
        <f t="shared" si="49"/>
        <v>480</v>
      </c>
      <c r="ET6" s="16">
        <f t="shared" si="49"/>
        <v>480</v>
      </c>
      <c r="EU6" s="16">
        <f t="shared" si="49"/>
        <v>480</v>
      </c>
      <c r="EV6" s="16">
        <f t="shared" si="49"/>
        <v>480</v>
      </c>
      <c r="EW6" s="16">
        <f t="shared" si="49"/>
        <v>480</v>
      </c>
      <c r="EX6" s="16">
        <f t="shared" si="49"/>
        <v>480</v>
      </c>
      <c r="EY6" s="16">
        <f t="shared" si="49"/>
        <v>528</v>
      </c>
      <c r="EZ6" s="16">
        <f t="shared" si="49"/>
        <v>528</v>
      </c>
      <c r="FA6" s="16">
        <f t="shared" si="49"/>
        <v>528</v>
      </c>
      <c r="FB6" s="16">
        <f t="shared" si="49"/>
        <v>528</v>
      </c>
      <c r="FC6" s="16">
        <f t="shared" si="49"/>
        <v>528</v>
      </c>
      <c r="FD6" s="16">
        <f t="shared" si="49"/>
        <v>528</v>
      </c>
      <c r="FE6" s="16">
        <f t="shared" si="49"/>
        <v>528</v>
      </c>
      <c r="FF6" s="16">
        <f t="shared" si="49"/>
        <v>576</v>
      </c>
      <c r="FG6" s="16">
        <f t="shared" si="49"/>
        <v>576</v>
      </c>
      <c r="FH6" s="16">
        <f t="shared" si="49"/>
        <v>576</v>
      </c>
      <c r="FI6" s="16">
        <f t="shared" si="49"/>
        <v>576</v>
      </c>
      <c r="FJ6" s="16">
        <f t="shared" si="49"/>
        <v>576</v>
      </c>
      <c r="FK6" s="16">
        <f t="shared" si="49"/>
        <v>576</v>
      </c>
      <c r="FL6" s="16">
        <f t="shared" si="49"/>
        <v>576</v>
      </c>
      <c r="FM6" s="16">
        <f t="shared" si="49"/>
        <v>576</v>
      </c>
      <c r="FN6" s="16">
        <f t="shared" si="49"/>
        <v>576</v>
      </c>
      <c r="FO6" s="16">
        <f t="shared" si="49"/>
        <v>576</v>
      </c>
      <c r="FP6" s="16">
        <f t="shared" si="49"/>
        <v>576</v>
      </c>
      <c r="FQ6" s="16">
        <f t="shared" si="49"/>
        <v>576</v>
      </c>
      <c r="FR6" s="16">
        <f t="shared" si="49"/>
        <v>576</v>
      </c>
      <c r="FS6" s="16">
        <f t="shared" si="49"/>
        <v>576</v>
      </c>
      <c r="FT6" s="16">
        <f t="shared" ref="FT6:IE6" si="50">FT3*FT5</f>
        <v>576</v>
      </c>
      <c r="FU6" s="16">
        <f t="shared" si="50"/>
        <v>576</v>
      </c>
      <c r="FV6" s="16">
        <f t="shared" si="50"/>
        <v>576</v>
      </c>
      <c r="FW6" s="16">
        <f t="shared" si="50"/>
        <v>576</v>
      </c>
      <c r="FX6" s="16">
        <f t="shared" si="50"/>
        <v>576</v>
      </c>
      <c r="FY6" s="16">
        <f t="shared" si="50"/>
        <v>576</v>
      </c>
      <c r="FZ6" s="16">
        <f t="shared" si="50"/>
        <v>576</v>
      </c>
      <c r="GA6" s="16">
        <f t="shared" si="50"/>
        <v>576</v>
      </c>
      <c r="GB6" s="16">
        <f t="shared" si="50"/>
        <v>624</v>
      </c>
      <c r="GC6" s="16">
        <f t="shared" si="50"/>
        <v>624</v>
      </c>
      <c r="GD6" s="16">
        <f t="shared" si="50"/>
        <v>624</v>
      </c>
      <c r="GE6" s="16">
        <f t="shared" si="50"/>
        <v>624</v>
      </c>
      <c r="GF6" s="16">
        <f t="shared" si="50"/>
        <v>624</v>
      </c>
      <c r="GG6" s="16">
        <f t="shared" si="50"/>
        <v>624</v>
      </c>
      <c r="GH6" s="16">
        <f t="shared" si="50"/>
        <v>624</v>
      </c>
      <c r="GI6" s="16">
        <f t="shared" si="50"/>
        <v>624</v>
      </c>
      <c r="GJ6" s="16">
        <f t="shared" si="50"/>
        <v>624</v>
      </c>
      <c r="GK6" s="16">
        <f t="shared" si="50"/>
        <v>624</v>
      </c>
      <c r="GL6" s="16">
        <f t="shared" si="50"/>
        <v>672</v>
      </c>
      <c r="GM6" s="16">
        <f t="shared" si="50"/>
        <v>672</v>
      </c>
      <c r="GN6" s="16">
        <f t="shared" si="50"/>
        <v>672</v>
      </c>
      <c r="GO6" s="16">
        <f t="shared" si="50"/>
        <v>672</v>
      </c>
      <c r="GP6" s="16">
        <f t="shared" si="50"/>
        <v>672</v>
      </c>
      <c r="GQ6" s="16">
        <f t="shared" si="50"/>
        <v>672</v>
      </c>
      <c r="GR6" s="16">
        <f t="shared" si="50"/>
        <v>672</v>
      </c>
      <c r="GS6" s="16">
        <f t="shared" si="50"/>
        <v>672</v>
      </c>
      <c r="GT6" s="16">
        <f t="shared" si="50"/>
        <v>672</v>
      </c>
      <c r="GU6" s="16">
        <f t="shared" si="50"/>
        <v>672</v>
      </c>
      <c r="GV6" s="16">
        <f t="shared" si="50"/>
        <v>672</v>
      </c>
      <c r="GW6" s="16">
        <f t="shared" si="50"/>
        <v>672</v>
      </c>
      <c r="GX6" s="16">
        <f t="shared" si="50"/>
        <v>672</v>
      </c>
      <c r="GY6" s="16">
        <f t="shared" si="50"/>
        <v>672</v>
      </c>
      <c r="GZ6" s="16">
        <f t="shared" si="50"/>
        <v>672</v>
      </c>
      <c r="HA6" s="16">
        <f t="shared" si="50"/>
        <v>672</v>
      </c>
      <c r="HB6" s="16">
        <f t="shared" si="50"/>
        <v>672</v>
      </c>
      <c r="HC6" s="16">
        <f t="shared" si="50"/>
        <v>672</v>
      </c>
      <c r="HD6" s="16">
        <f t="shared" si="50"/>
        <v>672</v>
      </c>
      <c r="HE6" s="16">
        <f t="shared" si="50"/>
        <v>672</v>
      </c>
      <c r="HF6" s="16">
        <f t="shared" si="50"/>
        <v>672</v>
      </c>
      <c r="HG6" s="16">
        <f t="shared" si="50"/>
        <v>672</v>
      </c>
      <c r="HH6" s="16">
        <f t="shared" si="50"/>
        <v>672</v>
      </c>
      <c r="HI6" s="16">
        <f t="shared" si="50"/>
        <v>672</v>
      </c>
      <c r="HJ6" s="16">
        <f t="shared" si="50"/>
        <v>672</v>
      </c>
      <c r="HK6" s="16">
        <f t="shared" si="50"/>
        <v>720</v>
      </c>
      <c r="HL6" s="16">
        <f t="shared" si="50"/>
        <v>720</v>
      </c>
      <c r="HM6" s="16">
        <f t="shared" si="50"/>
        <v>720</v>
      </c>
      <c r="HN6" s="16">
        <f t="shared" si="50"/>
        <v>720</v>
      </c>
      <c r="HO6" s="16">
        <f t="shared" si="50"/>
        <v>720</v>
      </c>
      <c r="HP6" s="16">
        <f t="shared" si="50"/>
        <v>720</v>
      </c>
      <c r="HQ6" s="16">
        <f t="shared" si="50"/>
        <v>720</v>
      </c>
      <c r="HR6" s="16">
        <f t="shared" si="50"/>
        <v>720</v>
      </c>
      <c r="HS6" s="16">
        <f t="shared" si="50"/>
        <v>720</v>
      </c>
      <c r="HT6" s="16">
        <f t="shared" si="50"/>
        <v>720</v>
      </c>
      <c r="HU6" s="16">
        <f t="shared" si="50"/>
        <v>720</v>
      </c>
      <c r="HV6" s="16">
        <f t="shared" si="50"/>
        <v>720</v>
      </c>
      <c r="HW6" s="16">
        <f t="shared" si="50"/>
        <v>720</v>
      </c>
      <c r="HX6" s="16">
        <f t="shared" si="50"/>
        <v>720</v>
      </c>
      <c r="HY6" s="16">
        <f t="shared" si="50"/>
        <v>720</v>
      </c>
      <c r="HZ6" s="16">
        <f t="shared" si="50"/>
        <v>720</v>
      </c>
      <c r="IA6" s="16">
        <f t="shared" si="50"/>
        <v>720</v>
      </c>
      <c r="IB6" s="16">
        <f t="shared" si="50"/>
        <v>720</v>
      </c>
      <c r="IC6" s="16">
        <f t="shared" si="50"/>
        <v>720</v>
      </c>
      <c r="ID6" s="16">
        <f t="shared" si="50"/>
        <v>720</v>
      </c>
      <c r="IE6" s="16">
        <f t="shared" si="50"/>
        <v>720</v>
      </c>
      <c r="IF6" s="16">
        <f t="shared" ref="IF6:JD6" si="51">IF3*IF5</f>
        <v>720</v>
      </c>
      <c r="IG6" s="16">
        <f t="shared" si="51"/>
        <v>720</v>
      </c>
      <c r="IH6" s="16">
        <f t="shared" si="51"/>
        <v>720</v>
      </c>
      <c r="II6" s="16">
        <f t="shared" si="51"/>
        <v>720</v>
      </c>
      <c r="IJ6" s="16">
        <f t="shared" si="51"/>
        <v>720</v>
      </c>
      <c r="IK6" s="16">
        <f t="shared" si="51"/>
        <v>720</v>
      </c>
      <c r="IL6" s="16">
        <f t="shared" si="51"/>
        <v>720</v>
      </c>
      <c r="IM6" s="16">
        <f t="shared" si="51"/>
        <v>720</v>
      </c>
      <c r="IN6" s="16">
        <f t="shared" si="51"/>
        <v>720</v>
      </c>
      <c r="IO6" s="16">
        <f t="shared" si="51"/>
        <v>768</v>
      </c>
      <c r="IP6" s="16">
        <f t="shared" si="51"/>
        <v>768</v>
      </c>
      <c r="IQ6" s="16">
        <f t="shared" si="51"/>
        <v>768</v>
      </c>
      <c r="IR6" s="16">
        <f t="shared" si="51"/>
        <v>768</v>
      </c>
      <c r="IS6" s="16">
        <f t="shared" si="51"/>
        <v>768</v>
      </c>
      <c r="IT6" s="16">
        <f t="shared" si="51"/>
        <v>768</v>
      </c>
      <c r="IU6" s="16">
        <f t="shared" si="51"/>
        <v>768</v>
      </c>
      <c r="IV6" s="16">
        <f t="shared" si="51"/>
        <v>768</v>
      </c>
      <c r="IW6" s="16">
        <f t="shared" si="51"/>
        <v>768</v>
      </c>
      <c r="IX6" s="16">
        <f t="shared" si="51"/>
        <v>768</v>
      </c>
      <c r="IY6" s="16">
        <f t="shared" si="51"/>
        <v>768</v>
      </c>
      <c r="IZ6" s="16">
        <f t="shared" si="51"/>
        <v>768</v>
      </c>
      <c r="JA6" s="16">
        <f t="shared" si="51"/>
        <v>768</v>
      </c>
      <c r="JB6" s="16">
        <f t="shared" si="51"/>
        <v>768</v>
      </c>
      <c r="JC6" s="16">
        <f t="shared" si="51"/>
        <v>768</v>
      </c>
      <c r="JD6" s="16">
        <f t="shared" si="51"/>
        <v>768</v>
      </c>
      <c r="JE6" s="16">
        <f t="shared" si="48"/>
        <v>768</v>
      </c>
    </row>
    <row r="7" spans="1:265" s="3" customFormat="1" x14ac:dyDescent="0.25">
      <c r="B7" s="20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</row>
    <row r="8" spans="1:265" s="3" customFormat="1" x14ac:dyDescent="0.25">
      <c r="B8" s="39" t="s">
        <v>82</v>
      </c>
      <c r="C8" s="16"/>
      <c r="D8" s="16"/>
      <c r="E8" s="16" t="str">
        <f>_xlfn.CONCAT(E2,"-",E3)</f>
        <v>E2-0</v>
      </c>
      <c r="F8" s="16" t="str">
        <f t="shared" ref="F8:AP8" si="52">_xlfn.CONCAT(F2,"-",F3)</f>
        <v>E2-0</v>
      </c>
      <c r="G8" s="16" t="str">
        <f t="shared" si="52"/>
        <v>E2-0</v>
      </c>
      <c r="H8" s="16" t="str">
        <f t="shared" si="52"/>
        <v>E2-1</v>
      </c>
      <c r="I8" s="16" t="str">
        <f t="shared" si="52"/>
        <v>E2-1</v>
      </c>
      <c r="J8" s="16" t="str">
        <f t="shared" si="52"/>
        <v>E2-1</v>
      </c>
      <c r="K8" s="16" t="str">
        <f t="shared" si="52"/>
        <v>E2-2</v>
      </c>
      <c r="L8" s="16" t="str">
        <f t="shared" si="52"/>
        <v>E2-2</v>
      </c>
      <c r="M8" s="16" t="str">
        <f t="shared" si="52"/>
        <v>E2-2</v>
      </c>
      <c r="N8" s="16" t="str">
        <f t="shared" si="52"/>
        <v>E2-2</v>
      </c>
      <c r="O8" s="16" t="str">
        <f t="shared" si="52"/>
        <v>E2-2</v>
      </c>
      <c r="P8" s="16" t="str">
        <f t="shared" si="52"/>
        <v>E2-3</v>
      </c>
      <c r="Q8" s="16" t="str">
        <f t="shared" si="52"/>
        <v>E2-3</v>
      </c>
      <c r="R8" s="16" t="str">
        <f t="shared" si="52"/>
        <v>E2-3</v>
      </c>
      <c r="S8" s="16" t="str">
        <f t="shared" si="52"/>
        <v>E2-3</v>
      </c>
      <c r="T8" s="16" t="str">
        <f t="shared" si="52"/>
        <v>E2-4</v>
      </c>
      <c r="U8" s="16" t="str">
        <f t="shared" si="52"/>
        <v>E2-4</v>
      </c>
      <c r="V8" s="16" t="str">
        <f t="shared" si="52"/>
        <v>E2-4</v>
      </c>
      <c r="W8" s="16" t="str">
        <f t="shared" si="52"/>
        <v>E2-4</v>
      </c>
      <c r="X8" s="16" t="str">
        <f t="shared" si="52"/>
        <v>E2-5</v>
      </c>
      <c r="Y8" s="16" t="str">
        <f t="shared" si="52"/>
        <v>E2-5</v>
      </c>
      <c r="Z8" s="16" t="str">
        <f t="shared" si="52"/>
        <v>E2-5</v>
      </c>
      <c r="AA8" s="16" t="str">
        <f t="shared" si="52"/>
        <v>E2-5</v>
      </c>
      <c r="AB8" s="16" t="str">
        <f t="shared" si="52"/>
        <v>E2-5</v>
      </c>
      <c r="AC8" s="16" t="str">
        <f t="shared" si="52"/>
        <v>E2-5</v>
      </c>
      <c r="AD8" s="16" t="str">
        <f t="shared" si="52"/>
        <v>E2-5</v>
      </c>
      <c r="AE8" s="16" t="str">
        <f t="shared" si="52"/>
        <v>E2-6</v>
      </c>
      <c r="AF8" s="16" t="str">
        <f t="shared" si="52"/>
        <v>F5-0</v>
      </c>
      <c r="AG8" s="16" t="str">
        <f t="shared" si="52"/>
        <v>F5-0</v>
      </c>
      <c r="AH8" s="16" t="str">
        <f t="shared" si="52"/>
        <v>F5-1</v>
      </c>
      <c r="AI8" s="16" t="str">
        <f t="shared" si="52"/>
        <v>F5-1</v>
      </c>
      <c r="AJ8" s="16" t="str">
        <f t="shared" si="52"/>
        <v>F5-1</v>
      </c>
      <c r="AK8" s="16" t="str">
        <f t="shared" si="52"/>
        <v>F5-1</v>
      </c>
      <c r="AL8" s="16" t="str">
        <f t="shared" si="52"/>
        <v>F5-1</v>
      </c>
      <c r="AM8" s="16" t="str">
        <f t="shared" si="52"/>
        <v>F5-1</v>
      </c>
      <c r="AN8" s="16" t="str">
        <f t="shared" si="52"/>
        <v>F5-1</v>
      </c>
      <c r="AO8" s="16" t="str">
        <f t="shared" si="52"/>
        <v>F5-1</v>
      </c>
      <c r="AP8" s="16" t="str">
        <f t="shared" si="52"/>
        <v>F5-1</v>
      </c>
      <c r="AQ8" s="16" t="str">
        <f t="shared" ref="AQ8:DA8" si="53">_xlfn.CONCAT(AQ2,"-",AQ3)</f>
        <v>F5-1</v>
      </c>
      <c r="AR8" s="16" t="str">
        <f t="shared" si="53"/>
        <v>F5-1</v>
      </c>
      <c r="AS8" s="16" t="str">
        <f t="shared" ref="AS8:AU8" si="54">_xlfn.CONCAT(AS2,"-",AS3)</f>
        <v>F5-2</v>
      </c>
      <c r="AT8" s="16" t="str">
        <f t="shared" si="54"/>
        <v>F5-2</v>
      </c>
      <c r="AU8" s="16" t="str">
        <f t="shared" si="54"/>
        <v>F5-2</v>
      </c>
      <c r="AV8" s="16" t="str">
        <f t="shared" si="53"/>
        <v>F5-2</v>
      </c>
      <c r="AW8" s="16" t="str">
        <f t="shared" si="53"/>
        <v>F5-2</v>
      </c>
      <c r="AX8" s="16" t="str">
        <f t="shared" si="53"/>
        <v>F5-2</v>
      </c>
      <c r="AY8" s="16" t="str">
        <f t="shared" si="53"/>
        <v>F5-2</v>
      </c>
      <c r="AZ8" s="16" t="str">
        <f t="shared" si="53"/>
        <v>F5-2</v>
      </c>
      <c r="BA8" s="16" t="str">
        <f t="shared" si="53"/>
        <v>F5-2</v>
      </c>
      <c r="BB8" s="16" t="str">
        <f t="shared" ref="BB8:BD8" si="55">_xlfn.CONCAT(BB2,"-",BB3)</f>
        <v>F5-3</v>
      </c>
      <c r="BC8" s="16" t="str">
        <f t="shared" si="55"/>
        <v>F5-3</v>
      </c>
      <c r="BD8" s="16" t="str">
        <f t="shared" si="55"/>
        <v>F5-3</v>
      </c>
      <c r="BE8" s="16" t="str">
        <f t="shared" si="53"/>
        <v>F5-3</v>
      </c>
      <c r="BF8" s="16" t="str">
        <f t="shared" si="53"/>
        <v>F5-3</v>
      </c>
      <c r="BG8" s="16" t="str">
        <f t="shared" si="53"/>
        <v>F5-3</v>
      </c>
      <c r="BH8" s="16" t="str">
        <f t="shared" si="53"/>
        <v>F5-3</v>
      </c>
      <c r="BI8" s="16" t="str">
        <f t="shared" si="53"/>
        <v>F5-3</v>
      </c>
      <c r="BJ8" s="16" t="str">
        <f t="shared" si="53"/>
        <v>F5-3</v>
      </c>
      <c r="BK8" s="16" t="str">
        <f t="shared" si="53"/>
        <v>F5-3</v>
      </c>
      <c r="BL8" s="16" t="str">
        <f t="shared" ref="BL8:BM8" si="56">_xlfn.CONCAT(BL2,"-",BL3)</f>
        <v>F5-4</v>
      </c>
      <c r="BM8" s="16" t="str">
        <f t="shared" si="56"/>
        <v>F5-4</v>
      </c>
      <c r="BN8" s="16" t="str">
        <f t="shared" si="53"/>
        <v>F5-4</v>
      </c>
      <c r="BO8" s="16" t="str">
        <f t="shared" si="53"/>
        <v>F5-4</v>
      </c>
      <c r="BP8" s="16" t="str">
        <f t="shared" si="53"/>
        <v>F5-4</v>
      </c>
      <c r="BQ8" s="16" t="str">
        <f t="shared" si="53"/>
        <v>F5-4</v>
      </c>
      <c r="BR8" s="16" t="str">
        <f t="shared" si="53"/>
        <v>F5-4</v>
      </c>
      <c r="BS8" s="16" t="str">
        <f t="shared" si="53"/>
        <v>F5-4</v>
      </c>
      <c r="BT8" s="16" t="str">
        <f t="shared" ref="BT8:BV8" si="57">_xlfn.CONCAT(BT2,"-",BT3)</f>
        <v>F5-5</v>
      </c>
      <c r="BU8" s="16" t="str">
        <f t="shared" si="57"/>
        <v>F5-5</v>
      </c>
      <c r="BV8" s="16" t="str">
        <f t="shared" si="57"/>
        <v>F5-5</v>
      </c>
      <c r="BW8" s="16" t="str">
        <f t="shared" si="53"/>
        <v>F5-5</v>
      </c>
      <c r="BX8" s="16" t="str">
        <f t="shared" si="53"/>
        <v>F5-5</v>
      </c>
      <c r="BY8" s="16" t="str">
        <f t="shared" si="53"/>
        <v>F5-5</v>
      </c>
      <c r="BZ8" s="16" t="str">
        <f t="shared" si="53"/>
        <v>F5-5</v>
      </c>
      <c r="CA8" s="16" t="str">
        <f t="shared" si="53"/>
        <v>F5-5</v>
      </c>
      <c r="CB8" s="16" t="str">
        <f t="shared" si="53"/>
        <v>F5-5</v>
      </c>
      <c r="CC8" s="16" t="str">
        <f t="shared" ref="CC8:CD8" si="58">_xlfn.CONCAT(CC2,"-",CC3)</f>
        <v>F5-6</v>
      </c>
      <c r="CD8" s="16" t="str">
        <f t="shared" si="58"/>
        <v>F5-6</v>
      </c>
      <c r="CE8" s="16" t="str">
        <f t="shared" si="53"/>
        <v>F5-6</v>
      </c>
      <c r="CF8" s="16" t="str">
        <f t="shared" si="53"/>
        <v>F5-6</v>
      </c>
      <c r="CG8" s="16" t="str">
        <f t="shared" si="53"/>
        <v>F5-6</v>
      </c>
      <c r="CH8" s="16" t="str">
        <f t="shared" si="53"/>
        <v>F5-6</v>
      </c>
      <c r="CI8" s="16" t="str">
        <f t="shared" si="53"/>
        <v>F5-6</v>
      </c>
      <c r="CJ8" s="16" t="str">
        <f t="shared" si="53"/>
        <v>F5-6</v>
      </c>
      <c r="CK8" s="16" t="str">
        <f t="shared" si="53"/>
        <v>F5-6</v>
      </c>
      <c r="CL8" s="16" t="str">
        <f t="shared" ref="CL8:CN8" si="59">_xlfn.CONCAT(CL2,"-",CL3)</f>
        <v>F5-7</v>
      </c>
      <c r="CM8" s="16" t="str">
        <f t="shared" si="59"/>
        <v>F5-7</v>
      </c>
      <c r="CN8" s="16" t="str">
        <f t="shared" si="59"/>
        <v>F5-7</v>
      </c>
      <c r="CO8" s="16" t="str">
        <f t="shared" si="53"/>
        <v>F5-7</v>
      </c>
      <c r="CP8" s="16" t="str">
        <f t="shared" si="53"/>
        <v>F5-7</v>
      </c>
      <c r="CQ8" s="16" t="str">
        <f t="shared" si="53"/>
        <v>F5-7</v>
      </c>
      <c r="CR8" s="16" t="str">
        <f t="shared" si="53"/>
        <v>F5-7</v>
      </c>
      <c r="CS8" s="16" t="str">
        <f t="shared" si="53"/>
        <v>F5-7</v>
      </c>
      <c r="CT8" s="16" t="str">
        <f t="shared" si="53"/>
        <v>F5-7</v>
      </c>
      <c r="CU8" s="16" t="str">
        <f t="shared" si="53"/>
        <v>F5-7</v>
      </c>
      <c r="CV8" s="16" t="str">
        <f t="shared" si="53"/>
        <v>F5-7.5</v>
      </c>
      <c r="CW8" s="16" t="str">
        <f t="shared" si="53"/>
        <v>F5-7.5</v>
      </c>
      <c r="CX8" s="16" t="str">
        <f t="shared" si="53"/>
        <v>F5-7.5</v>
      </c>
      <c r="CY8" s="16" t="str">
        <f t="shared" si="53"/>
        <v>F5-7.5</v>
      </c>
      <c r="CZ8" s="16" t="str">
        <f t="shared" si="53"/>
        <v>F5-7.5</v>
      </c>
      <c r="DA8" s="16" t="str">
        <f t="shared" si="53"/>
        <v>F5-7.5</v>
      </c>
      <c r="DB8" s="16" t="str">
        <f t="shared" ref="DB8:JE8" si="60">_xlfn.CONCAT(DB2,"-",DB3)</f>
        <v>F5-7.5</v>
      </c>
      <c r="DC8" s="16" t="str">
        <f t="shared" si="60"/>
        <v>F5-7.5</v>
      </c>
      <c r="DD8" s="16" t="str">
        <f t="shared" si="60"/>
        <v>F5-8</v>
      </c>
      <c r="DE8" s="16" t="str">
        <f t="shared" si="60"/>
        <v>F5-8</v>
      </c>
      <c r="DF8" s="16" t="str">
        <f t="shared" si="60"/>
        <v>F5-8</v>
      </c>
      <c r="DG8" s="16" t="str">
        <f t="shared" si="60"/>
        <v>F5-8</v>
      </c>
      <c r="DH8" s="16" t="str">
        <f t="shared" ref="DH8:FS8" si="61">_xlfn.CONCAT(DH2,"-",DH3)</f>
        <v>F5-8</v>
      </c>
      <c r="DI8" s="16" t="str">
        <f t="shared" si="61"/>
        <v>F5-8</v>
      </c>
      <c r="DJ8" s="16" t="str">
        <f t="shared" si="61"/>
        <v>F5-8</v>
      </c>
      <c r="DK8" s="16" t="str">
        <f t="shared" si="61"/>
        <v>F5-8</v>
      </c>
      <c r="DL8" s="16" t="str">
        <f t="shared" si="61"/>
        <v>F5-8</v>
      </c>
      <c r="DM8" s="16" t="str">
        <f t="shared" si="61"/>
        <v>F5-8</v>
      </c>
      <c r="DN8" s="16" t="str">
        <f t="shared" si="61"/>
        <v>F5-8</v>
      </c>
      <c r="DO8" s="16" t="str">
        <f t="shared" si="61"/>
        <v>F5-8</v>
      </c>
      <c r="DP8" s="16" t="str">
        <f t="shared" si="61"/>
        <v>F5-8</v>
      </c>
      <c r="DQ8" s="16" t="str">
        <f t="shared" si="61"/>
        <v>F5-8</v>
      </c>
      <c r="DR8" s="16" t="str">
        <f t="shared" si="61"/>
        <v>F5-9</v>
      </c>
      <c r="DS8" s="16" t="str">
        <f t="shared" si="61"/>
        <v>F5-9</v>
      </c>
      <c r="DT8" s="16" t="str">
        <f t="shared" si="61"/>
        <v>F5-9</v>
      </c>
      <c r="DU8" s="16" t="str">
        <f t="shared" si="61"/>
        <v>F5-9</v>
      </c>
      <c r="DV8" s="16" t="str">
        <f t="shared" si="61"/>
        <v>F5-9</v>
      </c>
      <c r="DW8" s="16" t="str">
        <f t="shared" si="61"/>
        <v>F5-9</v>
      </c>
      <c r="DX8" s="16" t="str">
        <f t="shared" si="61"/>
        <v>F5-9</v>
      </c>
      <c r="DY8" s="16" t="str">
        <f t="shared" si="61"/>
        <v>F5-9</v>
      </c>
      <c r="DZ8" s="16" t="str">
        <f t="shared" si="61"/>
        <v>F5-9</v>
      </c>
      <c r="EA8" s="16" t="str">
        <f t="shared" si="61"/>
        <v>F5-10</v>
      </c>
      <c r="EB8" s="16" t="str">
        <f t="shared" si="61"/>
        <v>F5-10</v>
      </c>
      <c r="EC8" s="16" t="str">
        <f t="shared" si="61"/>
        <v>F5-10</v>
      </c>
      <c r="ED8" s="16" t="str">
        <f t="shared" si="61"/>
        <v>F5-10</v>
      </c>
      <c r="EE8" s="16" t="str">
        <f t="shared" si="61"/>
        <v>F5-10</v>
      </c>
      <c r="EF8" s="16" t="str">
        <f t="shared" si="61"/>
        <v>F5-10</v>
      </c>
      <c r="EG8" s="16" t="str">
        <f t="shared" si="61"/>
        <v>F5-10</v>
      </c>
      <c r="EH8" s="16" t="str">
        <f t="shared" si="61"/>
        <v>F5-10</v>
      </c>
      <c r="EI8" s="16" t="str">
        <f t="shared" si="61"/>
        <v>F5-10</v>
      </c>
      <c r="EJ8" s="16" t="str">
        <f t="shared" si="61"/>
        <v>F5-10</v>
      </c>
      <c r="EK8" s="16" t="str">
        <f t="shared" si="61"/>
        <v>F5-10</v>
      </c>
      <c r="EL8" s="16" t="str">
        <f t="shared" si="61"/>
        <v>F5-10</v>
      </c>
      <c r="EM8" s="16" t="str">
        <f t="shared" si="61"/>
        <v>F5-10</v>
      </c>
      <c r="EN8" s="16" t="str">
        <f t="shared" si="61"/>
        <v>F5-10</v>
      </c>
      <c r="EO8" s="16" t="str">
        <f t="shared" si="61"/>
        <v>F5-10</v>
      </c>
      <c r="EP8" s="16" t="str">
        <f t="shared" si="61"/>
        <v>F5-10</v>
      </c>
      <c r="EQ8" s="16" t="str">
        <f t="shared" si="61"/>
        <v>F5-10</v>
      </c>
      <c r="ER8" s="16" t="str">
        <f t="shared" si="61"/>
        <v>F5-10</v>
      </c>
      <c r="ES8" s="16" t="str">
        <f t="shared" si="61"/>
        <v>F5-10</v>
      </c>
      <c r="ET8" s="16" t="str">
        <f t="shared" si="61"/>
        <v>F5-10</v>
      </c>
      <c r="EU8" s="16" t="str">
        <f t="shared" si="61"/>
        <v>F5-10</v>
      </c>
      <c r="EV8" s="16" t="str">
        <f t="shared" si="61"/>
        <v>F5-10</v>
      </c>
      <c r="EW8" s="16" t="str">
        <f t="shared" si="61"/>
        <v>F5-10</v>
      </c>
      <c r="EX8" s="16" t="str">
        <f t="shared" si="61"/>
        <v>F5-10</v>
      </c>
      <c r="EY8" s="16" t="str">
        <f t="shared" si="61"/>
        <v>F5-11</v>
      </c>
      <c r="EZ8" s="16" t="str">
        <f t="shared" si="61"/>
        <v>F5-11</v>
      </c>
      <c r="FA8" s="16" t="str">
        <f t="shared" si="61"/>
        <v>F5-11</v>
      </c>
      <c r="FB8" s="16" t="str">
        <f t="shared" si="61"/>
        <v>F5-11</v>
      </c>
      <c r="FC8" s="16" t="str">
        <f t="shared" si="61"/>
        <v>F5-11</v>
      </c>
      <c r="FD8" s="16" t="str">
        <f t="shared" si="61"/>
        <v>F5-11</v>
      </c>
      <c r="FE8" s="16" t="str">
        <f t="shared" si="61"/>
        <v>F5-11</v>
      </c>
      <c r="FF8" s="16" t="str">
        <f t="shared" si="61"/>
        <v>F5-12</v>
      </c>
      <c r="FG8" s="16" t="str">
        <f t="shared" si="61"/>
        <v>F5-12</v>
      </c>
      <c r="FH8" s="16" t="str">
        <f t="shared" si="61"/>
        <v>F5-12</v>
      </c>
      <c r="FI8" s="16" t="str">
        <f t="shared" si="61"/>
        <v>F5-12</v>
      </c>
      <c r="FJ8" s="16" t="str">
        <f t="shared" si="61"/>
        <v>F5-12</v>
      </c>
      <c r="FK8" s="16" t="str">
        <f t="shared" si="61"/>
        <v>F5-12</v>
      </c>
      <c r="FL8" s="16" t="str">
        <f t="shared" si="61"/>
        <v>F5-12</v>
      </c>
      <c r="FM8" s="16" t="str">
        <f t="shared" si="61"/>
        <v>F5-12</v>
      </c>
      <c r="FN8" s="16" t="str">
        <f t="shared" si="61"/>
        <v>F5-12</v>
      </c>
      <c r="FO8" s="16" t="str">
        <f t="shared" si="61"/>
        <v>F5-12</v>
      </c>
      <c r="FP8" s="16" t="str">
        <f t="shared" si="61"/>
        <v>F5-12</v>
      </c>
      <c r="FQ8" s="16" t="str">
        <f t="shared" si="61"/>
        <v>F5-12</v>
      </c>
      <c r="FR8" s="16" t="str">
        <f t="shared" si="61"/>
        <v>F5-12</v>
      </c>
      <c r="FS8" s="16" t="str">
        <f t="shared" si="61"/>
        <v>F5-12</v>
      </c>
      <c r="FT8" s="16" t="str">
        <f t="shared" ref="FT8:IE8" si="62">_xlfn.CONCAT(FT2,"-",FT3)</f>
        <v>F5-12</v>
      </c>
      <c r="FU8" s="16" t="str">
        <f t="shared" si="62"/>
        <v>F5-12</v>
      </c>
      <c r="FV8" s="16" t="str">
        <f t="shared" si="62"/>
        <v>F5-12</v>
      </c>
      <c r="FW8" s="16" t="str">
        <f t="shared" si="62"/>
        <v>F5-12</v>
      </c>
      <c r="FX8" s="16" t="str">
        <f t="shared" si="62"/>
        <v>F5-12</v>
      </c>
      <c r="FY8" s="16" t="str">
        <f t="shared" si="62"/>
        <v>F5-12</v>
      </c>
      <c r="FZ8" s="16" t="str">
        <f t="shared" si="62"/>
        <v>F5-12</v>
      </c>
      <c r="GA8" s="16" t="str">
        <f t="shared" si="62"/>
        <v>F5-12</v>
      </c>
      <c r="GB8" s="16" t="str">
        <f t="shared" si="62"/>
        <v>F5-13</v>
      </c>
      <c r="GC8" s="16" t="str">
        <f t="shared" si="62"/>
        <v>F5-13</v>
      </c>
      <c r="GD8" s="16" t="str">
        <f t="shared" si="62"/>
        <v>F5-13</v>
      </c>
      <c r="GE8" s="16" t="str">
        <f t="shared" si="62"/>
        <v>F5-13</v>
      </c>
      <c r="GF8" s="16" t="str">
        <f t="shared" si="62"/>
        <v>F5-13</v>
      </c>
      <c r="GG8" s="16" t="str">
        <f t="shared" si="62"/>
        <v>F5-13</v>
      </c>
      <c r="GH8" s="16" t="str">
        <f t="shared" si="62"/>
        <v>F5-13</v>
      </c>
      <c r="GI8" s="16" t="str">
        <f t="shared" si="62"/>
        <v>F5-13</v>
      </c>
      <c r="GJ8" s="16" t="str">
        <f t="shared" si="62"/>
        <v>F5-13</v>
      </c>
      <c r="GK8" s="16" t="str">
        <f t="shared" si="62"/>
        <v>F5-13</v>
      </c>
      <c r="GL8" s="16" t="str">
        <f t="shared" si="62"/>
        <v>F5-14</v>
      </c>
      <c r="GM8" s="16" t="str">
        <f t="shared" si="62"/>
        <v>F5-14</v>
      </c>
      <c r="GN8" s="16" t="str">
        <f t="shared" si="62"/>
        <v>F5-14</v>
      </c>
      <c r="GO8" s="16" t="str">
        <f t="shared" si="62"/>
        <v>F5-14</v>
      </c>
      <c r="GP8" s="16" t="str">
        <f t="shared" si="62"/>
        <v>F5-14</v>
      </c>
      <c r="GQ8" s="16" t="str">
        <f t="shared" si="62"/>
        <v>F5-14</v>
      </c>
      <c r="GR8" s="16" t="str">
        <f t="shared" si="62"/>
        <v>F5-14</v>
      </c>
      <c r="GS8" s="16" t="str">
        <f t="shared" si="62"/>
        <v>F5-14</v>
      </c>
      <c r="GT8" s="16" t="str">
        <f t="shared" si="62"/>
        <v>F5-14</v>
      </c>
      <c r="GU8" s="16" t="str">
        <f t="shared" si="62"/>
        <v>F5-14</v>
      </c>
      <c r="GV8" s="16" t="str">
        <f t="shared" si="62"/>
        <v>F5-14</v>
      </c>
      <c r="GW8" s="16" t="str">
        <f t="shared" si="62"/>
        <v>F5-14</v>
      </c>
      <c r="GX8" s="16" t="str">
        <f t="shared" si="62"/>
        <v>F5-14</v>
      </c>
      <c r="GY8" s="16" t="str">
        <f t="shared" si="62"/>
        <v>F5-14</v>
      </c>
      <c r="GZ8" s="16" t="str">
        <f t="shared" si="62"/>
        <v>F5-14</v>
      </c>
      <c r="HA8" s="16" t="str">
        <f t="shared" si="62"/>
        <v>F5-14</v>
      </c>
      <c r="HB8" s="16" t="str">
        <f t="shared" si="62"/>
        <v>F5-14</v>
      </c>
      <c r="HC8" s="16" t="str">
        <f t="shared" si="62"/>
        <v>F5-14</v>
      </c>
      <c r="HD8" s="16" t="str">
        <f t="shared" si="62"/>
        <v>F5-14</v>
      </c>
      <c r="HE8" s="16" t="str">
        <f t="shared" si="62"/>
        <v>F5-14</v>
      </c>
      <c r="HF8" s="16" t="str">
        <f t="shared" si="62"/>
        <v>F5-14</v>
      </c>
      <c r="HG8" s="16" t="str">
        <f t="shared" si="62"/>
        <v>F5-14</v>
      </c>
      <c r="HH8" s="16" t="str">
        <f t="shared" si="62"/>
        <v>F5-14</v>
      </c>
      <c r="HI8" s="16" t="str">
        <f t="shared" si="62"/>
        <v>F5-14</v>
      </c>
      <c r="HJ8" s="16" t="str">
        <f t="shared" si="62"/>
        <v>F5-14</v>
      </c>
      <c r="HK8" s="16" t="str">
        <f t="shared" si="62"/>
        <v>F5-15</v>
      </c>
      <c r="HL8" s="16" t="str">
        <f t="shared" si="62"/>
        <v>F5-15</v>
      </c>
      <c r="HM8" s="16" t="str">
        <f t="shared" si="62"/>
        <v>F5-15</v>
      </c>
      <c r="HN8" s="16" t="str">
        <f t="shared" si="62"/>
        <v>F5-15</v>
      </c>
      <c r="HO8" s="16" t="str">
        <f t="shared" si="62"/>
        <v>F5-15</v>
      </c>
      <c r="HP8" s="16" t="str">
        <f t="shared" si="62"/>
        <v>F5-15</v>
      </c>
      <c r="HQ8" s="16" t="str">
        <f t="shared" si="62"/>
        <v>F5-15</v>
      </c>
      <c r="HR8" s="16" t="str">
        <f t="shared" si="62"/>
        <v>F5-15</v>
      </c>
      <c r="HS8" s="16" t="str">
        <f t="shared" si="62"/>
        <v>F5-15</v>
      </c>
      <c r="HT8" s="16" t="str">
        <f t="shared" si="62"/>
        <v>F5-15</v>
      </c>
      <c r="HU8" s="16" t="str">
        <f t="shared" si="62"/>
        <v>F5-15</v>
      </c>
      <c r="HV8" s="16" t="str">
        <f t="shared" si="62"/>
        <v>F5-15</v>
      </c>
      <c r="HW8" s="16" t="str">
        <f t="shared" si="62"/>
        <v>F5-15</v>
      </c>
      <c r="HX8" s="16" t="str">
        <f t="shared" si="62"/>
        <v>F5-15</v>
      </c>
      <c r="HY8" s="16" t="str">
        <f t="shared" si="62"/>
        <v>F5-15</v>
      </c>
      <c r="HZ8" s="16" t="str">
        <f t="shared" si="62"/>
        <v>F5-15</v>
      </c>
      <c r="IA8" s="16" t="str">
        <f t="shared" si="62"/>
        <v>F5-15</v>
      </c>
      <c r="IB8" s="16" t="str">
        <f t="shared" si="62"/>
        <v>F5-15</v>
      </c>
      <c r="IC8" s="16" t="str">
        <f t="shared" si="62"/>
        <v>F5-15</v>
      </c>
      <c r="ID8" s="16" t="str">
        <f t="shared" si="62"/>
        <v>F5-15</v>
      </c>
      <c r="IE8" s="16" t="str">
        <f t="shared" si="62"/>
        <v>F5-15</v>
      </c>
      <c r="IF8" s="16" t="str">
        <f t="shared" ref="IF8:JD8" si="63">_xlfn.CONCAT(IF2,"-",IF3)</f>
        <v>F5-15</v>
      </c>
      <c r="IG8" s="16" t="str">
        <f t="shared" si="63"/>
        <v>F5-15</v>
      </c>
      <c r="IH8" s="16" t="str">
        <f t="shared" si="63"/>
        <v>F5-15</v>
      </c>
      <c r="II8" s="16" t="str">
        <f t="shared" si="63"/>
        <v>F5-15</v>
      </c>
      <c r="IJ8" s="16" t="str">
        <f t="shared" si="63"/>
        <v>F5-15</v>
      </c>
      <c r="IK8" s="16" t="str">
        <f t="shared" si="63"/>
        <v>F5-15</v>
      </c>
      <c r="IL8" s="16" t="str">
        <f t="shared" si="63"/>
        <v>F5-15</v>
      </c>
      <c r="IM8" s="16" t="str">
        <f t="shared" si="63"/>
        <v>F5-15</v>
      </c>
      <c r="IN8" s="16" t="str">
        <f t="shared" si="63"/>
        <v>F5-15</v>
      </c>
      <c r="IO8" s="16" t="str">
        <f t="shared" si="63"/>
        <v>F5-16</v>
      </c>
      <c r="IP8" s="16" t="str">
        <f t="shared" si="63"/>
        <v>F5-16</v>
      </c>
      <c r="IQ8" s="16" t="str">
        <f t="shared" si="63"/>
        <v>F5-16</v>
      </c>
      <c r="IR8" s="16" t="str">
        <f t="shared" si="63"/>
        <v>F5-16</v>
      </c>
      <c r="IS8" s="16" t="str">
        <f t="shared" si="63"/>
        <v>F5-16</v>
      </c>
      <c r="IT8" s="16" t="str">
        <f t="shared" si="63"/>
        <v>F5-16</v>
      </c>
      <c r="IU8" s="16" t="str">
        <f t="shared" si="63"/>
        <v>F5-16</v>
      </c>
      <c r="IV8" s="16" t="str">
        <f t="shared" si="63"/>
        <v>F5-16</v>
      </c>
      <c r="IW8" s="16" t="str">
        <f t="shared" si="63"/>
        <v>F5-16</v>
      </c>
      <c r="IX8" s="16" t="str">
        <f t="shared" si="63"/>
        <v>F5-16</v>
      </c>
      <c r="IY8" s="16" t="str">
        <f t="shared" si="63"/>
        <v>F5-16</v>
      </c>
      <c r="IZ8" s="16" t="str">
        <f t="shared" si="63"/>
        <v>F5-16</v>
      </c>
      <c r="JA8" s="16" t="str">
        <f t="shared" si="63"/>
        <v>F5-16</v>
      </c>
      <c r="JB8" s="16" t="str">
        <f t="shared" si="63"/>
        <v>F5-16</v>
      </c>
      <c r="JC8" s="16" t="str">
        <f t="shared" si="63"/>
        <v>F5-16</v>
      </c>
      <c r="JD8" s="16" t="str">
        <f t="shared" si="63"/>
        <v>F5-16</v>
      </c>
      <c r="JE8" s="16" t="str">
        <f t="shared" si="60"/>
        <v>F5-16</v>
      </c>
    </row>
    <row r="9" spans="1:265" s="3" customFormat="1" x14ac:dyDescent="0.25">
      <c r="B9" s="24" t="s">
        <v>11</v>
      </c>
      <c r="C9" s="16">
        <v>7</v>
      </c>
      <c r="D9" s="16"/>
      <c r="E9" s="16" t="str">
        <f>VLOOKUP(E$8,Conditions!$A:$R,$C9,FALSE)</f>
        <v>Ethanol</v>
      </c>
      <c r="F9" s="16" t="str">
        <f>VLOOKUP(F$8,Conditions!$A:$R,$C9,FALSE)</f>
        <v>Ethanol</v>
      </c>
      <c r="G9" s="16" t="str">
        <f>VLOOKUP(G$8,Conditions!$A:$R,$C9,FALSE)</f>
        <v>Ethanol</v>
      </c>
      <c r="H9" s="16" t="str">
        <f>VLOOKUP(H$8,Conditions!$A:$R,$C9,FALSE)</f>
        <v>Ethanol</v>
      </c>
      <c r="I9" s="16" t="str">
        <f>VLOOKUP(I$8,Conditions!$A:$R,$C9,FALSE)</f>
        <v>Ethanol</v>
      </c>
      <c r="J9" s="16" t="str">
        <f>VLOOKUP(J$8,Conditions!$A:$R,$C9,FALSE)</f>
        <v>Ethanol</v>
      </c>
      <c r="K9" s="16" t="str">
        <f>VLOOKUP(K$8,Conditions!$A:$R,$C9,FALSE)</f>
        <v>Ethanol</v>
      </c>
      <c r="L9" s="16" t="str">
        <f>VLOOKUP(L$8,Conditions!$A:$R,$C9,FALSE)</f>
        <v>Ethanol</v>
      </c>
      <c r="M9" s="16" t="str">
        <f>VLOOKUP(M$8,Conditions!$A:$R,$C9,FALSE)</f>
        <v>Ethanol</v>
      </c>
      <c r="N9" s="16" t="str">
        <f>VLOOKUP(N$8,Conditions!$A:$R,$C9,FALSE)</f>
        <v>Ethanol</v>
      </c>
      <c r="O9" s="16" t="str">
        <f>VLOOKUP(O$8,Conditions!$A:$R,$C9,FALSE)</f>
        <v>Ethanol</v>
      </c>
      <c r="P9" s="16" t="str">
        <f>VLOOKUP(P$8,Conditions!$A:$R,$C9,FALSE)</f>
        <v>Ethanol</v>
      </c>
      <c r="Q9" s="16" t="str">
        <f>VLOOKUP(Q$8,Conditions!$A:$R,$C9,FALSE)</f>
        <v>Ethanol</v>
      </c>
      <c r="R9" s="16" t="str">
        <f>VLOOKUP(R$8,Conditions!$A:$R,$C9,FALSE)</f>
        <v>Ethanol</v>
      </c>
      <c r="S9" s="16" t="str">
        <f>VLOOKUP(S$8,Conditions!$A:$R,$C9,FALSE)</f>
        <v>Ethanol</v>
      </c>
      <c r="T9" s="16" t="str">
        <f>VLOOKUP(T$8,Conditions!$A:$R,$C9,FALSE)</f>
        <v>Ethanol</v>
      </c>
      <c r="U9" s="16" t="str">
        <f>VLOOKUP(U$8,Conditions!$A:$R,$C9,FALSE)</f>
        <v>Ethanol</v>
      </c>
      <c r="V9" s="16" t="str">
        <f>VLOOKUP(V$8,Conditions!$A:$R,$C9,FALSE)</f>
        <v>Ethanol</v>
      </c>
      <c r="W9" s="16" t="str">
        <f>VLOOKUP(W$8,Conditions!$A:$R,$C9,FALSE)</f>
        <v>Ethanol</v>
      </c>
      <c r="X9" s="16" t="str">
        <f>VLOOKUP(X$8,Conditions!$A:$R,$C9,FALSE)</f>
        <v>Ethanol</v>
      </c>
      <c r="Y9" s="16" t="str">
        <f>VLOOKUP(Y$8,Conditions!$A:$R,$C9,FALSE)</f>
        <v>Ethanol</v>
      </c>
      <c r="Z9" s="16" t="str">
        <f>VLOOKUP(Z$8,Conditions!$A:$R,$C9,FALSE)</f>
        <v>Ethanol</v>
      </c>
      <c r="AA9" s="16" t="str">
        <f>VLOOKUP(AA$8,Conditions!$A:$R,$C9,FALSE)</f>
        <v>Ethanol</v>
      </c>
      <c r="AB9" s="16" t="str">
        <f>VLOOKUP(AB$8,Conditions!$A:$R,$C9,FALSE)</f>
        <v>Ethanol</v>
      </c>
      <c r="AC9" s="16" t="str">
        <f>VLOOKUP(AC$8,Conditions!$A:$R,$C9,FALSE)</f>
        <v>Ethanol</v>
      </c>
      <c r="AD9" s="16" t="str">
        <f>VLOOKUP(AD$8,Conditions!$A:$R,$C9,FALSE)</f>
        <v>Ethanol</v>
      </c>
      <c r="AE9" s="16" t="str">
        <f>VLOOKUP(AE$8,Conditions!$A:$R,$C9,FALSE)</f>
        <v>Ethanol</v>
      </c>
      <c r="AF9" s="16" t="str">
        <f>VLOOKUP(AF$8,Conditions!$A:$R,$C9,FALSE)</f>
        <v>Ethanol</v>
      </c>
      <c r="AG9" s="16" t="str">
        <f>VLOOKUP(AG$8,Conditions!$A:$R,$C9,FALSE)</f>
        <v>Ethanol</v>
      </c>
      <c r="AH9" s="16" t="str">
        <f>VLOOKUP(AH$8,Conditions!$A:$R,$C9,FALSE)</f>
        <v>Ethanol</v>
      </c>
      <c r="AI9" s="16" t="str">
        <f>VLOOKUP(AI$8,Conditions!$A:$R,$C9,FALSE)</f>
        <v>Ethanol</v>
      </c>
      <c r="AJ9" s="16" t="str">
        <f>VLOOKUP(AJ$8,Conditions!$A:$R,$C9,FALSE)</f>
        <v>Ethanol</v>
      </c>
      <c r="AK9" s="16" t="str">
        <f>VLOOKUP(AK$8,Conditions!$A:$R,$C9,FALSE)</f>
        <v>Ethanol</v>
      </c>
      <c r="AL9" s="16" t="str">
        <f>VLOOKUP(AL$8,Conditions!$A:$R,$C9,FALSE)</f>
        <v>Ethanol</v>
      </c>
      <c r="AM9" s="16" t="str">
        <f>VLOOKUP(AM$8,Conditions!$A:$R,$C9,FALSE)</f>
        <v>Ethanol</v>
      </c>
      <c r="AN9" s="16" t="str">
        <f>VLOOKUP(AN$8,Conditions!$A:$R,$C9,FALSE)</f>
        <v>Ethanol</v>
      </c>
      <c r="AO9" s="16" t="str">
        <f>VLOOKUP(AO$8,Conditions!$A:$R,$C9,FALSE)</f>
        <v>Ethanol</v>
      </c>
      <c r="AP9" s="16" t="str">
        <f>VLOOKUP(AP$8,Conditions!$A:$R,$C9,FALSE)</f>
        <v>Ethanol</v>
      </c>
      <c r="AQ9" s="16" t="str">
        <f>VLOOKUP(AQ$8,Conditions!$A:$R,$C9,FALSE)</f>
        <v>Ethanol</v>
      </c>
      <c r="AR9" s="16" t="str">
        <f>VLOOKUP(AR$8,Conditions!$A:$R,$C9,FALSE)</f>
        <v>Ethanol</v>
      </c>
      <c r="AS9" s="16" t="str">
        <f>VLOOKUP(AS$8,Conditions!$A:$R,$C9,FALSE)</f>
        <v>Ethanol</v>
      </c>
      <c r="AT9" s="16" t="str">
        <f>VLOOKUP(AT$8,Conditions!$A:$R,$C9,FALSE)</f>
        <v>Ethanol</v>
      </c>
      <c r="AU9" s="16" t="str">
        <f>VLOOKUP(AU$8,Conditions!$A:$R,$C9,FALSE)</f>
        <v>Ethanol</v>
      </c>
      <c r="AV9" s="16" t="str">
        <f>VLOOKUP(AV$8,Conditions!$A:$R,$C9,FALSE)</f>
        <v>Ethanol</v>
      </c>
      <c r="AW9" s="16" t="str">
        <f>VLOOKUP(AW$8,Conditions!$A:$R,$C9,FALSE)</f>
        <v>Ethanol</v>
      </c>
      <c r="AX9" s="16" t="str">
        <f>VLOOKUP(AX$8,Conditions!$A:$R,$C9,FALSE)</f>
        <v>Ethanol</v>
      </c>
      <c r="AY9" s="16" t="str">
        <f>VLOOKUP(AY$8,Conditions!$A:$R,$C9,FALSE)</f>
        <v>Ethanol</v>
      </c>
      <c r="AZ9" s="16" t="str">
        <f>VLOOKUP(AZ$8,Conditions!$A:$R,$C9,FALSE)</f>
        <v>Ethanol</v>
      </c>
      <c r="BA9" s="16" t="str">
        <f>VLOOKUP(BA$8,Conditions!$A:$R,$C9,FALSE)</f>
        <v>Ethanol</v>
      </c>
      <c r="BB9" s="16" t="str">
        <f>VLOOKUP(BB$8,Conditions!$A:$R,$C9,FALSE)</f>
        <v>Ethanol</v>
      </c>
      <c r="BC9" s="16" t="str">
        <f>VLOOKUP(BC$8,Conditions!$A:$R,$C9,FALSE)</f>
        <v>Ethanol</v>
      </c>
      <c r="BD9" s="16" t="str">
        <f>VLOOKUP(BD$8,Conditions!$A:$R,$C9,FALSE)</f>
        <v>Ethanol</v>
      </c>
      <c r="BE9" s="16" t="str">
        <f>VLOOKUP(BE$8,Conditions!$A:$R,$C9,FALSE)</f>
        <v>Ethanol</v>
      </c>
      <c r="BF9" s="16" t="str">
        <f>VLOOKUP(BF$8,Conditions!$A:$R,$C9,FALSE)</f>
        <v>Ethanol</v>
      </c>
      <c r="BG9" s="16" t="str">
        <f>VLOOKUP(BG$8,Conditions!$A:$R,$C9,FALSE)</f>
        <v>Ethanol</v>
      </c>
      <c r="BH9" s="16" t="str">
        <f>VLOOKUP(BH$8,Conditions!$A:$R,$C9,FALSE)</f>
        <v>Ethanol</v>
      </c>
      <c r="BI9" s="16" t="str">
        <f>VLOOKUP(BI$8,Conditions!$A:$R,$C9,FALSE)</f>
        <v>Ethanol</v>
      </c>
      <c r="BJ9" s="16" t="str">
        <f>VLOOKUP(BJ$8,Conditions!$A:$R,$C9,FALSE)</f>
        <v>Ethanol</v>
      </c>
      <c r="BK9" s="16" t="str">
        <f>VLOOKUP(BK$8,Conditions!$A:$R,$C9,FALSE)</f>
        <v>Ethanol</v>
      </c>
      <c r="BL9" s="16" t="str">
        <f>VLOOKUP(BL$8,Conditions!$A:$R,$C9,FALSE)</f>
        <v>Ethanol</v>
      </c>
      <c r="BM9" s="16" t="str">
        <f>VLOOKUP(BM$8,Conditions!$A:$R,$C9,FALSE)</f>
        <v>Ethanol</v>
      </c>
      <c r="BN9" s="16" t="str">
        <f>VLOOKUP(BN$8,Conditions!$A:$R,$C9,FALSE)</f>
        <v>Ethanol</v>
      </c>
      <c r="BO9" s="16" t="str">
        <f>VLOOKUP(BO$8,Conditions!$A:$R,$C9,FALSE)</f>
        <v>Ethanol</v>
      </c>
      <c r="BP9" s="16" t="str">
        <f>VLOOKUP(BP$8,Conditions!$A:$R,$C9,FALSE)</f>
        <v>Ethanol</v>
      </c>
      <c r="BQ9" s="16" t="str">
        <f>VLOOKUP(BQ$8,Conditions!$A:$R,$C9,FALSE)</f>
        <v>Ethanol</v>
      </c>
      <c r="BR9" s="16" t="str">
        <f>VLOOKUP(BR$8,Conditions!$A:$R,$C9,FALSE)</f>
        <v>Ethanol</v>
      </c>
      <c r="BS9" s="16" t="str">
        <f>VLOOKUP(BS$8,Conditions!$A:$R,$C9,FALSE)</f>
        <v>Ethanol</v>
      </c>
      <c r="BT9" s="16" t="str">
        <f>VLOOKUP(BT$8,Conditions!$A:$R,$C9,FALSE)</f>
        <v>Ethanol</v>
      </c>
      <c r="BU9" s="16" t="str">
        <f>VLOOKUP(BU$8,Conditions!$A:$R,$C9,FALSE)</f>
        <v>Ethanol</v>
      </c>
      <c r="BV9" s="16" t="str">
        <f>VLOOKUP(BV$8,Conditions!$A:$R,$C9,FALSE)</f>
        <v>Ethanol</v>
      </c>
      <c r="BW9" s="16" t="str">
        <f>VLOOKUP(BW$8,Conditions!$A:$R,$C9,FALSE)</f>
        <v>Ethanol</v>
      </c>
      <c r="BX9" s="16" t="str">
        <f>VLOOKUP(BX$8,Conditions!$A:$R,$C9,FALSE)</f>
        <v>Ethanol</v>
      </c>
      <c r="BY9" s="16" t="str">
        <f>VLOOKUP(BY$8,Conditions!$A:$R,$C9,FALSE)</f>
        <v>Ethanol</v>
      </c>
      <c r="BZ9" s="16" t="str">
        <f>VLOOKUP(BZ$8,Conditions!$A:$R,$C9,FALSE)</f>
        <v>Ethanol</v>
      </c>
      <c r="CA9" s="16" t="str">
        <f>VLOOKUP(CA$8,Conditions!$A:$R,$C9,FALSE)</f>
        <v>Ethanol</v>
      </c>
      <c r="CB9" s="16" t="str">
        <f>VLOOKUP(CB$8,Conditions!$A:$R,$C9,FALSE)</f>
        <v>Ethanol</v>
      </c>
      <c r="CC9" s="16" t="str">
        <f>VLOOKUP(CC$8,Conditions!$A:$R,$C9,FALSE)</f>
        <v>Ethanol</v>
      </c>
      <c r="CD9" s="16" t="str">
        <f>VLOOKUP(CD$8,Conditions!$A:$R,$C9,FALSE)</f>
        <v>Ethanol</v>
      </c>
      <c r="CE9" s="16" t="str">
        <f>VLOOKUP(CE$8,Conditions!$A:$R,$C9,FALSE)</f>
        <v>Ethanol</v>
      </c>
      <c r="CF9" s="16" t="str">
        <f>VLOOKUP(CF$8,Conditions!$A:$R,$C9,FALSE)</f>
        <v>Ethanol</v>
      </c>
      <c r="CG9" s="16" t="str">
        <f>VLOOKUP(CG$8,Conditions!$A:$R,$C9,FALSE)</f>
        <v>Ethanol</v>
      </c>
      <c r="CH9" s="16" t="str">
        <f>VLOOKUP(CH$8,Conditions!$A:$R,$C9,FALSE)</f>
        <v>Ethanol</v>
      </c>
      <c r="CI9" s="16" t="str">
        <f>VLOOKUP(CI$8,Conditions!$A:$R,$C9,FALSE)</f>
        <v>Ethanol</v>
      </c>
      <c r="CJ9" s="16" t="str">
        <f>VLOOKUP(CJ$8,Conditions!$A:$R,$C9,FALSE)</f>
        <v>Ethanol</v>
      </c>
      <c r="CK9" s="16" t="str">
        <f>VLOOKUP(CK$8,Conditions!$A:$R,$C9,FALSE)</f>
        <v>Ethanol</v>
      </c>
      <c r="CL9" s="16" t="str">
        <f>VLOOKUP(CL$8,Conditions!$A:$R,$C9,FALSE)</f>
        <v>Ethanol</v>
      </c>
      <c r="CM9" s="16" t="str">
        <f>VLOOKUP(CM$8,Conditions!$A:$R,$C9,FALSE)</f>
        <v>Ethanol</v>
      </c>
      <c r="CN9" s="16" t="str">
        <f>VLOOKUP(CN$8,Conditions!$A:$R,$C9,FALSE)</f>
        <v>Ethanol</v>
      </c>
      <c r="CO9" s="16" t="str">
        <f>VLOOKUP(CO$8,Conditions!$A:$R,$C9,FALSE)</f>
        <v>Ethanol</v>
      </c>
      <c r="CP9" s="16" t="str">
        <f>VLOOKUP(CP$8,Conditions!$A:$R,$C9,FALSE)</f>
        <v>Ethanol</v>
      </c>
      <c r="CQ9" s="16" t="str">
        <f>VLOOKUP(CQ$8,Conditions!$A:$R,$C9,FALSE)</f>
        <v>Ethanol</v>
      </c>
      <c r="CR9" s="16" t="str">
        <f>VLOOKUP(CR$8,Conditions!$A:$R,$C9,FALSE)</f>
        <v>Ethanol</v>
      </c>
      <c r="CS9" s="16" t="str">
        <f>VLOOKUP(CS$8,Conditions!$A:$R,$C9,FALSE)</f>
        <v>Ethanol</v>
      </c>
      <c r="CT9" s="16" t="str">
        <f>VLOOKUP(CT$8,Conditions!$A:$R,$C9,FALSE)</f>
        <v>Ethanol</v>
      </c>
      <c r="CU9" s="16" t="str">
        <f>VLOOKUP(CU$8,Conditions!$A:$R,$C9,FALSE)</f>
        <v>Ethanol</v>
      </c>
      <c r="CV9" s="16" t="str">
        <f>VLOOKUP(CV$8,Conditions!$A:$R,$C9,FALSE)</f>
        <v>Ethanol</v>
      </c>
      <c r="CW9" s="16" t="str">
        <f>VLOOKUP(CW$8,Conditions!$A:$R,$C9,FALSE)</f>
        <v>Ethanol</v>
      </c>
      <c r="CX9" s="16" t="str">
        <f>VLOOKUP(CX$8,Conditions!$A:$R,$C9,FALSE)</f>
        <v>Ethanol</v>
      </c>
      <c r="CY9" s="16" t="str">
        <f>VLOOKUP(CY$8,Conditions!$A:$R,$C9,FALSE)</f>
        <v>Ethanol</v>
      </c>
      <c r="CZ9" s="16" t="str">
        <f>VLOOKUP(CZ$8,Conditions!$A:$R,$C9,FALSE)</f>
        <v>Ethanol</v>
      </c>
      <c r="DA9" s="16" t="str">
        <f>VLOOKUP(DA$8,Conditions!$A:$R,$C9,FALSE)</f>
        <v>Ethanol</v>
      </c>
      <c r="DB9" s="16" t="str">
        <f>VLOOKUP(DB$8,Conditions!$A:$R,$C9,FALSE)</f>
        <v>Ethanol</v>
      </c>
      <c r="DC9" s="16" t="str">
        <f>VLOOKUP(DC$8,Conditions!$A:$R,$C9,FALSE)</f>
        <v>Ethanol</v>
      </c>
      <c r="DD9" s="16" t="str">
        <f>VLOOKUP(DD$8,Conditions!$A:$R,$C9,FALSE)</f>
        <v>Ethanol</v>
      </c>
      <c r="DE9" s="16" t="str">
        <f>VLOOKUP(DE$8,Conditions!$A:$R,$C9,FALSE)</f>
        <v>Ethanol</v>
      </c>
      <c r="DF9" s="16" t="str">
        <f>VLOOKUP(DF$8,Conditions!$A:$R,$C9,FALSE)</f>
        <v>Ethanol</v>
      </c>
      <c r="DG9" s="16" t="str">
        <f>VLOOKUP(DG$8,Conditions!$A:$R,$C9,FALSE)</f>
        <v>Ethanol</v>
      </c>
      <c r="DH9" s="16" t="str">
        <f>VLOOKUP(DH$8,Conditions!$A:$R,$C9,FALSE)</f>
        <v>Ethanol</v>
      </c>
      <c r="DI9" s="16" t="str">
        <f>VLOOKUP(DI$8,Conditions!$A:$R,$C9,FALSE)</f>
        <v>Ethanol</v>
      </c>
      <c r="DJ9" s="16" t="str">
        <f>VLOOKUP(DJ$8,Conditions!$A:$R,$C9,FALSE)</f>
        <v>Ethanol</v>
      </c>
      <c r="DK9" s="16" t="str">
        <f>VLOOKUP(DK$8,Conditions!$A:$R,$C9,FALSE)</f>
        <v>Ethanol</v>
      </c>
      <c r="DL9" s="16" t="str">
        <f>VLOOKUP(DL$8,Conditions!$A:$R,$C9,FALSE)</f>
        <v>Ethanol</v>
      </c>
      <c r="DM9" s="16" t="str">
        <f>VLOOKUP(DM$8,Conditions!$A:$R,$C9,FALSE)</f>
        <v>Ethanol</v>
      </c>
      <c r="DN9" s="16" t="str">
        <f>VLOOKUP(DN$8,Conditions!$A:$R,$C9,FALSE)</f>
        <v>Ethanol</v>
      </c>
      <c r="DO9" s="16" t="str">
        <f>VLOOKUP(DO$8,Conditions!$A:$R,$C9,FALSE)</f>
        <v>Ethanol</v>
      </c>
      <c r="DP9" s="16" t="str">
        <f>VLOOKUP(DP$8,Conditions!$A:$R,$C9,FALSE)</f>
        <v>Ethanol</v>
      </c>
      <c r="DQ9" s="16" t="str">
        <f>VLOOKUP(DQ$8,Conditions!$A:$R,$C9,FALSE)</f>
        <v>Ethanol</v>
      </c>
      <c r="DR9" s="16" t="str">
        <f>VLOOKUP(DR$8,Conditions!$A:$R,$C9,FALSE)</f>
        <v>Ethanol</v>
      </c>
      <c r="DS9" s="16" t="str">
        <f>VLOOKUP(DS$8,Conditions!$A:$R,$C9,FALSE)</f>
        <v>Ethanol</v>
      </c>
      <c r="DT9" s="16" t="str">
        <f>VLOOKUP(DT$8,Conditions!$A:$R,$C9,FALSE)</f>
        <v>Ethanol</v>
      </c>
      <c r="DU9" s="16" t="str">
        <f>VLOOKUP(DU$8,Conditions!$A:$R,$C9,FALSE)</f>
        <v>Ethanol</v>
      </c>
      <c r="DV9" s="16" t="str">
        <f>VLOOKUP(DV$8,Conditions!$A:$R,$C9,FALSE)</f>
        <v>Ethanol</v>
      </c>
      <c r="DW9" s="16" t="str">
        <f>VLOOKUP(DW$8,Conditions!$A:$R,$C9,FALSE)</f>
        <v>Ethanol</v>
      </c>
      <c r="DX9" s="16" t="str">
        <f>VLOOKUP(DX$8,Conditions!$A:$R,$C9,FALSE)</f>
        <v>Ethanol</v>
      </c>
      <c r="DY9" s="16" t="str">
        <f>VLOOKUP(DY$8,Conditions!$A:$R,$C9,FALSE)</f>
        <v>Ethanol</v>
      </c>
      <c r="DZ9" s="16" t="str">
        <f>VLOOKUP(DZ$8,Conditions!$A:$R,$C9,FALSE)</f>
        <v>Ethanol</v>
      </c>
      <c r="EA9" s="16" t="str">
        <f>VLOOKUP(EA$8,Conditions!$A:$R,$C9,FALSE)</f>
        <v>Ethanol</v>
      </c>
      <c r="EB9" s="16" t="str">
        <f>VLOOKUP(EB$8,Conditions!$A:$R,$C9,FALSE)</f>
        <v>Ethanol</v>
      </c>
      <c r="EC9" s="16" t="str">
        <f>VLOOKUP(EC$8,Conditions!$A:$R,$C9,FALSE)</f>
        <v>Ethanol</v>
      </c>
      <c r="ED9" s="16" t="str">
        <f>VLOOKUP(ED$8,Conditions!$A:$R,$C9,FALSE)</f>
        <v>Ethanol</v>
      </c>
      <c r="EE9" s="16" t="str">
        <f>VLOOKUP(EE$8,Conditions!$A:$R,$C9,FALSE)</f>
        <v>Ethanol</v>
      </c>
      <c r="EF9" s="16" t="str">
        <f>VLOOKUP(EF$8,Conditions!$A:$R,$C9,FALSE)</f>
        <v>Ethanol</v>
      </c>
      <c r="EG9" s="16" t="str">
        <f>VLOOKUP(EG$8,Conditions!$A:$R,$C9,FALSE)</f>
        <v>Ethanol</v>
      </c>
      <c r="EH9" s="16" t="str">
        <f>VLOOKUP(EH$8,Conditions!$A:$R,$C9,FALSE)</f>
        <v>Ethanol</v>
      </c>
      <c r="EI9" s="16" t="str">
        <f>VLOOKUP(EI$8,Conditions!$A:$R,$C9,FALSE)</f>
        <v>Ethanol</v>
      </c>
      <c r="EJ9" s="16" t="str">
        <f>VLOOKUP(EJ$8,Conditions!$A:$R,$C9,FALSE)</f>
        <v>Ethanol</v>
      </c>
      <c r="EK9" s="16" t="str">
        <f>VLOOKUP(EK$8,Conditions!$A:$R,$C9,FALSE)</f>
        <v>Ethanol</v>
      </c>
      <c r="EL9" s="16" t="str">
        <f>VLOOKUP(EL$8,Conditions!$A:$R,$C9,FALSE)</f>
        <v>Ethanol</v>
      </c>
      <c r="EM9" s="16" t="str">
        <f>VLOOKUP(EM$8,Conditions!$A:$R,$C9,FALSE)</f>
        <v>Ethanol</v>
      </c>
      <c r="EN9" s="16" t="str">
        <f>VLOOKUP(EN$8,Conditions!$A:$R,$C9,FALSE)</f>
        <v>Ethanol</v>
      </c>
      <c r="EO9" s="16" t="str">
        <f>VLOOKUP(EO$8,Conditions!$A:$R,$C9,FALSE)</f>
        <v>Ethanol</v>
      </c>
      <c r="EP9" s="16" t="str">
        <f>VLOOKUP(EP$8,Conditions!$A:$R,$C9,FALSE)</f>
        <v>Ethanol</v>
      </c>
      <c r="EQ9" s="16" t="str">
        <f>VLOOKUP(EQ$8,Conditions!$A:$R,$C9,FALSE)</f>
        <v>Ethanol</v>
      </c>
      <c r="ER9" s="16" t="str">
        <f>VLOOKUP(ER$8,Conditions!$A:$R,$C9,FALSE)</f>
        <v>Ethanol</v>
      </c>
      <c r="ES9" s="16" t="str">
        <f>VLOOKUP(ES$8,Conditions!$A:$R,$C9,FALSE)</f>
        <v>Ethanol</v>
      </c>
      <c r="ET9" s="16" t="str">
        <f>VLOOKUP(ET$8,Conditions!$A:$R,$C9,FALSE)</f>
        <v>Ethanol</v>
      </c>
      <c r="EU9" s="16" t="str">
        <f>VLOOKUP(EU$8,Conditions!$A:$R,$C9,FALSE)</f>
        <v>Ethanol</v>
      </c>
      <c r="EV9" s="16" t="str">
        <f>VLOOKUP(EV$8,Conditions!$A:$R,$C9,FALSE)</f>
        <v>Ethanol</v>
      </c>
      <c r="EW9" s="16" t="str">
        <f>VLOOKUP(EW$8,Conditions!$A:$R,$C9,FALSE)</f>
        <v>Ethanol</v>
      </c>
      <c r="EX9" s="16" t="str">
        <f>VLOOKUP(EX$8,Conditions!$A:$R,$C9,FALSE)</f>
        <v>Ethanol</v>
      </c>
      <c r="EY9" s="16" t="str">
        <f>VLOOKUP(EY$8,Conditions!$A:$R,$C9,FALSE)</f>
        <v>Ethanol</v>
      </c>
      <c r="EZ9" s="16" t="str">
        <f>VLOOKUP(EZ$8,Conditions!$A:$R,$C9,FALSE)</f>
        <v>Ethanol</v>
      </c>
      <c r="FA9" s="16" t="str">
        <f>VLOOKUP(FA$8,Conditions!$A:$R,$C9,FALSE)</f>
        <v>Ethanol</v>
      </c>
      <c r="FB9" s="16" t="str">
        <f>VLOOKUP(FB$8,Conditions!$A:$R,$C9,FALSE)</f>
        <v>Ethanol</v>
      </c>
      <c r="FC9" s="16" t="str">
        <f>VLOOKUP(FC$8,Conditions!$A:$R,$C9,FALSE)</f>
        <v>Ethanol</v>
      </c>
      <c r="FD9" s="16" t="str">
        <f>VLOOKUP(FD$8,Conditions!$A:$R,$C9,FALSE)</f>
        <v>Ethanol</v>
      </c>
      <c r="FE9" s="16" t="str">
        <f>VLOOKUP(FE$8,Conditions!$A:$R,$C9,FALSE)</f>
        <v>Ethanol</v>
      </c>
      <c r="FF9" s="16" t="str">
        <f>VLOOKUP(FF$8,Conditions!$A:$R,$C9,FALSE)</f>
        <v>Ethanol</v>
      </c>
      <c r="FG9" s="16" t="str">
        <f>VLOOKUP(FG$8,Conditions!$A:$R,$C9,FALSE)</f>
        <v>Ethanol</v>
      </c>
      <c r="FH9" s="16" t="str">
        <f>VLOOKUP(FH$8,Conditions!$A:$R,$C9,FALSE)</f>
        <v>Ethanol</v>
      </c>
      <c r="FI9" s="16" t="str">
        <f>VLOOKUP(FI$8,Conditions!$A:$R,$C9,FALSE)</f>
        <v>Ethanol</v>
      </c>
      <c r="FJ9" s="16" t="str">
        <f>VLOOKUP(FJ$8,Conditions!$A:$R,$C9,FALSE)</f>
        <v>Ethanol</v>
      </c>
      <c r="FK9" s="16" t="str">
        <f>VLOOKUP(FK$8,Conditions!$A:$R,$C9,FALSE)</f>
        <v>Ethanol</v>
      </c>
      <c r="FL9" s="16" t="str">
        <f>VLOOKUP(FL$8,Conditions!$A:$R,$C9,FALSE)</f>
        <v>Ethanol</v>
      </c>
      <c r="FM9" s="16" t="str">
        <f>VLOOKUP(FM$8,Conditions!$A:$R,$C9,FALSE)</f>
        <v>Ethanol</v>
      </c>
      <c r="FN9" s="16" t="str">
        <f>VLOOKUP(FN$8,Conditions!$A:$R,$C9,FALSE)</f>
        <v>Ethanol</v>
      </c>
      <c r="FO9" s="16" t="str">
        <f>VLOOKUP(FO$8,Conditions!$A:$R,$C9,FALSE)</f>
        <v>Ethanol</v>
      </c>
      <c r="FP9" s="16" t="str">
        <f>VLOOKUP(FP$8,Conditions!$A:$R,$C9,FALSE)</f>
        <v>Ethanol</v>
      </c>
      <c r="FQ9" s="16" t="str">
        <f>VLOOKUP(FQ$8,Conditions!$A:$R,$C9,FALSE)</f>
        <v>Ethanol</v>
      </c>
      <c r="FR9" s="16" t="str">
        <f>VLOOKUP(FR$8,Conditions!$A:$R,$C9,FALSE)</f>
        <v>Ethanol</v>
      </c>
      <c r="FS9" s="16" t="str">
        <f>VLOOKUP(FS$8,Conditions!$A:$R,$C9,FALSE)</f>
        <v>Ethanol</v>
      </c>
      <c r="FT9" s="16" t="str">
        <f>VLOOKUP(FT$8,Conditions!$A:$R,$C9,FALSE)</f>
        <v>Ethanol</v>
      </c>
      <c r="FU9" s="16" t="str">
        <f>VLOOKUP(FU$8,Conditions!$A:$R,$C9,FALSE)</f>
        <v>Ethanol</v>
      </c>
      <c r="FV9" s="16" t="str">
        <f>VLOOKUP(FV$8,Conditions!$A:$R,$C9,FALSE)</f>
        <v>Ethanol</v>
      </c>
      <c r="FW9" s="16" t="str">
        <f>VLOOKUP(FW$8,Conditions!$A:$R,$C9,FALSE)</f>
        <v>Ethanol</v>
      </c>
      <c r="FX9" s="16" t="str">
        <f>VLOOKUP(FX$8,Conditions!$A:$R,$C9,FALSE)</f>
        <v>Ethanol</v>
      </c>
      <c r="FY9" s="16" t="str">
        <f>VLOOKUP(FY$8,Conditions!$A:$R,$C9,FALSE)</f>
        <v>Ethanol</v>
      </c>
      <c r="FZ9" s="16" t="str">
        <f>VLOOKUP(FZ$8,Conditions!$A:$R,$C9,FALSE)</f>
        <v>Ethanol</v>
      </c>
      <c r="GA9" s="16" t="str">
        <f>VLOOKUP(GA$8,Conditions!$A:$R,$C9,FALSE)</f>
        <v>Ethanol</v>
      </c>
      <c r="GB9" s="16" t="str">
        <f>VLOOKUP(GB$8,Conditions!$A:$R,$C9,FALSE)</f>
        <v>Ethanol</v>
      </c>
      <c r="GC9" s="16" t="str">
        <f>VLOOKUP(GC$8,Conditions!$A:$R,$C9,FALSE)</f>
        <v>Ethanol</v>
      </c>
      <c r="GD9" s="16" t="str">
        <f>VLOOKUP(GD$8,Conditions!$A:$R,$C9,FALSE)</f>
        <v>Ethanol</v>
      </c>
      <c r="GE9" s="16" t="str">
        <f>VLOOKUP(GE$8,Conditions!$A:$R,$C9,FALSE)</f>
        <v>Ethanol</v>
      </c>
      <c r="GF9" s="16" t="str">
        <f>VLOOKUP(GF$8,Conditions!$A:$R,$C9,FALSE)</f>
        <v>Ethanol</v>
      </c>
      <c r="GG9" s="16" t="str">
        <f>VLOOKUP(GG$8,Conditions!$A:$R,$C9,FALSE)</f>
        <v>Ethanol</v>
      </c>
      <c r="GH9" s="16" t="str">
        <f>VLOOKUP(GH$8,Conditions!$A:$R,$C9,FALSE)</f>
        <v>Ethanol</v>
      </c>
      <c r="GI9" s="16" t="str">
        <f>VLOOKUP(GI$8,Conditions!$A:$R,$C9,FALSE)</f>
        <v>Ethanol</v>
      </c>
      <c r="GJ9" s="16" t="str">
        <f>VLOOKUP(GJ$8,Conditions!$A:$R,$C9,FALSE)</f>
        <v>Ethanol</v>
      </c>
      <c r="GK9" s="16" t="str">
        <f>VLOOKUP(GK$8,Conditions!$A:$R,$C9,FALSE)</f>
        <v>Ethanol</v>
      </c>
      <c r="GL9" s="16" t="str">
        <f>VLOOKUP(GL$8,Conditions!$A:$R,$C9,FALSE)</f>
        <v>Ethanol</v>
      </c>
      <c r="GM9" s="16" t="str">
        <f>VLOOKUP(GM$8,Conditions!$A:$R,$C9,FALSE)</f>
        <v>Ethanol</v>
      </c>
      <c r="GN9" s="16" t="str">
        <f>VLOOKUP(GN$8,Conditions!$A:$R,$C9,FALSE)</f>
        <v>Ethanol</v>
      </c>
      <c r="GO9" s="16" t="str">
        <f>VLOOKUP(GO$8,Conditions!$A:$R,$C9,FALSE)</f>
        <v>Ethanol</v>
      </c>
      <c r="GP9" s="16" t="str">
        <f>VLOOKUP(GP$8,Conditions!$A:$R,$C9,FALSE)</f>
        <v>Ethanol</v>
      </c>
      <c r="GQ9" s="16" t="str">
        <f>VLOOKUP(GQ$8,Conditions!$A:$R,$C9,FALSE)</f>
        <v>Ethanol</v>
      </c>
      <c r="GR9" s="16" t="str">
        <f>VLOOKUP(GR$8,Conditions!$A:$R,$C9,FALSE)</f>
        <v>Ethanol</v>
      </c>
      <c r="GS9" s="16" t="str">
        <f>VLOOKUP(GS$8,Conditions!$A:$R,$C9,FALSE)</f>
        <v>Ethanol</v>
      </c>
      <c r="GT9" s="16" t="str">
        <f>VLOOKUP(GT$8,Conditions!$A:$R,$C9,FALSE)</f>
        <v>Ethanol</v>
      </c>
      <c r="GU9" s="16" t="str">
        <f>VLOOKUP(GU$8,Conditions!$A:$R,$C9,FALSE)</f>
        <v>Ethanol</v>
      </c>
      <c r="GV9" s="16" t="str">
        <f>VLOOKUP(GV$8,Conditions!$A:$R,$C9,FALSE)</f>
        <v>Ethanol</v>
      </c>
      <c r="GW9" s="16" t="str">
        <f>VLOOKUP(GW$8,Conditions!$A:$R,$C9,FALSE)</f>
        <v>Ethanol</v>
      </c>
      <c r="GX9" s="16" t="str">
        <f>VLOOKUP(GX$8,Conditions!$A:$R,$C9,FALSE)</f>
        <v>Ethanol</v>
      </c>
      <c r="GY9" s="16" t="str">
        <f>VLOOKUP(GY$8,Conditions!$A:$R,$C9,FALSE)</f>
        <v>Ethanol</v>
      </c>
      <c r="GZ9" s="16" t="str">
        <f>VLOOKUP(GZ$8,Conditions!$A:$R,$C9,FALSE)</f>
        <v>Ethanol</v>
      </c>
      <c r="HA9" s="16" t="str">
        <f>VLOOKUP(HA$8,Conditions!$A:$R,$C9,FALSE)</f>
        <v>Ethanol</v>
      </c>
      <c r="HB9" s="16" t="str">
        <f>VLOOKUP(HB$8,Conditions!$A:$R,$C9,FALSE)</f>
        <v>Ethanol</v>
      </c>
      <c r="HC9" s="16" t="str">
        <f>VLOOKUP(HC$8,Conditions!$A:$R,$C9,FALSE)</f>
        <v>Ethanol</v>
      </c>
      <c r="HD9" s="16" t="str">
        <f>VLOOKUP(HD$8,Conditions!$A:$R,$C9,FALSE)</f>
        <v>Ethanol</v>
      </c>
      <c r="HE9" s="16" t="str">
        <f>VLOOKUP(HE$8,Conditions!$A:$R,$C9,FALSE)</f>
        <v>Ethanol</v>
      </c>
      <c r="HF9" s="16" t="str">
        <f>VLOOKUP(HF$8,Conditions!$A:$R,$C9,FALSE)</f>
        <v>Ethanol</v>
      </c>
      <c r="HG9" s="16" t="str">
        <f>VLOOKUP(HG$8,Conditions!$A:$R,$C9,FALSE)</f>
        <v>Ethanol</v>
      </c>
      <c r="HH9" s="16" t="str">
        <f>VLOOKUP(HH$8,Conditions!$A:$R,$C9,FALSE)</f>
        <v>Ethanol</v>
      </c>
      <c r="HI9" s="16" t="str">
        <f>VLOOKUP(HI$8,Conditions!$A:$R,$C9,FALSE)</f>
        <v>Ethanol</v>
      </c>
      <c r="HJ9" s="16" t="str">
        <f>VLOOKUP(HJ$8,Conditions!$A:$R,$C9,FALSE)</f>
        <v>Ethanol</v>
      </c>
      <c r="HK9" s="16" t="str">
        <f>VLOOKUP(HK$8,Conditions!$A:$R,$C9,FALSE)</f>
        <v>Ethanol</v>
      </c>
      <c r="HL9" s="16" t="str">
        <f>VLOOKUP(HL$8,Conditions!$A:$R,$C9,FALSE)</f>
        <v>Ethanol</v>
      </c>
      <c r="HM9" s="16" t="str">
        <f>VLOOKUP(HM$8,Conditions!$A:$R,$C9,FALSE)</f>
        <v>Ethanol</v>
      </c>
      <c r="HN9" s="16" t="str">
        <f>VLOOKUP(HN$8,Conditions!$A:$R,$C9,FALSE)</f>
        <v>Ethanol</v>
      </c>
      <c r="HO9" s="16" t="str">
        <f>VLOOKUP(HO$8,Conditions!$A:$R,$C9,FALSE)</f>
        <v>Ethanol</v>
      </c>
      <c r="HP9" s="16" t="str">
        <f>VLOOKUP(HP$8,Conditions!$A:$R,$C9,FALSE)</f>
        <v>Ethanol</v>
      </c>
      <c r="HQ9" s="16" t="str">
        <f>VLOOKUP(HQ$8,Conditions!$A:$R,$C9,FALSE)</f>
        <v>Ethanol</v>
      </c>
      <c r="HR9" s="16" t="str">
        <f>VLOOKUP(HR$8,Conditions!$A:$R,$C9,FALSE)</f>
        <v>Ethanol</v>
      </c>
      <c r="HS9" s="16" t="str">
        <f>VLOOKUP(HS$8,Conditions!$A:$R,$C9,FALSE)</f>
        <v>Ethanol</v>
      </c>
      <c r="HT9" s="16" t="str">
        <f>VLOOKUP(HT$8,Conditions!$A:$R,$C9,FALSE)</f>
        <v>Ethanol</v>
      </c>
      <c r="HU9" s="16" t="str">
        <f>VLOOKUP(HU$8,Conditions!$A:$R,$C9,FALSE)</f>
        <v>Ethanol</v>
      </c>
      <c r="HV9" s="16" t="str">
        <f>VLOOKUP(HV$8,Conditions!$A:$R,$C9,FALSE)</f>
        <v>Ethanol</v>
      </c>
      <c r="HW9" s="16" t="str">
        <f>VLOOKUP(HW$8,Conditions!$A:$R,$C9,FALSE)</f>
        <v>Ethanol</v>
      </c>
      <c r="HX9" s="16" t="str">
        <f>VLOOKUP(HX$8,Conditions!$A:$R,$C9,FALSE)</f>
        <v>Ethanol</v>
      </c>
      <c r="HY9" s="16" t="str">
        <f>VLOOKUP(HY$8,Conditions!$A:$R,$C9,FALSE)</f>
        <v>Ethanol</v>
      </c>
      <c r="HZ9" s="16" t="str">
        <f>VLOOKUP(HZ$8,Conditions!$A:$R,$C9,FALSE)</f>
        <v>Ethanol</v>
      </c>
      <c r="IA9" s="16" t="str">
        <f>VLOOKUP(IA$8,Conditions!$A:$R,$C9,FALSE)</f>
        <v>Ethanol</v>
      </c>
      <c r="IB9" s="16" t="str">
        <f>VLOOKUP(IB$8,Conditions!$A:$R,$C9,FALSE)</f>
        <v>Ethanol</v>
      </c>
      <c r="IC9" s="16" t="str">
        <f>VLOOKUP(IC$8,Conditions!$A:$R,$C9,FALSE)</f>
        <v>Ethanol</v>
      </c>
      <c r="ID9" s="16" t="str">
        <f>VLOOKUP(ID$8,Conditions!$A:$R,$C9,FALSE)</f>
        <v>Ethanol</v>
      </c>
      <c r="IE9" s="16" t="str">
        <f>VLOOKUP(IE$8,Conditions!$A:$R,$C9,FALSE)</f>
        <v>Ethanol</v>
      </c>
      <c r="IF9" s="16" t="str">
        <f>VLOOKUP(IF$8,Conditions!$A:$R,$C9,FALSE)</f>
        <v>Ethanol</v>
      </c>
      <c r="IG9" s="16" t="str">
        <f>VLOOKUP(IG$8,Conditions!$A:$R,$C9,FALSE)</f>
        <v>Ethanol</v>
      </c>
      <c r="IH9" s="16" t="str">
        <f>VLOOKUP(IH$8,Conditions!$A:$R,$C9,FALSE)</f>
        <v>Ethanol</v>
      </c>
      <c r="II9" s="16" t="str">
        <f>VLOOKUP(II$8,Conditions!$A:$R,$C9,FALSE)</f>
        <v>Ethanol</v>
      </c>
      <c r="IJ9" s="16" t="str">
        <f>VLOOKUP(IJ$8,Conditions!$A:$R,$C9,FALSE)</f>
        <v>Ethanol</v>
      </c>
      <c r="IK9" s="16" t="str">
        <f>VLOOKUP(IK$8,Conditions!$A:$R,$C9,FALSE)</f>
        <v>Ethanol</v>
      </c>
      <c r="IL9" s="16" t="str">
        <f>VLOOKUP(IL$8,Conditions!$A:$R,$C9,FALSE)</f>
        <v>Ethanol</v>
      </c>
      <c r="IM9" s="16" t="str">
        <f>VLOOKUP(IM$8,Conditions!$A:$R,$C9,FALSE)</f>
        <v>Ethanol</v>
      </c>
      <c r="IN9" s="16" t="str">
        <f>VLOOKUP(IN$8,Conditions!$A:$R,$C9,FALSE)</f>
        <v>Ethanol</v>
      </c>
      <c r="IO9" s="16" t="str">
        <f>VLOOKUP(IO$8,Conditions!$A:$R,$C9,FALSE)</f>
        <v>Ethanol</v>
      </c>
      <c r="IP9" s="16" t="str">
        <f>VLOOKUP(IP$8,Conditions!$A:$R,$C9,FALSE)</f>
        <v>Ethanol</v>
      </c>
      <c r="IQ9" s="16" t="str">
        <f>VLOOKUP(IQ$8,Conditions!$A:$R,$C9,FALSE)</f>
        <v>Ethanol</v>
      </c>
      <c r="IR9" s="16" t="str">
        <f>VLOOKUP(IR$8,Conditions!$A:$R,$C9,FALSE)</f>
        <v>Ethanol</v>
      </c>
      <c r="IS9" s="16" t="str">
        <f>VLOOKUP(IS$8,Conditions!$A:$R,$C9,FALSE)</f>
        <v>Ethanol</v>
      </c>
      <c r="IT9" s="16" t="str">
        <f>VLOOKUP(IT$8,Conditions!$A:$R,$C9,FALSE)</f>
        <v>Ethanol</v>
      </c>
      <c r="IU9" s="16" t="str">
        <f>VLOOKUP(IU$8,Conditions!$A:$R,$C9,FALSE)</f>
        <v>Ethanol</v>
      </c>
      <c r="IV9" s="16" t="str">
        <f>VLOOKUP(IV$8,Conditions!$A:$R,$C9,FALSE)</f>
        <v>Ethanol</v>
      </c>
      <c r="IW9" s="16" t="str">
        <f>VLOOKUP(IW$8,Conditions!$A:$R,$C9,FALSE)</f>
        <v>Ethanol</v>
      </c>
      <c r="IX9" s="16" t="str">
        <f>VLOOKUP(IX$8,Conditions!$A:$R,$C9,FALSE)</f>
        <v>Ethanol</v>
      </c>
      <c r="IY9" s="16" t="str">
        <f>VLOOKUP(IY$8,Conditions!$A:$R,$C9,FALSE)</f>
        <v>Ethanol</v>
      </c>
      <c r="IZ9" s="16" t="str">
        <f>VLOOKUP(IZ$8,Conditions!$A:$R,$C9,FALSE)</f>
        <v>Ethanol</v>
      </c>
      <c r="JA9" s="16" t="str">
        <f>VLOOKUP(JA$8,Conditions!$A:$R,$C9,FALSE)</f>
        <v>Ethanol</v>
      </c>
      <c r="JB9" s="16" t="str">
        <f>VLOOKUP(JB$8,Conditions!$A:$R,$C9,FALSE)</f>
        <v>Ethanol</v>
      </c>
      <c r="JC9" s="16" t="str">
        <f>VLOOKUP(JC$8,Conditions!$A:$R,$C9,FALSE)</f>
        <v>Ethanol</v>
      </c>
      <c r="JD9" s="16" t="str">
        <f>VLOOKUP(JD$8,Conditions!$A:$R,$C9,FALSE)</f>
        <v>Ethanol</v>
      </c>
      <c r="JE9" s="16" t="str">
        <f>VLOOKUP(JE$8,Conditions!$A:$R,$C9,FALSE)</f>
        <v>Ethanol</v>
      </c>
    </row>
    <row r="10" spans="1:265" s="3" customFormat="1" x14ac:dyDescent="0.25">
      <c r="B10" s="39" t="s">
        <v>88</v>
      </c>
      <c r="C10" s="16">
        <v>8</v>
      </c>
      <c r="D10" s="16" t="s">
        <v>86</v>
      </c>
      <c r="E10" s="16">
        <f>VLOOKUP(E$8,Conditions!$A:$R,$C10,FALSE)</f>
        <v>1</v>
      </c>
      <c r="F10" s="16">
        <f>VLOOKUP(F$8,Conditions!$A:$R,$C10,FALSE)</f>
        <v>1</v>
      </c>
      <c r="G10" s="16">
        <f>VLOOKUP(G$8,Conditions!$A:$R,$C10,FALSE)</f>
        <v>1</v>
      </c>
      <c r="H10" s="16">
        <f>VLOOKUP(H$8,Conditions!$A:$R,$C10,FALSE)</f>
        <v>1</v>
      </c>
      <c r="I10" s="16">
        <f>VLOOKUP(I$8,Conditions!$A:$R,$C10,FALSE)</f>
        <v>1</v>
      </c>
      <c r="J10" s="16">
        <f>VLOOKUP(J$8,Conditions!$A:$R,$C10,FALSE)</f>
        <v>1</v>
      </c>
      <c r="K10" s="16">
        <f>VLOOKUP(K$8,Conditions!$A:$R,$C10,FALSE)</f>
        <v>1</v>
      </c>
      <c r="L10" s="16">
        <f>VLOOKUP(L$8,Conditions!$A:$R,$C10,FALSE)</f>
        <v>1</v>
      </c>
      <c r="M10" s="16">
        <f>VLOOKUP(M$8,Conditions!$A:$R,$C10,FALSE)</f>
        <v>1</v>
      </c>
      <c r="N10" s="16">
        <f>VLOOKUP(N$8,Conditions!$A:$R,$C10,FALSE)</f>
        <v>1</v>
      </c>
      <c r="O10" s="16">
        <f>VLOOKUP(O$8,Conditions!$A:$R,$C10,FALSE)</f>
        <v>1</v>
      </c>
      <c r="P10" s="16">
        <f>VLOOKUP(P$8,Conditions!$A:$R,$C10,FALSE)</f>
        <v>1</v>
      </c>
      <c r="Q10" s="16">
        <f>VLOOKUP(Q$8,Conditions!$A:$R,$C10,FALSE)</f>
        <v>1</v>
      </c>
      <c r="R10" s="16">
        <f>VLOOKUP(R$8,Conditions!$A:$R,$C10,FALSE)</f>
        <v>1</v>
      </c>
      <c r="S10" s="16">
        <f>VLOOKUP(S$8,Conditions!$A:$R,$C10,FALSE)</f>
        <v>1</v>
      </c>
      <c r="T10" s="16">
        <f>VLOOKUP(T$8,Conditions!$A:$R,$C10,FALSE)</f>
        <v>1</v>
      </c>
      <c r="U10" s="16">
        <f>VLOOKUP(U$8,Conditions!$A:$R,$C10,FALSE)</f>
        <v>1</v>
      </c>
      <c r="V10" s="16">
        <f>VLOOKUP(V$8,Conditions!$A:$R,$C10,FALSE)</f>
        <v>1</v>
      </c>
      <c r="W10" s="16">
        <f>VLOOKUP(W$8,Conditions!$A:$R,$C10,FALSE)</f>
        <v>1</v>
      </c>
      <c r="X10" s="16">
        <f>VLOOKUP(X$8,Conditions!$A:$R,$C10,FALSE)</f>
        <v>1</v>
      </c>
      <c r="Y10" s="16">
        <f>VLOOKUP(Y$8,Conditions!$A:$R,$C10,FALSE)</f>
        <v>1</v>
      </c>
      <c r="Z10" s="16">
        <f>VLOOKUP(Z$8,Conditions!$A:$R,$C10,FALSE)</f>
        <v>1</v>
      </c>
      <c r="AA10" s="16">
        <f>VLOOKUP(AA$8,Conditions!$A:$R,$C10,FALSE)</f>
        <v>1</v>
      </c>
      <c r="AB10" s="16">
        <f>VLOOKUP(AB$8,Conditions!$A:$R,$C10,FALSE)</f>
        <v>1</v>
      </c>
      <c r="AC10" s="16">
        <f>VLOOKUP(AC$8,Conditions!$A:$R,$C10,FALSE)</f>
        <v>1</v>
      </c>
      <c r="AD10" s="16">
        <f>VLOOKUP(AD$8,Conditions!$A:$R,$C10,FALSE)</f>
        <v>1</v>
      </c>
      <c r="AE10" s="16">
        <f>VLOOKUP(AE$8,Conditions!$A:$R,$C10,FALSE)</f>
        <v>1</v>
      </c>
      <c r="AF10" s="16">
        <f>VLOOKUP(AF$8,Conditions!$A:$R,$C10,FALSE)</f>
        <v>1</v>
      </c>
      <c r="AG10" s="16">
        <f>VLOOKUP(AG$8,Conditions!$A:$R,$C10,FALSE)</f>
        <v>1</v>
      </c>
      <c r="AH10" s="16">
        <f>VLOOKUP(AH$8,Conditions!$A:$R,$C10,FALSE)</f>
        <v>1</v>
      </c>
      <c r="AI10" s="16">
        <f>VLOOKUP(AI$8,Conditions!$A:$R,$C10,FALSE)</f>
        <v>1</v>
      </c>
      <c r="AJ10" s="16">
        <f>VLOOKUP(AJ$8,Conditions!$A:$R,$C10,FALSE)</f>
        <v>1</v>
      </c>
      <c r="AK10" s="16">
        <f>VLOOKUP(AK$8,Conditions!$A:$R,$C10,FALSE)</f>
        <v>1</v>
      </c>
      <c r="AL10" s="16">
        <f>VLOOKUP(AL$8,Conditions!$A:$R,$C10,FALSE)</f>
        <v>1</v>
      </c>
      <c r="AM10" s="16">
        <f>VLOOKUP(AM$8,Conditions!$A:$R,$C10,FALSE)</f>
        <v>1</v>
      </c>
      <c r="AN10" s="16">
        <f>VLOOKUP(AN$8,Conditions!$A:$R,$C10,FALSE)</f>
        <v>1</v>
      </c>
      <c r="AO10" s="16">
        <f>VLOOKUP(AO$8,Conditions!$A:$R,$C10,FALSE)</f>
        <v>1</v>
      </c>
      <c r="AP10" s="16">
        <f>VLOOKUP(AP$8,Conditions!$A:$R,$C10,FALSE)</f>
        <v>1</v>
      </c>
      <c r="AQ10" s="16">
        <f>VLOOKUP(AQ$8,Conditions!$A:$R,$C10,FALSE)</f>
        <v>1</v>
      </c>
      <c r="AR10" s="16">
        <f>VLOOKUP(AR$8,Conditions!$A:$R,$C10,FALSE)</f>
        <v>1</v>
      </c>
      <c r="AS10" s="16">
        <f>VLOOKUP(AS$8,Conditions!$A:$R,$C10,FALSE)</f>
        <v>1</v>
      </c>
      <c r="AT10" s="16">
        <f>VLOOKUP(AT$8,Conditions!$A:$R,$C10,FALSE)</f>
        <v>1</v>
      </c>
      <c r="AU10" s="16">
        <f>VLOOKUP(AU$8,Conditions!$A:$R,$C10,FALSE)</f>
        <v>1</v>
      </c>
      <c r="AV10" s="16">
        <f>VLOOKUP(AV$8,Conditions!$A:$R,$C10,FALSE)</f>
        <v>1</v>
      </c>
      <c r="AW10" s="16">
        <f>VLOOKUP(AW$8,Conditions!$A:$R,$C10,FALSE)</f>
        <v>1</v>
      </c>
      <c r="AX10" s="16">
        <f>VLOOKUP(AX$8,Conditions!$A:$R,$C10,FALSE)</f>
        <v>1</v>
      </c>
      <c r="AY10" s="16">
        <f>VLOOKUP(AY$8,Conditions!$A:$R,$C10,FALSE)</f>
        <v>1</v>
      </c>
      <c r="AZ10" s="16">
        <f>VLOOKUP(AZ$8,Conditions!$A:$R,$C10,FALSE)</f>
        <v>1</v>
      </c>
      <c r="BA10" s="16">
        <f>VLOOKUP(BA$8,Conditions!$A:$R,$C10,FALSE)</f>
        <v>1</v>
      </c>
      <c r="BB10" s="16">
        <f>VLOOKUP(BB$8,Conditions!$A:$R,$C10,FALSE)</f>
        <v>1</v>
      </c>
      <c r="BC10" s="16">
        <f>VLOOKUP(BC$8,Conditions!$A:$R,$C10,FALSE)</f>
        <v>1</v>
      </c>
      <c r="BD10" s="16">
        <f>VLOOKUP(BD$8,Conditions!$A:$R,$C10,FALSE)</f>
        <v>1</v>
      </c>
      <c r="BE10" s="16">
        <f>VLOOKUP(BE$8,Conditions!$A:$R,$C10,FALSE)</f>
        <v>1</v>
      </c>
      <c r="BF10" s="16">
        <f>VLOOKUP(BF$8,Conditions!$A:$R,$C10,FALSE)</f>
        <v>1</v>
      </c>
      <c r="BG10" s="16">
        <f>VLOOKUP(BG$8,Conditions!$A:$R,$C10,FALSE)</f>
        <v>1</v>
      </c>
      <c r="BH10" s="16">
        <f>VLOOKUP(BH$8,Conditions!$A:$R,$C10,FALSE)</f>
        <v>1</v>
      </c>
      <c r="BI10" s="16">
        <f>VLOOKUP(BI$8,Conditions!$A:$R,$C10,FALSE)</f>
        <v>1</v>
      </c>
      <c r="BJ10" s="16">
        <f>VLOOKUP(BJ$8,Conditions!$A:$R,$C10,FALSE)</f>
        <v>1</v>
      </c>
      <c r="BK10" s="16">
        <f>VLOOKUP(BK$8,Conditions!$A:$R,$C10,FALSE)</f>
        <v>1</v>
      </c>
      <c r="BL10" s="16">
        <f>VLOOKUP(BL$8,Conditions!$A:$R,$C10,FALSE)</f>
        <v>1</v>
      </c>
      <c r="BM10" s="16">
        <f>VLOOKUP(BM$8,Conditions!$A:$R,$C10,FALSE)</f>
        <v>1</v>
      </c>
      <c r="BN10" s="16">
        <f>VLOOKUP(BN$8,Conditions!$A:$R,$C10,FALSE)</f>
        <v>1</v>
      </c>
      <c r="BO10" s="16">
        <f>VLOOKUP(BO$8,Conditions!$A:$R,$C10,FALSE)</f>
        <v>1</v>
      </c>
      <c r="BP10" s="16">
        <f>VLOOKUP(BP$8,Conditions!$A:$R,$C10,FALSE)</f>
        <v>1</v>
      </c>
      <c r="BQ10" s="16">
        <f>VLOOKUP(BQ$8,Conditions!$A:$R,$C10,FALSE)</f>
        <v>1</v>
      </c>
      <c r="BR10" s="16">
        <f>VLOOKUP(BR$8,Conditions!$A:$R,$C10,FALSE)</f>
        <v>1</v>
      </c>
      <c r="BS10" s="16">
        <f>VLOOKUP(BS$8,Conditions!$A:$R,$C10,FALSE)</f>
        <v>1</v>
      </c>
      <c r="BT10" s="16">
        <f>VLOOKUP(BT$8,Conditions!$A:$R,$C10,FALSE)</f>
        <v>1</v>
      </c>
      <c r="BU10" s="16">
        <f>VLOOKUP(BU$8,Conditions!$A:$R,$C10,FALSE)</f>
        <v>1</v>
      </c>
      <c r="BV10" s="16">
        <f>VLOOKUP(BV$8,Conditions!$A:$R,$C10,FALSE)</f>
        <v>1</v>
      </c>
      <c r="BW10" s="16">
        <f>VLOOKUP(BW$8,Conditions!$A:$R,$C10,FALSE)</f>
        <v>1</v>
      </c>
      <c r="BX10" s="16">
        <f>VLOOKUP(BX$8,Conditions!$A:$R,$C10,FALSE)</f>
        <v>1</v>
      </c>
      <c r="BY10" s="16">
        <f>VLOOKUP(BY$8,Conditions!$A:$R,$C10,FALSE)</f>
        <v>1</v>
      </c>
      <c r="BZ10" s="16">
        <f>VLOOKUP(BZ$8,Conditions!$A:$R,$C10,FALSE)</f>
        <v>1</v>
      </c>
      <c r="CA10" s="16">
        <f>VLOOKUP(CA$8,Conditions!$A:$R,$C10,FALSE)</f>
        <v>1</v>
      </c>
      <c r="CB10" s="16">
        <f>VLOOKUP(CB$8,Conditions!$A:$R,$C10,FALSE)</f>
        <v>1</v>
      </c>
      <c r="CC10" s="16">
        <f>VLOOKUP(CC$8,Conditions!$A:$R,$C10,FALSE)</f>
        <v>1</v>
      </c>
      <c r="CD10" s="16">
        <f>VLOOKUP(CD$8,Conditions!$A:$R,$C10,FALSE)</f>
        <v>1</v>
      </c>
      <c r="CE10" s="16">
        <f>VLOOKUP(CE$8,Conditions!$A:$R,$C10,FALSE)</f>
        <v>1</v>
      </c>
      <c r="CF10" s="16">
        <f>VLOOKUP(CF$8,Conditions!$A:$R,$C10,FALSE)</f>
        <v>1</v>
      </c>
      <c r="CG10" s="16">
        <f>VLOOKUP(CG$8,Conditions!$A:$R,$C10,FALSE)</f>
        <v>1</v>
      </c>
      <c r="CH10" s="16">
        <f>VLOOKUP(CH$8,Conditions!$A:$R,$C10,FALSE)</f>
        <v>1</v>
      </c>
      <c r="CI10" s="16">
        <f>VLOOKUP(CI$8,Conditions!$A:$R,$C10,FALSE)</f>
        <v>1</v>
      </c>
      <c r="CJ10" s="16">
        <f>VLOOKUP(CJ$8,Conditions!$A:$R,$C10,FALSE)</f>
        <v>1</v>
      </c>
      <c r="CK10" s="16">
        <f>VLOOKUP(CK$8,Conditions!$A:$R,$C10,FALSE)</f>
        <v>1</v>
      </c>
      <c r="CL10" s="16">
        <f>VLOOKUP(CL$8,Conditions!$A:$R,$C10,FALSE)</f>
        <v>1</v>
      </c>
      <c r="CM10" s="16">
        <f>VLOOKUP(CM$8,Conditions!$A:$R,$C10,FALSE)</f>
        <v>1</v>
      </c>
      <c r="CN10" s="16">
        <f>VLOOKUP(CN$8,Conditions!$A:$R,$C10,FALSE)</f>
        <v>1</v>
      </c>
      <c r="CO10" s="16">
        <f>VLOOKUP(CO$8,Conditions!$A:$R,$C10,FALSE)</f>
        <v>1</v>
      </c>
      <c r="CP10" s="16">
        <f>VLOOKUP(CP$8,Conditions!$A:$R,$C10,FALSE)</f>
        <v>1</v>
      </c>
      <c r="CQ10" s="16">
        <f>VLOOKUP(CQ$8,Conditions!$A:$R,$C10,FALSE)</f>
        <v>1</v>
      </c>
      <c r="CR10" s="16">
        <f>VLOOKUP(CR$8,Conditions!$A:$R,$C10,FALSE)</f>
        <v>1</v>
      </c>
      <c r="CS10" s="16">
        <f>VLOOKUP(CS$8,Conditions!$A:$R,$C10,FALSE)</f>
        <v>1</v>
      </c>
      <c r="CT10" s="16">
        <f>VLOOKUP(CT$8,Conditions!$A:$R,$C10,FALSE)</f>
        <v>1</v>
      </c>
      <c r="CU10" s="16">
        <f>VLOOKUP(CU$8,Conditions!$A:$R,$C10,FALSE)</f>
        <v>1</v>
      </c>
      <c r="CV10" s="16">
        <f>VLOOKUP(CV$8,Conditions!$A:$R,$C10,FALSE)</f>
        <v>1</v>
      </c>
      <c r="CW10" s="16">
        <f>VLOOKUP(CW$8,Conditions!$A:$R,$C10,FALSE)</f>
        <v>1</v>
      </c>
      <c r="CX10" s="16">
        <f>VLOOKUP(CX$8,Conditions!$A:$R,$C10,FALSE)</f>
        <v>1</v>
      </c>
      <c r="CY10" s="16">
        <f>VLOOKUP(CY$8,Conditions!$A:$R,$C10,FALSE)</f>
        <v>1</v>
      </c>
      <c r="CZ10" s="16">
        <f>VLOOKUP(CZ$8,Conditions!$A:$R,$C10,FALSE)</f>
        <v>1</v>
      </c>
      <c r="DA10" s="16">
        <f>VLOOKUP(DA$8,Conditions!$A:$R,$C10,FALSE)</f>
        <v>1</v>
      </c>
      <c r="DB10" s="16">
        <f>VLOOKUP(DB$8,Conditions!$A:$R,$C10,FALSE)</f>
        <v>1</v>
      </c>
      <c r="DC10" s="16">
        <f>VLOOKUP(DC$8,Conditions!$A:$R,$C10,FALSE)</f>
        <v>1</v>
      </c>
      <c r="DD10" s="16">
        <f>VLOOKUP(DD$8,Conditions!$A:$R,$C10,FALSE)</f>
        <v>1</v>
      </c>
      <c r="DE10" s="16">
        <f>VLOOKUP(DE$8,Conditions!$A:$R,$C10,FALSE)</f>
        <v>1</v>
      </c>
      <c r="DF10" s="16">
        <f>VLOOKUP(DF$8,Conditions!$A:$R,$C10,FALSE)</f>
        <v>1</v>
      </c>
      <c r="DG10" s="16">
        <f>VLOOKUP(DG$8,Conditions!$A:$R,$C10,FALSE)</f>
        <v>1</v>
      </c>
      <c r="DH10" s="16">
        <f>VLOOKUP(DH$8,Conditions!$A:$R,$C10,FALSE)</f>
        <v>1</v>
      </c>
      <c r="DI10" s="16">
        <f>VLOOKUP(DI$8,Conditions!$A:$R,$C10,FALSE)</f>
        <v>1</v>
      </c>
      <c r="DJ10" s="16">
        <f>VLOOKUP(DJ$8,Conditions!$A:$R,$C10,FALSE)</f>
        <v>1</v>
      </c>
      <c r="DK10" s="16">
        <f>VLOOKUP(DK$8,Conditions!$A:$R,$C10,FALSE)</f>
        <v>1</v>
      </c>
      <c r="DL10" s="16">
        <f>VLOOKUP(DL$8,Conditions!$A:$R,$C10,FALSE)</f>
        <v>1</v>
      </c>
      <c r="DM10" s="16">
        <f>VLOOKUP(DM$8,Conditions!$A:$R,$C10,FALSE)</f>
        <v>1</v>
      </c>
      <c r="DN10" s="16">
        <f>VLOOKUP(DN$8,Conditions!$A:$R,$C10,FALSE)</f>
        <v>1</v>
      </c>
      <c r="DO10" s="16">
        <f>VLOOKUP(DO$8,Conditions!$A:$R,$C10,FALSE)</f>
        <v>1</v>
      </c>
      <c r="DP10" s="16">
        <f>VLOOKUP(DP$8,Conditions!$A:$R,$C10,FALSE)</f>
        <v>1</v>
      </c>
      <c r="DQ10" s="16">
        <f>VLOOKUP(DQ$8,Conditions!$A:$R,$C10,FALSE)</f>
        <v>1</v>
      </c>
      <c r="DR10" s="16">
        <f>VLOOKUP(DR$8,Conditions!$A:$R,$C10,FALSE)</f>
        <v>1</v>
      </c>
      <c r="DS10" s="16">
        <f>VLOOKUP(DS$8,Conditions!$A:$R,$C10,FALSE)</f>
        <v>1</v>
      </c>
      <c r="DT10" s="16">
        <f>VLOOKUP(DT$8,Conditions!$A:$R,$C10,FALSE)</f>
        <v>1</v>
      </c>
      <c r="DU10" s="16">
        <f>VLOOKUP(DU$8,Conditions!$A:$R,$C10,FALSE)</f>
        <v>1</v>
      </c>
      <c r="DV10" s="16">
        <f>VLOOKUP(DV$8,Conditions!$A:$R,$C10,FALSE)</f>
        <v>1</v>
      </c>
      <c r="DW10" s="16">
        <f>VLOOKUP(DW$8,Conditions!$A:$R,$C10,FALSE)</f>
        <v>1</v>
      </c>
      <c r="DX10" s="16">
        <f>VLOOKUP(DX$8,Conditions!$A:$R,$C10,FALSE)</f>
        <v>1</v>
      </c>
      <c r="DY10" s="16">
        <f>VLOOKUP(DY$8,Conditions!$A:$R,$C10,FALSE)</f>
        <v>1</v>
      </c>
      <c r="DZ10" s="16">
        <f>VLOOKUP(DZ$8,Conditions!$A:$R,$C10,FALSE)</f>
        <v>1</v>
      </c>
      <c r="EA10" s="16">
        <f>VLOOKUP(EA$8,Conditions!$A:$R,$C10,FALSE)</f>
        <v>1</v>
      </c>
      <c r="EB10" s="16">
        <f>VLOOKUP(EB$8,Conditions!$A:$R,$C10,FALSE)</f>
        <v>1</v>
      </c>
      <c r="EC10" s="16">
        <f>VLOOKUP(EC$8,Conditions!$A:$R,$C10,FALSE)</f>
        <v>1</v>
      </c>
      <c r="ED10" s="16">
        <f>VLOOKUP(ED$8,Conditions!$A:$R,$C10,FALSE)</f>
        <v>1</v>
      </c>
      <c r="EE10" s="16">
        <f>VLOOKUP(EE$8,Conditions!$A:$R,$C10,FALSE)</f>
        <v>1</v>
      </c>
      <c r="EF10" s="16">
        <f>VLOOKUP(EF$8,Conditions!$A:$R,$C10,FALSE)</f>
        <v>1</v>
      </c>
      <c r="EG10" s="16">
        <f>VLOOKUP(EG$8,Conditions!$A:$R,$C10,FALSE)</f>
        <v>1</v>
      </c>
      <c r="EH10" s="16">
        <f>VLOOKUP(EH$8,Conditions!$A:$R,$C10,FALSE)</f>
        <v>1</v>
      </c>
      <c r="EI10" s="16">
        <f>VLOOKUP(EI$8,Conditions!$A:$R,$C10,FALSE)</f>
        <v>1</v>
      </c>
      <c r="EJ10" s="16">
        <f>VLOOKUP(EJ$8,Conditions!$A:$R,$C10,FALSE)</f>
        <v>1</v>
      </c>
      <c r="EK10" s="16">
        <f>VLOOKUP(EK$8,Conditions!$A:$R,$C10,FALSE)</f>
        <v>1</v>
      </c>
      <c r="EL10" s="16">
        <f>VLOOKUP(EL$8,Conditions!$A:$R,$C10,FALSE)</f>
        <v>1</v>
      </c>
      <c r="EM10" s="16">
        <f>VLOOKUP(EM$8,Conditions!$A:$R,$C10,FALSE)</f>
        <v>1</v>
      </c>
      <c r="EN10" s="16">
        <f>VLOOKUP(EN$8,Conditions!$A:$R,$C10,FALSE)</f>
        <v>1</v>
      </c>
      <c r="EO10" s="16">
        <f>VLOOKUP(EO$8,Conditions!$A:$R,$C10,FALSE)</f>
        <v>1</v>
      </c>
      <c r="EP10" s="16">
        <f>VLOOKUP(EP$8,Conditions!$A:$R,$C10,FALSE)</f>
        <v>1</v>
      </c>
      <c r="EQ10" s="16">
        <f>VLOOKUP(EQ$8,Conditions!$A:$R,$C10,FALSE)</f>
        <v>1</v>
      </c>
      <c r="ER10" s="16">
        <f>VLOOKUP(ER$8,Conditions!$A:$R,$C10,FALSE)</f>
        <v>1</v>
      </c>
      <c r="ES10" s="16">
        <f>VLOOKUP(ES$8,Conditions!$A:$R,$C10,FALSE)</f>
        <v>1</v>
      </c>
      <c r="ET10" s="16">
        <f>VLOOKUP(ET$8,Conditions!$A:$R,$C10,FALSE)</f>
        <v>1</v>
      </c>
      <c r="EU10" s="16">
        <f>VLOOKUP(EU$8,Conditions!$A:$R,$C10,FALSE)</f>
        <v>1</v>
      </c>
      <c r="EV10" s="16">
        <f>VLOOKUP(EV$8,Conditions!$A:$R,$C10,FALSE)</f>
        <v>1</v>
      </c>
      <c r="EW10" s="16">
        <f>VLOOKUP(EW$8,Conditions!$A:$R,$C10,FALSE)</f>
        <v>1</v>
      </c>
      <c r="EX10" s="16">
        <f>VLOOKUP(EX$8,Conditions!$A:$R,$C10,FALSE)</f>
        <v>1</v>
      </c>
      <c r="EY10" s="16">
        <f>VLOOKUP(EY$8,Conditions!$A:$R,$C10,FALSE)</f>
        <v>1</v>
      </c>
      <c r="EZ10" s="16">
        <f>VLOOKUP(EZ$8,Conditions!$A:$R,$C10,FALSE)</f>
        <v>1</v>
      </c>
      <c r="FA10" s="16">
        <f>VLOOKUP(FA$8,Conditions!$A:$R,$C10,FALSE)</f>
        <v>1</v>
      </c>
      <c r="FB10" s="16">
        <f>VLOOKUP(FB$8,Conditions!$A:$R,$C10,FALSE)</f>
        <v>1</v>
      </c>
      <c r="FC10" s="16">
        <f>VLOOKUP(FC$8,Conditions!$A:$R,$C10,FALSE)</f>
        <v>1</v>
      </c>
      <c r="FD10" s="16">
        <f>VLOOKUP(FD$8,Conditions!$A:$R,$C10,FALSE)</f>
        <v>1</v>
      </c>
      <c r="FE10" s="16">
        <f>VLOOKUP(FE$8,Conditions!$A:$R,$C10,FALSE)</f>
        <v>1</v>
      </c>
      <c r="FF10" s="16">
        <f>VLOOKUP(FF$8,Conditions!$A:$R,$C10,FALSE)</f>
        <v>1</v>
      </c>
      <c r="FG10" s="16">
        <f>VLOOKUP(FG$8,Conditions!$A:$R,$C10,FALSE)</f>
        <v>1</v>
      </c>
      <c r="FH10" s="16">
        <f>VLOOKUP(FH$8,Conditions!$A:$R,$C10,FALSE)</f>
        <v>1</v>
      </c>
      <c r="FI10" s="16">
        <f>VLOOKUP(FI$8,Conditions!$A:$R,$C10,FALSE)</f>
        <v>1</v>
      </c>
      <c r="FJ10" s="16">
        <f>VLOOKUP(FJ$8,Conditions!$A:$R,$C10,FALSE)</f>
        <v>1</v>
      </c>
      <c r="FK10" s="16">
        <f>VLOOKUP(FK$8,Conditions!$A:$R,$C10,FALSE)</f>
        <v>1</v>
      </c>
      <c r="FL10" s="16">
        <f>VLOOKUP(FL$8,Conditions!$A:$R,$C10,FALSE)</f>
        <v>1</v>
      </c>
      <c r="FM10" s="16">
        <f>VLOOKUP(FM$8,Conditions!$A:$R,$C10,FALSE)</f>
        <v>1</v>
      </c>
      <c r="FN10" s="16">
        <f>VLOOKUP(FN$8,Conditions!$A:$R,$C10,FALSE)</f>
        <v>1</v>
      </c>
      <c r="FO10" s="16">
        <f>VLOOKUP(FO$8,Conditions!$A:$R,$C10,FALSE)</f>
        <v>1</v>
      </c>
      <c r="FP10" s="16">
        <f>VLOOKUP(FP$8,Conditions!$A:$R,$C10,FALSE)</f>
        <v>1</v>
      </c>
      <c r="FQ10" s="16">
        <f>VLOOKUP(FQ$8,Conditions!$A:$R,$C10,FALSE)</f>
        <v>1</v>
      </c>
      <c r="FR10" s="16">
        <f>VLOOKUP(FR$8,Conditions!$A:$R,$C10,FALSE)</f>
        <v>1</v>
      </c>
      <c r="FS10" s="16">
        <f>VLOOKUP(FS$8,Conditions!$A:$R,$C10,FALSE)</f>
        <v>1</v>
      </c>
      <c r="FT10" s="16">
        <f>VLOOKUP(FT$8,Conditions!$A:$R,$C10,FALSE)</f>
        <v>1</v>
      </c>
      <c r="FU10" s="16">
        <f>VLOOKUP(FU$8,Conditions!$A:$R,$C10,FALSE)</f>
        <v>1</v>
      </c>
      <c r="FV10" s="16">
        <f>VLOOKUP(FV$8,Conditions!$A:$R,$C10,FALSE)</f>
        <v>1</v>
      </c>
      <c r="FW10" s="16">
        <f>VLOOKUP(FW$8,Conditions!$A:$R,$C10,FALSE)</f>
        <v>1</v>
      </c>
      <c r="FX10" s="16">
        <f>VLOOKUP(FX$8,Conditions!$A:$R,$C10,FALSE)</f>
        <v>1</v>
      </c>
      <c r="FY10" s="16">
        <f>VLOOKUP(FY$8,Conditions!$A:$R,$C10,FALSE)</f>
        <v>1</v>
      </c>
      <c r="FZ10" s="16">
        <f>VLOOKUP(FZ$8,Conditions!$A:$R,$C10,FALSE)</f>
        <v>1</v>
      </c>
      <c r="GA10" s="16">
        <f>VLOOKUP(GA$8,Conditions!$A:$R,$C10,FALSE)</f>
        <v>1</v>
      </c>
      <c r="GB10" s="16">
        <f>VLOOKUP(GB$8,Conditions!$A:$R,$C10,FALSE)</f>
        <v>1</v>
      </c>
      <c r="GC10" s="16">
        <f>VLOOKUP(GC$8,Conditions!$A:$R,$C10,FALSE)</f>
        <v>1</v>
      </c>
      <c r="GD10" s="16">
        <f>VLOOKUP(GD$8,Conditions!$A:$R,$C10,FALSE)</f>
        <v>1</v>
      </c>
      <c r="GE10" s="16">
        <f>VLOOKUP(GE$8,Conditions!$A:$R,$C10,FALSE)</f>
        <v>1</v>
      </c>
      <c r="GF10" s="16">
        <f>VLOOKUP(GF$8,Conditions!$A:$R,$C10,FALSE)</f>
        <v>1</v>
      </c>
      <c r="GG10" s="16">
        <f>VLOOKUP(GG$8,Conditions!$A:$R,$C10,FALSE)</f>
        <v>1</v>
      </c>
      <c r="GH10" s="16">
        <f>VLOOKUP(GH$8,Conditions!$A:$R,$C10,FALSE)</f>
        <v>1</v>
      </c>
      <c r="GI10" s="16">
        <f>VLOOKUP(GI$8,Conditions!$A:$R,$C10,FALSE)</f>
        <v>1</v>
      </c>
      <c r="GJ10" s="16">
        <f>VLOOKUP(GJ$8,Conditions!$A:$R,$C10,FALSE)</f>
        <v>1</v>
      </c>
      <c r="GK10" s="16">
        <f>VLOOKUP(GK$8,Conditions!$A:$R,$C10,FALSE)</f>
        <v>1</v>
      </c>
      <c r="GL10" s="16">
        <f>VLOOKUP(GL$8,Conditions!$A:$R,$C10,FALSE)</f>
        <v>1</v>
      </c>
      <c r="GM10" s="16">
        <f>VLOOKUP(GM$8,Conditions!$A:$R,$C10,FALSE)</f>
        <v>1</v>
      </c>
      <c r="GN10" s="16">
        <f>VLOOKUP(GN$8,Conditions!$A:$R,$C10,FALSE)</f>
        <v>1</v>
      </c>
      <c r="GO10" s="16">
        <f>VLOOKUP(GO$8,Conditions!$A:$R,$C10,FALSE)</f>
        <v>1</v>
      </c>
      <c r="GP10" s="16">
        <f>VLOOKUP(GP$8,Conditions!$A:$R,$C10,FALSE)</f>
        <v>1</v>
      </c>
      <c r="GQ10" s="16">
        <f>VLOOKUP(GQ$8,Conditions!$A:$R,$C10,FALSE)</f>
        <v>1</v>
      </c>
      <c r="GR10" s="16">
        <f>VLOOKUP(GR$8,Conditions!$A:$R,$C10,FALSE)</f>
        <v>1</v>
      </c>
      <c r="GS10" s="16">
        <f>VLOOKUP(GS$8,Conditions!$A:$R,$C10,FALSE)</f>
        <v>1</v>
      </c>
      <c r="GT10" s="16">
        <f>VLOOKUP(GT$8,Conditions!$A:$R,$C10,FALSE)</f>
        <v>1</v>
      </c>
      <c r="GU10" s="16">
        <f>VLOOKUP(GU$8,Conditions!$A:$R,$C10,FALSE)</f>
        <v>1</v>
      </c>
      <c r="GV10" s="16">
        <f>VLOOKUP(GV$8,Conditions!$A:$R,$C10,FALSE)</f>
        <v>1</v>
      </c>
      <c r="GW10" s="16">
        <f>VLOOKUP(GW$8,Conditions!$A:$R,$C10,FALSE)</f>
        <v>1</v>
      </c>
      <c r="GX10" s="16">
        <f>VLOOKUP(GX$8,Conditions!$A:$R,$C10,FALSE)</f>
        <v>1</v>
      </c>
      <c r="GY10" s="16">
        <f>VLOOKUP(GY$8,Conditions!$A:$R,$C10,FALSE)</f>
        <v>1</v>
      </c>
      <c r="GZ10" s="16">
        <f>VLOOKUP(GZ$8,Conditions!$A:$R,$C10,FALSE)</f>
        <v>1</v>
      </c>
      <c r="HA10" s="16">
        <f>VLOOKUP(HA$8,Conditions!$A:$R,$C10,FALSE)</f>
        <v>1</v>
      </c>
      <c r="HB10" s="16">
        <f>VLOOKUP(HB$8,Conditions!$A:$R,$C10,FALSE)</f>
        <v>1</v>
      </c>
      <c r="HC10" s="16">
        <f>VLOOKUP(HC$8,Conditions!$A:$R,$C10,FALSE)</f>
        <v>1</v>
      </c>
      <c r="HD10" s="16">
        <f>VLOOKUP(HD$8,Conditions!$A:$R,$C10,FALSE)</f>
        <v>1</v>
      </c>
      <c r="HE10" s="16">
        <f>VLOOKUP(HE$8,Conditions!$A:$R,$C10,FALSE)</f>
        <v>1</v>
      </c>
      <c r="HF10" s="16">
        <f>VLOOKUP(HF$8,Conditions!$A:$R,$C10,FALSE)</f>
        <v>1</v>
      </c>
      <c r="HG10" s="16">
        <f>VLOOKUP(HG$8,Conditions!$A:$R,$C10,FALSE)</f>
        <v>1</v>
      </c>
      <c r="HH10" s="16">
        <f>VLOOKUP(HH$8,Conditions!$A:$R,$C10,FALSE)</f>
        <v>1</v>
      </c>
      <c r="HI10" s="16">
        <f>VLOOKUP(HI$8,Conditions!$A:$R,$C10,FALSE)</f>
        <v>1</v>
      </c>
      <c r="HJ10" s="16">
        <f>VLOOKUP(HJ$8,Conditions!$A:$R,$C10,FALSE)</f>
        <v>1</v>
      </c>
      <c r="HK10" s="16">
        <f>VLOOKUP(HK$8,Conditions!$A:$R,$C10,FALSE)</f>
        <v>1</v>
      </c>
      <c r="HL10" s="16">
        <f>VLOOKUP(HL$8,Conditions!$A:$R,$C10,FALSE)</f>
        <v>1</v>
      </c>
      <c r="HM10" s="16">
        <f>VLOOKUP(HM$8,Conditions!$A:$R,$C10,FALSE)</f>
        <v>1</v>
      </c>
      <c r="HN10" s="16">
        <f>VLOOKUP(HN$8,Conditions!$A:$R,$C10,FALSE)</f>
        <v>1</v>
      </c>
      <c r="HO10" s="16">
        <f>VLOOKUP(HO$8,Conditions!$A:$R,$C10,FALSE)</f>
        <v>1</v>
      </c>
      <c r="HP10" s="16">
        <f>VLOOKUP(HP$8,Conditions!$A:$R,$C10,FALSE)</f>
        <v>1</v>
      </c>
      <c r="HQ10" s="16">
        <f>VLOOKUP(HQ$8,Conditions!$A:$R,$C10,FALSE)</f>
        <v>1</v>
      </c>
      <c r="HR10" s="16">
        <f>VLOOKUP(HR$8,Conditions!$A:$R,$C10,FALSE)</f>
        <v>1</v>
      </c>
      <c r="HS10" s="16">
        <f>VLOOKUP(HS$8,Conditions!$A:$R,$C10,FALSE)</f>
        <v>1</v>
      </c>
      <c r="HT10" s="16">
        <f>VLOOKUP(HT$8,Conditions!$A:$R,$C10,FALSE)</f>
        <v>1</v>
      </c>
      <c r="HU10" s="16">
        <f>VLOOKUP(HU$8,Conditions!$A:$R,$C10,FALSE)</f>
        <v>1</v>
      </c>
      <c r="HV10" s="16">
        <f>VLOOKUP(HV$8,Conditions!$A:$R,$C10,FALSE)</f>
        <v>1</v>
      </c>
      <c r="HW10" s="16">
        <f>VLOOKUP(HW$8,Conditions!$A:$R,$C10,FALSE)</f>
        <v>1</v>
      </c>
      <c r="HX10" s="16">
        <f>VLOOKUP(HX$8,Conditions!$A:$R,$C10,FALSE)</f>
        <v>1</v>
      </c>
      <c r="HY10" s="16">
        <f>VLOOKUP(HY$8,Conditions!$A:$R,$C10,FALSE)</f>
        <v>1</v>
      </c>
      <c r="HZ10" s="16">
        <f>VLOOKUP(HZ$8,Conditions!$A:$R,$C10,FALSE)</f>
        <v>1</v>
      </c>
      <c r="IA10" s="16">
        <f>VLOOKUP(IA$8,Conditions!$A:$R,$C10,FALSE)</f>
        <v>1</v>
      </c>
      <c r="IB10" s="16">
        <f>VLOOKUP(IB$8,Conditions!$A:$R,$C10,FALSE)</f>
        <v>1</v>
      </c>
      <c r="IC10" s="16">
        <f>VLOOKUP(IC$8,Conditions!$A:$R,$C10,FALSE)</f>
        <v>1</v>
      </c>
      <c r="ID10" s="16">
        <f>VLOOKUP(ID$8,Conditions!$A:$R,$C10,FALSE)</f>
        <v>1</v>
      </c>
      <c r="IE10" s="16">
        <f>VLOOKUP(IE$8,Conditions!$A:$R,$C10,FALSE)</f>
        <v>1</v>
      </c>
      <c r="IF10" s="16">
        <f>VLOOKUP(IF$8,Conditions!$A:$R,$C10,FALSE)</f>
        <v>1</v>
      </c>
      <c r="IG10" s="16">
        <f>VLOOKUP(IG$8,Conditions!$A:$R,$C10,FALSE)</f>
        <v>1</v>
      </c>
      <c r="IH10" s="16">
        <f>VLOOKUP(IH$8,Conditions!$A:$R,$C10,FALSE)</f>
        <v>1</v>
      </c>
      <c r="II10" s="16">
        <f>VLOOKUP(II$8,Conditions!$A:$R,$C10,FALSE)</f>
        <v>1</v>
      </c>
      <c r="IJ10" s="16">
        <f>VLOOKUP(IJ$8,Conditions!$A:$R,$C10,FALSE)</f>
        <v>1</v>
      </c>
      <c r="IK10" s="16">
        <f>VLOOKUP(IK$8,Conditions!$A:$R,$C10,FALSE)</f>
        <v>1</v>
      </c>
      <c r="IL10" s="16">
        <f>VLOOKUP(IL$8,Conditions!$A:$R,$C10,FALSE)</f>
        <v>1</v>
      </c>
      <c r="IM10" s="16">
        <f>VLOOKUP(IM$8,Conditions!$A:$R,$C10,FALSE)</f>
        <v>1</v>
      </c>
      <c r="IN10" s="16">
        <f>VLOOKUP(IN$8,Conditions!$A:$R,$C10,FALSE)</f>
        <v>1</v>
      </c>
      <c r="IO10" s="16">
        <f>VLOOKUP(IO$8,Conditions!$A:$R,$C10,FALSE)</f>
        <v>1</v>
      </c>
      <c r="IP10" s="16">
        <f>VLOOKUP(IP$8,Conditions!$A:$R,$C10,FALSE)</f>
        <v>1</v>
      </c>
      <c r="IQ10" s="16">
        <f>VLOOKUP(IQ$8,Conditions!$A:$R,$C10,FALSE)</f>
        <v>1</v>
      </c>
      <c r="IR10" s="16">
        <f>VLOOKUP(IR$8,Conditions!$A:$R,$C10,FALSE)</f>
        <v>1</v>
      </c>
      <c r="IS10" s="16">
        <f>VLOOKUP(IS$8,Conditions!$A:$R,$C10,FALSE)</f>
        <v>1</v>
      </c>
      <c r="IT10" s="16">
        <f>VLOOKUP(IT$8,Conditions!$A:$R,$C10,FALSE)</f>
        <v>1</v>
      </c>
      <c r="IU10" s="16">
        <f>VLOOKUP(IU$8,Conditions!$A:$R,$C10,FALSE)</f>
        <v>1</v>
      </c>
      <c r="IV10" s="16">
        <f>VLOOKUP(IV$8,Conditions!$A:$R,$C10,FALSE)</f>
        <v>1</v>
      </c>
      <c r="IW10" s="16">
        <f>VLOOKUP(IW$8,Conditions!$A:$R,$C10,FALSE)</f>
        <v>1</v>
      </c>
      <c r="IX10" s="16">
        <f>VLOOKUP(IX$8,Conditions!$A:$R,$C10,FALSE)</f>
        <v>1</v>
      </c>
      <c r="IY10" s="16">
        <f>VLOOKUP(IY$8,Conditions!$A:$R,$C10,FALSE)</f>
        <v>1</v>
      </c>
      <c r="IZ10" s="16">
        <f>VLOOKUP(IZ$8,Conditions!$A:$R,$C10,FALSE)</f>
        <v>1</v>
      </c>
      <c r="JA10" s="16">
        <f>VLOOKUP(JA$8,Conditions!$A:$R,$C10,FALSE)</f>
        <v>1</v>
      </c>
      <c r="JB10" s="16">
        <f>VLOOKUP(JB$8,Conditions!$A:$R,$C10,FALSE)</f>
        <v>1</v>
      </c>
      <c r="JC10" s="16">
        <f>VLOOKUP(JC$8,Conditions!$A:$R,$C10,FALSE)</f>
        <v>1</v>
      </c>
      <c r="JD10" s="16">
        <f>VLOOKUP(JD$8,Conditions!$A:$R,$C10,FALSE)</f>
        <v>1</v>
      </c>
      <c r="JE10" s="16">
        <f>VLOOKUP(JE$8,Conditions!$A:$R,$C10,FALSE)</f>
        <v>1</v>
      </c>
    </row>
    <row r="11" spans="1:265" s="3" customFormat="1" x14ac:dyDescent="0.25">
      <c r="B11" s="39" t="s">
        <v>92</v>
      </c>
      <c r="C11" s="16">
        <v>5</v>
      </c>
      <c r="D11" s="16" t="s">
        <v>1</v>
      </c>
      <c r="E11" s="16">
        <f>VLOOKUP(E$8,Conditions!$A:$R,$C11,FALSE)</f>
        <v>205</v>
      </c>
      <c r="F11" s="16">
        <f>VLOOKUP(F$8,Conditions!$A:$R,$C11,FALSE)</f>
        <v>205</v>
      </c>
      <c r="G11" s="16">
        <f>VLOOKUP(G$8,Conditions!$A:$R,$C11,FALSE)</f>
        <v>205</v>
      </c>
      <c r="H11" s="16">
        <f>VLOOKUP(H$8,Conditions!$A:$R,$C11,FALSE)</f>
        <v>205</v>
      </c>
      <c r="I11" s="16">
        <f>VLOOKUP(I$8,Conditions!$A:$R,$C11,FALSE)</f>
        <v>205</v>
      </c>
      <c r="J11" s="16">
        <f>VLOOKUP(J$8,Conditions!$A:$R,$C11,FALSE)</f>
        <v>205</v>
      </c>
      <c r="K11" s="16">
        <f>VLOOKUP(K$8,Conditions!$A:$R,$C11,FALSE)</f>
        <v>210</v>
      </c>
      <c r="L11" s="16">
        <f>VLOOKUP(L$8,Conditions!$A:$R,$C11,FALSE)</f>
        <v>210</v>
      </c>
      <c r="M11" s="16">
        <f>VLOOKUP(M$8,Conditions!$A:$R,$C11,FALSE)</f>
        <v>210</v>
      </c>
      <c r="N11" s="16">
        <f>VLOOKUP(N$8,Conditions!$A:$R,$C11,FALSE)</f>
        <v>210</v>
      </c>
      <c r="O11" s="16">
        <f>VLOOKUP(O$8,Conditions!$A:$R,$C11,FALSE)</f>
        <v>210</v>
      </c>
      <c r="P11" s="16">
        <f>VLOOKUP(P$8,Conditions!$A:$R,$C11,FALSE)</f>
        <v>220</v>
      </c>
      <c r="Q11" s="16">
        <f>VLOOKUP(Q$8,Conditions!$A:$R,$C11,FALSE)</f>
        <v>220</v>
      </c>
      <c r="R11" s="16">
        <f>VLOOKUP(R$8,Conditions!$A:$R,$C11,FALSE)</f>
        <v>220</v>
      </c>
      <c r="S11" s="16">
        <f>VLOOKUP(S$8,Conditions!$A:$R,$C11,FALSE)</f>
        <v>220</v>
      </c>
      <c r="T11" s="16">
        <f>VLOOKUP(T$8,Conditions!$A:$R,$C11,FALSE)</f>
        <v>220</v>
      </c>
      <c r="U11" s="16">
        <f>VLOOKUP(U$8,Conditions!$A:$R,$C11,FALSE)</f>
        <v>220</v>
      </c>
      <c r="V11" s="16">
        <f>VLOOKUP(V$8,Conditions!$A:$R,$C11,FALSE)</f>
        <v>220</v>
      </c>
      <c r="W11" s="16">
        <f>VLOOKUP(W$8,Conditions!$A:$R,$C11,FALSE)</f>
        <v>220</v>
      </c>
      <c r="X11" s="16">
        <f>VLOOKUP(X$8,Conditions!$A:$R,$C11,FALSE)</f>
        <v>220</v>
      </c>
      <c r="Y11" s="16">
        <f>VLOOKUP(Y$8,Conditions!$A:$R,$C11,FALSE)</f>
        <v>220</v>
      </c>
      <c r="Z11" s="16">
        <f>VLOOKUP(Z$8,Conditions!$A:$R,$C11,FALSE)</f>
        <v>220</v>
      </c>
      <c r="AA11" s="16">
        <f>VLOOKUP(AA$8,Conditions!$A:$R,$C11,FALSE)</f>
        <v>220</v>
      </c>
      <c r="AB11" s="16">
        <f>VLOOKUP(AB$8,Conditions!$A:$R,$C11,FALSE)</f>
        <v>220</v>
      </c>
      <c r="AC11" s="16">
        <f>VLOOKUP(AC$8,Conditions!$A:$R,$C11,FALSE)</f>
        <v>220</v>
      </c>
      <c r="AD11" s="16">
        <f>VLOOKUP(AD$8,Conditions!$A:$R,$C11,FALSE)</f>
        <v>220</v>
      </c>
      <c r="AE11" s="16">
        <f>VLOOKUP(AE$8,Conditions!$A:$R,$C11,FALSE)</f>
        <v>220</v>
      </c>
      <c r="AF11" s="16">
        <f>VLOOKUP(AF$8,Conditions!$A:$R,$C11,FALSE)</f>
        <v>205</v>
      </c>
      <c r="AG11" s="16">
        <f>VLOOKUP(AG$8,Conditions!$A:$R,$C11,FALSE)</f>
        <v>205</v>
      </c>
      <c r="AH11" s="16">
        <f>VLOOKUP(AH$8,Conditions!$A:$R,$C11,FALSE)</f>
        <v>205</v>
      </c>
      <c r="AI11" s="16">
        <f>VLOOKUP(AI$8,Conditions!$A:$R,$C11,FALSE)</f>
        <v>205</v>
      </c>
      <c r="AJ11" s="16">
        <f>VLOOKUP(AJ$8,Conditions!$A:$R,$C11,FALSE)</f>
        <v>205</v>
      </c>
      <c r="AK11" s="16">
        <f>VLOOKUP(AK$8,Conditions!$A:$R,$C11,FALSE)</f>
        <v>205</v>
      </c>
      <c r="AL11" s="16">
        <f>VLOOKUP(AL$8,Conditions!$A:$R,$C11,FALSE)</f>
        <v>205</v>
      </c>
      <c r="AM11" s="16">
        <f>VLOOKUP(AM$8,Conditions!$A:$R,$C11,FALSE)</f>
        <v>205</v>
      </c>
      <c r="AN11" s="16">
        <f>VLOOKUP(AN$8,Conditions!$A:$R,$C11,FALSE)</f>
        <v>205</v>
      </c>
      <c r="AO11" s="16">
        <f>VLOOKUP(AO$8,Conditions!$A:$R,$C11,FALSE)</f>
        <v>205</v>
      </c>
      <c r="AP11" s="16">
        <f>VLOOKUP(AP$8,Conditions!$A:$R,$C11,FALSE)</f>
        <v>205</v>
      </c>
      <c r="AQ11" s="16">
        <f>VLOOKUP(AQ$8,Conditions!$A:$R,$C11,FALSE)</f>
        <v>205</v>
      </c>
      <c r="AR11" s="16">
        <f>VLOOKUP(AR$8,Conditions!$A:$R,$C11,FALSE)</f>
        <v>205</v>
      </c>
      <c r="AS11" s="16">
        <f>VLOOKUP(AS$8,Conditions!$A:$R,$C11,FALSE)</f>
        <v>205</v>
      </c>
      <c r="AT11" s="16">
        <f>VLOOKUP(AT$8,Conditions!$A:$R,$C11,FALSE)</f>
        <v>205</v>
      </c>
      <c r="AU11" s="16">
        <f>VLOOKUP(AU$8,Conditions!$A:$R,$C11,FALSE)</f>
        <v>205</v>
      </c>
      <c r="AV11" s="16">
        <f>VLOOKUP(AV$8,Conditions!$A:$R,$C11,FALSE)</f>
        <v>205</v>
      </c>
      <c r="AW11" s="16">
        <f>VLOOKUP(AW$8,Conditions!$A:$R,$C11,FALSE)</f>
        <v>205</v>
      </c>
      <c r="AX11" s="16">
        <f>VLOOKUP(AX$8,Conditions!$A:$R,$C11,FALSE)</f>
        <v>205</v>
      </c>
      <c r="AY11" s="16">
        <f>VLOOKUP(AY$8,Conditions!$A:$R,$C11,FALSE)</f>
        <v>205</v>
      </c>
      <c r="AZ11" s="16">
        <f>VLOOKUP(AZ$8,Conditions!$A:$R,$C11,FALSE)</f>
        <v>205</v>
      </c>
      <c r="BA11" s="16">
        <f>VLOOKUP(BA$8,Conditions!$A:$R,$C11,FALSE)</f>
        <v>205</v>
      </c>
      <c r="BB11" s="16">
        <f>VLOOKUP(BB$8,Conditions!$A:$R,$C11,FALSE)</f>
        <v>205</v>
      </c>
      <c r="BC11" s="16">
        <f>VLOOKUP(BC$8,Conditions!$A:$R,$C11,FALSE)</f>
        <v>205</v>
      </c>
      <c r="BD11" s="16">
        <f>VLOOKUP(BD$8,Conditions!$A:$R,$C11,FALSE)</f>
        <v>205</v>
      </c>
      <c r="BE11" s="16">
        <f>VLOOKUP(BE$8,Conditions!$A:$R,$C11,FALSE)</f>
        <v>205</v>
      </c>
      <c r="BF11" s="16">
        <f>VLOOKUP(BF$8,Conditions!$A:$R,$C11,FALSE)</f>
        <v>205</v>
      </c>
      <c r="BG11" s="16">
        <f>VLOOKUP(BG$8,Conditions!$A:$R,$C11,FALSE)</f>
        <v>205</v>
      </c>
      <c r="BH11" s="16">
        <f>VLOOKUP(BH$8,Conditions!$A:$R,$C11,FALSE)</f>
        <v>205</v>
      </c>
      <c r="BI11" s="16">
        <f>VLOOKUP(BI$8,Conditions!$A:$R,$C11,FALSE)</f>
        <v>205</v>
      </c>
      <c r="BJ11" s="16">
        <f>VLOOKUP(BJ$8,Conditions!$A:$R,$C11,FALSE)</f>
        <v>205</v>
      </c>
      <c r="BK11" s="16">
        <f>VLOOKUP(BK$8,Conditions!$A:$R,$C11,FALSE)</f>
        <v>205</v>
      </c>
      <c r="BL11" s="16">
        <f>VLOOKUP(BL$8,Conditions!$A:$R,$C11,FALSE)</f>
        <v>205</v>
      </c>
      <c r="BM11" s="16">
        <f>VLOOKUP(BM$8,Conditions!$A:$R,$C11,FALSE)</f>
        <v>205</v>
      </c>
      <c r="BN11" s="16">
        <f>VLOOKUP(BN$8,Conditions!$A:$R,$C11,FALSE)</f>
        <v>205</v>
      </c>
      <c r="BO11" s="16">
        <f>VLOOKUP(BO$8,Conditions!$A:$R,$C11,FALSE)</f>
        <v>205</v>
      </c>
      <c r="BP11" s="16">
        <f>VLOOKUP(BP$8,Conditions!$A:$R,$C11,FALSE)</f>
        <v>205</v>
      </c>
      <c r="BQ11" s="16">
        <f>VLOOKUP(BQ$8,Conditions!$A:$R,$C11,FALSE)</f>
        <v>205</v>
      </c>
      <c r="BR11" s="16">
        <f>VLOOKUP(BR$8,Conditions!$A:$R,$C11,FALSE)</f>
        <v>205</v>
      </c>
      <c r="BS11" s="16">
        <f>VLOOKUP(BS$8,Conditions!$A:$R,$C11,FALSE)</f>
        <v>205</v>
      </c>
      <c r="BT11" s="16">
        <f>VLOOKUP(BT$8,Conditions!$A:$R,$C11,FALSE)</f>
        <v>205</v>
      </c>
      <c r="BU11" s="16">
        <f>VLOOKUP(BU$8,Conditions!$A:$R,$C11,FALSE)</f>
        <v>205</v>
      </c>
      <c r="BV11" s="16">
        <f>VLOOKUP(BV$8,Conditions!$A:$R,$C11,FALSE)</f>
        <v>205</v>
      </c>
      <c r="BW11" s="16">
        <f>VLOOKUP(BW$8,Conditions!$A:$R,$C11,FALSE)</f>
        <v>205</v>
      </c>
      <c r="BX11" s="16">
        <f>VLOOKUP(BX$8,Conditions!$A:$R,$C11,FALSE)</f>
        <v>205</v>
      </c>
      <c r="BY11" s="16">
        <f>VLOOKUP(BY$8,Conditions!$A:$R,$C11,FALSE)</f>
        <v>205</v>
      </c>
      <c r="BZ11" s="16">
        <f>VLOOKUP(BZ$8,Conditions!$A:$R,$C11,FALSE)</f>
        <v>205</v>
      </c>
      <c r="CA11" s="16">
        <f>VLOOKUP(CA$8,Conditions!$A:$R,$C11,FALSE)</f>
        <v>205</v>
      </c>
      <c r="CB11" s="16">
        <f>VLOOKUP(CB$8,Conditions!$A:$R,$C11,FALSE)</f>
        <v>205</v>
      </c>
      <c r="CC11" s="16">
        <f>VLOOKUP(CC$8,Conditions!$A:$R,$C11,FALSE)</f>
        <v>205</v>
      </c>
      <c r="CD11" s="16">
        <f>VLOOKUP(CD$8,Conditions!$A:$R,$C11,FALSE)</f>
        <v>205</v>
      </c>
      <c r="CE11" s="16">
        <f>VLOOKUP(CE$8,Conditions!$A:$R,$C11,FALSE)</f>
        <v>205</v>
      </c>
      <c r="CF11" s="16">
        <f>VLOOKUP(CF$8,Conditions!$A:$R,$C11,FALSE)</f>
        <v>205</v>
      </c>
      <c r="CG11" s="16">
        <f>VLOOKUP(CG$8,Conditions!$A:$R,$C11,FALSE)</f>
        <v>205</v>
      </c>
      <c r="CH11" s="16">
        <f>VLOOKUP(CH$8,Conditions!$A:$R,$C11,FALSE)</f>
        <v>205</v>
      </c>
      <c r="CI11" s="16">
        <f>VLOOKUP(CI$8,Conditions!$A:$R,$C11,FALSE)</f>
        <v>205</v>
      </c>
      <c r="CJ11" s="16">
        <f>VLOOKUP(CJ$8,Conditions!$A:$R,$C11,FALSE)</f>
        <v>205</v>
      </c>
      <c r="CK11" s="16">
        <f>VLOOKUP(CK$8,Conditions!$A:$R,$C11,FALSE)</f>
        <v>205</v>
      </c>
      <c r="CL11" s="16">
        <f>VLOOKUP(CL$8,Conditions!$A:$R,$C11,FALSE)</f>
        <v>205</v>
      </c>
      <c r="CM11" s="16">
        <f>VLOOKUP(CM$8,Conditions!$A:$R,$C11,FALSE)</f>
        <v>205</v>
      </c>
      <c r="CN11" s="16">
        <f>VLOOKUP(CN$8,Conditions!$A:$R,$C11,FALSE)</f>
        <v>205</v>
      </c>
      <c r="CO11" s="16">
        <f>VLOOKUP(CO$8,Conditions!$A:$R,$C11,FALSE)</f>
        <v>205</v>
      </c>
      <c r="CP11" s="16">
        <f>VLOOKUP(CP$8,Conditions!$A:$R,$C11,FALSE)</f>
        <v>205</v>
      </c>
      <c r="CQ11" s="16">
        <f>VLOOKUP(CQ$8,Conditions!$A:$R,$C11,FALSE)</f>
        <v>205</v>
      </c>
      <c r="CR11" s="16">
        <f>VLOOKUP(CR$8,Conditions!$A:$R,$C11,FALSE)</f>
        <v>205</v>
      </c>
      <c r="CS11" s="16">
        <f>VLOOKUP(CS$8,Conditions!$A:$R,$C11,FALSE)</f>
        <v>205</v>
      </c>
      <c r="CT11" s="16">
        <f>VLOOKUP(CT$8,Conditions!$A:$R,$C11,FALSE)</f>
        <v>205</v>
      </c>
      <c r="CU11" s="16">
        <f>VLOOKUP(CU$8,Conditions!$A:$R,$C11,FALSE)</f>
        <v>205</v>
      </c>
      <c r="CV11" s="16">
        <f>VLOOKUP(CV$8,Conditions!$A:$R,$C11,FALSE)</f>
        <v>205</v>
      </c>
      <c r="CW11" s="16">
        <f>VLOOKUP(CW$8,Conditions!$A:$R,$C11,FALSE)</f>
        <v>205</v>
      </c>
      <c r="CX11" s="16">
        <f>VLOOKUP(CX$8,Conditions!$A:$R,$C11,FALSE)</f>
        <v>205</v>
      </c>
      <c r="CY11" s="16">
        <f>VLOOKUP(CY$8,Conditions!$A:$R,$C11,FALSE)</f>
        <v>205</v>
      </c>
      <c r="CZ11" s="16">
        <f>VLOOKUP(CZ$8,Conditions!$A:$R,$C11,FALSE)</f>
        <v>205</v>
      </c>
      <c r="DA11" s="16">
        <f>VLOOKUP(DA$8,Conditions!$A:$R,$C11,FALSE)</f>
        <v>205</v>
      </c>
      <c r="DB11" s="16">
        <f>VLOOKUP(DB$8,Conditions!$A:$R,$C11,FALSE)</f>
        <v>205</v>
      </c>
      <c r="DC11" s="16">
        <f>VLOOKUP(DC$8,Conditions!$A:$R,$C11,FALSE)</f>
        <v>205</v>
      </c>
      <c r="DD11" s="16">
        <f>VLOOKUP(DD$8,Conditions!$A:$R,$C11,FALSE)</f>
        <v>205</v>
      </c>
      <c r="DE11" s="16">
        <f>VLOOKUP(DE$8,Conditions!$A:$R,$C11,FALSE)</f>
        <v>205</v>
      </c>
      <c r="DF11" s="16">
        <f>VLOOKUP(DF$8,Conditions!$A:$R,$C11,FALSE)</f>
        <v>205</v>
      </c>
      <c r="DG11" s="16">
        <f>VLOOKUP(DG$8,Conditions!$A:$R,$C11,FALSE)</f>
        <v>205</v>
      </c>
      <c r="DH11" s="16">
        <f>VLOOKUP(DH$8,Conditions!$A:$R,$C11,FALSE)</f>
        <v>205</v>
      </c>
      <c r="DI11" s="16">
        <f>VLOOKUP(DI$8,Conditions!$A:$R,$C11,FALSE)</f>
        <v>205</v>
      </c>
      <c r="DJ11" s="16">
        <f>VLOOKUP(DJ$8,Conditions!$A:$R,$C11,FALSE)</f>
        <v>205</v>
      </c>
      <c r="DK11" s="16">
        <f>VLOOKUP(DK$8,Conditions!$A:$R,$C11,FALSE)</f>
        <v>205</v>
      </c>
      <c r="DL11" s="16">
        <f>VLOOKUP(DL$8,Conditions!$A:$R,$C11,FALSE)</f>
        <v>205</v>
      </c>
      <c r="DM11" s="16">
        <f>VLOOKUP(DM$8,Conditions!$A:$R,$C11,FALSE)</f>
        <v>205</v>
      </c>
      <c r="DN11" s="16">
        <f>VLOOKUP(DN$8,Conditions!$A:$R,$C11,FALSE)</f>
        <v>205</v>
      </c>
      <c r="DO11" s="16">
        <f>VLOOKUP(DO$8,Conditions!$A:$R,$C11,FALSE)</f>
        <v>205</v>
      </c>
      <c r="DP11" s="16">
        <f>VLOOKUP(DP$8,Conditions!$A:$R,$C11,FALSE)</f>
        <v>205</v>
      </c>
      <c r="DQ11" s="16">
        <f>VLOOKUP(DQ$8,Conditions!$A:$R,$C11,FALSE)</f>
        <v>205</v>
      </c>
      <c r="DR11" s="16">
        <f>VLOOKUP(DR$8,Conditions!$A:$R,$C11,FALSE)</f>
        <v>205</v>
      </c>
      <c r="DS11" s="16">
        <f>VLOOKUP(DS$8,Conditions!$A:$R,$C11,FALSE)</f>
        <v>205</v>
      </c>
      <c r="DT11" s="16">
        <f>VLOOKUP(DT$8,Conditions!$A:$R,$C11,FALSE)</f>
        <v>205</v>
      </c>
      <c r="DU11" s="16">
        <f>VLOOKUP(DU$8,Conditions!$A:$R,$C11,FALSE)</f>
        <v>205</v>
      </c>
      <c r="DV11" s="16">
        <f>VLOOKUP(DV$8,Conditions!$A:$R,$C11,FALSE)</f>
        <v>205</v>
      </c>
      <c r="DW11" s="16">
        <f>VLOOKUP(DW$8,Conditions!$A:$R,$C11,FALSE)</f>
        <v>205</v>
      </c>
      <c r="DX11" s="16">
        <f>VLOOKUP(DX$8,Conditions!$A:$R,$C11,FALSE)</f>
        <v>205</v>
      </c>
      <c r="DY11" s="16">
        <f>VLOOKUP(DY$8,Conditions!$A:$R,$C11,FALSE)</f>
        <v>205</v>
      </c>
      <c r="DZ11" s="16">
        <f>VLOOKUP(DZ$8,Conditions!$A:$R,$C11,FALSE)</f>
        <v>205</v>
      </c>
      <c r="EA11" s="16">
        <f>VLOOKUP(EA$8,Conditions!$A:$R,$C11,FALSE)</f>
        <v>205</v>
      </c>
      <c r="EB11" s="16">
        <f>VLOOKUP(EB$8,Conditions!$A:$R,$C11,FALSE)</f>
        <v>205</v>
      </c>
      <c r="EC11" s="16">
        <f>VLOOKUP(EC$8,Conditions!$A:$R,$C11,FALSE)</f>
        <v>205</v>
      </c>
      <c r="ED11" s="16">
        <f>VLOOKUP(ED$8,Conditions!$A:$R,$C11,FALSE)</f>
        <v>205</v>
      </c>
      <c r="EE11" s="16">
        <f>VLOOKUP(EE$8,Conditions!$A:$R,$C11,FALSE)</f>
        <v>205</v>
      </c>
      <c r="EF11" s="16">
        <f>VLOOKUP(EF$8,Conditions!$A:$R,$C11,FALSE)</f>
        <v>205</v>
      </c>
      <c r="EG11" s="16">
        <f>VLOOKUP(EG$8,Conditions!$A:$R,$C11,FALSE)</f>
        <v>205</v>
      </c>
      <c r="EH11" s="16">
        <f>VLOOKUP(EH$8,Conditions!$A:$R,$C11,FALSE)</f>
        <v>205</v>
      </c>
      <c r="EI11" s="16">
        <f>VLOOKUP(EI$8,Conditions!$A:$R,$C11,FALSE)</f>
        <v>205</v>
      </c>
      <c r="EJ11" s="16">
        <f>VLOOKUP(EJ$8,Conditions!$A:$R,$C11,FALSE)</f>
        <v>205</v>
      </c>
      <c r="EK11" s="16">
        <f>VLOOKUP(EK$8,Conditions!$A:$R,$C11,FALSE)</f>
        <v>205</v>
      </c>
      <c r="EL11" s="16">
        <f>VLOOKUP(EL$8,Conditions!$A:$R,$C11,FALSE)</f>
        <v>205</v>
      </c>
      <c r="EM11" s="16">
        <f>VLOOKUP(EM$8,Conditions!$A:$R,$C11,FALSE)</f>
        <v>205</v>
      </c>
      <c r="EN11" s="16">
        <f>VLOOKUP(EN$8,Conditions!$A:$R,$C11,FALSE)</f>
        <v>205</v>
      </c>
      <c r="EO11" s="16">
        <f>VLOOKUP(EO$8,Conditions!$A:$R,$C11,FALSE)</f>
        <v>205</v>
      </c>
      <c r="EP11" s="16">
        <f>VLOOKUP(EP$8,Conditions!$A:$R,$C11,FALSE)</f>
        <v>205</v>
      </c>
      <c r="EQ11" s="16">
        <f>VLOOKUP(EQ$8,Conditions!$A:$R,$C11,FALSE)</f>
        <v>205</v>
      </c>
      <c r="ER11" s="16">
        <f>VLOOKUP(ER$8,Conditions!$A:$R,$C11,FALSE)</f>
        <v>205</v>
      </c>
      <c r="ES11" s="16">
        <f>VLOOKUP(ES$8,Conditions!$A:$R,$C11,FALSE)</f>
        <v>205</v>
      </c>
      <c r="ET11" s="16">
        <f>VLOOKUP(ET$8,Conditions!$A:$R,$C11,FALSE)</f>
        <v>205</v>
      </c>
      <c r="EU11" s="16">
        <f>VLOOKUP(EU$8,Conditions!$A:$R,$C11,FALSE)</f>
        <v>205</v>
      </c>
      <c r="EV11" s="16">
        <f>VLOOKUP(EV$8,Conditions!$A:$R,$C11,FALSE)</f>
        <v>205</v>
      </c>
      <c r="EW11" s="16">
        <f>VLOOKUP(EW$8,Conditions!$A:$R,$C11,FALSE)</f>
        <v>205</v>
      </c>
      <c r="EX11" s="16">
        <f>VLOOKUP(EX$8,Conditions!$A:$R,$C11,FALSE)</f>
        <v>205</v>
      </c>
      <c r="EY11" s="16">
        <f>VLOOKUP(EY$8,Conditions!$A:$R,$C11,FALSE)</f>
        <v>205</v>
      </c>
      <c r="EZ11" s="16">
        <f>VLOOKUP(EZ$8,Conditions!$A:$R,$C11,FALSE)</f>
        <v>205</v>
      </c>
      <c r="FA11" s="16">
        <f>VLOOKUP(FA$8,Conditions!$A:$R,$C11,FALSE)</f>
        <v>205</v>
      </c>
      <c r="FB11" s="16">
        <f>VLOOKUP(FB$8,Conditions!$A:$R,$C11,FALSE)</f>
        <v>205</v>
      </c>
      <c r="FC11" s="16">
        <f>VLOOKUP(FC$8,Conditions!$A:$R,$C11,FALSE)</f>
        <v>205</v>
      </c>
      <c r="FD11" s="16">
        <f>VLOOKUP(FD$8,Conditions!$A:$R,$C11,FALSE)</f>
        <v>205</v>
      </c>
      <c r="FE11" s="16">
        <f>VLOOKUP(FE$8,Conditions!$A:$R,$C11,FALSE)</f>
        <v>205</v>
      </c>
      <c r="FF11" s="16">
        <f>VLOOKUP(FF$8,Conditions!$A:$R,$C11,FALSE)</f>
        <v>205</v>
      </c>
      <c r="FG11" s="16">
        <f>VLOOKUP(FG$8,Conditions!$A:$R,$C11,FALSE)</f>
        <v>205</v>
      </c>
      <c r="FH11" s="16">
        <f>VLOOKUP(FH$8,Conditions!$A:$R,$C11,FALSE)</f>
        <v>205</v>
      </c>
      <c r="FI11" s="16">
        <f>VLOOKUP(FI$8,Conditions!$A:$R,$C11,FALSE)</f>
        <v>205</v>
      </c>
      <c r="FJ11" s="16">
        <f>VLOOKUP(FJ$8,Conditions!$A:$R,$C11,FALSE)</f>
        <v>205</v>
      </c>
      <c r="FK11" s="16">
        <f>VLOOKUP(FK$8,Conditions!$A:$R,$C11,FALSE)</f>
        <v>205</v>
      </c>
      <c r="FL11" s="16">
        <f>VLOOKUP(FL$8,Conditions!$A:$R,$C11,FALSE)</f>
        <v>205</v>
      </c>
      <c r="FM11" s="16">
        <f>VLOOKUP(FM$8,Conditions!$A:$R,$C11,FALSE)</f>
        <v>205</v>
      </c>
      <c r="FN11" s="16">
        <f>VLOOKUP(FN$8,Conditions!$A:$R,$C11,FALSE)</f>
        <v>205</v>
      </c>
      <c r="FO11" s="16">
        <f>VLOOKUP(FO$8,Conditions!$A:$R,$C11,FALSE)</f>
        <v>205</v>
      </c>
      <c r="FP11" s="16">
        <f>VLOOKUP(FP$8,Conditions!$A:$R,$C11,FALSE)</f>
        <v>205</v>
      </c>
      <c r="FQ11" s="16">
        <f>VLOOKUP(FQ$8,Conditions!$A:$R,$C11,FALSE)</f>
        <v>205</v>
      </c>
      <c r="FR11" s="16">
        <f>VLOOKUP(FR$8,Conditions!$A:$R,$C11,FALSE)</f>
        <v>205</v>
      </c>
      <c r="FS11" s="16">
        <f>VLOOKUP(FS$8,Conditions!$A:$R,$C11,FALSE)</f>
        <v>205</v>
      </c>
      <c r="FT11" s="16">
        <f>VLOOKUP(FT$8,Conditions!$A:$R,$C11,FALSE)</f>
        <v>205</v>
      </c>
      <c r="FU11" s="16">
        <f>VLOOKUP(FU$8,Conditions!$A:$R,$C11,FALSE)</f>
        <v>205</v>
      </c>
      <c r="FV11" s="16">
        <f>VLOOKUP(FV$8,Conditions!$A:$R,$C11,FALSE)</f>
        <v>205</v>
      </c>
      <c r="FW11" s="16">
        <f>VLOOKUP(FW$8,Conditions!$A:$R,$C11,FALSE)</f>
        <v>205</v>
      </c>
      <c r="FX11" s="16">
        <f>VLOOKUP(FX$8,Conditions!$A:$R,$C11,FALSE)</f>
        <v>205</v>
      </c>
      <c r="FY11" s="16">
        <f>VLOOKUP(FY$8,Conditions!$A:$R,$C11,FALSE)</f>
        <v>205</v>
      </c>
      <c r="FZ11" s="16">
        <f>VLOOKUP(FZ$8,Conditions!$A:$R,$C11,FALSE)</f>
        <v>205</v>
      </c>
      <c r="GA11" s="16">
        <f>VLOOKUP(GA$8,Conditions!$A:$R,$C11,FALSE)</f>
        <v>205</v>
      </c>
      <c r="GB11" s="16">
        <f>VLOOKUP(GB$8,Conditions!$A:$R,$C11,FALSE)</f>
        <v>205</v>
      </c>
      <c r="GC11" s="16">
        <f>VLOOKUP(GC$8,Conditions!$A:$R,$C11,FALSE)</f>
        <v>205</v>
      </c>
      <c r="GD11" s="16">
        <f>VLOOKUP(GD$8,Conditions!$A:$R,$C11,FALSE)</f>
        <v>205</v>
      </c>
      <c r="GE11" s="16">
        <f>VLOOKUP(GE$8,Conditions!$A:$R,$C11,FALSE)</f>
        <v>205</v>
      </c>
      <c r="GF11" s="16">
        <f>VLOOKUP(GF$8,Conditions!$A:$R,$C11,FALSE)</f>
        <v>205</v>
      </c>
      <c r="GG11" s="16">
        <f>VLOOKUP(GG$8,Conditions!$A:$R,$C11,FALSE)</f>
        <v>205</v>
      </c>
      <c r="GH11" s="16">
        <f>VLOOKUP(GH$8,Conditions!$A:$R,$C11,FALSE)</f>
        <v>205</v>
      </c>
      <c r="GI11" s="16">
        <f>VLOOKUP(GI$8,Conditions!$A:$R,$C11,FALSE)</f>
        <v>205</v>
      </c>
      <c r="GJ11" s="16">
        <f>VLOOKUP(GJ$8,Conditions!$A:$R,$C11,FALSE)</f>
        <v>205</v>
      </c>
      <c r="GK11" s="16">
        <f>VLOOKUP(GK$8,Conditions!$A:$R,$C11,FALSE)</f>
        <v>205</v>
      </c>
      <c r="GL11" s="16">
        <f>VLOOKUP(GL$8,Conditions!$A:$R,$C11,FALSE)</f>
        <v>205</v>
      </c>
      <c r="GM11" s="16">
        <f>VLOOKUP(GM$8,Conditions!$A:$R,$C11,FALSE)</f>
        <v>205</v>
      </c>
      <c r="GN11" s="16">
        <f>VLOOKUP(GN$8,Conditions!$A:$R,$C11,FALSE)</f>
        <v>205</v>
      </c>
      <c r="GO11" s="16">
        <f>VLOOKUP(GO$8,Conditions!$A:$R,$C11,FALSE)</f>
        <v>205</v>
      </c>
      <c r="GP11" s="16">
        <f>VLOOKUP(GP$8,Conditions!$A:$R,$C11,FALSE)</f>
        <v>205</v>
      </c>
      <c r="GQ11" s="16">
        <f>VLOOKUP(GQ$8,Conditions!$A:$R,$C11,FALSE)</f>
        <v>205</v>
      </c>
      <c r="GR11" s="16">
        <f>VLOOKUP(GR$8,Conditions!$A:$R,$C11,FALSE)</f>
        <v>205</v>
      </c>
      <c r="GS11" s="16">
        <f>VLOOKUP(GS$8,Conditions!$A:$R,$C11,FALSE)</f>
        <v>205</v>
      </c>
      <c r="GT11" s="16">
        <f>VLOOKUP(GT$8,Conditions!$A:$R,$C11,FALSE)</f>
        <v>205</v>
      </c>
      <c r="GU11" s="16">
        <f>VLOOKUP(GU$8,Conditions!$A:$R,$C11,FALSE)</f>
        <v>205</v>
      </c>
      <c r="GV11" s="16">
        <f>VLOOKUP(GV$8,Conditions!$A:$R,$C11,FALSE)</f>
        <v>205</v>
      </c>
      <c r="GW11" s="16">
        <f>VLOOKUP(GW$8,Conditions!$A:$R,$C11,FALSE)</f>
        <v>205</v>
      </c>
      <c r="GX11" s="16">
        <f>VLOOKUP(GX$8,Conditions!$A:$R,$C11,FALSE)</f>
        <v>205</v>
      </c>
      <c r="GY11" s="16">
        <f>VLOOKUP(GY$8,Conditions!$A:$R,$C11,FALSE)</f>
        <v>205</v>
      </c>
      <c r="GZ11" s="16">
        <f>VLOOKUP(GZ$8,Conditions!$A:$R,$C11,FALSE)</f>
        <v>205</v>
      </c>
      <c r="HA11" s="16">
        <f>VLOOKUP(HA$8,Conditions!$A:$R,$C11,FALSE)</f>
        <v>205</v>
      </c>
      <c r="HB11" s="16">
        <f>VLOOKUP(HB$8,Conditions!$A:$R,$C11,FALSE)</f>
        <v>205</v>
      </c>
      <c r="HC11" s="16">
        <f>VLOOKUP(HC$8,Conditions!$A:$R,$C11,FALSE)</f>
        <v>205</v>
      </c>
      <c r="HD11" s="16">
        <f>VLOOKUP(HD$8,Conditions!$A:$R,$C11,FALSE)</f>
        <v>205</v>
      </c>
      <c r="HE11" s="16">
        <f>VLOOKUP(HE$8,Conditions!$A:$R,$C11,FALSE)</f>
        <v>205</v>
      </c>
      <c r="HF11" s="16">
        <f>VLOOKUP(HF$8,Conditions!$A:$R,$C11,FALSE)</f>
        <v>205</v>
      </c>
      <c r="HG11" s="16">
        <f>VLOOKUP(HG$8,Conditions!$A:$R,$C11,FALSE)</f>
        <v>205</v>
      </c>
      <c r="HH11" s="16">
        <f>VLOOKUP(HH$8,Conditions!$A:$R,$C11,FALSE)</f>
        <v>205</v>
      </c>
      <c r="HI11" s="16">
        <f>VLOOKUP(HI$8,Conditions!$A:$R,$C11,FALSE)</f>
        <v>205</v>
      </c>
      <c r="HJ11" s="16">
        <f>VLOOKUP(HJ$8,Conditions!$A:$R,$C11,FALSE)</f>
        <v>205</v>
      </c>
      <c r="HK11" s="16">
        <f>VLOOKUP(HK$8,Conditions!$A:$R,$C11,FALSE)</f>
        <v>205</v>
      </c>
      <c r="HL11" s="16">
        <f>VLOOKUP(HL$8,Conditions!$A:$R,$C11,FALSE)</f>
        <v>205</v>
      </c>
      <c r="HM11" s="16">
        <f>VLOOKUP(HM$8,Conditions!$A:$R,$C11,FALSE)</f>
        <v>205</v>
      </c>
      <c r="HN11" s="16">
        <f>VLOOKUP(HN$8,Conditions!$A:$R,$C11,FALSE)</f>
        <v>205</v>
      </c>
      <c r="HO11" s="16">
        <f>VLOOKUP(HO$8,Conditions!$A:$R,$C11,FALSE)</f>
        <v>205</v>
      </c>
      <c r="HP11" s="16">
        <f>VLOOKUP(HP$8,Conditions!$A:$R,$C11,FALSE)</f>
        <v>205</v>
      </c>
      <c r="HQ11" s="16">
        <f>VLOOKUP(HQ$8,Conditions!$A:$R,$C11,FALSE)</f>
        <v>205</v>
      </c>
      <c r="HR11" s="16">
        <f>VLOOKUP(HR$8,Conditions!$A:$R,$C11,FALSE)</f>
        <v>205</v>
      </c>
      <c r="HS11" s="16">
        <f>VLOOKUP(HS$8,Conditions!$A:$R,$C11,FALSE)</f>
        <v>205</v>
      </c>
      <c r="HT11" s="16">
        <f>VLOOKUP(HT$8,Conditions!$A:$R,$C11,FALSE)</f>
        <v>205</v>
      </c>
      <c r="HU11" s="16">
        <f>VLOOKUP(HU$8,Conditions!$A:$R,$C11,FALSE)</f>
        <v>205</v>
      </c>
      <c r="HV11" s="16">
        <f>VLOOKUP(HV$8,Conditions!$A:$R,$C11,FALSE)</f>
        <v>205</v>
      </c>
      <c r="HW11" s="16">
        <f>VLOOKUP(HW$8,Conditions!$A:$R,$C11,FALSE)</f>
        <v>205</v>
      </c>
      <c r="HX11" s="16">
        <f>VLOOKUP(HX$8,Conditions!$A:$R,$C11,FALSE)</f>
        <v>205</v>
      </c>
      <c r="HY11" s="16">
        <f>VLOOKUP(HY$8,Conditions!$A:$R,$C11,FALSE)</f>
        <v>205</v>
      </c>
      <c r="HZ11" s="16">
        <f>VLOOKUP(HZ$8,Conditions!$A:$R,$C11,FALSE)</f>
        <v>205</v>
      </c>
      <c r="IA11" s="16">
        <f>VLOOKUP(IA$8,Conditions!$A:$R,$C11,FALSE)</f>
        <v>205</v>
      </c>
      <c r="IB11" s="16">
        <f>VLOOKUP(IB$8,Conditions!$A:$R,$C11,FALSE)</f>
        <v>205</v>
      </c>
      <c r="IC11" s="16">
        <f>VLOOKUP(IC$8,Conditions!$A:$R,$C11,FALSE)</f>
        <v>205</v>
      </c>
      <c r="ID11" s="16">
        <f>VLOOKUP(ID$8,Conditions!$A:$R,$C11,FALSE)</f>
        <v>205</v>
      </c>
      <c r="IE11" s="16">
        <f>VLOOKUP(IE$8,Conditions!$A:$R,$C11,FALSE)</f>
        <v>205</v>
      </c>
      <c r="IF11" s="16">
        <f>VLOOKUP(IF$8,Conditions!$A:$R,$C11,FALSE)</f>
        <v>205</v>
      </c>
      <c r="IG11" s="16">
        <f>VLOOKUP(IG$8,Conditions!$A:$R,$C11,FALSE)</f>
        <v>205</v>
      </c>
      <c r="IH11" s="16">
        <f>VLOOKUP(IH$8,Conditions!$A:$R,$C11,FALSE)</f>
        <v>205</v>
      </c>
      <c r="II11" s="16">
        <f>VLOOKUP(II$8,Conditions!$A:$R,$C11,FALSE)</f>
        <v>205</v>
      </c>
      <c r="IJ11" s="16">
        <f>VLOOKUP(IJ$8,Conditions!$A:$R,$C11,FALSE)</f>
        <v>205</v>
      </c>
      <c r="IK11" s="16">
        <f>VLOOKUP(IK$8,Conditions!$A:$R,$C11,FALSE)</f>
        <v>205</v>
      </c>
      <c r="IL11" s="16">
        <f>VLOOKUP(IL$8,Conditions!$A:$R,$C11,FALSE)</f>
        <v>205</v>
      </c>
      <c r="IM11" s="16">
        <f>VLOOKUP(IM$8,Conditions!$A:$R,$C11,FALSE)</f>
        <v>205</v>
      </c>
      <c r="IN11" s="16">
        <f>VLOOKUP(IN$8,Conditions!$A:$R,$C11,FALSE)</f>
        <v>205</v>
      </c>
      <c r="IO11" s="16">
        <f>VLOOKUP(IO$8,Conditions!$A:$R,$C11,FALSE)</f>
        <v>205</v>
      </c>
      <c r="IP11" s="16">
        <f>VLOOKUP(IP$8,Conditions!$A:$R,$C11,FALSE)</f>
        <v>205</v>
      </c>
      <c r="IQ11" s="16">
        <f>VLOOKUP(IQ$8,Conditions!$A:$R,$C11,FALSE)</f>
        <v>205</v>
      </c>
      <c r="IR11" s="16">
        <f>VLOOKUP(IR$8,Conditions!$A:$R,$C11,FALSE)</f>
        <v>205</v>
      </c>
      <c r="IS11" s="16">
        <f>VLOOKUP(IS$8,Conditions!$A:$R,$C11,FALSE)</f>
        <v>205</v>
      </c>
      <c r="IT11" s="16">
        <f>VLOOKUP(IT$8,Conditions!$A:$R,$C11,FALSE)</f>
        <v>205</v>
      </c>
      <c r="IU11" s="16">
        <f>VLOOKUP(IU$8,Conditions!$A:$R,$C11,FALSE)</f>
        <v>205</v>
      </c>
      <c r="IV11" s="16">
        <f>VLOOKUP(IV$8,Conditions!$A:$R,$C11,FALSE)</f>
        <v>205</v>
      </c>
      <c r="IW11" s="16">
        <f>VLOOKUP(IW$8,Conditions!$A:$R,$C11,FALSE)</f>
        <v>205</v>
      </c>
      <c r="IX11" s="16">
        <f>VLOOKUP(IX$8,Conditions!$A:$R,$C11,FALSE)</f>
        <v>205</v>
      </c>
      <c r="IY11" s="16">
        <f>VLOOKUP(IY$8,Conditions!$A:$R,$C11,FALSE)</f>
        <v>205</v>
      </c>
      <c r="IZ11" s="16">
        <f>VLOOKUP(IZ$8,Conditions!$A:$R,$C11,FALSE)</f>
        <v>205</v>
      </c>
      <c r="JA11" s="16">
        <f>VLOOKUP(JA$8,Conditions!$A:$R,$C11,FALSE)</f>
        <v>205</v>
      </c>
      <c r="JB11" s="16">
        <f>VLOOKUP(JB$8,Conditions!$A:$R,$C11,FALSE)</f>
        <v>205</v>
      </c>
      <c r="JC11" s="16">
        <f>VLOOKUP(JC$8,Conditions!$A:$R,$C11,FALSE)</f>
        <v>205</v>
      </c>
      <c r="JD11" s="16">
        <f>VLOOKUP(JD$8,Conditions!$A:$R,$C11,FALSE)</f>
        <v>205</v>
      </c>
      <c r="JE11" s="16">
        <f>VLOOKUP(JE$8,Conditions!$A:$R,$C11,FALSE)</f>
        <v>205</v>
      </c>
    </row>
    <row r="12" spans="1:265" s="3" customFormat="1" x14ac:dyDescent="0.25">
      <c r="B12" s="39" t="s">
        <v>91</v>
      </c>
      <c r="C12" s="16">
        <v>6</v>
      </c>
      <c r="D12" s="16" t="s">
        <v>49</v>
      </c>
      <c r="E12" s="16">
        <f>VLOOKUP(E$8,Conditions!$A:$R,$C12,FALSE)</f>
        <v>296</v>
      </c>
      <c r="F12" s="16">
        <f>VLOOKUP(F$8,Conditions!$A:$R,$C12,FALSE)</f>
        <v>296</v>
      </c>
      <c r="G12" s="16">
        <f>VLOOKUP(G$8,Conditions!$A:$R,$C12,FALSE)</f>
        <v>296</v>
      </c>
      <c r="H12" s="16">
        <f>VLOOKUP(H$8,Conditions!$A:$R,$C12,FALSE)</f>
        <v>296</v>
      </c>
      <c r="I12" s="16">
        <f>VLOOKUP(I$8,Conditions!$A:$R,$C12,FALSE)</f>
        <v>296</v>
      </c>
      <c r="J12" s="16">
        <f>VLOOKUP(J$8,Conditions!$A:$R,$C12,FALSE)</f>
        <v>296</v>
      </c>
      <c r="K12" s="16">
        <f>VLOOKUP(K$8,Conditions!$A:$R,$C12,FALSE)</f>
        <v>296</v>
      </c>
      <c r="L12" s="16">
        <f>VLOOKUP(L$8,Conditions!$A:$R,$C12,FALSE)</f>
        <v>296</v>
      </c>
      <c r="M12" s="16">
        <f>VLOOKUP(M$8,Conditions!$A:$R,$C12,FALSE)</f>
        <v>296</v>
      </c>
      <c r="N12" s="16">
        <f>VLOOKUP(N$8,Conditions!$A:$R,$C12,FALSE)</f>
        <v>296</v>
      </c>
      <c r="O12" s="16">
        <f>VLOOKUP(O$8,Conditions!$A:$R,$C12,FALSE)</f>
        <v>296</v>
      </c>
      <c r="P12" s="16">
        <f>VLOOKUP(P$8,Conditions!$A:$R,$C12,FALSE)</f>
        <v>296</v>
      </c>
      <c r="Q12" s="16">
        <f>VLOOKUP(Q$8,Conditions!$A:$R,$C12,FALSE)</f>
        <v>296</v>
      </c>
      <c r="R12" s="16">
        <f>VLOOKUP(R$8,Conditions!$A:$R,$C12,FALSE)</f>
        <v>296</v>
      </c>
      <c r="S12" s="16">
        <f>VLOOKUP(S$8,Conditions!$A:$R,$C12,FALSE)</f>
        <v>296</v>
      </c>
      <c r="T12" s="16">
        <f>VLOOKUP(T$8,Conditions!$A:$R,$C12,FALSE)</f>
        <v>296</v>
      </c>
      <c r="U12" s="16">
        <f>VLOOKUP(U$8,Conditions!$A:$R,$C12,FALSE)</f>
        <v>296</v>
      </c>
      <c r="V12" s="16">
        <f>VLOOKUP(V$8,Conditions!$A:$R,$C12,FALSE)</f>
        <v>296</v>
      </c>
      <c r="W12" s="16">
        <f>VLOOKUP(W$8,Conditions!$A:$R,$C12,FALSE)</f>
        <v>296</v>
      </c>
      <c r="X12" s="16">
        <f>VLOOKUP(X$8,Conditions!$A:$R,$C12,FALSE)</f>
        <v>296</v>
      </c>
      <c r="Y12" s="16">
        <f>VLOOKUP(Y$8,Conditions!$A:$R,$C12,FALSE)</f>
        <v>296</v>
      </c>
      <c r="Z12" s="16">
        <f>VLOOKUP(Z$8,Conditions!$A:$R,$C12,FALSE)</f>
        <v>296</v>
      </c>
      <c r="AA12" s="16">
        <f>VLOOKUP(AA$8,Conditions!$A:$R,$C12,FALSE)</f>
        <v>296</v>
      </c>
      <c r="AB12" s="16">
        <f>VLOOKUP(AB$8,Conditions!$A:$R,$C12,FALSE)</f>
        <v>296</v>
      </c>
      <c r="AC12" s="16">
        <f>VLOOKUP(AC$8,Conditions!$A:$R,$C12,FALSE)</f>
        <v>296</v>
      </c>
      <c r="AD12" s="16">
        <f>VLOOKUP(AD$8,Conditions!$A:$R,$C12,FALSE)</f>
        <v>296</v>
      </c>
      <c r="AE12" s="16">
        <f>VLOOKUP(AE$8,Conditions!$A:$R,$C12,FALSE)</f>
        <v>296</v>
      </c>
      <c r="AF12" s="16">
        <f>VLOOKUP(AF$8,Conditions!$A:$R,$C12,FALSE)</f>
        <v>296</v>
      </c>
      <c r="AG12" s="16">
        <f>VLOOKUP(AG$8,Conditions!$A:$R,$C12,FALSE)</f>
        <v>296</v>
      </c>
      <c r="AH12" s="16">
        <f>VLOOKUP(AH$8,Conditions!$A:$R,$C12,FALSE)</f>
        <v>296</v>
      </c>
      <c r="AI12" s="16">
        <f>VLOOKUP(AI$8,Conditions!$A:$R,$C12,FALSE)</f>
        <v>296</v>
      </c>
      <c r="AJ12" s="16">
        <f>VLOOKUP(AJ$8,Conditions!$A:$R,$C12,FALSE)</f>
        <v>296</v>
      </c>
      <c r="AK12" s="16">
        <f>VLOOKUP(AK$8,Conditions!$A:$R,$C12,FALSE)</f>
        <v>296</v>
      </c>
      <c r="AL12" s="16">
        <f>VLOOKUP(AL$8,Conditions!$A:$R,$C12,FALSE)</f>
        <v>296</v>
      </c>
      <c r="AM12" s="16">
        <f>VLOOKUP(AM$8,Conditions!$A:$R,$C12,FALSE)</f>
        <v>296</v>
      </c>
      <c r="AN12" s="16">
        <f>VLOOKUP(AN$8,Conditions!$A:$R,$C12,FALSE)</f>
        <v>296</v>
      </c>
      <c r="AO12" s="16">
        <f>VLOOKUP(AO$8,Conditions!$A:$R,$C12,FALSE)</f>
        <v>296</v>
      </c>
      <c r="AP12" s="16">
        <f>VLOOKUP(AP$8,Conditions!$A:$R,$C12,FALSE)</f>
        <v>296</v>
      </c>
      <c r="AQ12" s="16">
        <f>VLOOKUP(AQ$8,Conditions!$A:$R,$C12,FALSE)</f>
        <v>296</v>
      </c>
      <c r="AR12" s="16">
        <f>VLOOKUP(AR$8,Conditions!$A:$R,$C12,FALSE)</f>
        <v>296</v>
      </c>
      <c r="AS12" s="16">
        <f>VLOOKUP(AS$8,Conditions!$A:$R,$C12,FALSE)</f>
        <v>296</v>
      </c>
      <c r="AT12" s="16">
        <f>VLOOKUP(AT$8,Conditions!$A:$R,$C12,FALSE)</f>
        <v>296</v>
      </c>
      <c r="AU12" s="16">
        <f>VLOOKUP(AU$8,Conditions!$A:$R,$C12,FALSE)</f>
        <v>296</v>
      </c>
      <c r="AV12" s="16">
        <f>VLOOKUP(AV$8,Conditions!$A:$R,$C12,FALSE)</f>
        <v>296</v>
      </c>
      <c r="AW12" s="16">
        <f>VLOOKUP(AW$8,Conditions!$A:$R,$C12,FALSE)</f>
        <v>296</v>
      </c>
      <c r="AX12" s="16">
        <f>VLOOKUP(AX$8,Conditions!$A:$R,$C12,FALSE)</f>
        <v>296</v>
      </c>
      <c r="AY12" s="16">
        <f>VLOOKUP(AY$8,Conditions!$A:$R,$C12,FALSE)</f>
        <v>296</v>
      </c>
      <c r="AZ12" s="16">
        <f>VLOOKUP(AZ$8,Conditions!$A:$R,$C12,FALSE)</f>
        <v>296</v>
      </c>
      <c r="BA12" s="16">
        <f>VLOOKUP(BA$8,Conditions!$A:$R,$C12,FALSE)</f>
        <v>296</v>
      </c>
      <c r="BB12" s="16">
        <f>VLOOKUP(BB$8,Conditions!$A:$R,$C12,FALSE)</f>
        <v>296</v>
      </c>
      <c r="BC12" s="16">
        <f>VLOOKUP(BC$8,Conditions!$A:$R,$C12,FALSE)</f>
        <v>296</v>
      </c>
      <c r="BD12" s="16">
        <f>VLOOKUP(BD$8,Conditions!$A:$R,$C12,FALSE)</f>
        <v>296</v>
      </c>
      <c r="BE12" s="16">
        <f>VLOOKUP(BE$8,Conditions!$A:$R,$C12,FALSE)</f>
        <v>296</v>
      </c>
      <c r="BF12" s="16">
        <f>VLOOKUP(BF$8,Conditions!$A:$R,$C12,FALSE)</f>
        <v>296</v>
      </c>
      <c r="BG12" s="16">
        <f>VLOOKUP(BG$8,Conditions!$A:$R,$C12,FALSE)</f>
        <v>296</v>
      </c>
      <c r="BH12" s="16">
        <f>VLOOKUP(BH$8,Conditions!$A:$R,$C12,FALSE)</f>
        <v>296</v>
      </c>
      <c r="BI12" s="16">
        <f>VLOOKUP(BI$8,Conditions!$A:$R,$C12,FALSE)</f>
        <v>296</v>
      </c>
      <c r="BJ12" s="16">
        <f>VLOOKUP(BJ$8,Conditions!$A:$R,$C12,FALSE)</f>
        <v>296</v>
      </c>
      <c r="BK12" s="16">
        <f>VLOOKUP(BK$8,Conditions!$A:$R,$C12,FALSE)</f>
        <v>296</v>
      </c>
      <c r="BL12" s="16">
        <f>VLOOKUP(BL$8,Conditions!$A:$R,$C12,FALSE)</f>
        <v>296</v>
      </c>
      <c r="BM12" s="16">
        <f>VLOOKUP(BM$8,Conditions!$A:$R,$C12,FALSE)</f>
        <v>296</v>
      </c>
      <c r="BN12" s="16">
        <f>VLOOKUP(BN$8,Conditions!$A:$R,$C12,FALSE)</f>
        <v>296</v>
      </c>
      <c r="BO12" s="16">
        <f>VLOOKUP(BO$8,Conditions!$A:$R,$C12,FALSE)</f>
        <v>296</v>
      </c>
      <c r="BP12" s="16">
        <f>VLOOKUP(BP$8,Conditions!$A:$R,$C12,FALSE)</f>
        <v>296</v>
      </c>
      <c r="BQ12" s="16">
        <f>VLOOKUP(BQ$8,Conditions!$A:$R,$C12,FALSE)</f>
        <v>296</v>
      </c>
      <c r="BR12" s="16">
        <f>VLOOKUP(BR$8,Conditions!$A:$R,$C12,FALSE)</f>
        <v>296</v>
      </c>
      <c r="BS12" s="16">
        <f>VLOOKUP(BS$8,Conditions!$A:$R,$C12,FALSE)</f>
        <v>296</v>
      </c>
      <c r="BT12" s="16">
        <f>VLOOKUP(BT$8,Conditions!$A:$R,$C12,FALSE)</f>
        <v>296</v>
      </c>
      <c r="BU12" s="16">
        <f>VLOOKUP(BU$8,Conditions!$A:$R,$C12,FALSE)</f>
        <v>296</v>
      </c>
      <c r="BV12" s="16">
        <f>VLOOKUP(BV$8,Conditions!$A:$R,$C12,FALSE)</f>
        <v>296</v>
      </c>
      <c r="BW12" s="16">
        <f>VLOOKUP(BW$8,Conditions!$A:$R,$C12,FALSE)</f>
        <v>296</v>
      </c>
      <c r="BX12" s="16">
        <f>VLOOKUP(BX$8,Conditions!$A:$R,$C12,FALSE)</f>
        <v>296</v>
      </c>
      <c r="BY12" s="16">
        <f>VLOOKUP(BY$8,Conditions!$A:$R,$C12,FALSE)</f>
        <v>296</v>
      </c>
      <c r="BZ12" s="16">
        <f>VLOOKUP(BZ$8,Conditions!$A:$R,$C12,FALSE)</f>
        <v>296</v>
      </c>
      <c r="CA12" s="16">
        <f>VLOOKUP(CA$8,Conditions!$A:$R,$C12,FALSE)</f>
        <v>296</v>
      </c>
      <c r="CB12" s="16">
        <f>VLOOKUP(CB$8,Conditions!$A:$R,$C12,FALSE)</f>
        <v>296</v>
      </c>
      <c r="CC12" s="16">
        <f>VLOOKUP(CC$8,Conditions!$A:$R,$C12,FALSE)</f>
        <v>296</v>
      </c>
      <c r="CD12" s="16">
        <f>VLOOKUP(CD$8,Conditions!$A:$R,$C12,FALSE)</f>
        <v>296</v>
      </c>
      <c r="CE12" s="16">
        <f>VLOOKUP(CE$8,Conditions!$A:$R,$C12,FALSE)</f>
        <v>296</v>
      </c>
      <c r="CF12" s="16">
        <f>VLOOKUP(CF$8,Conditions!$A:$R,$C12,FALSE)</f>
        <v>296</v>
      </c>
      <c r="CG12" s="16">
        <f>VLOOKUP(CG$8,Conditions!$A:$R,$C12,FALSE)</f>
        <v>296</v>
      </c>
      <c r="CH12" s="16">
        <f>VLOOKUP(CH$8,Conditions!$A:$R,$C12,FALSE)</f>
        <v>296</v>
      </c>
      <c r="CI12" s="16">
        <f>VLOOKUP(CI$8,Conditions!$A:$R,$C12,FALSE)</f>
        <v>296</v>
      </c>
      <c r="CJ12" s="16">
        <f>VLOOKUP(CJ$8,Conditions!$A:$R,$C12,FALSE)</f>
        <v>296</v>
      </c>
      <c r="CK12" s="16">
        <f>VLOOKUP(CK$8,Conditions!$A:$R,$C12,FALSE)</f>
        <v>296</v>
      </c>
      <c r="CL12" s="16">
        <f>VLOOKUP(CL$8,Conditions!$A:$R,$C12,FALSE)</f>
        <v>296</v>
      </c>
      <c r="CM12" s="16">
        <f>VLOOKUP(CM$8,Conditions!$A:$R,$C12,FALSE)</f>
        <v>296</v>
      </c>
      <c r="CN12" s="16">
        <f>VLOOKUP(CN$8,Conditions!$A:$R,$C12,FALSE)</f>
        <v>296</v>
      </c>
      <c r="CO12" s="16">
        <f>VLOOKUP(CO$8,Conditions!$A:$R,$C12,FALSE)</f>
        <v>296</v>
      </c>
      <c r="CP12" s="16">
        <f>VLOOKUP(CP$8,Conditions!$A:$R,$C12,FALSE)</f>
        <v>296</v>
      </c>
      <c r="CQ12" s="16">
        <f>VLOOKUP(CQ$8,Conditions!$A:$R,$C12,FALSE)</f>
        <v>296</v>
      </c>
      <c r="CR12" s="16">
        <f>VLOOKUP(CR$8,Conditions!$A:$R,$C12,FALSE)</f>
        <v>296</v>
      </c>
      <c r="CS12" s="16">
        <f>VLOOKUP(CS$8,Conditions!$A:$R,$C12,FALSE)</f>
        <v>296</v>
      </c>
      <c r="CT12" s="16">
        <f>VLOOKUP(CT$8,Conditions!$A:$R,$C12,FALSE)</f>
        <v>296</v>
      </c>
      <c r="CU12" s="16">
        <f>VLOOKUP(CU$8,Conditions!$A:$R,$C12,FALSE)</f>
        <v>296</v>
      </c>
      <c r="CV12" s="16">
        <f>VLOOKUP(CV$8,Conditions!$A:$R,$C12,FALSE)</f>
        <v>296</v>
      </c>
      <c r="CW12" s="16">
        <f>VLOOKUP(CW$8,Conditions!$A:$R,$C12,FALSE)</f>
        <v>296</v>
      </c>
      <c r="CX12" s="16">
        <f>VLOOKUP(CX$8,Conditions!$A:$R,$C12,FALSE)</f>
        <v>296</v>
      </c>
      <c r="CY12" s="16">
        <f>VLOOKUP(CY$8,Conditions!$A:$R,$C12,FALSE)</f>
        <v>296</v>
      </c>
      <c r="CZ12" s="16">
        <f>VLOOKUP(CZ$8,Conditions!$A:$R,$C12,FALSE)</f>
        <v>296</v>
      </c>
      <c r="DA12" s="16">
        <f>VLOOKUP(DA$8,Conditions!$A:$R,$C12,FALSE)</f>
        <v>296</v>
      </c>
      <c r="DB12" s="16">
        <f>VLOOKUP(DB$8,Conditions!$A:$R,$C12,FALSE)</f>
        <v>296</v>
      </c>
      <c r="DC12" s="16">
        <f>VLOOKUP(DC$8,Conditions!$A:$R,$C12,FALSE)</f>
        <v>296</v>
      </c>
      <c r="DD12" s="16">
        <f>VLOOKUP(DD$8,Conditions!$A:$R,$C12,FALSE)</f>
        <v>296</v>
      </c>
      <c r="DE12" s="16">
        <f>VLOOKUP(DE$8,Conditions!$A:$R,$C12,FALSE)</f>
        <v>296</v>
      </c>
      <c r="DF12" s="16">
        <f>VLOOKUP(DF$8,Conditions!$A:$R,$C12,FALSE)</f>
        <v>296</v>
      </c>
      <c r="DG12" s="16">
        <f>VLOOKUP(DG$8,Conditions!$A:$R,$C12,FALSE)</f>
        <v>296</v>
      </c>
      <c r="DH12" s="16">
        <f>VLOOKUP(DH$8,Conditions!$A:$R,$C12,FALSE)</f>
        <v>296</v>
      </c>
      <c r="DI12" s="16">
        <f>VLOOKUP(DI$8,Conditions!$A:$R,$C12,FALSE)</f>
        <v>296</v>
      </c>
      <c r="DJ12" s="16">
        <f>VLOOKUP(DJ$8,Conditions!$A:$R,$C12,FALSE)</f>
        <v>296</v>
      </c>
      <c r="DK12" s="16">
        <f>VLOOKUP(DK$8,Conditions!$A:$R,$C12,FALSE)</f>
        <v>296</v>
      </c>
      <c r="DL12" s="16">
        <f>VLOOKUP(DL$8,Conditions!$A:$R,$C12,FALSE)</f>
        <v>296</v>
      </c>
      <c r="DM12" s="16">
        <f>VLOOKUP(DM$8,Conditions!$A:$R,$C12,FALSE)</f>
        <v>296</v>
      </c>
      <c r="DN12" s="16">
        <f>VLOOKUP(DN$8,Conditions!$A:$R,$C12,FALSE)</f>
        <v>296</v>
      </c>
      <c r="DO12" s="16">
        <f>VLOOKUP(DO$8,Conditions!$A:$R,$C12,FALSE)</f>
        <v>296</v>
      </c>
      <c r="DP12" s="16">
        <f>VLOOKUP(DP$8,Conditions!$A:$R,$C12,FALSE)</f>
        <v>296</v>
      </c>
      <c r="DQ12" s="16">
        <f>VLOOKUP(DQ$8,Conditions!$A:$R,$C12,FALSE)</f>
        <v>296</v>
      </c>
      <c r="DR12" s="16">
        <f>VLOOKUP(DR$8,Conditions!$A:$R,$C12,FALSE)</f>
        <v>296</v>
      </c>
      <c r="DS12" s="16">
        <f>VLOOKUP(DS$8,Conditions!$A:$R,$C12,FALSE)</f>
        <v>296</v>
      </c>
      <c r="DT12" s="16">
        <f>VLOOKUP(DT$8,Conditions!$A:$R,$C12,FALSE)</f>
        <v>296</v>
      </c>
      <c r="DU12" s="16">
        <f>VLOOKUP(DU$8,Conditions!$A:$R,$C12,FALSE)</f>
        <v>296</v>
      </c>
      <c r="DV12" s="16">
        <f>VLOOKUP(DV$8,Conditions!$A:$R,$C12,FALSE)</f>
        <v>296</v>
      </c>
      <c r="DW12" s="16">
        <f>VLOOKUP(DW$8,Conditions!$A:$R,$C12,FALSE)</f>
        <v>296</v>
      </c>
      <c r="DX12" s="16">
        <f>VLOOKUP(DX$8,Conditions!$A:$R,$C12,FALSE)</f>
        <v>296</v>
      </c>
      <c r="DY12" s="16">
        <f>VLOOKUP(DY$8,Conditions!$A:$R,$C12,FALSE)</f>
        <v>296</v>
      </c>
      <c r="DZ12" s="16">
        <f>VLOOKUP(DZ$8,Conditions!$A:$R,$C12,FALSE)</f>
        <v>296</v>
      </c>
      <c r="EA12" s="16">
        <f>VLOOKUP(EA$8,Conditions!$A:$R,$C12,FALSE)</f>
        <v>296</v>
      </c>
      <c r="EB12" s="16">
        <f>VLOOKUP(EB$8,Conditions!$A:$R,$C12,FALSE)</f>
        <v>296</v>
      </c>
      <c r="EC12" s="16">
        <f>VLOOKUP(EC$8,Conditions!$A:$R,$C12,FALSE)</f>
        <v>296</v>
      </c>
      <c r="ED12" s="16">
        <f>VLOOKUP(ED$8,Conditions!$A:$R,$C12,FALSE)</f>
        <v>296</v>
      </c>
      <c r="EE12" s="16">
        <f>VLOOKUP(EE$8,Conditions!$A:$R,$C12,FALSE)</f>
        <v>296</v>
      </c>
      <c r="EF12" s="16">
        <f>VLOOKUP(EF$8,Conditions!$A:$R,$C12,FALSE)</f>
        <v>296</v>
      </c>
      <c r="EG12" s="16">
        <f>VLOOKUP(EG$8,Conditions!$A:$R,$C12,FALSE)</f>
        <v>296</v>
      </c>
      <c r="EH12" s="16">
        <f>VLOOKUP(EH$8,Conditions!$A:$R,$C12,FALSE)</f>
        <v>296</v>
      </c>
      <c r="EI12" s="16">
        <f>VLOOKUP(EI$8,Conditions!$A:$R,$C12,FALSE)</f>
        <v>296</v>
      </c>
      <c r="EJ12" s="16">
        <f>VLOOKUP(EJ$8,Conditions!$A:$R,$C12,FALSE)</f>
        <v>296</v>
      </c>
      <c r="EK12" s="16">
        <f>VLOOKUP(EK$8,Conditions!$A:$R,$C12,FALSE)</f>
        <v>296</v>
      </c>
      <c r="EL12" s="16">
        <f>VLOOKUP(EL$8,Conditions!$A:$R,$C12,FALSE)</f>
        <v>296</v>
      </c>
      <c r="EM12" s="16">
        <f>VLOOKUP(EM$8,Conditions!$A:$R,$C12,FALSE)</f>
        <v>296</v>
      </c>
      <c r="EN12" s="16">
        <f>VLOOKUP(EN$8,Conditions!$A:$R,$C12,FALSE)</f>
        <v>296</v>
      </c>
      <c r="EO12" s="16">
        <f>VLOOKUP(EO$8,Conditions!$A:$R,$C12,FALSE)</f>
        <v>296</v>
      </c>
      <c r="EP12" s="16">
        <f>VLOOKUP(EP$8,Conditions!$A:$R,$C12,FALSE)</f>
        <v>296</v>
      </c>
      <c r="EQ12" s="16">
        <f>VLOOKUP(EQ$8,Conditions!$A:$R,$C12,FALSE)</f>
        <v>296</v>
      </c>
      <c r="ER12" s="16">
        <f>VLOOKUP(ER$8,Conditions!$A:$R,$C12,FALSE)</f>
        <v>296</v>
      </c>
      <c r="ES12" s="16">
        <f>VLOOKUP(ES$8,Conditions!$A:$R,$C12,FALSE)</f>
        <v>296</v>
      </c>
      <c r="ET12" s="16">
        <f>VLOOKUP(ET$8,Conditions!$A:$R,$C12,FALSE)</f>
        <v>296</v>
      </c>
      <c r="EU12" s="16">
        <f>VLOOKUP(EU$8,Conditions!$A:$R,$C12,FALSE)</f>
        <v>296</v>
      </c>
      <c r="EV12" s="16">
        <f>VLOOKUP(EV$8,Conditions!$A:$R,$C12,FALSE)</f>
        <v>296</v>
      </c>
      <c r="EW12" s="16">
        <f>VLOOKUP(EW$8,Conditions!$A:$R,$C12,FALSE)</f>
        <v>296</v>
      </c>
      <c r="EX12" s="16">
        <f>VLOOKUP(EX$8,Conditions!$A:$R,$C12,FALSE)</f>
        <v>296</v>
      </c>
      <c r="EY12" s="16">
        <f>VLOOKUP(EY$8,Conditions!$A:$R,$C12,FALSE)</f>
        <v>296</v>
      </c>
      <c r="EZ12" s="16">
        <f>VLOOKUP(EZ$8,Conditions!$A:$R,$C12,FALSE)</f>
        <v>296</v>
      </c>
      <c r="FA12" s="16">
        <f>VLOOKUP(FA$8,Conditions!$A:$R,$C12,FALSE)</f>
        <v>296</v>
      </c>
      <c r="FB12" s="16">
        <f>VLOOKUP(FB$8,Conditions!$A:$R,$C12,FALSE)</f>
        <v>296</v>
      </c>
      <c r="FC12" s="16">
        <f>VLOOKUP(FC$8,Conditions!$A:$R,$C12,FALSE)</f>
        <v>296</v>
      </c>
      <c r="FD12" s="16">
        <f>VLOOKUP(FD$8,Conditions!$A:$R,$C12,FALSE)</f>
        <v>296</v>
      </c>
      <c r="FE12" s="16">
        <f>VLOOKUP(FE$8,Conditions!$A:$R,$C12,FALSE)</f>
        <v>296</v>
      </c>
      <c r="FF12" s="16">
        <f>VLOOKUP(FF$8,Conditions!$A:$R,$C12,FALSE)</f>
        <v>296</v>
      </c>
      <c r="FG12" s="16">
        <f>VLOOKUP(FG$8,Conditions!$A:$R,$C12,FALSE)</f>
        <v>296</v>
      </c>
      <c r="FH12" s="16">
        <f>VLOOKUP(FH$8,Conditions!$A:$R,$C12,FALSE)</f>
        <v>296</v>
      </c>
      <c r="FI12" s="16">
        <f>VLOOKUP(FI$8,Conditions!$A:$R,$C12,FALSE)</f>
        <v>296</v>
      </c>
      <c r="FJ12" s="16">
        <f>VLOOKUP(FJ$8,Conditions!$A:$R,$C12,FALSE)</f>
        <v>296</v>
      </c>
      <c r="FK12" s="16">
        <f>VLOOKUP(FK$8,Conditions!$A:$R,$C12,FALSE)</f>
        <v>296</v>
      </c>
      <c r="FL12" s="16">
        <f>VLOOKUP(FL$8,Conditions!$A:$R,$C12,FALSE)</f>
        <v>296</v>
      </c>
      <c r="FM12" s="16">
        <f>VLOOKUP(FM$8,Conditions!$A:$R,$C12,FALSE)</f>
        <v>296</v>
      </c>
      <c r="FN12" s="16">
        <f>VLOOKUP(FN$8,Conditions!$A:$R,$C12,FALSE)</f>
        <v>296</v>
      </c>
      <c r="FO12" s="16">
        <f>VLOOKUP(FO$8,Conditions!$A:$R,$C12,FALSE)</f>
        <v>296</v>
      </c>
      <c r="FP12" s="16">
        <f>VLOOKUP(FP$8,Conditions!$A:$R,$C12,FALSE)</f>
        <v>296</v>
      </c>
      <c r="FQ12" s="16">
        <f>VLOOKUP(FQ$8,Conditions!$A:$R,$C12,FALSE)</f>
        <v>296</v>
      </c>
      <c r="FR12" s="16">
        <f>VLOOKUP(FR$8,Conditions!$A:$R,$C12,FALSE)</f>
        <v>296</v>
      </c>
      <c r="FS12" s="16">
        <f>VLOOKUP(FS$8,Conditions!$A:$R,$C12,FALSE)</f>
        <v>296</v>
      </c>
      <c r="FT12" s="16">
        <f>VLOOKUP(FT$8,Conditions!$A:$R,$C12,FALSE)</f>
        <v>296</v>
      </c>
      <c r="FU12" s="16">
        <f>VLOOKUP(FU$8,Conditions!$A:$R,$C12,FALSE)</f>
        <v>296</v>
      </c>
      <c r="FV12" s="16">
        <f>VLOOKUP(FV$8,Conditions!$A:$R,$C12,FALSE)</f>
        <v>296</v>
      </c>
      <c r="FW12" s="16">
        <f>VLOOKUP(FW$8,Conditions!$A:$R,$C12,FALSE)</f>
        <v>296</v>
      </c>
      <c r="FX12" s="16">
        <f>VLOOKUP(FX$8,Conditions!$A:$R,$C12,FALSE)</f>
        <v>296</v>
      </c>
      <c r="FY12" s="16">
        <f>VLOOKUP(FY$8,Conditions!$A:$R,$C12,FALSE)</f>
        <v>296</v>
      </c>
      <c r="FZ12" s="16">
        <f>VLOOKUP(FZ$8,Conditions!$A:$R,$C12,FALSE)</f>
        <v>296</v>
      </c>
      <c r="GA12" s="16">
        <f>VLOOKUP(GA$8,Conditions!$A:$R,$C12,FALSE)</f>
        <v>296</v>
      </c>
      <c r="GB12" s="16">
        <f>VLOOKUP(GB$8,Conditions!$A:$R,$C12,FALSE)</f>
        <v>296</v>
      </c>
      <c r="GC12" s="16">
        <f>VLOOKUP(GC$8,Conditions!$A:$R,$C12,FALSE)</f>
        <v>296</v>
      </c>
      <c r="GD12" s="16">
        <f>VLOOKUP(GD$8,Conditions!$A:$R,$C12,FALSE)</f>
        <v>296</v>
      </c>
      <c r="GE12" s="16">
        <f>VLOOKUP(GE$8,Conditions!$A:$R,$C12,FALSE)</f>
        <v>296</v>
      </c>
      <c r="GF12" s="16">
        <f>VLOOKUP(GF$8,Conditions!$A:$R,$C12,FALSE)</f>
        <v>296</v>
      </c>
      <c r="GG12" s="16">
        <f>VLOOKUP(GG$8,Conditions!$A:$R,$C12,FALSE)</f>
        <v>296</v>
      </c>
      <c r="GH12" s="16">
        <f>VLOOKUP(GH$8,Conditions!$A:$R,$C12,FALSE)</f>
        <v>296</v>
      </c>
      <c r="GI12" s="16">
        <f>VLOOKUP(GI$8,Conditions!$A:$R,$C12,FALSE)</f>
        <v>296</v>
      </c>
      <c r="GJ12" s="16">
        <f>VLOOKUP(GJ$8,Conditions!$A:$R,$C12,FALSE)</f>
        <v>296</v>
      </c>
      <c r="GK12" s="16">
        <f>VLOOKUP(GK$8,Conditions!$A:$R,$C12,FALSE)</f>
        <v>296</v>
      </c>
      <c r="GL12" s="16">
        <f>VLOOKUP(GL$8,Conditions!$A:$R,$C12,FALSE)</f>
        <v>296</v>
      </c>
      <c r="GM12" s="16">
        <f>VLOOKUP(GM$8,Conditions!$A:$R,$C12,FALSE)</f>
        <v>296</v>
      </c>
      <c r="GN12" s="16">
        <f>VLOOKUP(GN$8,Conditions!$A:$R,$C12,FALSE)</f>
        <v>296</v>
      </c>
      <c r="GO12" s="16">
        <f>VLOOKUP(GO$8,Conditions!$A:$R,$C12,FALSE)</f>
        <v>296</v>
      </c>
      <c r="GP12" s="16">
        <f>VLOOKUP(GP$8,Conditions!$A:$R,$C12,FALSE)</f>
        <v>296</v>
      </c>
      <c r="GQ12" s="16">
        <f>VLOOKUP(GQ$8,Conditions!$A:$R,$C12,FALSE)</f>
        <v>296</v>
      </c>
      <c r="GR12" s="16">
        <f>VLOOKUP(GR$8,Conditions!$A:$R,$C12,FALSE)</f>
        <v>296</v>
      </c>
      <c r="GS12" s="16">
        <f>VLOOKUP(GS$8,Conditions!$A:$R,$C12,FALSE)</f>
        <v>296</v>
      </c>
      <c r="GT12" s="16">
        <f>VLOOKUP(GT$8,Conditions!$A:$R,$C12,FALSE)</f>
        <v>296</v>
      </c>
      <c r="GU12" s="16">
        <f>VLOOKUP(GU$8,Conditions!$A:$R,$C12,FALSE)</f>
        <v>296</v>
      </c>
      <c r="GV12" s="16">
        <f>VLOOKUP(GV$8,Conditions!$A:$R,$C12,FALSE)</f>
        <v>296</v>
      </c>
      <c r="GW12" s="16">
        <f>VLOOKUP(GW$8,Conditions!$A:$R,$C12,FALSE)</f>
        <v>296</v>
      </c>
      <c r="GX12" s="16">
        <f>VLOOKUP(GX$8,Conditions!$A:$R,$C12,FALSE)</f>
        <v>296</v>
      </c>
      <c r="GY12" s="16">
        <f>VLOOKUP(GY$8,Conditions!$A:$R,$C12,FALSE)</f>
        <v>296</v>
      </c>
      <c r="GZ12" s="16">
        <f>VLOOKUP(GZ$8,Conditions!$A:$R,$C12,FALSE)</f>
        <v>296</v>
      </c>
      <c r="HA12" s="16">
        <f>VLOOKUP(HA$8,Conditions!$A:$R,$C12,FALSE)</f>
        <v>296</v>
      </c>
      <c r="HB12" s="16">
        <f>VLOOKUP(HB$8,Conditions!$A:$R,$C12,FALSE)</f>
        <v>296</v>
      </c>
      <c r="HC12" s="16">
        <f>VLOOKUP(HC$8,Conditions!$A:$R,$C12,FALSE)</f>
        <v>296</v>
      </c>
      <c r="HD12" s="16">
        <f>VLOOKUP(HD$8,Conditions!$A:$R,$C12,FALSE)</f>
        <v>296</v>
      </c>
      <c r="HE12" s="16">
        <f>VLOOKUP(HE$8,Conditions!$A:$R,$C12,FALSE)</f>
        <v>296</v>
      </c>
      <c r="HF12" s="16">
        <f>VLOOKUP(HF$8,Conditions!$A:$R,$C12,FALSE)</f>
        <v>296</v>
      </c>
      <c r="HG12" s="16">
        <f>VLOOKUP(HG$8,Conditions!$A:$R,$C12,FALSE)</f>
        <v>296</v>
      </c>
      <c r="HH12" s="16">
        <f>VLOOKUP(HH$8,Conditions!$A:$R,$C12,FALSE)</f>
        <v>296</v>
      </c>
      <c r="HI12" s="16">
        <f>VLOOKUP(HI$8,Conditions!$A:$R,$C12,FALSE)</f>
        <v>296</v>
      </c>
      <c r="HJ12" s="16">
        <f>VLOOKUP(HJ$8,Conditions!$A:$R,$C12,FALSE)</f>
        <v>296</v>
      </c>
      <c r="HK12" s="16">
        <f>VLOOKUP(HK$8,Conditions!$A:$R,$C12,FALSE)</f>
        <v>296</v>
      </c>
      <c r="HL12" s="16">
        <f>VLOOKUP(HL$8,Conditions!$A:$R,$C12,FALSE)</f>
        <v>296</v>
      </c>
      <c r="HM12" s="16">
        <f>VLOOKUP(HM$8,Conditions!$A:$R,$C12,FALSE)</f>
        <v>296</v>
      </c>
      <c r="HN12" s="16">
        <f>VLOOKUP(HN$8,Conditions!$A:$R,$C12,FALSE)</f>
        <v>296</v>
      </c>
      <c r="HO12" s="16">
        <f>VLOOKUP(HO$8,Conditions!$A:$R,$C12,FALSE)</f>
        <v>296</v>
      </c>
      <c r="HP12" s="16">
        <f>VLOOKUP(HP$8,Conditions!$A:$R,$C12,FALSE)</f>
        <v>296</v>
      </c>
      <c r="HQ12" s="16">
        <f>VLOOKUP(HQ$8,Conditions!$A:$R,$C12,FALSE)</f>
        <v>296</v>
      </c>
      <c r="HR12" s="16">
        <f>VLOOKUP(HR$8,Conditions!$A:$R,$C12,FALSE)</f>
        <v>296</v>
      </c>
      <c r="HS12" s="16">
        <f>VLOOKUP(HS$8,Conditions!$A:$R,$C12,FALSE)</f>
        <v>296</v>
      </c>
      <c r="HT12" s="16">
        <f>VLOOKUP(HT$8,Conditions!$A:$R,$C12,FALSE)</f>
        <v>296</v>
      </c>
      <c r="HU12" s="16">
        <f>VLOOKUP(HU$8,Conditions!$A:$R,$C12,FALSE)</f>
        <v>296</v>
      </c>
      <c r="HV12" s="16">
        <f>VLOOKUP(HV$8,Conditions!$A:$R,$C12,FALSE)</f>
        <v>296</v>
      </c>
      <c r="HW12" s="16">
        <f>VLOOKUP(HW$8,Conditions!$A:$R,$C12,FALSE)</f>
        <v>296</v>
      </c>
      <c r="HX12" s="16">
        <f>VLOOKUP(HX$8,Conditions!$A:$R,$C12,FALSE)</f>
        <v>296</v>
      </c>
      <c r="HY12" s="16">
        <f>VLOOKUP(HY$8,Conditions!$A:$R,$C12,FALSE)</f>
        <v>296</v>
      </c>
      <c r="HZ12" s="16">
        <f>VLOOKUP(HZ$8,Conditions!$A:$R,$C12,FALSE)</f>
        <v>296</v>
      </c>
      <c r="IA12" s="16">
        <f>VLOOKUP(IA$8,Conditions!$A:$R,$C12,FALSE)</f>
        <v>296</v>
      </c>
      <c r="IB12" s="16">
        <f>VLOOKUP(IB$8,Conditions!$A:$R,$C12,FALSE)</f>
        <v>296</v>
      </c>
      <c r="IC12" s="16">
        <f>VLOOKUP(IC$8,Conditions!$A:$R,$C12,FALSE)</f>
        <v>296</v>
      </c>
      <c r="ID12" s="16">
        <f>VLOOKUP(ID$8,Conditions!$A:$R,$C12,FALSE)</f>
        <v>296</v>
      </c>
      <c r="IE12" s="16">
        <f>VLOOKUP(IE$8,Conditions!$A:$R,$C12,FALSE)</f>
        <v>296</v>
      </c>
      <c r="IF12" s="16">
        <f>VLOOKUP(IF$8,Conditions!$A:$R,$C12,FALSE)</f>
        <v>296</v>
      </c>
      <c r="IG12" s="16">
        <f>VLOOKUP(IG$8,Conditions!$A:$R,$C12,FALSE)</f>
        <v>296</v>
      </c>
      <c r="IH12" s="16">
        <f>VLOOKUP(IH$8,Conditions!$A:$R,$C12,FALSE)</f>
        <v>296</v>
      </c>
      <c r="II12" s="16">
        <f>VLOOKUP(II$8,Conditions!$A:$R,$C12,FALSE)</f>
        <v>296</v>
      </c>
      <c r="IJ12" s="16">
        <f>VLOOKUP(IJ$8,Conditions!$A:$R,$C12,FALSE)</f>
        <v>296</v>
      </c>
      <c r="IK12" s="16">
        <f>VLOOKUP(IK$8,Conditions!$A:$R,$C12,FALSE)</f>
        <v>296</v>
      </c>
      <c r="IL12" s="16">
        <f>VLOOKUP(IL$8,Conditions!$A:$R,$C12,FALSE)</f>
        <v>296</v>
      </c>
      <c r="IM12" s="16">
        <f>VLOOKUP(IM$8,Conditions!$A:$R,$C12,FALSE)</f>
        <v>296</v>
      </c>
      <c r="IN12" s="16">
        <f>VLOOKUP(IN$8,Conditions!$A:$R,$C12,FALSE)</f>
        <v>296</v>
      </c>
      <c r="IO12" s="16">
        <f>VLOOKUP(IO$8,Conditions!$A:$R,$C12,FALSE)</f>
        <v>296</v>
      </c>
      <c r="IP12" s="16">
        <f>VLOOKUP(IP$8,Conditions!$A:$R,$C12,FALSE)</f>
        <v>296</v>
      </c>
      <c r="IQ12" s="16">
        <f>VLOOKUP(IQ$8,Conditions!$A:$R,$C12,FALSE)</f>
        <v>296</v>
      </c>
      <c r="IR12" s="16">
        <f>VLOOKUP(IR$8,Conditions!$A:$R,$C12,FALSE)</f>
        <v>296</v>
      </c>
      <c r="IS12" s="16">
        <f>VLOOKUP(IS$8,Conditions!$A:$R,$C12,FALSE)</f>
        <v>296</v>
      </c>
      <c r="IT12" s="16">
        <f>VLOOKUP(IT$8,Conditions!$A:$R,$C12,FALSE)</f>
        <v>296</v>
      </c>
      <c r="IU12" s="16">
        <f>VLOOKUP(IU$8,Conditions!$A:$R,$C12,FALSE)</f>
        <v>296</v>
      </c>
      <c r="IV12" s="16">
        <f>VLOOKUP(IV$8,Conditions!$A:$R,$C12,FALSE)</f>
        <v>296</v>
      </c>
      <c r="IW12" s="16">
        <f>VLOOKUP(IW$8,Conditions!$A:$R,$C12,FALSE)</f>
        <v>296</v>
      </c>
      <c r="IX12" s="16">
        <f>VLOOKUP(IX$8,Conditions!$A:$R,$C12,FALSE)</f>
        <v>296</v>
      </c>
      <c r="IY12" s="16">
        <f>VLOOKUP(IY$8,Conditions!$A:$R,$C12,FALSE)</f>
        <v>296</v>
      </c>
      <c r="IZ12" s="16">
        <f>VLOOKUP(IZ$8,Conditions!$A:$R,$C12,FALSE)</f>
        <v>296</v>
      </c>
      <c r="JA12" s="16">
        <f>VLOOKUP(JA$8,Conditions!$A:$R,$C12,FALSE)</f>
        <v>296</v>
      </c>
      <c r="JB12" s="16">
        <f>VLOOKUP(JB$8,Conditions!$A:$R,$C12,FALSE)</f>
        <v>296</v>
      </c>
      <c r="JC12" s="16">
        <f>VLOOKUP(JC$8,Conditions!$A:$R,$C12,FALSE)</f>
        <v>296</v>
      </c>
      <c r="JD12" s="16">
        <f>VLOOKUP(JD$8,Conditions!$A:$R,$C12,FALSE)</f>
        <v>296</v>
      </c>
      <c r="JE12" s="16">
        <f>VLOOKUP(JE$8,Conditions!$A:$R,$C12,FALSE)</f>
        <v>296</v>
      </c>
    </row>
    <row r="13" spans="1:265" s="3" customFormat="1" x14ac:dyDescent="0.25">
      <c r="B13" s="39" t="s">
        <v>90</v>
      </c>
      <c r="C13" s="16">
        <v>9</v>
      </c>
      <c r="D13" s="16" t="s">
        <v>89</v>
      </c>
      <c r="E13" s="16">
        <f>VLOOKUP(E$8,Conditions!$A:$R,$C13,FALSE)</f>
        <v>0.1</v>
      </c>
      <c r="F13" s="16">
        <f>VLOOKUP(F$8,Conditions!$A:$R,$C13,FALSE)</f>
        <v>0.1</v>
      </c>
      <c r="G13" s="16">
        <f>VLOOKUP(G$8,Conditions!$A:$R,$C13,FALSE)</f>
        <v>0.1</v>
      </c>
      <c r="H13" s="16">
        <f>VLOOKUP(H$8,Conditions!$A:$R,$C13,FALSE)</f>
        <v>0.1</v>
      </c>
      <c r="I13" s="16">
        <f>VLOOKUP(I$8,Conditions!$A:$R,$C13,FALSE)</f>
        <v>0.1</v>
      </c>
      <c r="J13" s="16">
        <f>VLOOKUP(J$8,Conditions!$A:$R,$C13,FALSE)</f>
        <v>0.1</v>
      </c>
      <c r="K13" s="16">
        <f>VLOOKUP(K$8,Conditions!$A:$R,$C13,FALSE)</f>
        <v>0.1</v>
      </c>
      <c r="L13" s="16">
        <f>VLOOKUP(L$8,Conditions!$A:$R,$C13,FALSE)</f>
        <v>0.1</v>
      </c>
      <c r="M13" s="16">
        <f>VLOOKUP(M$8,Conditions!$A:$R,$C13,FALSE)</f>
        <v>0.1</v>
      </c>
      <c r="N13" s="16">
        <f>VLOOKUP(N$8,Conditions!$A:$R,$C13,FALSE)</f>
        <v>0.1</v>
      </c>
      <c r="O13" s="16">
        <f>VLOOKUP(O$8,Conditions!$A:$R,$C13,FALSE)</f>
        <v>0.1</v>
      </c>
      <c r="P13" s="16">
        <f>VLOOKUP(P$8,Conditions!$A:$R,$C13,FALSE)</f>
        <v>0.1</v>
      </c>
      <c r="Q13" s="16">
        <f>VLOOKUP(Q$8,Conditions!$A:$R,$C13,FALSE)</f>
        <v>0.1</v>
      </c>
      <c r="R13" s="16">
        <f>VLOOKUP(R$8,Conditions!$A:$R,$C13,FALSE)</f>
        <v>0.1</v>
      </c>
      <c r="S13" s="16">
        <f>VLOOKUP(S$8,Conditions!$A:$R,$C13,FALSE)</f>
        <v>0.1</v>
      </c>
      <c r="T13" s="16">
        <f>VLOOKUP(T$8,Conditions!$A:$R,$C13,FALSE)</f>
        <v>0.1</v>
      </c>
      <c r="U13" s="16">
        <f>VLOOKUP(U$8,Conditions!$A:$R,$C13,FALSE)</f>
        <v>0.1</v>
      </c>
      <c r="V13" s="16">
        <f>VLOOKUP(V$8,Conditions!$A:$R,$C13,FALSE)</f>
        <v>0.1</v>
      </c>
      <c r="W13" s="16">
        <f>VLOOKUP(W$8,Conditions!$A:$R,$C13,FALSE)</f>
        <v>0.1</v>
      </c>
      <c r="X13" s="16">
        <f>VLOOKUP(X$8,Conditions!$A:$R,$C13,FALSE)</f>
        <v>0.1</v>
      </c>
      <c r="Y13" s="16">
        <f>VLOOKUP(Y$8,Conditions!$A:$R,$C13,FALSE)</f>
        <v>0.1</v>
      </c>
      <c r="Z13" s="16">
        <f>VLOOKUP(Z$8,Conditions!$A:$R,$C13,FALSE)</f>
        <v>0.1</v>
      </c>
      <c r="AA13" s="16">
        <f>VLOOKUP(AA$8,Conditions!$A:$R,$C13,FALSE)</f>
        <v>0.1</v>
      </c>
      <c r="AB13" s="16">
        <f>VLOOKUP(AB$8,Conditions!$A:$R,$C13,FALSE)</f>
        <v>0.1</v>
      </c>
      <c r="AC13" s="16">
        <f>VLOOKUP(AC$8,Conditions!$A:$R,$C13,FALSE)</f>
        <v>0.1</v>
      </c>
      <c r="AD13" s="16">
        <f>VLOOKUP(AD$8,Conditions!$A:$R,$C13,FALSE)</f>
        <v>0.1</v>
      </c>
      <c r="AE13" s="16">
        <f>VLOOKUP(AE$8,Conditions!$A:$R,$C13,FALSE)</f>
        <v>0.1</v>
      </c>
      <c r="AF13" s="16">
        <f>VLOOKUP(AF$8,Conditions!$A:$R,$C13,FALSE)</f>
        <v>0.1</v>
      </c>
      <c r="AG13" s="16">
        <f>VLOOKUP(AG$8,Conditions!$A:$R,$C13,FALSE)</f>
        <v>0.1</v>
      </c>
      <c r="AH13" s="16">
        <f>VLOOKUP(AH$8,Conditions!$A:$R,$C13,FALSE)</f>
        <v>0.1</v>
      </c>
      <c r="AI13" s="16">
        <f>VLOOKUP(AI$8,Conditions!$A:$R,$C13,FALSE)</f>
        <v>0.1</v>
      </c>
      <c r="AJ13" s="16">
        <f>VLOOKUP(AJ$8,Conditions!$A:$R,$C13,FALSE)</f>
        <v>0.1</v>
      </c>
      <c r="AK13" s="16">
        <f>VLOOKUP(AK$8,Conditions!$A:$R,$C13,FALSE)</f>
        <v>0.1</v>
      </c>
      <c r="AL13" s="16">
        <f>VLOOKUP(AL$8,Conditions!$A:$R,$C13,FALSE)</f>
        <v>0.1</v>
      </c>
      <c r="AM13" s="16">
        <f>VLOOKUP(AM$8,Conditions!$A:$R,$C13,FALSE)</f>
        <v>0.1</v>
      </c>
      <c r="AN13" s="16">
        <f>VLOOKUP(AN$8,Conditions!$A:$R,$C13,FALSE)</f>
        <v>0.1</v>
      </c>
      <c r="AO13" s="16">
        <f>VLOOKUP(AO$8,Conditions!$A:$R,$C13,FALSE)</f>
        <v>0.1</v>
      </c>
      <c r="AP13" s="16">
        <f>VLOOKUP(AP$8,Conditions!$A:$R,$C13,FALSE)</f>
        <v>0.1</v>
      </c>
      <c r="AQ13" s="16">
        <f>VLOOKUP(AQ$8,Conditions!$A:$R,$C13,FALSE)</f>
        <v>0.1</v>
      </c>
      <c r="AR13" s="16">
        <f>VLOOKUP(AR$8,Conditions!$A:$R,$C13,FALSE)</f>
        <v>0.1</v>
      </c>
      <c r="AS13" s="16">
        <f>VLOOKUP(AS$8,Conditions!$A:$R,$C13,FALSE)</f>
        <v>0.1</v>
      </c>
      <c r="AT13" s="16">
        <f>VLOOKUP(AT$8,Conditions!$A:$R,$C13,FALSE)</f>
        <v>0.1</v>
      </c>
      <c r="AU13" s="16">
        <f>VLOOKUP(AU$8,Conditions!$A:$R,$C13,FALSE)</f>
        <v>0.1</v>
      </c>
      <c r="AV13" s="16">
        <f>VLOOKUP(AV$8,Conditions!$A:$R,$C13,FALSE)</f>
        <v>0.1</v>
      </c>
      <c r="AW13" s="16">
        <f>VLOOKUP(AW$8,Conditions!$A:$R,$C13,FALSE)</f>
        <v>0.1</v>
      </c>
      <c r="AX13" s="16">
        <f>VLOOKUP(AX$8,Conditions!$A:$R,$C13,FALSE)</f>
        <v>0.1</v>
      </c>
      <c r="AY13" s="16">
        <f>VLOOKUP(AY$8,Conditions!$A:$R,$C13,FALSE)</f>
        <v>0.1</v>
      </c>
      <c r="AZ13" s="16">
        <f>VLOOKUP(AZ$8,Conditions!$A:$R,$C13,FALSE)</f>
        <v>0.1</v>
      </c>
      <c r="BA13" s="16">
        <f>VLOOKUP(BA$8,Conditions!$A:$R,$C13,FALSE)</f>
        <v>0.1</v>
      </c>
      <c r="BB13" s="16">
        <f>VLOOKUP(BB$8,Conditions!$A:$R,$C13,FALSE)</f>
        <v>0.1</v>
      </c>
      <c r="BC13" s="16">
        <f>VLOOKUP(BC$8,Conditions!$A:$R,$C13,FALSE)</f>
        <v>0.1</v>
      </c>
      <c r="BD13" s="16">
        <f>VLOOKUP(BD$8,Conditions!$A:$R,$C13,FALSE)</f>
        <v>0.1</v>
      </c>
      <c r="BE13" s="16">
        <f>VLOOKUP(BE$8,Conditions!$A:$R,$C13,FALSE)</f>
        <v>0.1</v>
      </c>
      <c r="BF13" s="16">
        <f>VLOOKUP(BF$8,Conditions!$A:$R,$C13,FALSE)</f>
        <v>0.1</v>
      </c>
      <c r="BG13" s="16">
        <f>VLOOKUP(BG$8,Conditions!$A:$R,$C13,FALSE)</f>
        <v>0.1</v>
      </c>
      <c r="BH13" s="16">
        <f>VLOOKUP(BH$8,Conditions!$A:$R,$C13,FALSE)</f>
        <v>0.1</v>
      </c>
      <c r="BI13" s="16">
        <f>VLOOKUP(BI$8,Conditions!$A:$R,$C13,FALSE)</f>
        <v>0.1</v>
      </c>
      <c r="BJ13" s="16">
        <f>VLOOKUP(BJ$8,Conditions!$A:$R,$C13,FALSE)</f>
        <v>0.1</v>
      </c>
      <c r="BK13" s="16">
        <f>VLOOKUP(BK$8,Conditions!$A:$R,$C13,FALSE)</f>
        <v>0.1</v>
      </c>
      <c r="BL13" s="16">
        <f>VLOOKUP(BL$8,Conditions!$A:$R,$C13,FALSE)</f>
        <v>0.1</v>
      </c>
      <c r="BM13" s="16">
        <f>VLOOKUP(BM$8,Conditions!$A:$R,$C13,FALSE)</f>
        <v>0.1</v>
      </c>
      <c r="BN13" s="16">
        <f>VLOOKUP(BN$8,Conditions!$A:$R,$C13,FALSE)</f>
        <v>0.1</v>
      </c>
      <c r="BO13" s="16">
        <f>VLOOKUP(BO$8,Conditions!$A:$R,$C13,FALSE)</f>
        <v>0.1</v>
      </c>
      <c r="BP13" s="16">
        <f>VLOOKUP(BP$8,Conditions!$A:$R,$C13,FALSE)</f>
        <v>0.1</v>
      </c>
      <c r="BQ13" s="16">
        <f>VLOOKUP(BQ$8,Conditions!$A:$R,$C13,FALSE)</f>
        <v>0.1</v>
      </c>
      <c r="BR13" s="16">
        <f>VLOOKUP(BR$8,Conditions!$A:$R,$C13,FALSE)</f>
        <v>0.1</v>
      </c>
      <c r="BS13" s="16">
        <f>VLOOKUP(BS$8,Conditions!$A:$R,$C13,FALSE)</f>
        <v>0.1</v>
      </c>
      <c r="BT13" s="16">
        <f>VLOOKUP(BT$8,Conditions!$A:$R,$C13,FALSE)</f>
        <v>0.1</v>
      </c>
      <c r="BU13" s="16">
        <f>VLOOKUP(BU$8,Conditions!$A:$R,$C13,FALSE)</f>
        <v>0.1</v>
      </c>
      <c r="BV13" s="16">
        <f>VLOOKUP(BV$8,Conditions!$A:$R,$C13,FALSE)</f>
        <v>0.1</v>
      </c>
      <c r="BW13" s="16">
        <f>VLOOKUP(BW$8,Conditions!$A:$R,$C13,FALSE)</f>
        <v>0.1</v>
      </c>
      <c r="BX13" s="16">
        <f>VLOOKUP(BX$8,Conditions!$A:$R,$C13,FALSE)</f>
        <v>0.1</v>
      </c>
      <c r="BY13" s="16">
        <f>VLOOKUP(BY$8,Conditions!$A:$R,$C13,FALSE)</f>
        <v>0.1</v>
      </c>
      <c r="BZ13" s="16">
        <f>VLOOKUP(BZ$8,Conditions!$A:$R,$C13,FALSE)</f>
        <v>0.1</v>
      </c>
      <c r="CA13" s="16">
        <f>VLOOKUP(CA$8,Conditions!$A:$R,$C13,FALSE)</f>
        <v>0.1</v>
      </c>
      <c r="CB13" s="16">
        <f>VLOOKUP(CB$8,Conditions!$A:$R,$C13,FALSE)</f>
        <v>0.1</v>
      </c>
      <c r="CC13" s="16">
        <f>VLOOKUP(CC$8,Conditions!$A:$R,$C13,FALSE)</f>
        <v>0.1</v>
      </c>
      <c r="CD13" s="16">
        <f>VLOOKUP(CD$8,Conditions!$A:$R,$C13,FALSE)</f>
        <v>0.1</v>
      </c>
      <c r="CE13" s="16">
        <f>VLOOKUP(CE$8,Conditions!$A:$R,$C13,FALSE)</f>
        <v>0.1</v>
      </c>
      <c r="CF13" s="16">
        <f>VLOOKUP(CF$8,Conditions!$A:$R,$C13,FALSE)</f>
        <v>0.1</v>
      </c>
      <c r="CG13" s="16">
        <f>VLOOKUP(CG$8,Conditions!$A:$R,$C13,FALSE)</f>
        <v>0.1</v>
      </c>
      <c r="CH13" s="16">
        <f>VLOOKUP(CH$8,Conditions!$A:$R,$C13,FALSE)</f>
        <v>0.1</v>
      </c>
      <c r="CI13" s="16">
        <f>VLOOKUP(CI$8,Conditions!$A:$R,$C13,FALSE)</f>
        <v>0.1</v>
      </c>
      <c r="CJ13" s="16">
        <f>VLOOKUP(CJ$8,Conditions!$A:$R,$C13,FALSE)</f>
        <v>0.1</v>
      </c>
      <c r="CK13" s="16">
        <f>VLOOKUP(CK$8,Conditions!$A:$R,$C13,FALSE)</f>
        <v>0.1</v>
      </c>
      <c r="CL13" s="16">
        <f>VLOOKUP(CL$8,Conditions!$A:$R,$C13,FALSE)</f>
        <v>0.1</v>
      </c>
      <c r="CM13" s="16">
        <f>VLOOKUP(CM$8,Conditions!$A:$R,$C13,FALSE)</f>
        <v>0.1</v>
      </c>
      <c r="CN13" s="16">
        <f>VLOOKUP(CN$8,Conditions!$A:$R,$C13,FALSE)</f>
        <v>0.1</v>
      </c>
      <c r="CO13" s="16">
        <f>VLOOKUP(CO$8,Conditions!$A:$R,$C13,FALSE)</f>
        <v>0.1</v>
      </c>
      <c r="CP13" s="16">
        <f>VLOOKUP(CP$8,Conditions!$A:$R,$C13,FALSE)</f>
        <v>0.1</v>
      </c>
      <c r="CQ13" s="16">
        <f>VLOOKUP(CQ$8,Conditions!$A:$R,$C13,FALSE)</f>
        <v>0.1</v>
      </c>
      <c r="CR13" s="16">
        <f>VLOOKUP(CR$8,Conditions!$A:$R,$C13,FALSE)</f>
        <v>0.1</v>
      </c>
      <c r="CS13" s="16">
        <f>VLOOKUP(CS$8,Conditions!$A:$R,$C13,FALSE)</f>
        <v>0.1</v>
      </c>
      <c r="CT13" s="16">
        <f>VLOOKUP(CT$8,Conditions!$A:$R,$C13,FALSE)</f>
        <v>0.1</v>
      </c>
      <c r="CU13" s="16">
        <f>VLOOKUP(CU$8,Conditions!$A:$R,$C13,FALSE)</f>
        <v>0.1</v>
      </c>
      <c r="CV13" s="16">
        <f>VLOOKUP(CV$8,Conditions!$A:$R,$C13,FALSE)</f>
        <v>0.1</v>
      </c>
      <c r="CW13" s="16">
        <f>VLOOKUP(CW$8,Conditions!$A:$R,$C13,FALSE)</f>
        <v>0.1</v>
      </c>
      <c r="CX13" s="16">
        <f>VLOOKUP(CX$8,Conditions!$A:$R,$C13,FALSE)</f>
        <v>0.1</v>
      </c>
      <c r="CY13" s="16">
        <f>VLOOKUP(CY$8,Conditions!$A:$R,$C13,FALSE)</f>
        <v>0.1</v>
      </c>
      <c r="CZ13" s="16">
        <f>VLOOKUP(CZ$8,Conditions!$A:$R,$C13,FALSE)</f>
        <v>0.1</v>
      </c>
      <c r="DA13" s="16">
        <f>VLOOKUP(DA$8,Conditions!$A:$R,$C13,FALSE)</f>
        <v>0.1</v>
      </c>
      <c r="DB13" s="16">
        <f>VLOOKUP(DB$8,Conditions!$A:$R,$C13,FALSE)</f>
        <v>0.1</v>
      </c>
      <c r="DC13" s="16">
        <f>VLOOKUP(DC$8,Conditions!$A:$R,$C13,FALSE)</f>
        <v>0.1</v>
      </c>
      <c r="DD13" s="16">
        <f>VLOOKUP(DD$8,Conditions!$A:$R,$C13,FALSE)</f>
        <v>0.1</v>
      </c>
      <c r="DE13" s="16">
        <f>VLOOKUP(DE$8,Conditions!$A:$R,$C13,FALSE)</f>
        <v>0.1</v>
      </c>
      <c r="DF13" s="16">
        <f>VLOOKUP(DF$8,Conditions!$A:$R,$C13,FALSE)</f>
        <v>0.1</v>
      </c>
      <c r="DG13" s="16">
        <f>VLOOKUP(DG$8,Conditions!$A:$R,$C13,FALSE)</f>
        <v>0.1</v>
      </c>
      <c r="DH13" s="16">
        <f>VLOOKUP(DH$8,Conditions!$A:$R,$C13,FALSE)</f>
        <v>0.1</v>
      </c>
      <c r="DI13" s="16">
        <f>VLOOKUP(DI$8,Conditions!$A:$R,$C13,FALSE)</f>
        <v>0.1</v>
      </c>
      <c r="DJ13" s="16">
        <f>VLOOKUP(DJ$8,Conditions!$A:$R,$C13,FALSE)</f>
        <v>0.1</v>
      </c>
      <c r="DK13" s="16">
        <f>VLOOKUP(DK$8,Conditions!$A:$R,$C13,FALSE)</f>
        <v>0.1</v>
      </c>
      <c r="DL13" s="16">
        <f>VLOOKUP(DL$8,Conditions!$A:$R,$C13,FALSE)</f>
        <v>0.1</v>
      </c>
      <c r="DM13" s="16">
        <f>VLOOKUP(DM$8,Conditions!$A:$R,$C13,FALSE)</f>
        <v>0.1</v>
      </c>
      <c r="DN13" s="16">
        <f>VLOOKUP(DN$8,Conditions!$A:$R,$C13,FALSE)</f>
        <v>0.1</v>
      </c>
      <c r="DO13" s="16">
        <f>VLOOKUP(DO$8,Conditions!$A:$R,$C13,FALSE)</f>
        <v>0.1</v>
      </c>
      <c r="DP13" s="16">
        <f>VLOOKUP(DP$8,Conditions!$A:$R,$C13,FALSE)</f>
        <v>0.1</v>
      </c>
      <c r="DQ13" s="16">
        <f>VLOOKUP(DQ$8,Conditions!$A:$R,$C13,FALSE)</f>
        <v>0.1</v>
      </c>
      <c r="DR13" s="16">
        <f>VLOOKUP(DR$8,Conditions!$A:$R,$C13,FALSE)</f>
        <v>0.1</v>
      </c>
      <c r="DS13" s="16">
        <f>VLOOKUP(DS$8,Conditions!$A:$R,$C13,FALSE)</f>
        <v>0.1</v>
      </c>
      <c r="DT13" s="16">
        <f>VLOOKUP(DT$8,Conditions!$A:$R,$C13,FALSE)</f>
        <v>0.1</v>
      </c>
      <c r="DU13" s="16">
        <f>VLOOKUP(DU$8,Conditions!$A:$R,$C13,FALSE)</f>
        <v>0.1</v>
      </c>
      <c r="DV13" s="16">
        <f>VLOOKUP(DV$8,Conditions!$A:$R,$C13,FALSE)</f>
        <v>0.1</v>
      </c>
      <c r="DW13" s="16">
        <f>VLOOKUP(DW$8,Conditions!$A:$R,$C13,FALSE)</f>
        <v>0.1</v>
      </c>
      <c r="DX13" s="16">
        <f>VLOOKUP(DX$8,Conditions!$A:$R,$C13,FALSE)</f>
        <v>0.1</v>
      </c>
      <c r="DY13" s="16">
        <f>VLOOKUP(DY$8,Conditions!$A:$R,$C13,FALSE)</f>
        <v>0.1</v>
      </c>
      <c r="DZ13" s="16">
        <f>VLOOKUP(DZ$8,Conditions!$A:$R,$C13,FALSE)</f>
        <v>0.1</v>
      </c>
      <c r="EA13" s="16">
        <f>VLOOKUP(EA$8,Conditions!$A:$R,$C13,FALSE)</f>
        <v>0.1</v>
      </c>
      <c r="EB13" s="16">
        <f>VLOOKUP(EB$8,Conditions!$A:$R,$C13,FALSE)</f>
        <v>0.1</v>
      </c>
      <c r="EC13" s="16">
        <f>VLOOKUP(EC$8,Conditions!$A:$R,$C13,FALSE)</f>
        <v>0.1</v>
      </c>
      <c r="ED13" s="16">
        <f>VLOOKUP(ED$8,Conditions!$A:$R,$C13,FALSE)</f>
        <v>0.1</v>
      </c>
      <c r="EE13" s="16">
        <f>VLOOKUP(EE$8,Conditions!$A:$R,$C13,FALSE)</f>
        <v>0.1</v>
      </c>
      <c r="EF13" s="16">
        <f>VLOOKUP(EF$8,Conditions!$A:$R,$C13,FALSE)</f>
        <v>0.1</v>
      </c>
      <c r="EG13" s="16">
        <f>VLOOKUP(EG$8,Conditions!$A:$R,$C13,FALSE)</f>
        <v>0.1</v>
      </c>
      <c r="EH13" s="16">
        <f>VLOOKUP(EH$8,Conditions!$A:$R,$C13,FALSE)</f>
        <v>0.1</v>
      </c>
      <c r="EI13" s="16">
        <f>VLOOKUP(EI$8,Conditions!$A:$R,$C13,FALSE)</f>
        <v>0.1</v>
      </c>
      <c r="EJ13" s="16">
        <f>VLOOKUP(EJ$8,Conditions!$A:$R,$C13,FALSE)</f>
        <v>0.1</v>
      </c>
      <c r="EK13" s="16">
        <f>VLOOKUP(EK$8,Conditions!$A:$R,$C13,FALSE)</f>
        <v>0.1</v>
      </c>
      <c r="EL13" s="16">
        <f>VLOOKUP(EL$8,Conditions!$A:$R,$C13,FALSE)</f>
        <v>0.1</v>
      </c>
      <c r="EM13" s="16">
        <f>VLOOKUP(EM$8,Conditions!$A:$R,$C13,FALSE)</f>
        <v>0.1</v>
      </c>
      <c r="EN13" s="16">
        <f>VLOOKUP(EN$8,Conditions!$A:$R,$C13,FALSE)</f>
        <v>0.1</v>
      </c>
      <c r="EO13" s="16">
        <f>VLOOKUP(EO$8,Conditions!$A:$R,$C13,FALSE)</f>
        <v>0.1</v>
      </c>
      <c r="EP13" s="16">
        <f>VLOOKUP(EP$8,Conditions!$A:$R,$C13,FALSE)</f>
        <v>0.1</v>
      </c>
      <c r="EQ13" s="16">
        <f>VLOOKUP(EQ$8,Conditions!$A:$R,$C13,FALSE)</f>
        <v>0.1</v>
      </c>
      <c r="ER13" s="16">
        <f>VLOOKUP(ER$8,Conditions!$A:$R,$C13,FALSE)</f>
        <v>0.1</v>
      </c>
      <c r="ES13" s="16">
        <f>VLOOKUP(ES$8,Conditions!$A:$R,$C13,FALSE)</f>
        <v>0.1</v>
      </c>
      <c r="ET13" s="16">
        <f>VLOOKUP(ET$8,Conditions!$A:$R,$C13,FALSE)</f>
        <v>0.1</v>
      </c>
      <c r="EU13" s="16">
        <f>VLOOKUP(EU$8,Conditions!$A:$R,$C13,FALSE)</f>
        <v>0.1</v>
      </c>
      <c r="EV13" s="16">
        <f>VLOOKUP(EV$8,Conditions!$A:$R,$C13,FALSE)</f>
        <v>0.1</v>
      </c>
      <c r="EW13" s="16">
        <f>VLOOKUP(EW$8,Conditions!$A:$R,$C13,FALSE)</f>
        <v>0.1</v>
      </c>
      <c r="EX13" s="16">
        <f>VLOOKUP(EX$8,Conditions!$A:$R,$C13,FALSE)</f>
        <v>0.1</v>
      </c>
      <c r="EY13" s="16">
        <f>VLOOKUP(EY$8,Conditions!$A:$R,$C13,FALSE)</f>
        <v>0.1</v>
      </c>
      <c r="EZ13" s="16">
        <f>VLOOKUP(EZ$8,Conditions!$A:$R,$C13,FALSE)</f>
        <v>0.1</v>
      </c>
      <c r="FA13" s="16">
        <f>VLOOKUP(FA$8,Conditions!$A:$R,$C13,FALSE)</f>
        <v>0.1</v>
      </c>
      <c r="FB13" s="16">
        <f>VLOOKUP(FB$8,Conditions!$A:$R,$C13,FALSE)</f>
        <v>0.1</v>
      </c>
      <c r="FC13" s="16">
        <f>VLOOKUP(FC$8,Conditions!$A:$R,$C13,FALSE)</f>
        <v>0.1</v>
      </c>
      <c r="FD13" s="16">
        <f>VLOOKUP(FD$8,Conditions!$A:$R,$C13,FALSE)</f>
        <v>0.1</v>
      </c>
      <c r="FE13" s="16">
        <f>VLOOKUP(FE$8,Conditions!$A:$R,$C13,FALSE)</f>
        <v>0.1</v>
      </c>
      <c r="FF13" s="16">
        <f>VLOOKUP(FF$8,Conditions!$A:$R,$C13,FALSE)</f>
        <v>0.1</v>
      </c>
      <c r="FG13" s="16">
        <f>VLOOKUP(FG$8,Conditions!$A:$R,$C13,FALSE)</f>
        <v>0.1</v>
      </c>
      <c r="FH13" s="16">
        <f>VLOOKUP(FH$8,Conditions!$A:$R,$C13,FALSE)</f>
        <v>0.1</v>
      </c>
      <c r="FI13" s="16">
        <f>VLOOKUP(FI$8,Conditions!$A:$R,$C13,FALSE)</f>
        <v>0.1</v>
      </c>
      <c r="FJ13" s="16">
        <f>VLOOKUP(FJ$8,Conditions!$A:$R,$C13,FALSE)</f>
        <v>0.1</v>
      </c>
      <c r="FK13" s="16">
        <f>VLOOKUP(FK$8,Conditions!$A:$R,$C13,FALSE)</f>
        <v>0.1</v>
      </c>
      <c r="FL13" s="16">
        <f>VLOOKUP(FL$8,Conditions!$A:$R,$C13,FALSE)</f>
        <v>0.1</v>
      </c>
      <c r="FM13" s="16">
        <f>VLOOKUP(FM$8,Conditions!$A:$R,$C13,FALSE)</f>
        <v>0.1</v>
      </c>
      <c r="FN13" s="16">
        <f>VLOOKUP(FN$8,Conditions!$A:$R,$C13,FALSE)</f>
        <v>0.1</v>
      </c>
      <c r="FO13" s="16">
        <f>VLOOKUP(FO$8,Conditions!$A:$R,$C13,FALSE)</f>
        <v>0.1</v>
      </c>
      <c r="FP13" s="16">
        <f>VLOOKUP(FP$8,Conditions!$A:$R,$C13,FALSE)</f>
        <v>0.1</v>
      </c>
      <c r="FQ13" s="16">
        <f>VLOOKUP(FQ$8,Conditions!$A:$R,$C13,FALSE)</f>
        <v>0.1</v>
      </c>
      <c r="FR13" s="16">
        <f>VLOOKUP(FR$8,Conditions!$A:$R,$C13,FALSE)</f>
        <v>0.1</v>
      </c>
      <c r="FS13" s="16">
        <f>VLOOKUP(FS$8,Conditions!$A:$R,$C13,FALSE)</f>
        <v>0.1</v>
      </c>
      <c r="FT13" s="16">
        <f>VLOOKUP(FT$8,Conditions!$A:$R,$C13,FALSE)</f>
        <v>0.1</v>
      </c>
      <c r="FU13" s="16">
        <f>VLOOKUP(FU$8,Conditions!$A:$R,$C13,FALSE)</f>
        <v>0.1</v>
      </c>
      <c r="FV13" s="16">
        <f>VLOOKUP(FV$8,Conditions!$A:$R,$C13,FALSE)</f>
        <v>0.1</v>
      </c>
      <c r="FW13" s="16">
        <f>VLOOKUP(FW$8,Conditions!$A:$R,$C13,FALSE)</f>
        <v>0.1</v>
      </c>
      <c r="FX13" s="16">
        <f>VLOOKUP(FX$8,Conditions!$A:$R,$C13,FALSE)</f>
        <v>0.1</v>
      </c>
      <c r="FY13" s="16">
        <f>VLOOKUP(FY$8,Conditions!$A:$R,$C13,FALSE)</f>
        <v>0.1</v>
      </c>
      <c r="FZ13" s="16">
        <f>VLOOKUP(FZ$8,Conditions!$A:$R,$C13,FALSE)</f>
        <v>0.1</v>
      </c>
      <c r="GA13" s="16">
        <f>VLOOKUP(GA$8,Conditions!$A:$R,$C13,FALSE)</f>
        <v>0.1</v>
      </c>
      <c r="GB13" s="16">
        <f>VLOOKUP(GB$8,Conditions!$A:$R,$C13,FALSE)</f>
        <v>0.1</v>
      </c>
      <c r="GC13" s="16">
        <f>VLOOKUP(GC$8,Conditions!$A:$R,$C13,FALSE)</f>
        <v>0.1</v>
      </c>
      <c r="GD13" s="16">
        <f>VLOOKUP(GD$8,Conditions!$A:$R,$C13,FALSE)</f>
        <v>0.1</v>
      </c>
      <c r="GE13" s="16">
        <f>VLOOKUP(GE$8,Conditions!$A:$R,$C13,FALSE)</f>
        <v>0.1</v>
      </c>
      <c r="GF13" s="16">
        <f>VLOOKUP(GF$8,Conditions!$A:$R,$C13,FALSE)</f>
        <v>0.1</v>
      </c>
      <c r="GG13" s="16">
        <f>VLOOKUP(GG$8,Conditions!$A:$R,$C13,FALSE)</f>
        <v>0.1</v>
      </c>
      <c r="GH13" s="16">
        <f>VLOOKUP(GH$8,Conditions!$A:$R,$C13,FALSE)</f>
        <v>0.1</v>
      </c>
      <c r="GI13" s="16">
        <f>VLOOKUP(GI$8,Conditions!$A:$R,$C13,FALSE)</f>
        <v>0.1</v>
      </c>
      <c r="GJ13" s="16">
        <f>VLOOKUP(GJ$8,Conditions!$A:$R,$C13,FALSE)</f>
        <v>0.1</v>
      </c>
      <c r="GK13" s="16">
        <f>VLOOKUP(GK$8,Conditions!$A:$R,$C13,FALSE)</f>
        <v>0.1</v>
      </c>
      <c r="GL13" s="16">
        <f>VLOOKUP(GL$8,Conditions!$A:$R,$C13,FALSE)</f>
        <v>0.1</v>
      </c>
      <c r="GM13" s="16">
        <f>VLOOKUP(GM$8,Conditions!$A:$R,$C13,FALSE)</f>
        <v>0.1</v>
      </c>
      <c r="GN13" s="16">
        <f>VLOOKUP(GN$8,Conditions!$A:$R,$C13,FALSE)</f>
        <v>0.1</v>
      </c>
      <c r="GO13" s="16">
        <f>VLOOKUP(GO$8,Conditions!$A:$R,$C13,FALSE)</f>
        <v>0.1</v>
      </c>
      <c r="GP13" s="16">
        <f>VLOOKUP(GP$8,Conditions!$A:$R,$C13,FALSE)</f>
        <v>0.1</v>
      </c>
      <c r="GQ13" s="16">
        <f>VLOOKUP(GQ$8,Conditions!$A:$R,$C13,FALSE)</f>
        <v>0.1</v>
      </c>
      <c r="GR13" s="16">
        <f>VLOOKUP(GR$8,Conditions!$A:$R,$C13,FALSE)</f>
        <v>0.1</v>
      </c>
      <c r="GS13" s="16">
        <f>VLOOKUP(GS$8,Conditions!$A:$R,$C13,FALSE)</f>
        <v>0.1</v>
      </c>
      <c r="GT13" s="16">
        <f>VLOOKUP(GT$8,Conditions!$A:$R,$C13,FALSE)</f>
        <v>0.1</v>
      </c>
      <c r="GU13" s="16">
        <f>VLOOKUP(GU$8,Conditions!$A:$R,$C13,FALSE)</f>
        <v>0.1</v>
      </c>
      <c r="GV13" s="16">
        <f>VLOOKUP(GV$8,Conditions!$A:$R,$C13,FALSE)</f>
        <v>0.1</v>
      </c>
      <c r="GW13" s="16">
        <f>VLOOKUP(GW$8,Conditions!$A:$R,$C13,FALSE)</f>
        <v>0.1</v>
      </c>
      <c r="GX13" s="16">
        <f>VLOOKUP(GX$8,Conditions!$A:$R,$C13,FALSE)</f>
        <v>0.1</v>
      </c>
      <c r="GY13" s="16">
        <f>VLOOKUP(GY$8,Conditions!$A:$R,$C13,FALSE)</f>
        <v>0.1</v>
      </c>
      <c r="GZ13" s="16">
        <f>VLOOKUP(GZ$8,Conditions!$A:$R,$C13,FALSE)</f>
        <v>0.1</v>
      </c>
      <c r="HA13" s="16">
        <f>VLOOKUP(HA$8,Conditions!$A:$R,$C13,FALSE)</f>
        <v>0.1</v>
      </c>
      <c r="HB13" s="16">
        <f>VLOOKUP(HB$8,Conditions!$A:$R,$C13,FALSE)</f>
        <v>0.1</v>
      </c>
      <c r="HC13" s="16">
        <f>VLOOKUP(HC$8,Conditions!$A:$R,$C13,FALSE)</f>
        <v>0.1</v>
      </c>
      <c r="HD13" s="16">
        <f>VLOOKUP(HD$8,Conditions!$A:$R,$C13,FALSE)</f>
        <v>0.1</v>
      </c>
      <c r="HE13" s="16">
        <f>VLOOKUP(HE$8,Conditions!$A:$R,$C13,FALSE)</f>
        <v>0.1</v>
      </c>
      <c r="HF13" s="16">
        <f>VLOOKUP(HF$8,Conditions!$A:$R,$C13,FALSE)</f>
        <v>0.1</v>
      </c>
      <c r="HG13" s="16">
        <f>VLOOKUP(HG$8,Conditions!$A:$R,$C13,FALSE)</f>
        <v>0.1</v>
      </c>
      <c r="HH13" s="16">
        <f>VLOOKUP(HH$8,Conditions!$A:$R,$C13,FALSE)</f>
        <v>0.1</v>
      </c>
      <c r="HI13" s="16">
        <f>VLOOKUP(HI$8,Conditions!$A:$R,$C13,FALSE)</f>
        <v>0.1</v>
      </c>
      <c r="HJ13" s="16">
        <f>VLOOKUP(HJ$8,Conditions!$A:$R,$C13,FALSE)</f>
        <v>0.1</v>
      </c>
      <c r="HK13" s="16">
        <f>VLOOKUP(HK$8,Conditions!$A:$R,$C13,FALSE)</f>
        <v>0.1</v>
      </c>
      <c r="HL13" s="16">
        <f>VLOOKUP(HL$8,Conditions!$A:$R,$C13,FALSE)</f>
        <v>0.1</v>
      </c>
      <c r="HM13" s="16">
        <f>VLOOKUP(HM$8,Conditions!$A:$R,$C13,FALSE)</f>
        <v>0.1</v>
      </c>
      <c r="HN13" s="16">
        <f>VLOOKUP(HN$8,Conditions!$A:$R,$C13,FALSE)</f>
        <v>0.1</v>
      </c>
      <c r="HO13" s="16">
        <f>VLOOKUP(HO$8,Conditions!$A:$R,$C13,FALSE)</f>
        <v>0.1</v>
      </c>
      <c r="HP13" s="16">
        <f>VLOOKUP(HP$8,Conditions!$A:$R,$C13,FALSE)</f>
        <v>0.1</v>
      </c>
      <c r="HQ13" s="16">
        <f>VLOOKUP(HQ$8,Conditions!$A:$R,$C13,FALSE)</f>
        <v>0.1</v>
      </c>
      <c r="HR13" s="16">
        <f>VLOOKUP(HR$8,Conditions!$A:$R,$C13,FALSE)</f>
        <v>0.1</v>
      </c>
      <c r="HS13" s="16">
        <f>VLOOKUP(HS$8,Conditions!$A:$R,$C13,FALSE)</f>
        <v>0.1</v>
      </c>
      <c r="HT13" s="16">
        <f>VLOOKUP(HT$8,Conditions!$A:$R,$C13,FALSE)</f>
        <v>0.1</v>
      </c>
      <c r="HU13" s="16">
        <f>VLOOKUP(HU$8,Conditions!$A:$R,$C13,FALSE)</f>
        <v>0.1</v>
      </c>
      <c r="HV13" s="16">
        <f>VLOOKUP(HV$8,Conditions!$A:$R,$C13,FALSE)</f>
        <v>0.1</v>
      </c>
      <c r="HW13" s="16">
        <f>VLOOKUP(HW$8,Conditions!$A:$R,$C13,FALSE)</f>
        <v>0.1</v>
      </c>
      <c r="HX13" s="16">
        <f>VLOOKUP(HX$8,Conditions!$A:$R,$C13,FALSE)</f>
        <v>0.1</v>
      </c>
      <c r="HY13" s="16">
        <f>VLOOKUP(HY$8,Conditions!$A:$R,$C13,FALSE)</f>
        <v>0.1</v>
      </c>
      <c r="HZ13" s="16">
        <f>VLOOKUP(HZ$8,Conditions!$A:$R,$C13,FALSE)</f>
        <v>0.1</v>
      </c>
      <c r="IA13" s="16">
        <f>VLOOKUP(IA$8,Conditions!$A:$R,$C13,FALSE)</f>
        <v>0.1</v>
      </c>
      <c r="IB13" s="16">
        <f>VLOOKUP(IB$8,Conditions!$A:$R,$C13,FALSE)</f>
        <v>0.1</v>
      </c>
      <c r="IC13" s="16">
        <f>VLOOKUP(IC$8,Conditions!$A:$R,$C13,FALSE)</f>
        <v>0.1</v>
      </c>
      <c r="ID13" s="16">
        <f>VLOOKUP(ID$8,Conditions!$A:$R,$C13,FALSE)</f>
        <v>0.1</v>
      </c>
      <c r="IE13" s="16">
        <f>VLOOKUP(IE$8,Conditions!$A:$R,$C13,FALSE)</f>
        <v>0.1</v>
      </c>
      <c r="IF13" s="16">
        <f>VLOOKUP(IF$8,Conditions!$A:$R,$C13,FALSE)</f>
        <v>0.1</v>
      </c>
      <c r="IG13" s="16">
        <f>VLOOKUP(IG$8,Conditions!$A:$R,$C13,FALSE)</f>
        <v>0.1</v>
      </c>
      <c r="IH13" s="16">
        <f>VLOOKUP(IH$8,Conditions!$A:$R,$C13,FALSE)</f>
        <v>0.1</v>
      </c>
      <c r="II13" s="16">
        <f>VLOOKUP(II$8,Conditions!$A:$R,$C13,FALSE)</f>
        <v>0.1</v>
      </c>
      <c r="IJ13" s="16">
        <f>VLOOKUP(IJ$8,Conditions!$A:$R,$C13,FALSE)</f>
        <v>0.1</v>
      </c>
      <c r="IK13" s="16">
        <f>VLOOKUP(IK$8,Conditions!$A:$R,$C13,FALSE)</f>
        <v>0.1</v>
      </c>
      <c r="IL13" s="16">
        <f>VLOOKUP(IL$8,Conditions!$A:$R,$C13,FALSE)</f>
        <v>0.1</v>
      </c>
      <c r="IM13" s="16">
        <f>VLOOKUP(IM$8,Conditions!$A:$R,$C13,FALSE)</f>
        <v>0.1</v>
      </c>
      <c r="IN13" s="16">
        <f>VLOOKUP(IN$8,Conditions!$A:$R,$C13,FALSE)</f>
        <v>0.1</v>
      </c>
      <c r="IO13" s="16">
        <f>VLOOKUP(IO$8,Conditions!$A:$R,$C13,FALSE)</f>
        <v>0.1</v>
      </c>
      <c r="IP13" s="16">
        <f>VLOOKUP(IP$8,Conditions!$A:$R,$C13,FALSE)</f>
        <v>0.1</v>
      </c>
      <c r="IQ13" s="16">
        <f>VLOOKUP(IQ$8,Conditions!$A:$R,$C13,FALSE)</f>
        <v>0.1</v>
      </c>
      <c r="IR13" s="16">
        <f>VLOOKUP(IR$8,Conditions!$A:$R,$C13,FALSE)</f>
        <v>0.1</v>
      </c>
      <c r="IS13" s="16">
        <f>VLOOKUP(IS$8,Conditions!$A:$R,$C13,FALSE)</f>
        <v>0.1</v>
      </c>
      <c r="IT13" s="16">
        <f>VLOOKUP(IT$8,Conditions!$A:$R,$C13,FALSE)</f>
        <v>0.1</v>
      </c>
      <c r="IU13" s="16">
        <f>VLOOKUP(IU$8,Conditions!$A:$R,$C13,FALSE)</f>
        <v>0.1</v>
      </c>
      <c r="IV13" s="16">
        <f>VLOOKUP(IV$8,Conditions!$A:$R,$C13,FALSE)</f>
        <v>0.1</v>
      </c>
      <c r="IW13" s="16">
        <f>VLOOKUP(IW$8,Conditions!$A:$R,$C13,FALSE)</f>
        <v>0.1</v>
      </c>
      <c r="IX13" s="16">
        <f>VLOOKUP(IX$8,Conditions!$A:$R,$C13,FALSE)</f>
        <v>0.1</v>
      </c>
      <c r="IY13" s="16">
        <f>VLOOKUP(IY$8,Conditions!$A:$R,$C13,FALSE)</f>
        <v>0.1</v>
      </c>
      <c r="IZ13" s="16">
        <f>VLOOKUP(IZ$8,Conditions!$A:$R,$C13,FALSE)</f>
        <v>0.1</v>
      </c>
      <c r="JA13" s="16">
        <f>VLOOKUP(JA$8,Conditions!$A:$R,$C13,FALSE)</f>
        <v>0.1</v>
      </c>
      <c r="JB13" s="16">
        <f>VLOOKUP(JB$8,Conditions!$A:$R,$C13,FALSE)</f>
        <v>0.1</v>
      </c>
      <c r="JC13" s="16">
        <f>VLOOKUP(JC$8,Conditions!$A:$R,$C13,FALSE)</f>
        <v>0.1</v>
      </c>
      <c r="JD13" s="16">
        <f>VLOOKUP(JD$8,Conditions!$A:$R,$C13,FALSE)</f>
        <v>0.1</v>
      </c>
      <c r="JE13" s="16">
        <f>VLOOKUP(JE$8,Conditions!$A:$R,$C13,FALSE)</f>
        <v>0.1</v>
      </c>
    </row>
    <row r="14" spans="1:265" s="3" customFormat="1" x14ac:dyDescent="0.25">
      <c r="B14" s="24" t="s">
        <v>48</v>
      </c>
      <c r="C14" s="16">
        <v>10</v>
      </c>
      <c r="D14" s="16" t="s">
        <v>104</v>
      </c>
      <c r="E14" s="16">
        <f>VLOOKUP(E$8,Conditions!$A:$R,$C14,FALSE)</f>
        <v>0.01</v>
      </c>
      <c r="F14" s="16">
        <f>VLOOKUP(F$8,Conditions!$A:$R,$C14,FALSE)</f>
        <v>0.01</v>
      </c>
      <c r="G14" s="16">
        <f>VLOOKUP(G$8,Conditions!$A:$R,$C14,FALSE)</f>
        <v>0.01</v>
      </c>
      <c r="H14" s="16">
        <f>VLOOKUP(H$8,Conditions!$A:$R,$C14,FALSE)</f>
        <v>0.01</v>
      </c>
      <c r="I14" s="16">
        <f>VLOOKUP(I$8,Conditions!$A:$R,$C14,FALSE)</f>
        <v>0.01</v>
      </c>
      <c r="J14" s="16">
        <f>VLOOKUP(J$8,Conditions!$A:$R,$C14,FALSE)</f>
        <v>0.01</v>
      </c>
      <c r="K14" s="16">
        <f>VLOOKUP(K$8,Conditions!$A:$R,$C14,FALSE)</f>
        <v>1.1140000000000001E-2</v>
      </c>
      <c r="L14" s="16">
        <f>VLOOKUP(L$8,Conditions!$A:$R,$C14,FALSE)</f>
        <v>1.1140000000000001E-2</v>
      </c>
      <c r="M14" s="16">
        <f>VLOOKUP(M$8,Conditions!$A:$R,$C14,FALSE)</f>
        <v>1.1140000000000001E-2</v>
      </c>
      <c r="N14" s="16">
        <f>VLOOKUP(N$8,Conditions!$A:$R,$C14,FALSE)</f>
        <v>1.1140000000000001E-2</v>
      </c>
      <c r="O14" s="16">
        <f>VLOOKUP(O$8,Conditions!$A:$R,$C14,FALSE)</f>
        <v>1.1140000000000001E-2</v>
      </c>
      <c r="P14" s="16">
        <f>VLOOKUP(P$8,Conditions!$A:$R,$C14,FALSE)</f>
        <v>1.261E-2</v>
      </c>
      <c r="Q14" s="16">
        <f>VLOOKUP(Q$8,Conditions!$A:$R,$C14,FALSE)</f>
        <v>1.261E-2</v>
      </c>
      <c r="R14" s="16">
        <f>VLOOKUP(R$8,Conditions!$A:$R,$C14,FALSE)</f>
        <v>1.261E-2</v>
      </c>
      <c r="S14" s="16">
        <f>VLOOKUP(S$8,Conditions!$A:$R,$C14,FALSE)</f>
        <v>1.261E-2</v>
      </c>
      <c r="T14" s="16">
        <f>VLOOKUP(T$8,Conditions!$A:$R,$C14,FALSE)</f>
        <v>8.2500000000000004E-3</v>
      </c>
      <c r="U14" s="16">
        <f>VLOOKUP(U$8,Conditions!$A:$R,$C14,FALSE)</f>
        <v>8.2500000000000004E-3</v>
      </c>
      <c r="V14" s="16">
        <f>VLOOKUP(V$8,Conditions!$A:$R,$C14,FALSE)</f>
        <v>8.2500000000000004E-3</v>
      </c>
      <c r="W14" s="16">
        <f>VLOOKUP(W$8,Conditions!$A:$R,$C14,FALSE)</f>
        <v>8.2500000000000004E-3</v>
      </c>
      <c r="X14" s="16">
        <f>VLOOKUP(X$8,Conditions!$A:$R,$C14,FALSE)</f>
        <v>8.8000000000000005E-3</v>
      </c>
      <c r="Y14" s="16">
        <f>VLOOKUP(Y$8,Conditions!$A:$R,$C14,FALSE)</f>
        <v>8.8000000000000005E-3</v>
      </c>
      <c r="Z14" s="16">
        <f>VLOOKUP(Z$8,Conditions!$A:$R,$C14,FALSE)</f>
        <v>8.8000000000000005E-3</v>
      </c>
      <c r="AA14" s="16">
        <f>VLOOKUP(AA$8,Conditions!$A:$R,$C14,FALSE)</f>
        <v>8.8000000000000005E-3</v>
      </c>
      <c r="AB14" s="16">
        <f>VLOOKUP(AB$8,Conditions!$A:$R,$C14,FALSE)</f>
        <v>8.8000000000000005E-3</v>
      </c>
      <c r="AC14" s="16">
        <f>VLOOKUP(AC$8,Conditions!$A:$R,$C14,FALSE)</f>
        <v>8.8000000000000005E-3</v>
      </c>
      <c r="AD14" s="16">
        <f>VLOOKUP(AD$8,Conditions!$A:$R,$C14,FALSE)</f>
        <v>8.8000000000000005E-3</v>
      </c>
      <c r="AE14" s="16">
        <f>VLOOKUP(AE$8,Conditions!$A:$R,$C14,FALSE)</f>
        <v>1.167E-2</v>
      </c>
      <c r="AF14" s="16">
        <f>VLOOKUP(AF$8,Conditions!$A:$R,$C14,FALSE)</f>
        <v>0.01</v>
      </c>
      <c r="AG14" s="16">
        <f>VLOOKUP(AG$8,Conditions!$A:$R,$C14,FALSE)</f>
        <v>0.01</v>
      </c>
      <c r="AH14" s="16">
        <f>VLOOKUP(AH$8,Conditions!$A:$R,$C14,FALSE)</f>
        <v>0.01</v>
      </c>
      <c r="AI14" s="16">
        <f>VLOOKUP(AI$8,Conditions!$A:$R,$C14,FALSE)</f>
        <v>0.01</v>
      </c>
      <c r="AJ14" s="16">
        <f>VLOOKUP(AJ$8,Conditions!$A:$R,$C14,FALSE)</f>
        <v>0.01</v>
      </c>
      <c r="AK14" s="16">
        <f>VLOOKUP(AK$8,Conditions!$A:$R,$C14,FALSE)</f>
        <v>0.01</v>
      </c>
      <c r="AL14" s="16">
        <f>VLOOKUP(AL$8,Conditions!$A:$R,$C14,FALSE)</f>
        <v>0.01</v>
      </c>
      <c r="AM14" s="16">
        <f>VLOOKUP(AM$8,Conditions!$A:$R,$C14,FALSE)</f>
        <v>0.01</v>
      </c>
      <c r="AN14" s="16">
        <f>VLOOKUP(AN$8,Conditions!$A:$R,$C14,FALSE)</f>
        <v>0.01</v>
      </c>
      <c r="AO14" s="16">
        <f>VLOOKUP(AO$8,Conditions!$A:$R,$C14,FALSE)</f>
        <v>0.01</v>
      </c>
      <c r="AP14" s="16">
        <f>VLOOKUP(AP$8,Conditions!$A:$R,$C14,FALSE)</f>
        <v>0.01</v>
      </c>
      <c r="AQ14" s="16">
        <f>VLOOKUP(AQ$8,Conditions!$A:$R,$C14,FALSE)</f>
        <v>0.01</v>
      </c>
      <c r="AR14" s="16">
        <f>VLOOKUP(AR$8,Conditions!$A:$R,$C14,FALSE)</f>
        <v>0.01</v>
      </c>
      <c r="AS14" s="16">
        <f>VLOOKUP(AS$8,Conditions!$A:$R,$C14,FALSE)</f>
        <v>1.167E-2</v>
      </c>
      <c r="AT14" s="16">
        <f>VLOOKUP(AT$8,Conditions!$A:$R,$C14,FALSE)</f>
        <v>1.167E-2</v>
      </c>
      <c r="AU14" s="16">
        <f>VLOOKUP(AU$8,Conditions!$A:$R,$C14,FALSE)</f>
        <v>1.167E-2</v>
      </c>
      <c r="AV14" s="16">
        <f>VLOOKUP(AV$8,Conditions!$A:$R,$C14,FALSE)</f>
        <v>1.167E-2</v>
      </c>
      <c r="AW14" s="16">
        <f>VLOOKUP(AW$8,Conditions!$A:$R,$C14,FALSE)</f>
        <v>1.167E-2</v>
      </c>
      <c r="AX14" s="16">
        <f>VLOOKUP(AX$8,Conditions!$A:$R,$C14,FALSE)</f>
        <v>1.167E-2</v>
      </c>
      <c r="AY14" s="16">
        <f>VLOOKUP(AY$8,Conditions!$A:$R,$C14,FALSE)</f>
        <v>1.167E-2</v>
      </c>
      <c r="AZ14" s="16">
        <f>VLOOKUP(AZ$8,Conditions!$A:$R,$C14,FALSE)</f>
        <v>1.167E-2</v>
      </c>
      <c r="BA14" s="16">
        <f>VLOOKUP(BA$8,Conditions!$A:$R,$C14,FALSE)</f>
        <v>1.167E-2</v>
      </c>
      <c r="BB14" s="16">
        <f>VLOOKUP(BB$8,Conditions!$A:$R,$C14,FALSE)</f>
        <v>8.3000000000000001E-3</v>
      </c>
      <c r="BC14" s="16">
        <f>VLOOKUP(BC$8,Conditions!$A:$R,$C14,FALSE)</f>
        <v>8.3000000000000001E-3</v>
      </c>
      <c r="BD14" s="16">
        <f>VLOOKUP(BD$8,Conditions!$A:$R,$C14,FALSE)</f>
        <v>8.3000000000000001E-3</v>
      </c>
      <c r="BE14" s="16">
        <f>VLOOKUP(BE$8,Conditions!$A:$R,$C14,FALSE)</f>
        <v>8.3000000000000001E-3</v>
      </c>
      <c r="BF14" s="16">
        <f>VLOOKUP(BF$8,Conditions!$A:$R,$C14,FALSE)</f>
        <v>8.3000000000000001E-3</v>
      </c>
      <c r="BG14" s="16">
        <f>VLOOKUP(BG$8,Conditions!$A:$R,$C14,FALSE)</f>
        <v>8.3000000000000001E-3</v>
      </c>
      <c r="BH14" s="16">
        <f>VLOOKUP(BH$8,Conditions!$A:$R,$C14,FALSE)</f>
        <v>8.3000000000000001E-3</v>
      </c>
      <c r="BI14" s="16">
        <f>VLOOKUP(BI$8,Conditions!$A:$R,$C14,FALSE)</f>
        <v>8.3000000000000001E-3</v>
      </c>
      <c r="BJ14" s="16">
        <f>VLOOKUP(BJ$8,Conditions!$A:$R,$C14,FALSE)</f>
        <v>8.3000000000000001E-3</v>
      </c>
      <c r="BK14" s="16">
        <f>VLOOKUP(BK$8,Conditions!$A:$R,$C14,FALSE)</f>
        <v>8.3000000000000001E-3</v>
      </c>
      <c r="BL14" s="16">
        <f>VLOOKUP(BL$8,Conditions!$A:$R,$C14,FALSE)</f>
        <v>6.6499999999999997E-3</v>
      </c>
      <c r="BM14" s="16">
        <f>VLOOKUP(BM$8,Conditions!$A:$R,$C14,FALSE)</f>
        <v>6.6499999999999997E-3</v>
      </c>
      <c r="BN14" s="16">
        <f>VLOOKUP(BN$8,Conditions!$A:$R,$C14,FALSE)</f>
        <v>6.6499999999999997E-3</v>
      </c>
      <c r="BO14" s="16">
        <f>VLOOKUP(BO$8,Conditions!$A:$R,$C14,FALSE)</f>
        <v>6.6499999999999997E-3</v>
      </c>
      <c r="BP14" s="16">
        <f>VLOOKUP(BP$8,Conditions!$A:$R,$C14,FALSE)</f>
        <v>6.6499999999999997E-3</v>
      </c>
      <c r="BQ14" s="16">
        <f>VLOOKUP(BQ$8,Conditions!$A:$R,$C14,FALSE)</f>
        <v>6.6499999999999997E-3</v>
      </c>
      <c r="BR14" s="16">
        <f>VLOOKUP(BR$8,Conditions!$A:$R,$C14,FALSE)</f>
        <v>6.6499999999999997E-3</v>
      </c>
      <c r="BS14" s="16">
        <f>VLOOKUP(BS$8,Conditions!$A:$R,$C14,FALSE)</f>
        <v>6.6499999999999997E-3</v>
      </c>
      <c r="BT14" s="16">
        <f>VLOOKUP(BT$8,Conditions!$A:$R,$C14,FALSE)</f>
        <v>0.01</v>
      </c>
      <c r="BU14" s="16">
        <f>VLOOKUP(BU$8,Conditions!$A:$R,$C14,FALSE)</f>
        <v>0.01</v>
      </c>
      <c r="BV14" s="16">
        <f>VLOOKUP(BV$8,Conditions!$A:$R,$C14,FALSE)</f>
        <v>0.01</v>
      </c>
      <c r="BW14" s="16">
        <f>VLOOKUP(BW$8,Conditions!$A:$R,$C14,FALSE)</f>
        <v>0.01</v>
      </c>
      <c r="BX14" s="16">
        <f>VLOOKUP(BX$8,Conditions!$A:$R,$C14,FALSE)</f>
        <v>0.01</v>
      </c>
      <c r="BY14" s="16">
        <f>VLOOKUP(BY$8,Conditions!$A:$R,$C14,FALSE)</f>
        <v>0.01</v>
      </c>
      <c r="BZ14" s="16">
        <f>VLOOKUP(BZ$8,Conditions!$A:$R,$C14,FALSE)</f>
        <v>0.01</v>
      </c>
      <c r="CA14" s="16">
        <f>VLOOKUP(CA$8,Conditions!$A:$R,$C14,FALSE)</f>
        <v>0.01</v>
      </c>
      <c r="CB14" s="16">
        <f>VLOOKUP(CB$8,Conditions!$A:$R,$C14,FALSE)</f>
        <v>0.01</v>
      </c>
      <c r="CC14" s="16">
        <f>VLOOKUP(CC$8,Conditions!$A:$R,$C14,FALSE)</f>
        <v>1.145E-2</v>
      </c>
      <c r="CD14" s="16">
        <f>VLOOKUP(CD$8,Conditions!$A:$R,$C14,FALSE)</f>
        <v>1.145E-2</v>
      </c>
      <c r="CE14" s="16">
        <f>VLOOKUP(CE$8,Conditions!$A:$R,$C14,FALSE)</f>
        <v>1.145E-2</v>
      </c>
      <c r="CF14" s="16">
        <f>VLOOKUP(CF$8,Conditions!$A:$R,$C14,FALSE)</f>
        <v>1.145E-2</v>
      </c>
      <c r="CG14" s="16">
        <f>VLOOKUP(CG$8,Conditions!$A:$R,$C14,FALSE)</f>
        <v>1.145E-2</v>
      </c>
      <c r="CH14" s="16">
        <f>VLOOKUP(CH$8,Conditions!$A:$R,$C14,FALSE)</f>
        <v>1.145E-2</v>
      </c>
      <c r="CI14" s="16">
        <f>VLOOKUP(CI$8,Conditions!$A:$R,$C14,FALSE)</f>
        <v>1.145E-2</v>
      </c>
      <c r="CJ14" s="16">
        <f>VLOOKUP(CJ$8,Conditions!$A:$R,$C14,FALSE)</f>
        <v>1.145E-2</v>
      </c>
      <c r="CK14" s="16">
        <f>VLOOKUP(CK$8,Conditions!$A:$R,$C14,FALSE)</f>
        <v>1.145E-2</v>
      </c>
      <c r="CL14" s="16">
        <f>VLOOKUP(CL$8,Conditions!$A:$R,$C14,FALSE)</f>
        <v>1.2999999999999999E-2</v>
      </c>
      <c r="CM14" s="16">
        <f>VLOOKUP(CM$8,Conditions!$A:$R,$C14,FALSE)</f>
        <v>1.2999999999999999E-2</v>
      </c>
      <c r="CN14" s="16">
        <f>VLOOKUP(CN$8,Conditions!$A:$R,$C14,FALSE)</f>
        <v>1.2999999999999999E-2</v>
      </c>
      <c r="CO14" s="16">
        <f>VLOOKUP(CO$8,Conditions!$A:$R,$C14,FALSE)</f>
        <v>1.2999999999999999E-2</v>
      </c>
      <c r="CP14" s="16">
        <f>VLOOKUP(CP$8,Conditions!$A:$R,$C14,FALSE)</f>
        <v>1.2999999999999999E-2</v>
      </c>
      <c r="CQ14" s="16">
        <f>VLOOKUP(CQ$8,Conditions!$A:$R,$C14,FALSE)</f>
        <v>1.2999999999999999E-2</v>
      </c>
      <c r="CR14" s="16">
        <f>VLOOKUP(CR$8,Conditions!$A:$R,$C14,FALSE)</f>
        <v>1.2999999999999999E-2</v>
      </c>
      <c r="CS14" s="16">
        <f>VLOOKUP(CS$8,Conditions!$A:$R,$C14,FALSE)</f>
        <v>1.2999999999999999E-2</v>
      </c>
      <c r="CT14" s="16">
        <f>VLOOKUP(CT$8,Conditions!$A:$R,$C14,FALSE)</f>
        <v>1.2999999999999999E-2</v>
      </c>
      <c r="CU14" s="16">
        <f>VLOOKUP(CU$8,Conditions!$A:$R,$C14,FALSE)</f>
        <v>1.2999999999999999E-2</v>
      </c>
      <c r="CV14" s="16">
        <f>VLOOKUP(CV$8,Conditions!$A:$R,$C14,FALSE)</f>
        <v>0.03</v>
      </c>
      <c r="CW14" s="16">
        <f>VLOOKUP(CW$8,Conditions!$A:$R,$C14,FALSE)</f>
        <v>0.03</v>
      </c>
      <c r="CX14" s="16">
        <f>VLOOKUP(CX$8,Conditions!$A:$R,$C14,FALSE)</f>
        <v>0.03</v>
      </c>
      <c r="CY14" s="16">
        <f>VLOOKUP(CY$8,Conditions!$A:$R,$C14,FALSE)</f>
        <v>0.03</v>
      </c>
      <c r="CZ14" s="16">
        <f>VLOOKUP(CZ$8,Conditions!$A:$R,$C14,FALSE)</f>
        <v>0.03</v>
      </c>
      <c r="DA14" s="16">
        <f>VLOOKUP(DA$8,Conditions!$A:$R,$C14,FALSE)</f>
        <v>0.03</v>
      </c>
      <c r="DB14" s="16">
        <f>VLOOKUP(DB$8,Conditions!$A:$R,$C14,FALSE)</f>
        <v>0.03</v>
      </c>
      <c r="DC14" s="16">
        <f>VLOOKUP(DC$8,Conditions!$A:$R,$C14,FALSE)</f>
        <v>0.03</v>
      </c>
      <c r="DD14" s="16">
        <f>VLOOKUP(DD$8,Conditions!$A:$R,$C14,FALSE)</f>
        <v>0.01</v>
      </c>
      <c r="DE14" s="16">
        <f>VLOOKUP(DE$8,Conditions!$A:$R,$C14,FALSE)</f>
        <v>0.01</v>
      </c>
      <c r="DF14" s="16">
        <f>VLOOKUP(DF$8,Conditions!$A:$R,$C14,FALSE)</f>
        <v>0.01</v>
      </c>
      <c r="DG14" s="16">
        <f>VLOOKUP(DG$8,Conditions!$A:$R,$C14,FALSE)</f>
        <v>0.01</v>
      </c>
      <c r="DH14" s="16">
        <f>VLOOKUP(DH$8,Conditions!$A:$R,$C14,FALSE)</f>
        <v>0.01</v>
      </c>
      <c r="DI14" s="16">
        <f>VLOOKUP(DI$8,Conditions!$A:$R,$C14,FALSE)</f>
        <v>0.01</v>
      </c>
      <c r="DJ14" s="16">
        <f>VLOOKUP(DJ$8,Conditions!$A:$R,$C14,FALSE)</f>
        <v>0.01</v>
      </c>
      <c r="DK14" s="16">
        <f>VLOOKUP(DK$8,Conditions!$A:$R,$C14,FALSE)</f>
        <v>0.01</v>
      </c>
      <c r="DL14" s="16">
        <f>VLOOKUP(DL$8,Conditions!$A:$R,$C14,FALSE)</f>
        <v>0.01</v>
      </c>
      <c r="DM14" s="16">
        <f>VLOOKUP(DM$8,Conditions!$A:$R,$C14,FALSE)</f>
        <v>0.01</v>
      </c>
      <c r="DN14" s="16">
        <f>VLOOKUP(DN$8,Conditions!$A:$R,$C14,FALSE)</f>
        <v>0.01</v>
      </c>
      <c r="DO14" s="16">
        <f>VLOOKUP(DO$8,Conditions!$A:$R,$C14,FALSE)</f>
        <v>0.01</v>
      </c>
      <c r="DP14" s="16">
        <f>VLOOKUP(DP$8,Conditions!$A:$R,$C14,FALSE)</f>
        <v>0.01</v>
      </c>
      <c r="DQ14" s="16">
        <f>VLOOKUP(DQ$8,Conditions!$A:$R,$C14,FALSE)</f>
        <v>0.01</v>
      </c>
      <c r="DR14" s="16">
        <f>VLOOKUP(DR$8,Conditions!$A:$R,$C14,FALSE)</f>
        <v>3.3E-3</v>
      </c>
      <c r="DS14" s="16">
        <f>VLOOKUP(DS$8,Conditions!$A:$R,$C14,FALSE)</f>
        <v>3.3E-3</v>
      </c>
      <c r="DT14" s="16">
        <f>VLOOKUP(DT$8,Conditions!$A:$R,$C14,FALSE)</f>
        <v>3.3E-3</v>
      </c>
      <c r="DU14" s="16">
        <f>VLOOKUP(DU$8,Conditions!$A:$R,$C14,FALSE)</f>
        <v>3.3E-3</v>
      </c>
      <c r="DV14" s="16">
        <f>VLOOKUP(DV$8,Conditions!$A:$R,$C14,FALSE)</f>
        <v>3.3E-3</v>
      </c>
      <c r="DW14" s="16">
        <f>VLOOKUP(DW$8,Conditions!$A:$R,$C14,FALSE)</f>
        <v>3.3E-3</v>
      </c>
      <c r="DX14" s="16">
        <f>VLOOKUP(DX$8,Conditions!$A:$R,$C14,FALSE)</f>
        <v>3.3E-3</v>
      </c>
      <c r="DY14" s="16">
        <f>VLOOKUP(DY$8,Conditions!$A:$R,$C14,FALSE)</f>
        <v>3.3E-3</v>
      </c>
      <c r="DZ14" s="16">
        <f>VLOOKUP(DZ$8,Conditions!$A:$R,$C14,FALSE)</f>
        <v>3.3E-3</v>
      </c>
      <c r="EA14" s="16">
        <f>VLOOKUP(EA$8,Conditions!$A:$R,$C14,FALSE)</f>
        <v>0.03</v>
      </c>
      <c r="EB14" s="16">
        <f>VLOOKUP(EB$8,Conditions!$A:$R,$C14,FALSE)</f>
        <v>0.03</v>
      </c>
      <c r="EC14" s="16">
        <f>VLOOKUP(EC$8,Conditions!$A:$R,$C14,FALSE)</f>
        <v>0.03</v>
      </c>
      <c r="ED14" s="16">
        <f>VLOOKUP(ED$8,Conditions!$A:$R,$C14,FALSE)</f>
        <v>0.03</v>
      </c>
      <c r="EE14" s="16">
        <f>VLOOKUP(EE$8,Conditions!$A:$R,$C14,FALSE)</f>
        <v>0.03</v>
      </c>
      <c r="EF14" s="16">
        <f>VLOOKUP(EF$8,Conditions!$A:$R,$C14,FALSE)</f>
        <v>0.03</v>
      </c>
      <c r="EG14" s="16">
        <f>VLOOKUP(EG$8,Conditions!$A:$R,$C14,FALSE)</f>
        <v>0.03</v>
      </c>
      <c r="EH14" s="16">
        <f>VLOOKUP(EH$8,Conditions!$A:$R,$C14,FALSE)</f>
        <v>0.03</v>
      </c>
      <c r="EI14" s="16">
        <f>VLOOKUP(EI$8,Conditions!$A:$R,$C14,FALSE)</f>
        <v>0.03</v>
      </c>
      <c r="EJ14" s="16">
        <f>VLOOKUP(EJ$8,Conditions!$A:$R,$C14,FALSE)</f>
        <v>0.03</v>
      </c>
      <c r="EK14" s="16">
        <f>VLOOKUP(EK$8,Conditions!$A:$R,$C14,FALSE)</f>
        <v>0.03</v>
      </c>
      <c r="EL14" s="16">
        <f>VLOOKUP(EL$8,Conditions!$A:$R,$C14,FALSE)</f>
        <v>0.03</v>
      </c>
      <c r="EM14" s="16">
        <f>VLOOKUP(EM$8,Conditions!$A:$R,$C14,FALSE)</f>
        <v>0.03</v>
      </c>
      <c r="EN14" s="16">
        <f>VLOOKUP(EN$8,Conditions!$A:$R,$C14,FALSE)</f>
        <v>0.03</v>
      </c>
      <c r="EO14" s="16">
        <f>VLOOKUP(EO$8,Conditions!$A:$R,$C14,FALSE)</f>
        <v>0.03</v>
      </c>
      <c r="EP14" s="16">
        <f>VLOOKUP(EP$8,Conditions!$A:$R,$C14,FALSE)</f>
        <v>0.03</v>
      </c>
      <c r="EQ14" s="16">
        <f>VLOOKUP(EQ$8,Conditions!$A:$R,$C14,FALSE)</f>
        <v>0.03</v>
      </c>
      <c r="ER14" s="16">
        <f>VLOOKUP(ER$8,Conditions!$A:$R,$C14,FALSE)</f>
        <v>0.03</v>
      </c>
      <c r="ES14" s="16">
        <f>VLOOKUP(ES$8,Conditions!$A:$R,$C14,FALSE)</f>
        <v>0.03</v>
      </c>
      <c r="ET14" s="16">
        <f>VLOOKUP(ET$8,Conditions!$A:$R,$C14,FALSE)</f>
        <v>0.03</v>
      </c>
      <c r="EU14" s="16">
        <f>VLOOKUP(EU$8,Conditions!$A:$R,$C14,FALSE)</f>
        <v>0.03</v>
      </c>
      <c r="EV14" s="16">
        <f>VLOOKUP(EV$8,Conditions!$A:$R,$C14,FALSE)</f>
        <v>0.03</v>
      </c>
      <c r="EW14" s="16">
        <f>VLOOKUP(EW$8,Conditions!$A:$R,$C14,FALSE)</f>
        <v>0.03</v>
      </c>
      <c r="EX14" s="16">
        <f>VLOOKUP(EX$8,Conditions!$A:$R,$C14,FALSE)</f>
        <v>0.03</v>
      </c>
      <c r="EY14" s="16">
        <f>VLOOKUP(EY$8,Conditions!$A:$R,$C14,FALSE)</f>
        <v>0.02</v>
      </c>
      <c r="EZ14" s="16">
        <f>VLOOKUP(EZ$8,Conditions!$A:$R,$C14,FALSE)</f>
        <v>0.02</v>
      </c>
      <c r="FA14" s="16">
        <f>VLOOKUP(FA$8,Conditions!$A:$R,$C14,FALSE)</f>
        <v>0.02</v>
      </c>
      <c r="FB14" s="16">
        <f>VLOOKUP(FB$8,Conditions!$A:$R,$C14,FALSE)</f>
        <v>0.02</v>
      </c>
      <c r="FC14" s="16">
        <f>VLOOKUP(FC$8,Conditions!$A:$R,$C14,FALSE)</f>
        <v>0.02</v>
      </c>
      <c r="FD14" s="16">
        <f>VLOOKUP(FD$8,Conditions!$A:$R,$C14,FALSE)</f>
        <v>0.02</v>
      </c>
      <c r="FE14" s="16">
        <f>VLOOKUP(FE$8,Conditions!$A:$R,$C14,FALSE)</f>
        <v>0.02</v>
      </c>
      <c r="FF14" s="16">
        <f>VLOOKUP(FF$8,Conditions!$A:$R,$C14,FALSE)</f>
        <v>2.5000000000000001E-2</v>
      </c>
      <c r="FG14" s="16">
        <f>VLOOKUP(FG$8,Conditions!$A:$R,$C14,FALSE)</f>
        <v>2.5000000000000001E-2</v>
      </c>
      <c r="FH14" s="16">
        <f>VLOOKUP(FH$8,Conditions!$A:$R,$C14,FALSE)</f>
        <v>2.5000000000000001E-2</v>
      </c>
      <c r="FI14" s="16">
        <f>VLOOKUP(FI$8,Conditions!$A:$R,$C14,FALSE)</f>
        <v>2.5000000000000001E-2</v>
      </c>
      <c r="FJ14" s="16">
        <f>VLOOKUP(FJ$8,Conditions!$A:$R,$C14,FALSE)</f>
        <v>2.5000000000000001E-2</v>
      </c>
      <c r="FK14" s="16">
        <f>VLOOKUP(FK$8,Conditions!$A:$R,$C14,FALSE)</f>
        <v>2.5000000000000001E-2</v>
      </c>
      <c r="FL14" s="16">
        <f>VLOOKUP(FL$8,Conditions!$A:$R,$C14,FALSE)</f>
        <v>2.5000000000000001E-2</v>
      </c>
      <c r="FM14" s="16">
        <f>VLOOKUP(FM$8,Conditions!$A:$R,$C14,FALSE)</f>
        <v>2.5000000000000001E-2</v>
      </c>
      <c r="FN14" s="16">
        <f>VLOOKUP(FN$8,Conditions!$A:$R,$C14,FALSE)</f>
        <v>2.5000000000000001E-2</v>
      </c>
      <c r="FO14" s="16">
        <f>VLOOKUP(FO$8,Conditions!$A:$R,$C14,FALSE)</f>
        <v>2.5000000000000001E-2</v>
      </c>
      <c r="FP14" s="16">
        <f>VLOOKUP(FP$8,Conditions!$A:$R,$C14,FALSE)</f>
        <v>2.5000000000000001E-2</v>
      </c>
      <c r="FQ14" s="16">
        <f>VLOOKUP(FQ$8,Conditions!$A:$R,$C14,FALSE)</f>
        <v>2.5000000000000001E-2</v>
      </c>
      <c r="FR14" s="16">
        <f>VLOOKUP(FR$8,Conditions!$A:$R,$C14,FALSE)</f>
        <v>2.5000000000000001E-2</v>
      </c>
      <c r="FS14" s="16">
        <f>VLOOKUP(FS$8,Conditions!$A:$R,$C14,FALSE)</f>
        <v>2.5000000000000001E-2</v>
      </c>
      <c r="FT14" s="16">
        <f>VLOOKUP(FT$8,Conditions!$A:$R,$C14,FALSE)</f>
        <v>2.5000000000000001E-2</v>
      </c>
      <c r="FU14" s="16">
        <f>VLOOKUP(FU$8,Conditions!$A:$R,$C14,FALSE)</f>
        <v>2.5000000000000001E-2</v>
      </c>
      <c r="FV14" s="16">
        <f>VLOOKUP(FV$8,Conditions!$A:$R,$C14,FALSE)</f>
        <v>2.5000000000000001E-2</v>
      </c>
      <c r="FW14" s="16">
        <f>VLOOKUP(FW$8,Conditions!$A:$R,$C14,FALSE)</f>
        <v>2.5000000000000001E-2</v>
      </c>
      <c r="FX14" s="16">
        <f>VLOOKUP(FX$8,Conditions!$A:$R,$C14,FALSE)</f>
        <v>2.5000000000000001E-2</v>
      </c>
      <c r="FY14" s="16">
        <f>VLOOKUP(FY$8,Conditions!$A:$R,$C14,FALSE)</f>
        <v>2.5000000000000001E-2</v>
      </c>
      <c r="FZ14" s="16">
        <f>VLOOKUP(FZ$8,Conditions!$A:$R,$C14,FALSE)</f>
        <v>2.5000000000000001E-2</v>
      </c>
      <c r="GA14" s="16">
        <f>VLOOKUP(GA$8,Conditions!$A:$R,$C14,FALSE)</f>
        <v>2.5000000000000001E-2</v>
      </c>
      <c r="GB14" s="16">
        <f>VLOOKUP(GB$8,Conditions!$A:$R,$C14,FALSE)</f>
        <v>1.4999999999999999E-2</v>
      </c>
      <c r="GC14" s="16">
        <f>VLOOKUP(GC$8,Conditions!$A:$R,$C14,FALSE)</f>
        <v>1.4999999999999999E-2</v>
      </c>
      <c r="GD14" s="16">
        <f>VLOOKUP(GD$8,Conditions!$A:$R,$C14,FALSE)</f>
        <v>1.4999999999999999E-2</v>
      </c>
      <c r="GE14" s="16">
        <f>VLOOKUP(GE$8,Conditions!$A:$R,$C14,FALSE)</f>
        <v>1.4999999999999999E-2</v>
      </c>
      <c r="GF14" s="16">
        <f>VLOOKUP(GF$8,Conditions!$A:$R,$C14,FALSE)</f>
        <v>1.4999999999999999E-2</v>
      </c>
      <c r="GG14" s="16">
        <f>VLOOKUP(GG$8,Conditions!$A:$R,$C14,FALSE)</f>
        <v>1.4999999999999999E-2</v>
      </c>
      <c r="GH14" s="16">
        <f>VLOOKUP(GH$8,Conditions!$A:$R,$C14,FALSE)</f>
        <v>1.4999999999999999E-2</v>
      </c>
      <c r="GI14" s="16">
        <f>VLOOKUP(GI$8,Conditions!$A:$R,$C14,FALSE)</f>
        <v>1.4999999999999999E-2</v>
      </c>
      <c r="GJ14" s="16">
        <f>VLOOKUP(GJ$8,Conditions!$A:$R,$C14,FALSE)</f>
        <v>1.4999999999999999E-2</v>
      </c>
      <c r="GK14" s="16">
        <f>VLOOKUP(GK$8,Conditions!$A:$R,$C14,FALSE)</f>
        <v>1.4999999999999999E-2</v>
      </c>
      <c r="GL14" s="16">
        <f>VLOOKUP(GL$8,Conditions!$A:$R,$C14,FALSE)</f>
        <v>0.01</v>
      </c>
      <c r="GM14" s="16">
        <f>VLOOKUP(GM$8,Conditions!$A:$R,$C14,FALSE)</f>
        <v>0.01</v>
      </c>
      <c r="GN14" s="16">
        <f>VLOOKUP(GN$8,Conditions!$A:$R,$C14,FALSE)</f>
        <v>0.01</v>
      </c>
      <c r="GO14" s="16">
        <f>VLOOKUP(GO$8,Conditions!$A:$R,$C14,FALSE)</f>
        <v>0.01</v>
      </c>
      <c r="GP14" s="16">
        <f>VLOOKUP(GP$8,Conditions!$A:$R,$C14,FALSE)</f>
        <v>0.01</v>
      </c>
      <c r="GQ14" s="16">
        <f>VLOOKUP(GQ$8,Conditions!$A:$R,$C14,FALSE)</f>
        <v>0.01</v>
      </c>
      <c r="GR14" s="16">
        <f>VLOOKUP(GR$8,Conditions!$A:$R,$C14,FALSE)</f>
        <v>0.01</v>
      </c>
      <c r="GS14" s="16">
        <f>VLOOKUP(GS$8,Conditions!$A:$R,$C14,FALSE)</f>
        <v>0.01</v>
      </c>
      <c r="GT14" s="16">
        <f>VLOOKUP(GT$8,Conditions!$A:$R,$C14,FALSE)</f>
        <v>0.01</v>
      </c>
      <c r="GU14" s="16">
        <f>VLOOKUP(GU$8,Conditions!$A:$R,$C14,FALSE)</f>
        <v>0.01</v>
      </c>
      <c r="GV14" s="16">
        <f>VLOOKUP(GV$8,Conditions!$A:$R,$C14,FALSE)</f>
        <v>0.01</v>
      </c>
      <c r="GW14" s="16">
        <f>VLOOKUP(GW$8,Conditions!$A:$R,$C14,FALSE)</f>
        <v>0.01</v>
      </c>
      <c r="GX14" s="16">
        <f>VLOOKUP(GX$8,Conditions!$A:$R,$C14,FALSE)</f>
        <v>0.01</v>
      </c>
      <c r="GY14" s="16">
        <f>VLOOKUP(GY$8,Conditions!$A:$R,$C14,FALSE)</f>
        <v>0.01</v>
      </c>
      <c r="GZ14" s="16">
        <f>VLOOKUP(GZ$8,Conditions!$A:$R,$C14,FALSE)</f>
        <v>0.01</v>
      </c>
      <c r="HA14" s="16">
        <f>VLOOKUP(HA$8,Conditions!$A:$R,$C14,FALSE)</f>
        <v>0.01</v>
      </c>
      <c r="HB14" s="16">
        <f>VLOOKUP(HB$8,Conditions!$A:$R,$C14,FALSE)</f>
        <v>0.01</v>
      </c>
      <c r="HC14" s="16">
        <f>VLOOKUP(HC$8,Conditions!$A:$R,$C14,FALSE)</f>
        <v>0.01</v>
      </c>
      <c r="HD14" s="16">
        <f>VLOOKUP(HD$8,Conditions!$A:$R,$C14,FALSE)</f>
        <v>0.01</v>
      </c>
      <c r="HE14" s="16">
        <f>VLOOKUP(HE$8,Conditions!$A:$R,$C14,FALSE)</f>
        <v>0.01</v>
      </c>
      <c r="HF14" s="16">
        <f>VLOOKUP(HF$8,Conditions!$A:$R,$C14,FALSE)</f>
        <v>0.01</v>
      </c>
      <c r="HG14" s="16">
        <f>VLOOKUP(HG$8,Conditions!$A:$R,$C14,FALSE)</f>
        <v>0.01</v>
      </c>
      <c r="HH14" s="16">
        <f>VLOOKUP(HH$8,Conditions!$A:$R,$C14,FALSE)</f>
        <v>0.01</v>
      </c>
      <c r="HI14" s="16">
        <f>VLOOKUP(HI$8,Conditions!$A:$R,$C14,FALSE)</f>
        <v>0.01</v>
      </c>
      <c r="HJ14" s="16">
        <f>VLOOKUP(HJ$8,Conditions!$A:$R,$C14,FALSE)</f>
        <v>0.01</v>
      </c>
      <c r="HK14" s="16">
        <f>VLOOKUP(HK$8,Conditions!$A:$R,$C14,FALSE)</f>
        <v>3.3E-3</v>
      </c>
      <c r="HL14" s="16">
        <f>VLOOKUP(HL$8,Conditions!$A:$R,$C14,FALSE)</f>
        <v>3.3E-3</v>
      </c>
      <c r="HM14" s="16">
        <f>VLOOKUP(HM$8,Conditions!$A:$R,$C14,FALSE)</f>
        <v>3.3E-3</v>
      </c>
      <c r="HN14" s="16">
        <f>VLOOKUP(HN$8,Conditions!$A:$R,$C14,FALSE)</f>
        <v>3.3E-3</v>
      </c>
      <c r="HO14" s="16">
        <f>VLOOKUP(HO$8,Conditions!$A:$R,$C14,FALSE)</f>
        <v>3.3E-3</v>
      </c>
      <c r="HP14" s="16">
        <f>VLOOKUP(HP$8,Conditions!$A:$R,$C14,FALSE)</f>
        <v>3.3E-3</v>
      </c>
      <c r="HQ14" s="16">
        <f>VLOOKUP(HQ$8,Conditions!$A:$R,$C14,FALSE)</f>
        <v>3.3E-3</v>
      </c>
      <c r="HR14" s="16">
        <f>VLOOKUP(HR$8,Conditions!$A:$R,$C14,FALSE)</f>
        <v>3.3E-3</v>
      </c>
      <c r="HS14" s="16">
        <f>VLOOKUP(HS$8,Conditions!$A:$R,$C14,FALSE)</f>
        <v>3.3E-3</v>
      </c>
      <c r="HT14" s="16">
        <f>VLOOKUP(HT$8,Conditions!$A:$R,$C14,FALSE)</f>
        <v>3.3E-3</v>
      </c>
      <c r="HU14" s="16">
        <f>VLOOKUP(HU$8,Conditions!$A:$R,$C14,FALSE)</f>
        <v>3.3E-3</v>
      </c>
      <c r="HV14" s="16">
        <f>VLOOKUP(HV$8,Conditions!$A:$R,$C14,FALSE)</f>
        <v>3.3E-3</v>
      </c>
      <c r="HW14" s="16">
        <f>VLOOKUP(HW$8,Conditions!$A:$R,$C14,FALSE)</f>
        <v>3.3E-3</v>
      </c>
      <c r="HX14" s="16">
        <f>VLOOKUP(HX$8,Conditions!$A:$R,$C14,FALSE)</f>
        <v>3.3E-3</v>
      </c>
      <c r="HY14" s="16">
        <f>VLOOKUP(HY$8,Conditions!$A:$R,$C14,FALSE)</f>
        <v>3.3E-3</v>
      </c>
      <c r="HZ14" s="16">
        <f>VLOOKUP(HZ$8,Conditions!$A:$R,$C14,FALSE)</f>
        <v>3.3E-3</v>
      </c>
      <c r="IA14" s="16">
        <f>VLOOKUP(IA$8,Conditions!$A:$R,$C14,FALSE)</f>
        <v>3.3E-3</v>
      </c>
      <c r="IB14" s="16">
        <f>VLOOKUP(IB$8,Conditions!$A:$R,$C14,FALSE)</f>
        <v>3.3E-3</v>
      </c>
      <c r="IC14" s="16">
        <f>VLOOKUP(IC$8,Conditions!$A:$R,$C14,FALSE)</f>
        <v>3.3E-3</v>
      </c>
      <c r="ID14" s="16">
        <f>VLOOKUP(ID$8,Conditions!$A:$R,$C14,FALSE)</f>
        <v>3.3E-3</v>
      </c>
      <c r="IE14" s="16">
        <f>VLOOKUP(IE$8,Conditions!$A:$R,$C14,FALSE)</f>
        <v>3.3E-3</v>
      </c>
      <c r="IF14" s="16">
        <f>VLOOKUP(IF$8,Conditions!$A:$R,$C14,FALSE)</f>
        <v>3.3E-3</v>
      </c>
      <c r="IG14" s="16">
        <f>VLOOKUP(IG$8,Conditions!$A:$R,$C14,FALSE)</f>
        <v>3.3E-3</v>
      </c>
      <c r="IH14" s="16">
        <f>VLOOKUP(IH$8,Conditions!$A:$R,$C14,FALSE)</f>
        <v>3.3E-3</v>
      </c>
      <c r="II14" s="16">
        <f>VLOOKUP(II$8,Conditions!$A:$R,$C14,FALSE)</f>
        <v>3.3E-3</v>
      </c>
      <c r="IJ14" s="16">
        <f>VLOOKUP(IJ$8,Conditions!$A:$R,$C14,FALSE)</f>
        <v>3.3E-3</v>
      </c>
      <c r="IK14" s="16">
        <f>VLOOKUP(IK$8,Conditions!$A:$R,$C14,FALSE)</f>
        <v>3.3E-3</v>
      </c>
      <c r="IL14" s="16">
        <f>VLOOKUP(IL$8,Conditions!$A:$R,$C14,FALSE)</f>
        <v>3.3E-3</v>
      </c>
      <c r="IM14" s="16">
        <f>VLOOKUP(IM$8,Conditions!$A:$R,$C14,FALSE)</f>
        <v>3.3E-3</v>
      </c>
      <c r="IN14" s="16">
        <f>VLOOKUP(IN$8,Conditions!$A:$R,$C14,FALSE)</f>
        <v>3.3E-3</v>
      </c>
      <c r="IO14" s="16">
        <f>VLOOKUP(IO$8,Conditions!$A:$R,$C14,FALSE)</f>
        <v>0.03</v>
      </c>
      <c r="IP14" s="16">
        <f>VLOOKUP(IP$8,Conditions!$A:$R,$C14,FALSE)</f>
        <v>0.03</v>
      </c>
      <c r="IQ14" s="16">
        <f>VLOOKUP(IQ$8,Conditions!$A:$R,$C14,FALSE)</f>
        <v>0.03</v>
      </c>
      <c r="IR14" s="16">
        <f>VLOOKUP(IR$8,Conditions!$A:$R,$C14,FALSE)</f>
        <v>0.03</v>
      </c>
      <c r="IS14" s="16">
        <f>VLOOKUP(IS$8,Conditions!$A:$R,$C14,FALSE)</f>
        <v>0.03</v>
      </c>
      <c r="IT14" s="16">
        <f>VLOOKUP(IT$8,Conditions!$A:$R,$C14,FALSE)</f>
        <v>0.03</v>
      </c>
      <c r="IU14" s="16">
        <f>VLOOKUP(IU$8,Conditions!$A:$R,$C14,FALSE)</f>
        <v>0.03</v>
      </c>
      <c r="IV14" s="16">
        <f>VLOOKUP(IV$8,Conditions!$A:$R,$C14,FALSE)</f>
        <v>0.03</v>
      </c>
      <c r="IW14" s="16">
        <f>VLOOKUP(IW$8,Conditions!$A:$R,$C14,FALSE)</f>
        <v>0.03</v>
      </c>
      <c r="IX14" s="16">
        <f>VLOOKUP(IX$8,Conditions!$A:$R,$C14,FALSE)</f>
        <v>0.03</v>
      </c>
      <c r="IY14" s="16">
        <f>VLOOKUP(IY$8,Conditions!$A:$R,$C14,FALSE)</f>
        <v>0.03</v>
      </c>
      <c r="IZ14" s="16">
        <f>VLOOKUP(IZ$8,Conditions!$A:$R,$C14,FALSE)</f>
        <v>0.03</v>
      </c>
      <c r="JA14" s="16">
        <f>VLOOKUP(JA$8,Conditions!$A:$R,$C14,FALSE)</f>
        <v>0.03</v>
      </c>
      <c r="JB14" s="16">
        <f>VLOOKUP(JB$8,Conditions!$A:$R,$C14,FALSE)</f>
        <v>0.03</v>
      </c>
      <c r="JC14" s="16">
        <f>VLOOKUP(JC$8,Conditions!$A:$R,$C14,FALSE)</f>
        <v>0.03</v>
      </c>
      <c r="JD14" s="16">
        <f>VLOOKUP(JD$8,Conditions!$A:$R,$C14,FALSE)</f>
        <v>0.03</v>
      </c>
      <c r="JE14" s="16">
        <f>VLOOKUP(JE$8,Conditions!$A:$R,$C14,FALSE)</f>
        <v>0.03</v>
      </c>
    </row>
    <row r="15" spans="1:265" s="3" customFormat="1" x14ac:dyDescent="0.25">
      <c r="B15" s="24" t="s">
        <v>48</v>
      </c>
      <c r="C15" s="16">
        <v>11</v>
      </c>
      <c r="D15" s="16" t="s">
        <v>84</v>
      </c>
      <c r="E15" s="16">
        <f>VLOOKUP(E$8,Conditions!$A:$R,$C15,FALSE)</f>
        <v>3.8306</v>
      </c>
      <c r="F15" s="16">
        <f>VLOOKUP(F$8,Conditions!$A:$R,$C15,FALSE)</f>
        <v>3.8306</v>
      </c>
      <c r="G15" s="16">
        <f>VLOOKUP(G$8,Conditions!$A:$R,$C15,FALSE)</f>
        <v>3.8306</v>
      </c>
      <c r="H15" s="16">
        <f>VLOOKUP(H$8,Conditions!$A:$R,$C15,FALSE)</f>
        <v>3.8306</v>
      </c>
      <c r="I15" s="16">
        <f>VLOOKUP(I$8,Conditions!$A:$R,$C15,FALSE)</f>
        <v>3.8306</v>
      </c>
      <c r="J15" s="16">
        <f>VLOOKUP(J$8,Conditions!$A:$R,$C15,FALSE)</f>
        <v>3.8306</v>
      </c>
      <c r="K15" s="16">
        <f>VLOOKUP(K$8,Conditions!$A:$R,$C15,FALSE)</f>
        <v>4.2672884</v>
      </c>
      <c r="L15" s="16">
        <f>VLOOKUP(L$8,Conditions!$A:$R,$C15,FALSE)</f>
        <v>4.2672884</v>
      </c>
      <c r="M15" s="16">
        <f>VLOOKUP(M$8,Conditions!$A:$R,$C15,FALSE)</f>
        <v>4.2672884</v>
      </c>
      <c r="N15" s="16">
        <f>VLOOKUP(N$8,Conditions!$A:$R,$C15,FALSE)</f>
        <v>4.2672884</v>
      </c>
      <c r="O15" s="16">
        <f>VLOOKUP(O$8,Conditions!$A:$R,$C15,FALSE)</f>
        <v>4.2672884</v>
      </c>
      <c r="P15" s="16">
        <f>VLOOKUP(P$8,Conditions!$A:$R,$C15,FALSE)</f>
        <v>4.8303865999999998</v>
      </c>
      <c r="Q15" s="16">
        <f>VLOOKUP(Q$8,Conditions!$A:$R,$C15,FALSE)</f>
        <v>4.8303865999999998</v>
      </c>
      <c r="R15" s="16">
        <f>VLOOKUP(R$8,Conditions!$A:$R,$C15,FALSE)</f>
        <v>4.8303865999999998</v>
      </c>
      <c r="S15" s="16">
        <f>VLOOKUP(S$8,Conditions!$A:$R,$C15,FALSE)</f>
        <v>4.8303865999999998</v>
      </c>
      <c r="T15" s="16">
        <f>VLOOKUP(T$8,Conditions!$A:$R,$C15,FALSE)</f>
        <v>3.1602450000000002</v>
      </c>
      <c r="U15" s="16">
        <f>VLOOKUP(U$8,Conditions!$A:$R,$C15,FALSE)</f>
        <v>3.1602450000000002</v>
      </c>
      <c r="V15" s="16">
        <f>VLOOKUP(V$8,Conditions!$A:$R,$C15,FALSE)</f>
        <v>3.1602450000000002</v>
      </c>
      <c r="W15" s="16">
        <f>VLOOKUP(W$8,Conditions!$A:$R,$C15,FALSE)</f>
        <v>3.1602450000000002</v>
      </c>
      <c r="X15" s="16">
        <f>VLOOKUP(X$8,Conditions!$A:$R,$C15,FALSE)</f>
        <v>3.3709280000000001</v>
      </c>
      <c r="Y15" s="16">
        <f>VLOOKUP(Y$8,Conditions!$A:$R,$C15,FALSE)</f>
        <v>3.3709280000000001</v>
      </c>
      <c r="Z15" s="16">
        <f>VLOOKUP(Z$8,Conditions!$A:$R,$C15,FALSE)</f>
        <v>3.3709280000000001</v>
      </c>
      <c r="AA15" s="16">
        <f>VLOOKUP(AA$8,Conditions!$A:$R,$C15,FALSE)</f>
        <v>3.3709280000000001</v>
      </c>
      <c r="AB15" s="16">
        <f>VLOOKUP(AB$8,Conditions!$A:$R,$C15,FALSE)</f>
        <v>3.3709280000000001</v>
      </c>
      <c r="AC15" s="16">
        <f>VLOOKUP(AC$8,Conditions!$A:$R,$C15,FALSE)</f>
        <v>3.3709280000000001</v>
      </c>
      <c r="AD15" s="16">
        <f>VLOOKUP(AD$8,Conditions!$A:$R,$C15,FALSE)</f>
        <v>3.3709280000000001</v>
      </c>
      <c r="AE15" s="16">
        <f>VLOOKUP(AE$8,Conditions!$A:$R,$C15,FALSE)</f>
        <v>4.4703102000000001</v>
      </c>
      <c r="AF15" s="16">
        <f>VLOOKUP(AF$8,Conditions!$A:$R,$C15,FALSE)</f>
        <v>3.8306</v>
      </c>
      <c r="AG15" s="16">
        <f>VLOOKUP(AG$8,Conditions!$A:$R,$C15,FALSE)</f>
        <v>3.8306</v>
      </c>
      <c r="AH15" s="16">
        <f>VLOOKUP(AH$8,Conditions!$A:$R,$C15,FALSE)</f>
        <v>3.8306</v>
      </c>
      <c r="AI15" s="16">
        <f>VLOOKUP(AI$8,Conditions!$A:$R,$C15,FALSE)</f>
        <v>3.8306</v>
      </c>
      <c r="AJ15" s="16">
        <f>VLOOKUP(AJ$8,Conditions!$A:$R,$C15,FALSE)</f>
        <v>3.8306</v>
      </c>
      <c r="AK15" s="16">
        <f>VLOOKUP(AK$8,Conditions!$A:$R,$C15,FALSE)</f>
        <v>3.8306</v>
      </c>
      <c r="AL15" s="16">
        <f>VLOOKUP(AL$8,Conditions!$A:$R,$C15,FALSE)</f>
        <v>3.8306</v>
      </c>
      <c r="AM15" s="16">
        <f>VLOOKUP(AM$8,Conditions!$A:$R,$C15,FALSE)</f>
        <v>3.8306</v>
      </c>
      <c r="AN15" s="16">
        <f>VLOOKUP(AN$8,Conditions!$A:$R,$C15,FALSE)</f>
        <v>3.8306</v>
      </c>
      <c r="AO15" s="16">
        <f>VLOOKUP(AO$8,Conditions!$A:$R,$C15,FALSE)</f>
        <v>3.8306</v>
      </c>
      <c r="AP15" s="16">
        <f>VLOOKUP(AP$8,Conditions!$A:$R,$C15,FALSE)</f>
        <v>3.8306</v>
      </c>
      <c r="AQ15" s="16">
        <f>VLOOKUP(AQ$8,Conditions!$A:$R,$C15,FALSE)</f>
        <v>3.8306</v>
      </c>
      <c r="AR15" s="16">
        <f>VLOOKUP(AR$8,Conditions!$A:$R,$C15,FALSE)</f>
        <v>3.8306</v>
      </c>
      <c r="AS15" s="16">
        <f>VLOOKUP(AS$8,Conditions!$A:$R,$C15,FALSE)</f>
        <v>4.4703102000000001</v>
      </c>
      <c r="AT15" s="16">
        <f>VLOOKUP(AT$8,Conditions!$A:$R,$C15,FALSE)</f>
        <v>4.4703102000000001</v>
      </c>
      <c r="AU15" s="16">
        <f>VLOOKUP(AU$8,Conditions!$A:$R,$C15,FALSE)</f>
        <v>4.4703102000000001</v>
      </c>
      <c r="AV15" s="16">
        <f>VLOOKUP(AV$8,Conditions!$A:$R,$C15,FALSE)</f>
        <v>4.4703102000000001</v>
      </c>
      <c r="AW15" s="16">
        <f>VLOOKUP(AW$8,Conditions!$A:$R,$C15,FALSE)</f>
        <v>4.4703102000000001</v>
      </c>
      <c r="AX15" s="16">
        <f>VLOOKUP(AX$8,Conditions!$A:$R,$C15,FALSE)</f>
        <v>4.4703102000000001</v>
      </c>
      <c r="AY15" s="16">
        <f>VLOOKUP(AY$8,Conditions!$A:$R,$C15,FALSE)</f>
        <v>4.4703102000000001</v>
      </c>
      <c r="AZ15" s="16">
        <f>VLOOKUP(AZ$8,Conditions!$A:$R,$C15,FALSE)</f>
        <v>4.4703102000000001</v>
      </c>
      <c r="BA15" s="16">
        <f>VLOOKUP(BA$8,Conditions!$A:$R,$C15,FALSE)</f>
        <v>4.4703102000000001</v>
      </c>
      <c r="BB15" s="16">
        <f>VLOOKUP(BB$8,Conditions!$A:$R,$C15,FALSE)</f>
        <v>3.1793979999999999</v>
      </c>
      <c r="BC15" s="16">
        <f>VLOOKUP(BC$8,Conditions!$A:$R,$C15,FALSE)</f>
        <v>3.1793979999999999</v>
      </c>
      <c r="BD15" s="16">
        <f>VLOOKUP(BD$8,Conditions!$A:$R,$C15,FALSE)</f>
        <v>3.1793979999999999</v>
      </c>
      <c r="BE15" s="16">
        <f>VLOOKUP(BE$8,Conditions!$A:$R,$C15,FALSE)</f>
        <v>3.1793979999999999</v>
      </c>
      <c r="BF15" s="16">
        <f>VLOOKUP(BF$8,Conditions!$A:$R,$C15,FALSE)</f>
        <v>3.1793979999999999</v>
      </c>
      <c r="BG15" s="16">
        <f>VLOOKUP(BG$8,Conditions!$A:$R,$C15,FALSE)</f>
        <v>3.1793979999999999</v>
      </c>
      <c r="BH15" s="16">
        <f>VLOOKUP(BH$8,Conditions!$A:$R,$C15,FALSE)</f>
        <v>3.1793979999999999</v>
      </c>
      <c r="BI15" s="16">
        <f>VLOOKUP(BI$8,Conditions!$A:$R,$C15,FALSE)</f>
        <v>3.1793979999999999</v>
      </c>
      <c r="BJ15" s="16">
        <f>VLOOKUP(BJ$8,Conditions!$A:$R,$C15,FALSE)</f>
        <v>3.1793979999999999</v>
      </c>
      <c r="BK15" s="16">
        <f>VLOOKUP(BK$8,Conditions!$A:$R,$C15,FALSE)</f>
        <v>3.1793979999999999</v>
      </c>
      <c r="BL15" s="16">
        <f>VLOOKUP(BL$8,Conditions!$A:$R,$C15,FALSE)</f>
        <v>2.5473490000000001</v>
      </c>
      <c r="BM15" s="16">
        <f>VLOOKUP(BM$8,Conditions!$A:$R,$C15,FALSE)</f>
        <v>2.5473490000000001</v>
      </c>
      <c r="BN15" s="16">
        <f>VLOOKUP(BN$8,Conditions!$A:$R,$C15,FALSE)</f>
        <v>2.5473490000000001</v>
      </c>
      <c r="BO15" s="16">
        <f>VLOOKUP(BO$8,Conditions!$A:$R,$C15,FALSE)</f>
        <v>2.5473490000000001</v>
      </c>
      <c r="BP15" s="16">
        <f>VLOOKUP(BP$8,Conditions!$A:$R,$C15,FALSE)</f>
        <v>2.5473490000000001</v>
      </c>
      <c r="BQ15" s="16">
        <f>VLOOKUP(BQ$8,Conditions!$A:$R,$C15,FALSE)</f>
        <v>2.5473490000000001</v>
      </c>
      <c r="BR15" s="16">
        <f>VLOOKUP(BR$8,Conditions!$A:$R,$C15,FALSE)</f>
        <v>2.5473490000000001</v>
      </c>
      <c r="BS15" s="16">
        <f>VLOOKUP(BS$8,Conditions!$A:$R,$C15,FALSE)</f>
        <v>2.5473490000000001</v>
      </c>
      <c r="BT15" s="16">
        <f>VLOOKUP(BT$8,Conditions!$A:$R,$C15,FALSE)</f>
        <v>3.8306</v>
      </c>
      <c r="BU15" s="16">
        <f>VLOOKUP(BU$8,Conditions!$A:$R,$C15,FALSE)</f>
        <v>3.8306</v>
      </c>
      <c r="BV15" s="16">
        <f>VLOOKUP(BV$8,Conditions!$A:$R,$C15,FALSE)</f>
        <v>3.8306</v>
      </c>
      <c r="BW15" s="16">
        <f>VLOOKUP(BW$8,Conditions!$A:$R,$C15,FALSE)</f>
        <v>3.8306</v>
      </c>
      <c r="BX15" s="16">
        <f>VLOOKUP(BX$8,Conditions!$A:$R,$C15,FALSE)</f>
        <v>3.8306</v>
      </c>
      <c r="BY15" s="16">
        <f>VLOOKUP(BY$8,Conditions!$A:$R,$C15,FALSE)</f>
        <v>3.8306</v>
      </c>
      <c r="BZ15" s="16">
        <f>VLOOKUP(BZ$8,Conditions!$A:$R,$C15,FALSE)</f>
        <v>3.8306</v>
      </c>
      <c r="CA15" s="16">
        <f>VLOOKUP(CA$8,Conditions!$A:$R,$C15,FALSE)</f>
        <v>3.8306</v>
      </c>
      <c r="CB15" s="16">
        <f>VLOOKUP(CB$8,Conditions!$A:$R,$C15,FALSE)</f>
        <v>3.8306</v>
      </c>
      <c r="CC15" s="16">
        <f>VLOOKUP(CC$8,Conditions!$A:$R,$C15,FALSE)</f>
        <v>4.386037</v>
      </c>
      <c r="CD15" s="16">
        <f>VLOOKUP(CD$8,Conditions!$A:$R,$C15,FALSE)</f>
        <v>4.386037</v>
      </c>
      <c r="CE15" s="16">
        <f>VLOOKUP(CE$8,Conditions!$A:$R,$C15,FALSE)</f>
        <v>4.386037</v>
      </c>
      <c r="CF15" s="16">
        <f>VLOOKUP(CF$8,Conditions!$A:$R,$C15,FALSE)</f>
        <v>4.386037</v>
      </c>
      <c r="CG15" s="16">
        <f>VLOOKUP(CG$8,Conditions!$A:$R,$C15,FALSE)</f>
        <v>4.386037</v>
      </c>
      <c r="CH15" s="16">
        <f>VLOOKUP(CH$8,Conditions!$A:$R,$C15,FALSE)</f>
        <v>4.386037</v>
      </c>
      <c r="CI15" s="16">
        <f>VLOOKUP(CI$8,Conditions!$A:$R,$C15,FALSE)</f>
        <v>4.386037</v>
      </c>
      <c r="CJ15" s="16">
        <f>VLOOKUP(CJ$8,Conditions!$A:$R,$C15,FALSE)</f>
        <v>4.386037</v>
      </c>
      <c r="CK15" s="16">
        <f>VLOOKUP(CK$8,Conditions!$A:$R,$C15,FALSE)</f>
        <v>4.386037</v>
      </c>
      <c r="CL15" s="16">
        <f>VLOOKUP(CL$8,Conditions!$A:$R,$C15,FALSE)</f>
        <v>4.9797799999999999</v>
      </c>
      <c r="CM15" s="16">
        <f>VLOOKUP(CM$8,Conditions!$A:$R,$C15,FALSE)</f>
        <v>4.9797799999999999</v>
      </c>
      <c r="CN15" s="16">
        <f>VLOOKUP(CN$8,Conditions!$A:$R,$C15,FALSE)</f>
        <v>4.9797799999999999</v>
      </c>
      <c r="CO15" s="16">
        <f>VLOOKUP(CO$8,Conditions!$A:$R,$C15,FALSE)</f>
        <v>4.9797799999999999</v>
      </c>
      <c r="CP15" s="16">
        <f>VLOOKUP(CP$8,Conditions!$A:$R,$C15,FALSE)</f>
        <v>4.9797799999999999</v>
      </c>
      <c r="CQ15" s="16">
        <f>VLOOKUP(CQ$8,Conditions!$A:$R,$C15,FALSE)</f>
        <v>4.9797799999999999</v>
      </c>
      <c r="CR15" s="16">
        <f>VLOOKUP(CR$8,Conditions!$A:$R,$C15,FALSE)</f>
        <v>4.9797799999999999</v>
      </c>
      <c r="CS15" s="16">
        <f>VLOOKUP(CS$8,Conditions!$A:$R,$C15,FALSE)</f>
        <v>4.9797799999999999</v>
      </c>
      <c r="CT15" s="16">
        <f>VLOOKUP(CT$8,Conditions!$A:$R,$C15,FALSE)</f>
        <v>4.9797799999999999</v>
      </c>
      <c r="CU15" s="16">
        <f>VLOOKUP(CU$8,Conditions!$A:$R,$C15,FALSE)</f>
        <v>4.9797799999999999</v>
      </c>
      <c r="CV15" s="16">
        <f>VLOOKUP(CV$8,Conditions!$A:$R,$C15,FALSE)</f>
        <v>11.4918</v>
      </c>
      <c r="CW15" s="16">
        <f>VLOOKUP(CW$8,Conditions!$A:$R,$C15,FALSE)</f>
        <v>11.4918</v>
      </c>
      <c r="CX15" s="16">
        <f>VLOOKUP(CX$8,Conditions!$A:$R,$C15,FALSE)</f>
        <v>11.4918</v>
      </c>
      <c r="CY15" s="16">
        <f>VLOOKUP(CY$8,Conditions!$A:$R,$C15,FALSE)</f>
        <v>11.4918</v>
      </c>
      <c r="CZ15" s="16">
        <f>VLOOKUP(CZ$8,Conditions!$A:$R,$C15,FALSE)</f>
        <v>11.4918</v>
      </c>
      <c r="DA15" s="16">
        <f>VLOOKUP(DA$8,Conditions!$A:$R,$C15,FALSE)</f>
        <v>11.4918</v>
      </c>
      <c r="DB15" s="16">
        <f>VLOOKUP(DB$8,Conditions!$A:$R,$C15,FALSE)</f>
        <v>11.4918</v>
      </c>
      <c r="DC15" s="16">
        <f>VLOOKUP(DC$8,Conditions!$A:$R,$C15,FALSE)</f>
        <v>11.4918</v>
      </c>
      <c r="DD15" s="16">
        <f>VLOOKUP(DD$8,Conditions!$A:$R,$C15,FALSE)</f>
        <v>3.8306</v>
      </c>
      <c r="DE15" s="16">
        <f>VLOOKUP(DE$8,Conditions!$A:$R,$C15,FALSE)</f>
        <v>3.8306</v>
      </c>
      <c r="DF15" s="16">
        <f>VLOOKUP(DF$8,Conditions!$A:$R,$C15,FALSE)</f>
        <v>3.8306</v>
      </c>
      <c r="DG15" s="16">
        <f>VLOOKUP(DG$8,Conditions!$A:$R,$C15,FALSE)</f>
        <v>3.8306</v>
      </c>
      <c r="DH15" s="16">
        <f>VLOOKUP(DH$8,Conditions!$A:$R,$C15,FALSE)</f>
        <v>3.8306</v>
      </c>
      <c r="DI15" s="16">
        <f>VLOOKUP(DI$8,Conditions!$A:$R,$C15,FALSE)</f>
        <v>3.8306</v>
      </c>
      <c r="DJ15" s="16">
        <f>VLOOKUP(DJ$8,Conditions!$A:$R,$C15,FALSE)</f>
        <v>3.8306</v>
      </c>
      <c r="DK15" s="16">
        <f>VLOOKUP(DK$8,Conditions!$A:$R,$C15,FALSE)</f>
        <v>3.8306</v>
      </c>
      <c r="DL15" s="16">
        <f>VLOOKUP(DL$8,Conditions!$A:$R,$C15,FALSE)</f>
        <v>3.8306</v>
      </c>
      <c r="DM15" s="16">
        <f>VLOOKUP(DM$8,Conditions!$A:$R,$C15,FALSE)</f>
        <v>3.8306</v>
      </c>
      <c r="DN15" s="16">
        <f>VLOOKUP(DN$8,Conditions!$A:$R,$C15,FALSE)</f>
        <v>3.8306</v>
      </c>
      <c r="DO15" s="16">
        <f>VLOOKUP(DO$8,Conditions!$A:$R,$C15,FALSE)</f>
        <v>3.8306</v>
      </c>
      <c r="DP15" s="16">
        <f>VLOOKUP(DP$8,Conditions!$A:$R,$C15,FALSE)</f>
        <v>3.8306</v>
      </c>
      <c r="DQ15" s="16">
        <f>VLOOKUP(DQ$8,Conditions!$A:$R,$C15,FALSE)</f>
        <v>3.8306</v>
      </c>
      <c r="DR15" s="16">
        <f>VLOOKUP(DR$8,Conditions!$A:$R,$C15,FALSE)</f>
        <v>1.2640979999999999</v>
      </c>
      <c r="DS15" s="16">
        <f>VLOOKUP(DS$8,Conditions!$A:$R,$C15,FALSE)</f>
        <v>1.2640979999999999</v>
      </c>
      <c r="DT15" s="16">
        <f>VLOOKUP(DT$8,Conditions!$A:$R,$C15,FALSE)</f>
        <v>1.2640979999999999</v>
      </c>
      <c r="DU15" s="16">
        <f>VLOOKUP(DU$8,Conditions!$A:$R,$C15,FALSE)</f>
        <v>1.2640979999999999</v>
      </c>
      <c r="DV15" s="16">
        <f>VLOOKUP(DV$8,Conditions!$A:$R,$C15,FALSE)</f>
        <v>1.2640979999999999</v>
      </c>
      <c r="DW15" s="16">
        <f>VLOOKUP(DW$8,Conditions!$A:$R,$C15,FALSE)</f>
        <v>1.2640979999999999</v>
      </c>
      <c r="DX15" s="16">
        <f>VLOOKUP(DX$8,Conditions!$A:$R,$C15,FALSE)</f>
        <v>1.2640979999999999</v>
      </c>
      <c r="DY15" s="16">
        <f>VLOOKUP(DY$8,Conditions!$A:$R,$C15,FALSE)</f>
        <v>1.2640979999999999</v>
      </c>
      <c r="DZ15" s="16">
        <f>VLOOKUP(DZ$8,Conditions!$A:$R,$C15,FALSE)</f>
        <v>1.2640979999999999</v>
      </c>
      <c r="EA15" s="16">
        <f>VLOOKUP(EA$8,Conditions!$A:$R,$C15,FALSE)</f>
        <v>11.4918</v>
      </c>
      <c r="EB15" s="16">
        <f>VLOOKUP(EB$8,Conditions!$A:$R,$C15,FALSE)</f>
        <v>11.4918</v>
      </c>
      <c r="EC15" s="16">
        <f>VLOOKUP(EC$8,Conditions!$A:$R,$C15,FALSE)</f>
        <v>11.4918</v>
      </c>
      <c r="ED15" s="16">
        <f>VLOOKUP(ED$8,Conditions!$A:$R,$C15,FALSE)</f>
        <v>11.4918</v>
      </c>
      <c r="EE15" s="16">
        <f>VLOOKUP(EE$8,Conditions!$A:$R,$C15,FALSE)</f>
        <v>11.4918</v>
      </c>
      <c r="EF15" s="16">
        <f>VLOOKUP(EF$8,Conditions!$A:$R,$C15,FALSE)</f>
        <v>11.4918</v>
      </c>
      <c r="EG15" s="16">
        <f>VLOOKUP(EG$8,Conditions!$A:$R,$C15,FALSE)</f>
        <v>11.4918</v>
      </c>
      <c r="EH15" s="16">
        <f>VLOOKUP(EH$8,Conditions!$A:$R,$C15,FALSE)</f>
        <v>11.4918</v>
      </c>
      <c r="EI15" s="16">
        <f>VLOOKUP(EI$8,Conditions!$A:$R,$C15,FALSE)</f>
        <v>11.4918</v>
      </c>
      <c r="EJ15" s="16">
        <f>VLOOKUP(EJ$8,Conditions!$A:$R,$C15,FALSE)</f>
        <v>11.4918</v>
      </c>
      <c r="EK15" s="16">
        <f>VLOOKUP(EK$8,Conditions!$A:$R,$C15,FALSE)</f>
        <v>11.4918</v>
      </c>
      <c r="EL15" s="16">
        <f>VLOOKUP(EL$8,Conditions!$A:$R,$C15,FALSE)</f>
        <v>11.4918</v>
      </c>
      <c r="EM15" s="16">
        <f>VLOOKUP(EM$8,Conditions!$A:$R,$C15,FALSE)</f>
        <v>11.4918</v>
      </c>
      <c r="EN15" s="16">
        <f>VLOOKUP(EN$8,Conditions!$A:$R,$C15,FALSE)</f>
        <v>11.4918</v>
      </c>
      <c r="EO15" s="16">
        <f>VLOOKUP(EO$8,Conditions!$A:$R,$C15,FALSE)</f>
        <v>11.4918</v>
      </c>
      <c r="EP15" s="16">
        <f>VLOOKUP(EP$8,Conditions!$A:$R,$C15,FALSE)</f>
        <v>11.4918</v>
      </c>
      <c r="EQ15" s="16">
        <f>VLOOKUP(EQ$8,Conditions!$A:$R,$C15,FALSE)</f>
        <v>11.4918</v>
      </c>
      <c r="ER15" s="16">
        <f>VLOOKUP(ER$8,Conditions!$A:$R,$C15,FALSE)</f>
        <v>11.4918</v>
      </c>
      <c r="ES15" s="16">
        <f>VLOOKUP(ES$8,Conditions!$A:$R,$C15,FALSE)</f>
        <v>11.4918</v>
      </c>
      <c r="ET15" s="16">
        <f>VLOOKUP(ET$8,Conditions!$A:$R,$C15,FALSE)</f>
        <v>11.4918</v>
      </c>
      <c r="EU15" s="16">
        <f>VLOOKUP(EU$8,Conditions!$A:$R,$C15,FALSE)</f>
        <v>11.4918</v>
      </c>
      <c r="EV15" s="16">
        <f>VLOOKUP(EV$8,Conditions!$A:$R,$C15,FALSE)</f>
        <v>11.4918</v>
      </c>
      <c r="EW15" s="16">
        <f>VLOOKUP(EW$8,Conditions!$A:$R,$C15,FALSE)</f>
        <v>11.4918</v>
      </c>
      <c r="EX15" s="16">
        <f>VLOOKUP(EX$8,Conditions!$A:$R,$C15,FALSE)</f>
        <v>11.4918</v>
      </c>
      <c r="EY15" s="16">
        <f>VLOOKUP(EY$8,Conditions!$A:$R,$C15,FALSE)</f>
        <v>7.6612</v>
      </c>
      <c r="EZ15" s="16">
        <f>VLOOKUP(EZ$8,Conditions!$A:$R,$C15,FALSE)</f>
        <v>7.6612</v>
      </c>
      <c r="FA15" s="16">
        <f>VLOOKUP(FA$8,Conditions!$A:$R,$C15,FALSE)</f>
        <v>7.6612</v>
      </c>
      <c r="FB15" s="16">
        <f>VLOOKUP(FB$8,Conditions!$A:$R,$C15,FALSE)</f>
        <v>7.6612</v>
      </c>
      <c r="FC15" s="16">
        <f>VLOOKUP(FC$8,Conditions!$A:$R,$C15,FALSE)</f>
        <v>7.6612</v>
      </c>
      <c r="FD15" s="16">
        <f>VLOOKUP(FD$8,Conditions!$A:$R,$C15,FALSE)</f>
        <v>7.6612</v>
      </c>
      <c r="FE15" s="16">
        <f>VLOOKUP(FE$8,Conditions!$A:$R,$C15,FALSE)</f>
        <v>7.6612</v>
      </c>
      <c r="FF15" s="16">
        <f>VLOOKUP(FF$8,Conditions!$A:$R,$C15,FALSE)</f>
        <v>9.5765000000000011</v>
      </c>
      <c r="FG15" s="16">
        <f>VLOOKUP(FG$8,Conditions!$A:$R,$C15,FALSE)</f>
        <v>9.5765000000000011</v>
      </c>
      <c r="FH15" s="16">
        <f>VLOOKUP(FH$8,Conditions!$A:$R,$C15,FALSE)</f>
        <v>9.5765000000000011</v>
      </c>
      <c r="FI15" s="16">
        <f>VLOOKUP(FI$8,Conditions!$A:$R,$C15,FALSE)</f>
        <v>9.5765000000000011</v>
      </c>
      <c r="FJ15" s="16">
        <f>VLOOKUP(FJ$8,Conditions!$A:$R,$C15,FALSE)</f>
        <v>9.5765000000000011</v>
      </c>
      <c r="FK15" s="16">
        <f>VLOOKUP(FK$8,Conditions!$A:$R,$C15,FALSE)</f>
        <v>9.5765000000000011</v>
      </c>
      <c r="FL15" s="16">
        <f>VLOOKUP(FL$8,Conditions!$A:$R,$C15,FALSE)</f>
        <v>9.5765000000000011</v>
      </c>
      <c r="FM15" s="16">
        <f>VLOOKUP(FM$8,Conditions!$A:$R,$C15,FALSE)</f>
        <v>9.5765000000000011</v>
      </c>
      <c r="FN15" s="16">
        <f>VLOOKUP(FN$8,Conditions!$A:$R,$C15,FALSE)</f>
        <v>9.5765000000000011</v>
      </c>
      <c r="FO15" s="16">
        <f>VLOOKUP(FO$8,Conditions!$A:$R,$C15,FALSE)</f>
        <v>9.5765000000000011</v>
      </c>
      <c r="FP15" s="16">
        <f>VLOOKUP(FP$8,Conditions!$A:$R,$C15,FALSE)</f>
        <v>9.5765000000000011</v>
      </c>
      <c r="FQ15" s="16">
        <f>VLOOKUP(FQ$8,Conditions!$A:$R,$C15,FALSE)</f>
        <v>9.5765000000000011</v>
      </c>
      <c r="FR15" s="16">
        <f>VLOOKUP(FR$8,Conditions!$A:$R,$C15,FALSE)</f>
        <v>9.5765000000000011</v>
      </c>
      <c r="FS15" s="16">
        <f>VLOOKUP(FS$8,Conditions!$A:$R,$C15,FALSE)</f>
        <v>9.5765000000000011</v>
      </c>
      <c r="FT15" s="16">
        <f>VLOOKUP(FT$8,Conditions!$A:$R,$C15,FALSE)</f>
        <v>9.5765000000000011</v>
      </c>
      <c r="FU15" s="16">
        <f>VLOOKUP(FU$8,Conditions!$A:$R,$C15,FALSE)</f>
        <v>9.5765000000000011</v>
      </c>
      <c r="FV15" s="16">
        <f>VLOOKUP(FV$8,Conditions!$A:$R,$C15,FALSE)</f>
        <v>9.5765000000000011</v>
      </c>
      <c r="FW15" s="16">
        <f>VLOOKUP(FW$8,Conditions!$A:$R,$C15,FALSE)</f>
        <v>9.5765000000000011</v>
      </c>
      <c r="FX15" s="16">
        <f>VLOOKUP(FX$8,Conditions!$A:$R,$C15,FALSE)</f>
        <v>9.5765000000000011</v>
      </c>
      <c r="FY15" s="16">
        <f>VLOOKUP(FY$8,Conditions!$A:$R,$C15,FALSE)</f>
        <v>9.5765000000000011</v>
      </c>
      <c r="FZ15" s="16">
        <f>VLOOKUP(FZ$8,Conditions!$A:$R,$C15,FALSE)</f>
        <v>9.5765000000000011</v>
      </c>
      <c r="GA15" s="16">
        <f>VLOOKUP(GA$8,Conditions!$A:$R,$C15,FALSE)</f>
        <v>9.5765000000000011</v>
      </c>
      <c r="GB15" s="16">
        <f>VLOOKUP(GB$8,Conditions!$A:$R,$C15,FALSE)</f>
        <v>5.7458999999999998</v>
      </c>
      <c r="GC15" s="16">
        <f>VLOOKUP(GC$8,Conditions!$A:$R,$C15,FALSE)</f>
        <v>5.7458999999999998</v>
      </c>
      <c r="GD15" s="16">
        <f>VLOOKUP(GD$8,Conditions!$A:$R,$C15,FALSE)</f>
        <v>5.7458999999999998</v>
      </c>
      <c r="GE15" s="16">
        <f>VLOOKUP(GE$8,Conditions!$A:$R,$C15,FALSE)</f>
        <v>5.7458999999999998</v>
      </c>
      <c r="GF15" s="16">
        <f>VLOOKUP(GF$8,Conditions!$A:$R,$C15,FALSE)</f>
        <v>5.7458999999999998</v>
      </c>
      <c r="GG15" s="16">
        <f>VLOOKUP(GG$8,Conditions!$A:$R,$C15,FALSE)</f>
        <v>5.7458999999999998</v>
      </c>
      <c r="GH15" s="16">
        <f>VLOOKUP(GH$8,Conditions!$A:$R,$C15,FALSE)</f>
        <v>5.7458999999999998</v>
      </c>
      <c r="GI15" s="16">
        <f>VLOOKUP(GI$8,Conditions!$A:$R,$C15,FALSE)</f>
        <v>5.7458999999999998</v>
      </c>
      <c r="GJ15" s="16">
        <f>VLOOKUP(GJ$8,Conditions!$A:$R,$C15,FALSE)</f>
        <v>5.7458999999999998</v>
      </c>
      <c r="GK15" s="16">
        <f>VLOOKUP(GK$8,Conditions!$A:$R,$C15,FALSE)</f>
        <v>5.7458999999999998</v>
      </c>
      <c r="GL15" s="16">
        <f>VLOOKUP(GL$8,Conditions!$A:$R,$C15,FALSE)</f>
        <v>3.8306</v>
      </c>
      <c r="GM15" s="16">
        <f>VLOOKUP(GM$8,Conditions!$A:$R,$C15,FALSE)</f>
        <v>3.8306</v>
      </c>
      <c r="GN15" s="16">
        <f>VLOOKUP(GN$8,Conditions!$A:$R,$C15,FALSE)</f>
        <v>3.8306</v>
      </c>
      <c r="GO15" s="16">
        <f>VLOOKUP(GO$8,Conditions!$A:$R,$C15,FALSE)</f>
        <v>3.8306</v>
      </c>
      <c r="GP15" s="16">
        <f>VLOOKUP(GP$8,Conditions!$A:$R,$C15,FALSE)</f>
        <v>3.8306</v>
      </c>
      <c r="GQ15" s="16">
        <f>VLOOKUP(GQ$8,Conditions!$A:$R,$C15,FALSE)</f>
        <v>3.8306</v>
      </c>
      <c r="GR15" s="16">
        <f>VLOOKUP(GR$8,Conditions!$A:$R,$C15,FALSE)</f>
        <v>3.8306</v>
      </c>
      <c r="GS15" s="16">
        <f>VLOOKUP(GS$8,Conditions!$A:$R,$C15,FALSE)</f>
        <v>3.8306</v>
      </c>
      <c r="GT15" s="16">
        <f>VLOOKUP(GT$8,Conditions!$A:$R,$C15,FALSE)</f>
        <v>3.8306</v>
      </c>
      <c r="GU15" s="16">
        <f>VLOOKUP(GU$8,Conditions!$A:$R,$C15,FALSE)</f>
        <v>3.8306</v>
      </c>
      <c r="GV15" s="16">
        <f>VLOOKUP(GV$8,Conditions!$A:$R,$C15,FALSE)</f>
        <v>3.8306</v>
      </c>
      <c r="GW15" s="16">
        <f>VLOOKUP(GW$8,Conditions!$A:$R,$C15,FALSE)</f>
        <v>3.8306</v>
      </c>
      <c r="GX15" s="16">
        <f>VLOOKUP(GX$8,Conditions!$A:$R,$C15,FALSE)</f>
        <v>3.8306</v>
      </c>
      <c r="GY15" s="16">
        <f>VLOOKUP(GY$8,Conditions!$A:$R,$C15,FALSE)</f>
        <v>3.8306</v>
      </c>
      <c r="GZ15" s="16">
        <f>VLOOKUP(GZ$8,Conditions!$A:$R,$C15,FALSE)</f>
        <v>3.8306</v>
      </c>
      <c r="HA15" s="16">
        <f>VLOOKUP(HA$8,Conditions!$A:$R,$C15,FALSE)</f>
        <v>3.8306</v>
      </c>
      <c r="HB15" s="16">
        <f>VLOOKUP(HB$8,Conditions!$A:$R,$C15,FALSE)</f>
        <v>3.8306</v>
      </c>
      <c r="HC15" s="16">
        <f>VLOOKUP(HC$8,Conditions!$A:$R,$C15,FALSE)</f>
        <v>3.8306</v>
      </c>
      <c r="HD15" s="16">
        <f>VLOOKUP(HD$8,Conditions!$A:$R,$C15,FALSE)</f>
        <v>3.8306</v>
      </c>
      <c r="HE15" s="16">
        <f>VLOOKUP(HE$8,Conditions!$A:$R,$C15,FALSE)</f>
        <v>3.8306</v>
      </c>
      <c r="HF15" s="16">
        <f>VLOOKUP(HF$8,Conditions!$A:$R,$C15,FALSE)</f>
        <v>3.8306</v>
      </c>
      <c r="HG15" s="16">
        <f>VLOOKUP(HG$8,Conditions!$A:$R,$C15,FALSE)</f>
        <v>3.8306</v>
      </c>
      <c r="HH15" s="16">
        <f>VLOOKUP(HH$8,Conditions!$A:$R,$C15,FALSE)</f>
        <v>3.8306</v>
      </c>
      <c r="HI15" s="16">
        <f>VLOOKUP(HI$8,Conditions!$A:$R,$C15,FALSE)</f>
        <v>3.8306</v>
      </c>
      <c r="HJ15" s="16">
        <f>VLOOKUP(HJ$8,Conditions!$A:$R,$C15,FALSE)</f>
        <v>3.8306</v>
      </c>
      <c r="HK15" s="16">
        <f>VLOOKUP(HK$8,Conditions!$A:$R,$C15,FALSE)</f>
        <v>1.2640979999999999</v>
      </c>
      <c r="HL15" s="16">
        <f>VLOOKUP(HL$8,Conditions!$A:$R,$C15,FALSE)</f>
        <v>1.2640979999999999</v>
      </c>
      <c r="HM15" s="16">
        <f>VLOOKUP(HM$8,Conditions!$A:$R,$C15,FALSE)</f>
        <v>1.2640979999999999</v>
      </c>
      <c r="HN15" s="16">
        <f>VLOOKUP(HN$8,Conditions!$A:$R,$C15,FALSE)</f>
        <v>1.2640979999999999</v>
      </c>
      <c r="HO15" s="16">
        <f>VLOOKUP(HO$8,Conditions!$A:$R,$C15,FALSE)</f>
        <v>1.2640979999999999</v>
      </c>
      <c r="HP15" s="16">
        <f>VLOOKUP(HP$8,Conditions!$A:$R,$C15,FALSE)</f>
        <v>1.2640979999999999</v>
      </c>
      <c r="HQ15" s="16">
        <f>VLOOKUP(HQ$8,Conditions!$A:$R,$C15,FALSE)</f>
        <v>1.2640979999999999</v>
      </c>
      <c r="HR15" s="16">
        <f>VLOOKUP(HR$8,Conditions!$A:$R,$C15,FALSE)</f>
        <v>1.2640979999999999</v>
      </c>
      <c r="HS15" s="16">
        <f>VLOOKUP(HS$8,Conditions!$A:$R,$C15,FALSE)</f>
        <v>1.2640979999999999</v>
      </c>
      <c r="HT15" s="16">
        <f>VLOOKUP(HT$8,Conditions!$A:$R,$C15,FALSE)</f>
        <v>1.2640979999999999</v>
      </c>
      <c r="HU15" s="16">
        <f>VLOOKUP(HU$8,Conditions!$A:$R,$C15,FALSE)</f>
        <v>1.2640979999999999</v>
      </c>
      <c r="HV15" s="16">
        <f>VLOOKUP(HV$8,Conditions!$A:$R,$C15,FALSE)</f>
        <v>1.2640979999999999</v>
      </c>
      <c r="HW15" s="16">
        <f>VLOOKUP(HW$8,Conditions!$A:$R,$C15,FALSE)</f>
        <v>1.2640979999999999</v>
      </c>
      <c r="HX15" s="16">
        <f>VLOOKUP(HX$8,Conditions!$A:$R,$C15,FALSE)</f>
        <v>1.2640979999999999</v>
      </c>
      <c r="HY15" s="16">
        <f>VLOOKUP(HY$8,Conditions!$A:$R,$C15,FALSE)</f>
        <v>1.2640979999999999</v>
      </c>
      <c r="HZ15" s="16">
        <f>VLOOKUP(HZ$8,Conditions!$A:$R,$C15,FALSE)</f>
        <v>1.2640979999999999</v>
      </c>
      <c r="IA15" s="16">
        <f>VLOOKUP(IA$8,Conditions!$A:$R,$C15,FALSE)</f>
        <v>1.2640979999999999</v>
      </c>
      <c r="IB15" s="16">
        <f>VLOOKUP(IB$8,Conditions!$A:$R,$C15,FALSE)</f>
        <v>1.2640979999999999</v>
      </c>
      <c r="IC15" s="16">
        <f>VLOOKUP(IC$8,Conditions!$A:$R,$C15,FALSE)</f>
        <v>1.2640979999999999</v>
      </c>
      <c r="ID15" s="16">
        <f>VLOOKUP(ID$8,Conditions!$A:$R,$C15,FALSE)</f>
        <v>1.2640979999999999</v>
      </c>
      <c r="IE15" s="16">
        <f>VLOOKUP(IE$8,Conditions!$A:$R,$C15,FALSE)</f>
        <v>1.2640979999999999</v>
      </c>
      <c r="IF15" s="16">
        <f>VLOOKUP(IF$8,Conditions!$A:$R,$C15,FALSE)</f>
        <v>1.2640979999999999</v>
      </c>
      <c r="IG15" s="16">
        <f>VLOOKUP(IG$8,Conditions!$A:$R,$C15,FALSE)</f>
        <v>1.2640979999999999</v>
      </c>
      <c r="IH15" s="16">
        <f>VLOOKUP(IH$8,Conditions!$A:$R,$C15,FALSE)</f>
        <v>1.2640979999999999</v>
      </c>
      <c r="II15" s="16">
        <f>VLOOKUP(II$8,Conditions!$A:$R,$C15,FALSE)</f>
        <v>1.2640979999999999</v>
      </c>
      <c r="IJ15" s="16">
        <f>VLOOKUP(IJ$8,Conditions!$A:$R,$C15,FALSE)</f>
        <v>1.2640979999999999</v>
      </c>
      <c r="IK15" s="16">
        <f>VLOOKUP(IK$8,Conditions!$A:$R,$C15,FALSE)</f>
        <v>1.2640979999999999</v>
      </c>
      <c r="IL15" s="16">
        <f>VLOOKUP(IL$8,Conditions!$A:$R,$C15,FALSE)</f>
        <v>1.2640979999999999</v>
      </c>
      <c r="IM15" s="16">
        <f>VLOOKUP(IM$8,Conditions!$A:$R,$C15,FALSE)</f>
        <v>1.2640979999999999</v>
      </c>
      <c r="IN15" s="16">
        <f>VLOOKUP(IN$8,Conditions!$A:$R,$C15,FALSE)</f>
        <v>1.2640979999999999</v>
      </c>
      <c r="IO15" s="16">
        <f>VLOOKUP(IO$8,Conditions!$A:$R,$C15,FALSE)</f>
        <v>11.4918</v>
      </c>
      <c r="IP15" s="16">
        <f>VLOOKUP(IP$8,Conditions!$A:$R,$C15,FALSE)</f>
        <v>11.4918</v>
      </c>
      <c r="IQ15" s="16">
        <f>VLOOKUP(IQ$8,Conditions!$A:$R,$C15,FALSE)</f>
        <v>11.4918</v>
      </c>
      <c r="IR15" s="16">
        <f>VLOOKUP(IR$8,Conditions!$A:$R,$C15,FALSE)</f>
        <v>11.4918</v>
      </c>
      <c r="IS15" s="16">
        <f>VLOOKUP(IS$8,Conditions!$A:$R,$C15,FALSE)</f>
        <v>11.4918</v>
      </c>
      <c r="IT15" s="16">
        <f>VLOOKUP(IT$8,Conditions!$A:$R,$C15,FALSE)</f>
        <v>11.4918</v>
      </c>
      <c r="IU15" s="16">
        <f>VLOOKUP(IU$8,Conditions!$A:$R,$C15,FALSE)</f>
        <v>11.4918</v>
      </c>
      <c r="IV15" s="16">
        <f>VLOOKUP(IV$8,Conditions!$A:$R,$C15,FALSE)</f>
        <v>11.4918</v>
      </c>
      <c r="IW15" s="16">
        <f>VLOOKUP(IW$8,Conditions!$A:$R,$C15,FALSE)</f>
        <v>11.4918</v>
      </c>
      <c r="IX15" s="16">
        <f>VLOOKUP(IX$8,Conditions!$A:$R,$C15,FALSE)</f>
        <v>11.4918</v>
      </c>
      <c r="IY15" s="16">
        <f>VLOOKUP(IY$8,Conditions!$A:$R,$C15,FALSE)</f>
        <v>11.4918</v>
      </c>
      <c r="IZ15" s="16">
        <f>VLOOKUP(IZ$8,Conditions!$A:$R,$C15,FALSE)</f>
        <v>11.4918</v>
      </c>
      <c r="JA15" s="16">
        <f>VLOOKUP(JA$8,Conditions!$A:$R,$C15,FALSE)</f>
        <v>11.4918</v>
      </c>
      <c r="JB15" s="16">
        <f>VLOOKUP(JB$8,Conditions!$A:$R,$C15,FALSE)</f>
        <v>11.4918</v>
      </c>
      <c r="JC15" s="16">
        <f>VLOOKUP(JC$8,Conditions!$A:$R,$C15,FALSE)</f>
        <v>11.4918</v>
      </c>
      <c r="JD15" s="16">
        <f>VLOOKUP(JD$8,Conditions!$A:$R,$C15,FALSE)</f>
        <v>11.4918</v>
      </c>
      <c r="JE15" s="16">
        <f>VLOOKUP(JE$8,Conditions!$A:$R,$C15,FALSE)</f>
        <v>11.4918</v>
      </c>
    </row>
    <row r="16" spans="1:265" s="3" customFormat="1" x14ac:dyDescent="0.25">
      <c r="B16" s="24" t="s">
        <v>47</v>
      </c>
      <c r="C16" s="16">
        <v>12</v>
      </c>
      <c r="D16" s="16" t="s">
        <v>117</v>
      </c>
      <c r="E16" s="16">
        <f>VLOOKUP(E$8,Conditions!$A:$R,$C16,FALSE)</f>
        <v>32.9</v>
      </c>
      <c r="F16" s="16">
        <f>VLOOKUP(F$8,Conditions!$A:$R,$C16,FALSE)</f>
        <v>32.9</v>
      </c>
      <c r="G16" s="16">
        <f>VLOOKUP(G$8,Conditions!$A:$R,$C16,FALSE)</f>
        <v>32.9</v>
      </c>
      <c r="H16" s="16">
        <f>VLOOKUP(H$8,Conditions!$A:$R,$C16,FALSE)</f>
        <v>32.9</v>
      </c>
      <c r="I16" s="16">
        <f>VLOOKUP(I$8,Conditions!$A:$R,$C16,FALSE)</f>
        <v>32.9</v>
      </c>
      <c r="J16" s="16">
        <f>VLOOKUP(J$8,Conditions!$A:$R,$C16,FALSE)</f>
        <v>32.9</v>
      </c>
      <c r="K16" s="16">
        <f>VLOOKUP(K$8,Conditions!$A:$R,$C16,FALSE)</f>
        <v>37.799999999999997</v>
      </c>
      <c r="L16" s="16">
        <f>VLOOKUP(L$8,Conditions!$A:$R,$C16,FALSE)</f>
        <v>37.799999999999997</v>
      </c>
      <c r="M16" s="16">
        <f>VLOOKUP(M$8,Conditions!$A:$R,$C16,FALSE)</f>
        <v>37.799999999999997</v>
      </c>
      <c r="N16" s="16">
        <f>VLOOKUP(N$8,Conditions!$A:$R,$C16,FALSE)</f>
        <v>37.799999999999997</v>
      </c>
      <c r="O16" s="16">
        <f>VLOOKUP(O$8,Conditions!$A:$R,$C16,FALSE)</f>
        <v>37.799999999999997</v>
      </c>
      <c r="P16" s="16">
        <f>VLOOKUP(P$8,Conditions!$A:$R,$C16,FALSE)</f>
        <v>42.89</v>
      </c>
      <c r="Q16" s="16">
        <f>VLOOKUP(Q$8,Conditions!$A:$R,$C16,FALSE)</f>
        <v>42.89</v>
      </c>
      <c r="R16" s="16">
        <f>VLOOKUP(R$8,Conditions!$A:$R,$C16,FALSE)</f>
        <v>42.89</v>
      </c>
      <c r="S16" s="16">
        <f>VLOOKUP(S$8,Conditions!$A:$R,$C16,FALSE)</f>
        <v>42.89</v>
      </c>
      <c r="T16" s="16">
        <f>VLOOKUP(T$8,Conditions!$A:$R,$C16,FALSE)</f>
        <v>27.9</v>
      </c>
      <c r="U16" s="16">
        <f>VLOOKUP(U$8,Conditions!$A:$R,$C16,FALSE)</f>
        <v>27.9</v>
      </c>
      <c r="V16" s="16">
        <f>VLOOKUP(V$8,Conditions!$A:$R,$C16,FALSE)</f>
        <v>27.9</v>
      </c>
      <c r="W16" s="16">
        <f>VLOOKUP(W$8,Conditions!$A:$R,$C16,FALSE)</f>
        <v>27.9</v>
      </c>
      <c r="X16" s="16">
        <f>VLOOKUP(X$8,Conditions!$A:$R,$C16,FALSE)</f>
        <v>32.9</v>
      </c>
      <c r="Y16" s="16">
        <f>VLOOKUP(Y$8,Conditions!$A:$R,$C16,FALSE)</f>
        <v>32.9</v>
      </c>
      <c r="Z16" s="16">
        <f>VLOOKUP(Z$8,Conditions!$A:$R,$C16,FALSE)</f>
        <v>32.9</v>
      </c>
      <c r="AA16" s="16">
        <f>VLOOKUP(AA$8,Conditions!$A:$R,$C16,FALSE)</f>
        <v>32.9</v>
      </c>
      <c r="AB16" s="16">
        <f>VLOOKUP(AB$8,Conditions!$A:$R,$C16,FALSE)</f>
        <v>32.9</v>
      </c>
      <c r="AC16" s="16">
        <f>VLOOKUP(AC$8,Conditions!$A:$R,$C16,FALSE)</f>
        <v>32.9</v>
      </c>
      <c r="AD16" s="16">
        <f>VLOOKUP(AD$8,Conditions!$A:$R,$C16,FALSE)</f>
        <v>32.9</v>
      </c>
      <c r="AE16" s="16">
        <f>VLOOKUP(AE$8,Conditions!$A:$R,$C16,FALSE)</f>
        <v>32.9</v>
      </c>
      <c r="AF16" s="16">
        <f>VLOOKUP(AF$8,Conditions!$A:$R,$C16,FALSE)</f>
        <v>32.9</v>
      </c>
      <c r="AG16" s="16">
        <f>VLOOKUP(AG$8,Conditions!$A:$R,$C16,FALSE)</f>
        <v>32.9</v>
      </c>
      <c r="AH16" s="16">
        <f>VLOOKUP(AH$8,Conditions!$A:$R,$C16,FALSE)</f>
        <v>32.9</v>
      </c>
      <c r="AI16" s="16">
        <f>VLOOKUP(AI$8,Conditions!$A:$R,$C16,FALSE)</f>
        <v>32.9</v>
      </c>
      <c r="AJ16" s="16">
        <f>VLOOKUP(AJ$8,Conditions!$A:$R,$C16,FALSE)</f>
        <v>32.9</v>
      </c>
      <c r="AK16" s="16">
        <f>VLOOKUP(AK$8,Conditions!$A:$R,$C16,FALSE)</f>
        <v>32.9</v>
      </c>
      <c r="AL16" s="16">
        <f>VLOOKUP(AL$8,Conditions!$A:$R,$C16,FALSE)</f>
        <v>32.9</v>
      </c>
      <c r="AM16" s="16">
        <f>VLOOKUP(AM$8,Conditions!$A:$R,$C16,FALSE)</f>
        <v>32.9</v>
      </c>
      <c r="AN16" s="16">
        <f>VLOOKUP(AN$8,Conditions!$A:$R,$C16,FALSE)</f>
        <v>32.9</v>
      </c>
      <c r="AO16" s="16">
        <f>VLOOKUP(AO$8,Conditions!$A:$R,$C16,FALSE)</f>
        <v>32.9</v>
      </c>
      <c r="AP16" s="16">
        <f>VLOOKUP(AP$8,Conditions!$A:$R,$C16,FALSE)</f>
        <v>32.9</v>
      </c>
      <c r="AQ16" s="16">
        <f>VLOOKUP(AQ$8,Conditions!$A:$R,$C16,FALSE)</f>
        <v>32.9</v>
      </c>
      <c r="AR16" s="16">
        <f>VLOOKUP(AR$8,Conditions!$A:$R,$C16,FALSE)</f>
        <v>32.9</v>
      </c>
      <c r="AS16" s="16">
        <f>VLOOKUP(AS$8,Conditions!$A:$R,$C16,FALSE)</f>
        <v>32.9</v>
      </c>
      <c r="AT16" s="16">
        <f>VLOOKUP(AT$8,Conditions!$A:$R,$C16,FALSE)</f>
        <v>32.9</v>
      </c>
      <c r="AU16" s="16">
        <f>VLOOKUP(AU$8,Conditions!$A:$R,$C16,FALSE)</f>
        <v>32.9</v>
      </c>
      <c r="AV16" s="16">
        <f>VLOOKUP(AV$8,Conditions!$A:$R,$C16,FALSE)</f>
        <v>32.9</v>
      </c>
      <c r="AW16" s="16">
        <f>VLOOKUP(AW$8,Conditions!$A:$R,$C16,FALSE)</f>
        <v>32.9</v>
      </c>
      <c r="AX16" s="16">
        <f>VLOOKUP(AX$8,Conditions!$A:$R,$C16,FALSE)</f>
        <v>32.9</v>
      </c>
      <c r="AY16" s="16">
        <f>VLOOKUP(AY$8,Conditions!$A:$R,$C16,FALSE)</f>
        <v>32.9</v>
      </c>
      <c r="AZ16" s="16">
        <f>VLOOKUP(AZ$8,Conditions!$A:$R,$C16,FALSE)</f>
        <v>32.9</v>
      </c>
      <c r="BA16" s="16">
        <f>VLOOKUP(BA$8,Conditions!$A:$R,$C16,FALSE)</f>
        <v>32.9</v>
      </c>
      <c r="BB16" s="16">
        <f>VLOOKUP(BB$8,Conditions!$A:$R,$C16,FALSE)</f>
        <v>32.9</v>
      </c>
      <c r="BC16" s="16">
        <f>VLOOKUP(BC$8,Conditions!$A:$R,$C16,FALSE)</f>
        <v>32.9</v>
      </c>
      <c r="BD16" s="16">
        <f>VLOOKUP(BD$8,Conditions!$A:$R,$C16,FALSE)</f>
        <v>32.9</v>
      </c>
      <c r="BE16" s="16">
        <f>VLOOKUP(BE$8,Conditions!$A:$R,$C16,FALSE)</f>
        <v>32.9</v>
      </c>
      <c r="BF16" s="16">
        <f>VLOOKUP(BF$8,Conditions!$A:$R,$C16,FALSE)</f>
        <v>32.9</v>
      </c>
      <c r="BG16" s="16">
        <f>VLOOKUP(BG$8,Conditions!$A:$R,$C16,FALSE)</f>
        <v>32.9</v>
      </c>
      <c r="BH16" s="16">
        <f>VLOOKUP(BH$8,Conditions!$A:$R,$C16,FALSE)</f>
        <v>32.9</v>
      </c>
      <c r="BI16" s="16">
        <f>VLOOKUP(BI$8,Conditions!$A:$R,$C16,FALSE)</f>
        <v>32.9</v>
      </c>
      <c r="BJ16" s="16">
        <f>VLOOKUP(BJ$8,Conditions!$A:$R,$C16,FALSE)</f>
        <v>32.9</v>
      </c>
      <c r="BK16" s="16">
        <f>VLOOKUP(BK$8,Conditions!$A:$R,$C16,FALSE)</f>
        <v>32.9</v>
      </c>
      <c r="BL16" s="16">
        <f>VLOOKUP(BL$8,Conditions!$A:$R,$C16,FALSE)</f>
        <v>32.9</v>
      </c>
      <c r="BM16" s="16">
        <f>VLOOKUP(BM$8,Conditions!$A:$R,$C16,FALSE)</f>
        <v>32.9</v>
      </c>
      <c r="BN16" s="16">
        <f>VLOOKUP(BN$8,Conditions!$A:$R,$C16,FALSE)</f>
        <v>32.9</v>
      </c>
      <c r="BO16" s="16">
        <f>VLOOKUP(BO$8,Conditions!$A:$R,$C16,FALSE)</f>
        <v>32.9</v>
      </c>
      <c r="BP16" s="16">
        <f>VLOOKUP(BP$8,Conditions!$A:$R,$C16,FALSE)</f>
        <v>32.9</v>
      </c>
      <c r="BQ16" s="16">
        <f>VLOOKUP(BQ$8,Conditions!$A:$R,$C16,FALSE)</f>
        <v>32.9</v>
      </c>
      <c r="BR16" s="16">
        <f>VLOOKUP(BR$8,Conditions!$A:$R,$C16,FALSE)</f>
        <v>32.9</v>
      </c>
      <c r="BS16" s="16">
        <f>VLOOKUP(BS$8,Conditions!$A:$R,$C16,FALSE)</f>
        <v>32.9</v>
      </c>
      <c r="BT16" s="16">
        <f>VLOOKUP(BT$8,Conditions!$A:$R,$C16,FALSE)</f>
        <v>32.9</v>
      </c>
      <c r="BU16" s="16">
        <f>VLOOKUP(BU$8,Conditions!$A:$R,$C16,FALSE)</f>
        <v>32.9</v>
      </c>
      <c r="BV16" s="16">
        <f>VLOOKUP(BV$8,Conditions!$A:$R,$C16,FALSE)</f>
        <v>32.9</v>
      </c>
      <c r="BW16" s="16">
        <f>VLOOKUP(BW$8,Conditions!$A:$R,$C16,FALSE)</f>
        <v>32.9</v>
      </c>
      <c r="BX16" s="16">
        <f>VLOOKUP(BX$8,Conditions!$A:$R,$C16,FALSE)</f>
        <v>32.9</v>
      </c>
      <c r="BY16" s="16">
        <f>VLOOKUP(BY$8,Conditions!$A:$R,$C16,FALSE)</f>
        <v>32.9</v>
      </c>
      <c r="BZ16" s="16">
        <f>VLOOKUP(BZ$8,Conditions!$A:$R,$C16,FALSE)</f>
        <v>32.9</v>
      </c>
      <c r="CA16" s="16">
        <f>VLOOKUP(CA$8,Conditions!$A:$R,$C16,FALSE)</f>
        <v>32.9</v>
      </c>
      <c r="CB16" s="16">
        <f>VLOOKUP(CB$8,Conditions!$A:$R,$C16,FALSE)</f>
        <v>32.9</v>
      </c>
      <c r="CC16" s="16">
        <f>VLOOKUP(CC$8,Conditions!$A:$R,$C16,FALSE)</f>
        <v>37.799999999999997</v>
      </c>
      <c r="CD16" s="16">
        <f>VLOOKUP(CD$8,Conditions!$A:$R,$C16,FALSE)</f>
        <v>37.799999999999997</v>
      </c>
      <c r="CE16" s="16">
        <f>VLOOKUP(CE$8,Conditions!$A:$R,$C16,FALSE)</f>
        <v>37.799999999999997</v>
      </c>
      <c r="CF16" s="16">
        <f>VLOOKUP(CF$8,Conditions!$A:$R,$C16,FALSE)</f>
        <v>37.799999999999997</v>
      </c>
      <c r="CG16" s="16">
        <f>VLOOKUP(CG$8,Conditions!$A:$R,$C16,FALSE)</f>
        <v>37.799999999999997</v>
      </c>
      <c r="CH16" s="16">
        <f>VLOOKUP(CH$8,Conditions!$A:$R,$C16,FALSE)</f>
        <v>37.799999999999997</v>
      </c>
      <c r="CI16" s="16">
        <f>VLOOKUP(CI$8,Conditions!$A:$R,$C16,FALSE)</f>
        <v>37.799999999999997</v>
      </c>
      <c r="CJ16" s="16">
        <f>VLOOKUP(CJ$8,Conditions!$A:$R,$C16,FALSE)</f>
        <v>37.799999999999997</v>
      </c>
      <c r="CK16" s="16">
        <f>VLOOKUP(CK$8,Conditions!$A:$R,$C16,FALSE)</f>
        <v>37.799999999999997</v>
      </c>
      <c r="CL16" s="16">
        <f>VLOOKUP(CL$8,Conditions!$A:$R,$C16,FALSE)</f>
        <v>42.89</v>
      </c>
      <c r="CM16" s="16">
        <f>VLOOKUP(CM$8,Conditions!$A:$R,$C16,FALSE)</f>
        <v>42.89</v>
      </c>
      <c r="CN16" s="16">
        <f>VLOOKUP(CN$8,Conditions!$A:$R,$C16,FALSE)</f>
        <v>42.89</v>
      </c>
      <c r="CO16" s="16">
        <f>VLOOKUP(CO$8,Conditions!$A:$R,$C16,FALSE)</f>
        <v>42.89</v>
      </c>
      <c r="CP16" s="16">
        <f>VLOOKUP(CP$8,Conditions!$A:$R,$C16,FALSE)</f>
        <v>42.89</v>
      </c>
      <c r="CQ16" s="16">
        <f>VLOOKUP(CQ$8,Conditions!$A:$R,$C16,FALSE)</f>
        <v>42.89</v>
      </c>
      <c r="CR16" s="16">
        <f>VLOOKUP(CR$8,Conditions!$A:$R,$C16,FALSE)</f>
        <v>42.89</v>
      </c>
      <c r="CS16" s="16">
        <f>VLOOKUP(CS$8,Conditions!$A:$R,$C16,FALSE)</f>
        <v>42.89</v>
      </c>
      <c r="CT16" s="16">
        <f>VLOOKUP(CT$8,Conditions!$A:$R,$C16,FALSE)</f>
        <v>42.89</v>
      </c>
      <c r="CU16" s="16">
        <f>VLOOKUP(CU$8,Conditions!$A:$R,$C16,FALSE)</f>
        <v>42.89</v>
      </c>
      <c r="CV16" s="16">
        <f>VLOOKUP(CV$8,Conditions!$A:$R,$C16,FALSE)</f>
        <v>81</v>
      </c>
      <c r="CW16" s="16">
        <f>VLOOKUP(CW$8,Conditions!$A:$R,$C16,FALSE)</f>
        <v>81</v>
      </c>
      <c r="CX16" s="16">
        <f>VLOOKUP(CX$8,Conditions!$A:$R,$C16,FALSE)</f>
        <v>81</v>
      </c>
      <c r="CY16" s="16">
        <f>VLOOKUP(CY$8,Conditions!$A:$R,$C16,FALSE)</f>
        <v>81</v>
      </c>
      <c r="CZ16" s="16">
        <f>VLOOKUP(CZ$8,Conditions!$A:$R,$C16,FALSE)</f>
        <v>81</v>
      </c>
      <c r="DA16" s="16">
        <f>VLOOKUP(DA$8,Conditions!$A:$R,$C16,FALSE)</f>
        <v>81</v>
      </c>
      <c r="DB16" s="16">
        <f>VLOOKUP(DB$8,Conditions!$A:$R,$C16,FALSE)</f>
        <v>81</v>
      </c>
      <c r="DC16" s="16">
        <f>VLOOKUP(DC$8,Conditions!$A:$R,$C16,FALSE)</f>
        <v>81</v>
      </c>
      <c r="DD16" s="16">
        <f>VLOOKUP(DD$8,Conditions!$A:$R,$C16,FALSE)</f>
        <v>27</v>
      </c>
      <c r="DE16" s="16">
        <f>VLOOKUP(DE$8,Conditions!$A:$R,$C16,FALSE)</f>
        <v>27</v>
      </c>
      <c r="DF16" s="16">
        <f>VLOOKUP(DF$8,Conditions!$A:$R,$C16,FALSE)</f>
        <v>27</v>
      </c>
      <c r="DG16" s="16">
        <f>VLOOKUP(DG$8,Conditions!$A:$R,$C16,FALSE)</f>
        <v>27</v>
      </c>
      <c r="DH16" s="16">
        <f>VLOOKUP(DH$8,Conditions!$A:$R,$C16,FALSE)</f>
        <v>27</v>
      </c>
      <c r="DI16" s="16">
        <f>VLOOKUP(DI$8,Conditions!$A:$R,$C16,FALSE)</f>
        <v>27</v>
      </c>
      <c r="DJ16" s="16">
        <f>VLOOKUP(DJ$8,Conditions!$A:$R,$C16,FALSE)</f>
        <v>27</v>
      </c>
      <c r="DK16" s="16">
        <f>VLOOKUP(DK$8,Conditions!$A:$R,$C16,FALSE)</f>
        <v>27</v>
      </c>
      <c r="DL16" s="16">
        <f>VLOOKUP(DL$8,Conditions!$A:$R,$C16,FALSE)</f>
        <v>27</v>
      </c>
      <c r="DM16" s="16">
        <f>VLOOKUP(DM$8,Conditions!$A:$R,$C16,FALSE)</f>
        <v>27</v>
      </c>
      <c r="DN16" s="16">
        <f>VLOOKUP(DN$8,Conditions!$A:$R,$C16,FALSE)</f>
        <v>27</v>
      </c>
      <c r="DO16" s="16">
        <f>VLOOKUP(DO$8,Conditions!$A:$R,$C16,FALSE)</f>
        <v>27</v>
      </c>
      <c r="DP16" s="16">
        <f>VLOOKUP(DP$8,Conditions!$A:$R,$C16,FALSE)</f>
        <v>27</v>
      </c>
      <c r="DQ16" s="16">
        <f>VLOOKUP(DQ$8,Conditions!$A:$R,$C16,FALSE)</f>
        <v>27</v>
      </c>
      <c r="DR16" s="16">
        <f>VLOOKUP(DR$8,Conditions!$A:$R,$C16,FALSE)</f>
        <v>9</v>
      </c>
      <c r="DS16" s="16">
        <f>VLOOKUP(DS$8,Conditions!$A:$R,$C16,FALSE)</f>
        <v>9</v>
      </c>
      <c r="DT16" s="16">
        <f>VLOOKUP(DT$8,Conditions!$A:$R,$C16,FALSE)</f>
        <v>9</v>
      </c>
      <c r="DU16" s="16">
        <f>VLOOKUP(DU$8,Conditions!$A:$R,$C16,FALSE)</f>
        <v>9</v>
      </c>
      <c r="DV16" s="16">
        <f>VLOOKUP(DV$8,Conditions!$A:$R,$C16,FALSE)</f>
        <v>9</v>
      </c>
      <c r="DW16" s="16">
        <f>VLOOKUP(DW$8,Conditions!$A:$R,$C16,FALSE)</f>
        <v>9</v>
      </c>
      <c r="DX16" s="16">
        <f>VLOOKUP(DX$8,Conditions!$A:$R,$C16,FALSE)</f>
        <v>9</v>
      </c>
      <c r="DY16" s="16">
        <f>VLOOKUP(DY$8,Conditions!$A:$R,$C16,FALSE)</f>
        <v>9</v>
      </c>
      <c r="DZ16" s="16">
        <f>VLOOKUP(DZ$8,Conditions!$A:$R,$C16,FALSE)</f>
        <v>9</v>
      </c>
      <c r="EA16" s="16">
        <f>VLOOKUP(EA$8,Conditions!$A:$R,$C16,FALSE)</f>
        <v>81</v>
      </c>
      <c r="EB16" s="16">
        <f>VLOOKUP(EB$8,Conditions!$A:$R,$C16,FALSE)</f>
        <v>81</v>
      </c>
      <c r="EC16" s="16">
        <f>VLOOKUP(EC$8,Conditions!$A:$R,$C16,FALSE)</f>
        <v>81</v>
      </c>
      <c r="ED16" s="16">
        <f>VLOOKUP(ED$8,Conditions!$A:$R,$C16,FALSE)</f>
        <v>81</v>
      </c>
      <c r="EE16" s="16">
        <f>VLOOKUP(EE$8,Conditions!$A:$R,$C16,FALSE)</f>
        <v>81</v>
      </c>
      <c r="EF16" s="16">
        <f>VLOOKUP(EF$8,Conditions!$A:$R,$C16,FALSE)</f>
        <v>81</v>
      </c>
      <c r="EG16" s="16">
        <f>VLOOKUP(EG$8,Conditions!$A:$R,$C16,FALSE)</f>
        <v>81</v>
      </c>
      <c r="EH16" s="16">
        <f>VLOOKUP(EH$8,Conditions!$A:$R,$C16,FALSE)</f>
        <v>81</v>
      </c>
      <c r="EI16" s="16">
        <f>VLOOKUP(EI$8,Conditions!$A:$R,$C16,FALSE)</f>
        <v>81</v>
      </c>
      <c r="EJ16" s="16">
        <f>VLOOKUP(EJ$8,Conditions!$A:$R,$C16,FALSE)</f>
        <v>81</v>
      </c>
      <c r="EK16" s="16">
        <f>VLOOKUP(EK$8,Conditions!$A:$R,$C16,FALSE)</f>
        <v>81</v>
      </c>
      <c r="EL16" s="16">
        <f>VLOOKUP(EL$8,Conditions!$A:$R,$C16,FALSE)</f>
        <v>81</v>
      </c>
      <c r="EM16" s="16">
        <f>VLOOKUP(EM$8,Conditions!$A:$R,$C16,FALSE)</f>
        <v>81</v>
      </c>
      <c r="EN16" s="16">
        <f>VLOOKUP(EN$8,Conditions!$A:$R,$C16,FALSE)</f>
        <v>81</v>
      </c>
      <c r="EO16" s="16">
        <f>VLOOKUP(EO$8,Conditions!$A:$R,$C16,FALSE)</f>
        <v>81</v>
      </c>
      <c r="EP16" s="16">
        <f>VLOOKUP(EP$8,Conditions!$A:$R,$C16,FALSE)</f>
        <v>81</v>
      </c>
      <c r="EQ16" s="16">
        <f>VLOOKUP(EQ$8,Conditions!$A:$R,$C16,FALSE)</f>
        <v>81</v>
      </c>
      <c r="ER16" s="16">
        <f>VLOOKUP(ER$8,Conditions!$A:$R,$C16,FALSE)</f>
        <v>81</v>
      </c>
      <c r="ES16" s="16">
        <f>VLOOKUP(ES$8,Conditions!$A:$R,$C16,FALSE)</f>
        <v>81</v>
      </c>
      <c r="ET16" s="16">
        <f>VLOOKUP(ET$8,Conditions!$A:$R,$C16,FALSE)</f>
        <v>81</v>
      </c>
      <c r="EU16" s="16">
        <f>VLOOKUP(EU$8,Conditions!$A:$R,$C16,FALSE)</f>
        <v>81</v>
      </c>
      <c r="EV16" s="16">
        <f>VLOOKUP(EV$8,Conditions!$A:$R,$C16,FALSE)</f>
        <v>81</v>
      </c>
      <c r="EW16" s="16">
        <f>VLOOKUP(EW$8,Conditions!$A:$R,$C16,FALSE)</f>
        <v>81</v>
      </c>
      <c r="EX16" s="16">
        <f>VLOOKUP(EX$8,Conditions!$A:$R,$C16,FALSE)</f>
        <v>81</v>
      </c>
      <c r="EY16" s="16">
        <f>VLOOKUP(EY$8,Conditions!$A:$R,$C16,FALSE)</f>
        <v>54</v>
      </c>
      <c r="EZ16" s="16">
        <f>VLOOKUP(EZ$8,Conditions!$A:$R,$C16,FALSE)</f>
        <v>54</v>
      </c>
      <c r="FA16" s="16">
        <f>VLOOKUP(FA$8,Conditions!$A:$R,$C16,FALSE)</f>
        <v>54</v>
      </c>
      <c r="FB16" s="16">
        <f>VLOOKUP(FB$8,Conditions!$A:$R,$C16,FALSE)</f>
        <v>54</v>
      </c>
      <c r="FC16" s="16">
        <f>VLOOKUP(FC$8,Conditions!$A:$R,$C16,FALSE)</f>
        <v>54</v>
      </c>
      <c r="FD16" s="16">
        <f>VLOOKUP(FD$8,Conditions!$A:$R,$C16,FALSE)</f>
        <v>54</v>
      </c>
      <c r="FE16" s="16">
        <f>VLOOKUP(FE$8,Conditions!$A:$R,$C16,FALSE)</f>
        <v>54</v>
      </c>
      <c r="FF16" s="16">
        <f>VLOOKUP(FF$8,Conditions!$A:$R,$C16,FALSE)</f>
        <v>67.5</v>
      </c>
      <c r="FG16" s="16">
        <f>VLOOKUP(FG$8,Conditions!$A:$R,$C16,FALSE)</f>
        <v>67.5</v>
      </c>
      <c r="FH16" s="16">
        <f>VLOOKUP(FH$8,Conditions!$A:$R,$C16,FALSE)</f>
        <v>67.5</v>
      </c>
      <c r="FI16" s="16">
        <f>VLOOKUP(FI$8,Conditions!$A:$R,$C16,FALSE)</f>
        <v>67.5</v>
      </c>
      <c r="FJ16" s="16">
        <f>VLOOKUP(FJ$8,Conditions!$A:$R,$C16,FALSE)</f>
        <v>67.5</v>
      </c>
      <c r="FK16" s="16">
        <f>VLOOKUP(FK$8,Conditions!$A:$R,$C16,FALSE)</f>
        <v>67.5</v>
      </c>
      <c r="FL16" s="16">
        <f>VLOOKUP(FL$8,Conditions!$A:$R,$C16,FALSE)</f>
        <v>67.5</v>
      </c>
      <c r="FM16" s="16">
        <f>VLOOKUP(FM$8,Conditions!$A:$R,$C16,FALSE)</f>
        <v>67.5</v>
      </c>
      <c r="FN16" s="16">
        <f>VLOOKUP(FN$8,Conditions!$A:$R,$C16,FALSE)</f>
        <v>67.5</v>
      </c>
      <c r="FO16" s="16">
        <f>VLOOKUP(FO$8,Conditions!$A:$R,$C16,FALSE)</f>
        <v>67.5</v>
      </c>
      <c r="FP16" s="16">
        <f>VLOOKUP(FP$8,Conditions!$A:$R,$C16,FALSE)</f>
        <v>67.5</v>
      </c>
      <c r="FQ16" s="16">
        <f>VLOOKUP(FQ$8,Conditions!$A:$R,$C16,FALSE)</f>
        <v>67.5</v>
      </c>
      <c r="FR16" s="16">
        <f>VLOOKUP(FR$8,Conditions!$A:$R,$C16,FALSE)</f>
        <v>67.5</v>
      </c>
      <c r="FS16" s="16">
        <f>VLOOKUP(FS$8,Conditions!$A:$R,$C16,FALSE)</f>
        <v>67.5</v>
      </c>
      <c r="FT16" s="16">
        <f>VLOOKUP(FT$8,Conditions!$A:$R,$C16,FALSE)</f>
        <v>67.5</v>
      </c>
      <c r="FU16" s="16">
        <f>VLOOKUP(FU$8,Conditions!$A:$R,$C16,FALSE)</f>
        <v>67.5</v>
      </c>
      <c r="FV16" s="16">
        <f>VLOOKUP(FV$8,Conditions!$A:$R,$C16,FALSE)</f>
        <v>67.5</v>
      </c>
      <c r="FW16" s="16">
        <f>VLOOKUP(FW$8,Conditions!$A:$R,$C16,FALSE)</f>
        <v>67.5</v>
      </c>
      <c r="FX16" s="16">
        <f>VLOOKUP(FX$8,Conditions!$A:$R,$C16,FALSE)</f>
        <v>67.5</v>
      </c>
      <c r="FY16" s="16">
        <f>VLOOKUP(FY$8,Conditions!$A:$R,$C16,FALSE)</f>
        <v>67.5</v>
      </c>
      <c r="FZ16" s="16">
        <f>VLOOKUP(FZ$8,Conditions!$A:$R,$C16,FALSE)</f>
        <v>67.5</v>
      </c>
      <c r="GA16" s="16">
        <f>VLOOKUP(GA$8,Conditions!$A:$R,$C16,FALSE)</f>
        <v>67.5</v>
      </c>
      <c r="GB16" s="16">
        <f>VLOOKUP(GB$8,Conditions!$A:$R,$C16,FALSE)</f>
        <v>40.5</v>
      </c>
      <c r="GC16" s="16">
        <f>VLOOKUP(GC$8,Conditions!$A:$R,$C16,FALSE)</f>
        <v>40.5</v>
      </c>
      <c r="GD16" s="16">
        <f>VLOOKUP(GD$8,Conditions!$A:$R,$C16,FALSE)</f>
        <v>40.5</v>
      </c>
      <c r="GE16" s="16">
        <f>VLOOKUP(GE$8,Conditions!$A:$R,$C16,FALSE)</f>
        <v>40.5</v>
      </c>
      <c r="GF16" s="16">
        <f>VLOOKUP(GF$8,Conditions!$A:$R,$C16,FALSE)</f>
        <v>40.5</v>
      </c>
      <c r="GG16" s="16">
        <f>VLOOKUP(GG$8,Conditions!$A:$R,$C16,FALSE)</f>
        <v>40.5</v>
      </c>
      <c r="GH16" s="16">
        <f>VLOOKUP(GH$8,Conditions!$A:$R,$C16,FALSE)</f>
        <v>40.5</v>
      </c>
      <c r="GI16" s="16">
        <f>VLOOKUP(GI$8,Conditions!$A:$R,$C16,FALSE)</f>
        <v>40.5</v>
      </c>
      <c r="GJ16" s="16">
        <f>VLOOKUP(GJ$8,Conditions!$A:$R,$C16,FALSE)</f>
        <v>40.5</v>
      </c>
      <c r="GK16" s="16">
        <f>VLOOKUP(GK$8,Conditions!$A:$R,$C16,FALSE)</f>
        <v>40.5</v>
      </c>
      <c r="GL16" s="16">
        <f>VLOOKUP(GL$8,Conditions!$A:$R,$C16,FALSE)</f>
        <v>27</v>
      </c>
      <c r="GM16" s="16">
        <f>VLOOKUP(GM$8,Conditions!$A:$R,$C16,FALSE)</f>
        <v>27</v>
      </c>
      <c r="GN16" s="16">
        <f>VLOOKUP(GN$8,Conditions!$A:$R,$C16,FALSE)</f>
        <v>27</v>
      </c>
      <c r="GO16" s="16">
        <f>VLOOKUP(GO$8,Conditions!$A:$R,$C16,FALSE)</f>
        <v>27</v>
      </c>
      <c r="GP16" s="16">
        <f>VLOOKUP(GP$8,Conditions!$A:$R,$C16,FALSE)</f>
        <v>27</v>
      </c>
      <c r="GQ16" s="16">
        <f>VLOOKUP(GQ$8,Conditions!$A:$R,$C16,FALSE)</f>
        <v>27</v>
      </c>
      <c r="GR16" s="16">
        <f>VLOOKUP(GR$8,Conditions!$A:$R,$C16,FALSE)</f>
        <v>27</v>
      </c>
      <c r="GS16" s="16">
        <f>VLOOKUP(GS$8,Conditions!$A:$R,$C16,FALSE)</f>
        <v>27</v>
      </c>
      <c r="GT16" s="16">
        <f>VLOOKUP(GT$8,Conditions!$A:$R,$C16,FALSE)</f>
        <v>27</v>
      </c>
      <c r="GU16" s="16">
        <f>VLOOKUP(GU$8,Conditions!$A:$R,$C16,FALSE)</f>
        <v>27</v>
      </c>
      <c r="GV16" s="16">
        <f>VLOOKUP(GV$8,Conditions!$A:$R,$C16,FALSE)</f>
        <v>27</v>
      </c>
      <c r="GW16" s="16">
        <f>VLOOKUP(GW$8,Conditions!$A:$R,$C16,FALSE)</f>
        <v>27</v>
      </c>
      <c r="GX16" s="16">
        <f>VLOOKUP(GX$8,Conditions!$A:$R,$C16,FALSE)</f>
        <v>27</v>
      </c>
      <c r="GY16" s="16">
        <f>VLOOKUP(GY$8,Conditions!$A:$R,$C16,FALSE)</f>
        <v>27</v>
      </c>
      <c r="GZ16" s="16">
        <f>VLOOKUP(GZ$8,Conditions!$A:$R,$C16,FALSE)</f>
        <v>27</v>
      </c>
      <c r="HA16" s="16">
        <f>VLOOKUP(HA$8,Conditions!$A:$R,$C16,FALSE)</f>
        <v>27</v>
      </c>
      <c r="HB16" s="16">
        <f>VLOOKUP(HB$8,Conditions!$A:$R,$C16,FALSE)</f>
        <v>27</v>
      </c>
      <c r="HC16" s="16">
        <f>VLOOKUP(HC$8,Conditions!$A:$R,$C16,FALSE)</f>
        <v>27</v>
      </c>
      <c r="HD16" s="16">
        <f>VLOOKUP(HD$8,Conditions!$A:$R,$C16,FALSE)</f>
        <v>27</v>
      </c>
      <c r="HE16" s="16">
        <f>VLOOKUP(HE$8,Conditions!$A:$R,$C16,FALSE)</f>
        <v>27</v>
      </c>
      <c r="HF16" s="16">
        <f>VLOOKUP(HF$8,Conditions!$A:$R,$C16,FALSE)</f>
        <v>27</v>
      </c>
      <c r="HG16" s="16">
        <f>VLOOKUP(HG$8,Conditions!$A:$R,$C16,FALSE)</f>
        <v>27</v>
      </c>
      <c r="HH16" s="16">
        <f>VLOOKUP(HH$8,Conditions!$A:$R,$C16,FALSE)</f>
        <v>27</v>
      </c>
      <c r="HI16" s="16">
        <f>VLOOKUP(HI$8,Conditions!$A:$R,$C16,FALSE)</f>
        <v>27</v>
      </c>
      <c r="HJ16" s="16">
        <f>VLOOKUP(HJ$8,Conditions!$A:$R,$C16,FALSE)</f>
        <v>27</v>
      </c>
      <c r="HK16" s="16">
        <f>VLOOKUP(HK$8,Conditions!$A:$R,$C16,FALSE)</f>
        <v>9</v>
      </c>
      <c r="HL16" s="16">
        <f>VLOOKUP(HL$8,Conditions!$A:$R,$C16,FALSE)</f>
        <v>9</v>
      </c>
      <c r="HM16" s="16">
        <f>VLOOKUP(HM$8,Conditions!$A:$R,$C16,FALSE)</f>
        <v>9</v>
      </c>
      <c r="HN16" s="16">
        <f>VLOOKUP(HN$8,Conditions!$A:$R,$C16,FALSE)</f>
        <v>9</v>
      </c>
      <c r="HO16" s="16">
        <f>VLOOKUP(HO$8,Conditions!$A:$R,$C16,FALSE)</f>
        <v>9</v>
      </c>
      <c r="HP16" s="16">
        <f>VLOOKUP(HP$8,Conditions!$A:$R,$C16,FALSE)</f>
        <v>9</v>
      </c>
      <c r="HQ16" s="16">
        <f>VLOOKUP(HQ$8,Conditions!$A:$R,$C16,FALSE)</f>
        <v>9</v>
      </c>
      <c r="HR16" s="16">
        <f>VLOOKUP(HR$8,Conditions!$A:$R,$C16,FALSE)</f>
        <v>9</v>
      </c>
      <c r="HS16" s="16">
        <f>VLOOKUP(HS$8,Conditions!$A:$R,$C16,FALSE)</f>
        <v>9</v>
      </c>
      <c r="HT16" s="16">
        <f>VLOOKUP(HT$8,Conditions!$A:$R,$C16,FALSE)</f>
        <v>9</v>
      </c>
      <c r="HU16" s="16">
        <f>VLOOKUP(HU$8,Conditions!$A:$R,$C16,FALSE)</f>
        <v>9</v>
      </c>
      <c r="HV16" s="16">
        <f>VLOOKUP(HV$8,Conditions!$A:$R,$C16,FALSE)</f>
        <v>9</v>
      </c>
      <c r="HW16" s="16">
        <f>VLOOKUP(HW$8,Conditions!$A:$R,$C16,FALSE)</f>
        <v>9</v>
      </c>
      <c r="HX16" s="16">
        <f>VLOOKUP(HX$8,Conditions!$A:$R,$C16,FALSE)</f>
        <v>9</v>
      </c>
      <c r="HY16" s="16">
        <f>VLOOKUP(HY$8,Conditions!$A:$R,$C16,FALSE)</f>
        <v>9</v>
      </c>
      <c r="HZ16" s="16">
        <f>VLOOKUP(HZ$8,Conditions!$A:$R,$C16,FALSE)</f>
        <v>9</v>
      </c>
      <c r="IA16" s="16">
        <f>VLOOKUP(IA$8,Conditions!$A:$R,$C16,FALSE)</f>
        <v>9</v>
      </c>
      <c r="IB16" s="16">
        <f>VLOOKUP(IB$8,Conditions!$A:$R,$C16,FALSE)</f>
        <v>9</v>
      </c>
      <c r="IC16" s="16">
        <f>VLOOKUP(IC$8,Conditions!$A:$R,$C16,FALSE)</f>
        <v>9</v>
      </c>
      <c r="ID16" s="16">
        <f>VLOOKUP(ID$8,Conditions!$A:$R,$C16,FALSE)</f>
        <v>9</v>
      </c>
      <c r="IE16" s="16">
        <f>VLOOKUP(IE$8,Conditions!$A:$R,$C16,FALSE)</f>
        <v>9</v>
      </c>
      <c r="IF16" s="16">
        <f>VLOOKUP(IF$8,Conditions!$A:$R,$C16,FALSE)</f>
        <v>9</v>
      </c>
      <c r="IG16" s="16">
        <f>VLOOKUP(IG$8,Conditions!$A:$R,$C16,FALSE)</f>
        <v>9</v>
      </c>
      <c r="IH16" s="16">
        <f>VLOOKUP(IH$8,Conditions!$A:$R,$C16,FALSE)</f>
        <v>9</v>
      </c>
      <c r="II16" s="16">
        <f>VLOOKUP(II$8,Conditions!$A:$R,$C16,FALSE)</f>
        <v>9</v>
      </c>
      <c r="IJ16" s="16">
        <f>VLOOKUP(IJ$8,Conditions!$A:$R,$C16,FALSE)</f>
        <v>9</v>
      </c>
      <c r="IK16" s="16">
        <f>VLOOKUP(IK$8,Conditions!$A:$R,$C16,FALSE)</f>
        <v>9</v>
      </c>
      <c r="IL16" s="16">
        <f>VLOOKUP(IL$8,Conditions!$A:$R,$C16,FALSE)</f>
        <v>9</v>
      </c>
      <c r="IM16" s="16">
        <f>VLOOKUP(IM$8,Conditions!$A:$R,$C16,FALSE)</f>
        <v>9</v>
      </c>
      <c r="IN16" s="16">
        <f>VLOOKUP(IN$8,Conditions!$A:$R,$C16,FALSE)</f>
        <v>9</v>
      </c>
      <c r="IO16" s="16">
        <f>VLOOKUP(IO$8,Conditions!$A:$R,$C16,FALSE)</f>
        <v>81</v>
      </c>
      <c r="IP16" s="16">
        <f>VLOOKUP(IP$8,Conditions!$A:$R,$C16,FALSE)</f>
        <v>81</v>
      </c>
      <c r="IQ16" s="16">
        <f>VLOOKUP(IQ$8,Conditions!$A:$R,$C16,FALSE)</f>
        <v>81</v>
      </c>
      <c r="IR16" s="16">
        <f>VLOOKUP(IR$8,Conditions!$A:$R,$C16,FALSE)</f>
        <v>81</v>
      </c>
      <c r="IS16" s="16">
        <f>VLOOKUP(IS$8,Conditions!$A:$R,$C16,FALSE)</f>
        <v>81</v>
      </c>
      <c r="IT16" s="16">
        <f>VLOOKUP(IT$8,Conditions!$A:$R,$C16,FALSE)</f>
        <v>81</v>
      </c>
      <c r="IU16" s="16">
        <f>VLOOKUP(IU$8,Conditions!$A:$R,$C16,FALSE)</f>
        <v>81</v>
      </c>
      <c r="IV16" s="16">
        <f>VLOOKUP(IV$8,Conditions!$A:$R,$C16,FALSE)</f>
        <v>81</v>
      </c>
      <c r="IW16" s="16">
        <f>VLOOKUP(IW$8,Conditions!$A:$R,$C16,FALSE)</f>
        <v>81</v>
      </c>
      <c r="IX16" s="16">
        <f>VLOOKUP(IX$8,Conditions!$A:$R,$C16,FALSE)</f>
        <v>81</v>
      </c>
      <c r="IY16" s="16">
        <f>VLOOKUP(IY$8,Conditions!$A:$R,$C16,FALSE)</f>
        <v>81</v>
      </c>
      <c r="IZ16" s="16">
        <f>VLOOKUP(IZ$8,Conditions!$A:$R,$C16,FALSE)</f>
        <v>81</v>
      </c>
      <c r="JA16" s="16">
        <f>VLOOKUP(JA$8,Conditions!$A:$R,$C16,FALSE)</f>
        <v>81</v>
      </c>
      <c r="JB16" s="16">
        <f>VLOOKUP(JB$8,Conditions!$A:$R,$C16,FALSE)</f>
        <v>81</v>
      </c>
      <c r="JC16" s="16">
        <f>VLOOKUP(JC$8,Conditions!$A:$R,$C16,FALSE)</f>
        <v>81</v>
      </c>
      <c r="JD16" s="16">
        <f>VLOOKUP(JD$8,Conditions!$A:$R,$C16,FALSE)</f>
        <v>81</v>
      </c>
      <c r="JE16" s="16">
        <f>VLOOKUP(JE$8,Conditions!$A:$R,$C16,FALSE)</f>
        <v>81</v>
      </c>
    </row>
    <row r="17" spans="2:265" s="3" customFormat="1" x14ac:dyDescent="0.25">
      <c r="B17" s="24" t="s">
        <v>47</v>
      </c>
      <c r="C17" s="16">
        <v>13</v>
      </c>
      <c r="D17" s="16" t="s">
        <v>84</v>
      </c>
      <c r="E17" s="16">
        <f>VLOOKUP(E$8,Conditions!$A:$R,$C17,FALSE)</f>
        <v>99.979068102407339</v>
      </c>
      <c r="F17" s="16">
        <f>VLOOKUP(F$8,Conditions!$A:$R,$C17,FALSE)</f>
        <v>99.979068102407339</v>
      </c>
      <c r="G17" s="16">
        <f>VLOOKUP(G$8,Conditions!$A:$R,$C17,FALSE)</f>
        <v>99.979068102407339</v>
      </c>
      <c r="H17" s="16">
        <f>VLOOKUP(H$8,Conditions!$A:$R,$C17,FALSE)</f>
        <v>99.979068102407339</v>
      </c>
      <c r="I17" s="16">
        <f>VLOOKUP(I$8,Conditions!$A:$R,$C17,FALSE)</f>
        <v>99.979068102407339</v>
      </c>
      <c r="J17" s="16">
        <f>VLOOKUP(J$8,Conditions!$A:$R,$C17,FALSE)</f>
        <v>99.979068102407339</v>
      </c>
      <c r="K17" s="16">
        <f>VLOOKUP(K$8,Conditions!$A:$R,$C17,FALSE)</f>
        <v>114.70405810240733</v>
      </c>
      <c r="L17" s="16">
        <f>VLOOKUP(L$8,Conditions!$A:$R,$C17,FALSE)</f>
        <v>114.70405810240733</v>
      </c>
      <c r="M17" s="16">
        <f>VLOOKUP(M$8,Conditions!$A:$R,$C17,FALSE)</f>
        <v>114.70405810240733</v>
      </c>
      <c r="N17" s="16">
        <f>VLOOKUP(N$8,Conditions!$A:$R,$C17,FALSE)</f>
        <v>114.70405810240733</v>
      </c>
      <c r="O17" s="16">
        <f>VLOOKUP(O$8,Conditions!$A:$R,$C17,FALSE)</f>
        <v>114.70405810240733</v>
      </c>
      <c r="P17" s="16">
        <f>VLOOKUP(P$8,Conditions!$A:$R,$C17,FALSE)</f>
        <v>130.00001710240736</v>
      </c>
      <c r="Q17" s="16">
        <f>VLOOKUP(Q$8,Conditions!$A:$R,$C17,FALSE)</f>
        <v>130.00001710240736</v>
      </c>
      <c r="R17" s="16">
        <f>VLOOKUP(R$8,Conditions!$A:$R,$C17,FALSE)</f>
        <v>130.00001710240736</v>
      </c>
      <c r="S17" s="16">
        <f>VLOOKUP(S$8,Conditions!$A:$R,$C17,FALSE)</f>
        <v>130.00001710240736</v>
      </c>
      <c r="T17" s="16">
        <f>VLOOKUP(T$8,Conditions!$A:$R,$C17,FALSE)</f>
        <v>84.953568102407345</v>
      </c>
      <c r="U17" s="16">
        <f>VLOOKUP(U$8,Conditions!$A:$R,$C17,FALSE)</f>
        <v>84.953568102407345</v>
      </c>
      <c r="V17" s="16">
        <f>VLOOKUP(V$8,Conditions!$A:$R,$C17,FALSE)</f>
        <v>84.953568102407345</v>
      </c>
      <c r="W17" s="16">
        <f>VLOOKUP(W$8,Conditions!$A:$R,$C17,FALSE)</f>
        <v>84.953568102407345</v>
      </c>
      <c r="X17" s="16">
        <f>VLOOKUP(X$8,Conditions!$A:$R,$C17,FALSE)</f>
        <v>99.979068102407339</v>
      </c>
      <c r="Y17" s="16">
        <f>VLOOKUP(Y$8,Conditions!$A:$R,$C17,FALSE)</f>
        <v>99.979068102407339</v>
      </c>
      <c r="Z17" s="16">
        <f>VLOOKUP(Z$8,Conditions!$A:$R,$C17,FALSE)</f>
        <v>99.979068102407339</v>
      </c>
      <c r="AA17" s="16">
        <f>VLOOKUP(AA$8,Conditions!$A:$R,$C17,FALSE)</f>
        <v>99.979068102407339</v>
      </c>
      <c r="AB17" s="16">
        <f>VLOOKUP(AB$8,Conditions!$A:$R,$C17,FALSE)</f>
        <v>99.979068102407339</v>
      </c>
      <c r="AC17" s="16">
        <f>VLOOKUP(AC$8,Conditions!$A:$R,$C17,FALSE)</f>
        <v>99.979068102407339</v>
      </c>
      <c r="AD17" s="16">
        <f>VLOOKUP(AD$8,Conditions!$A:$R,$C17,FALSE)</f>
        <v>99.979068102407339</v>
      </c>
      <c r="AE17" s="16">
        <f>VLOOKUP(AE$8,Conditions!$A:$R,$C17,FALSE)</f>
        <v>99.979068102407339</v>
      </c>
      <c r="AF17" s="16">
        <f>VLOOKUP(AF$8,Conditions!$A:$R,$C17,FALSE)</f>
        <v>99.979068102407339</v>
      </c>
      <c r="AG17" s="16">
        <f>VLOOKUP(AG$8,Conditions!$A:$R,$C17,FALSE)</f>
        <v>99.979068102407339</v>
      </c>
      <c r="AH17" s="16">
        <f>VLOOKUP(AH$8,Conditions!$A:$R,$C17,FALSE)</f>
        <v>99.979068102407339</v>
      </c>
      <c r="AI17" s="16">
        <f>VLOOKUP(AI$8,Conditions!$A:$R,$C17,FALSE)</f>
        <v>99.979068102407339</v>
      </c>
      <c r="AJ17" s="16">
        <f>VLOOKUP(AJ$8,Conditions!$A:$R,$C17,FALSE)</f>
        <v>99.979068102407339</v>
      </c>
      <c r="AK17" s="16">
        <f>VLOOKUP(AK$8,Conditions!$A:$R,$C17,FALSE)</f>
        <v>99.979068102407339</v>
      </c>
      <c r="AL17" s="16">
        <f>VLOOKUP(AL$8,Conditions!$A:$R,$C17,FALSE)</f>
        <v>99.979068102407339</v>
      </c>
      <c r="AM17" s="16">
        <f>VLOOKUP(AM$8,Conditions!$A:$R,$C17,FALSE)</f>
        <v>99.979068102407339</v>
      </c>
      <c r="AN17" s="16">
        <f>VLOOKUP(AN$8,Conditions!$A:$R,$C17,FALSE)</f>
        <v>99.979068102407339</v>
      </c>
      <c r="AO17" s="16">
        <f>VLOOKUP(AO$8,Conditions!$A:$R,$C17,FALSE)</f>
        <v>99.979068102407339</v>
      </c>
      <c r="AP17" s="16">
        <f>VLOOKUP(AP$8,Conditions!$A:$R,$C17,FALSE)</f>
        <v>99.979068102407339</v>
      </c>
      <c r="AQ17" s="16">
        <f>VLOOKUP(AQ$8,Conditions!$A:$R,$C17,FALSE)</f>
        <v>99.979068102407339</v>
      </c>
      <c r="AR17" s="16">
        <f>VLOOKUP(AR$8,Conditions!$A:$R,$C17,FALSE)</f>
        <v>99.979068102407339</v>
      </c>
      <c r="AS17" s="16">
        <f>VLOOKUP(AS$8,Conditions!$A:$R,$C17,FALSE)</f>
        <v>99.979068102407339</v>
      </c>
      <c r="AT17" s="16">
        <f>VLOOKUP(AT$8,Conditions!$A:$R,$C17,FALSE)</f>
        <v>99.979068102407339</v>
      </c>
      <c r="AU17" s="16">
        <f>VLOOKUP(AU$8,Conditions!$A:$R,$C17,FALSE)</f>
        <v>99.979068102407339</v>
      </c>
      <c r="AV17" s="16">
        <f>VLOOKUP(AV$8,Conditions!$A:$R,$C17,FALSE)</f>
        <v>99.979068102407339</v>
      </c>
      <c r="AW17" s="16">
        <f>VLOOKUP(AW$8,Conditions!$A:$R,$C17,FALSE)</f>
        <v>99.979068102407339</v>
      </c>
      <c r="AX17" s="16">
        <f>VLOOKUP(AX$8,Conditions!$A:$R,$C17,FALSE)</f>
        <v>99.979068102407339</v>
      </c>
      <c r="AY17" s="16">
        <f>VLOOKUP(AY$8,Conditions!$A:$R,$C17,FALSE)</f>
        <v>99.979068102407339</v>
      </c>
      <c r="AZ17" s="16">
        <f>VLOOKUP(AZ$8,Conditions!$A:$R,$C17,FALSE)</f>
        <v>99.979068102407339</v>
      </c>
      <c r="BA17" s="16">
        <f>VLOOKUP(BA$8,Conditions!$A:$R,$C17,FALSE)</f>
        <v>99.979068102407339</v>
      </c>
      <c r="BB17" s="16">
        <f>VLOOKUP(BB$8,Conditions!$A:$R,$C17,FALSE)</f>
        <v>99.979068102407339</v>
      </c>
      <c r="BC17" s="16">
        <f>VLOOKUP(BC$8,Conditions!$A:$R,$C17,FALSE)</f>
        <v>99.979068102407339</v>
      </c>
      <c r="BD17" s="16">
        <f>VLOOKUP(BD$8,Conditions!$A:$R,$C17,FALSE)</f>
        <v>99.979068102407339</v>
      </c>
      <c r="BE17" s="16">
        <f>VLOOKUP(BE$8,Conditions!$A:$R,$C17,FALSE)</f>
        <v>99.979068102407339</v>
      </c>
      <c r="BF17" s="16">
        <f>VLOOKUP(BF$8,Conditions!$A:$R,$C17,FALSE)</f>
        <v>99.979068102407339</v>
      </c>
      <c r="BG17" s="16">
        <f>VLOOKUP(BG$8,Conditions!$A:$R,$C17,FALSE)</f>
        <v>99.979068102407339</v>
      </c>
      <c r="BH17" s="16">
        <f>VLOOKUP(BH$8,Conditions!$A:$R,$C17,FALSE)</f>
        <v>99.979068102407339</v>
      </c>
      <c r="BI17" s="16">
        <f>VLOOKUP(BI$8,Conditions!$A:$R,$C17,FALSE)</f>
        <v>99.979068102407339</v>
      </c>
      <c r="BJ17" s="16">
        <f>VLOOKUP(BJ$8,Conditions!$A:$R,$C17,FALSE)</f>
        <v>99.979068102407339</v>
      </c>
      <c r="BK17" s="16">
        <f>VLOOKUP(BK$8,Conditions!$A:$R,$C17,FALSE)</f>
        <v>99.979068102407339</v>
      </c>
      <c r="BL17" s="16">
        <f>VLOOKUP(BL$8,Conditions!$A:$R,$C17,FALSE)</f>
        <v>99.979068102407339</v>
      </c>
      <c r="BM17" s="16">
        <f>VLOOKUP(BM$8,Conditions!$A:$R,$C17,FALSE)</f>
        <v>99.979068102407339</v>
      </c>
      <c r="BN17" s="16">
        <f>VLOOKUP(BN$8,Conditions!$A:$R,$C17,FALSE)</f>
        <v>99.979068102407339</v>
      </c>
      <c r="BO17" s="16">
        <f>VLOOKUP(BO$8,Conditions!$A:$R,$C17,FALSE)</f>
        <v>99.979068102407339</v>
      </c>
      <c r="BP17" s="16">
        <f>VLOOKUP(BP$8,Conditions!$A:$R,$C17,FALSE)</f>
        <v>99.979068102407339</v>
      </c>
      <c r="BQ17" s="16">
        <f>VLOOKUP(BQ$8,Conditions!$A:$R,$C17,FALSE)</f>
        <v>99.979068102407339</v>
      </c>
      <c r="BR17" s="16">
        <f>VLOOKUP(BR$8,Conditions!$A:$R,$C17,FALSE)</f>
        <v>99.979068102407339</v>
      </c>
      <c r="BS17" s="16">
        <f>VLOOKUP(BS$8,Conditions!$A:$R,$C17,FALSE)</f>
        <v>99.979068102407339</v>
      </c>
      <c r="BT17" s="16">
        <f>VLOOKUP(BT$8,Conditions!$A:$R,$C17,FALSE)</f>
        <v>99.979068102407339</v>
      </c>
      <c r="BU17" s="16">
        <f>VLOOKUP(BU$8,Conditions!$A:$R,$C17,FALSE)</f>
        <v>99.979068102407339</v>
      </c>
      <c r="BV17" s="16">
        <f>VLOOKUP(BV$8,Conditions!$A:$R,$C17,FALSE)</f>
        <v>99.979068102407339</v>
      </c>
      <c r="BW17" s="16">
        <f>VLOOKUP(BW$8,Conditions!$A:$R,$C17,FALSE)</f>
        <v>99.979068102407339</v>
      </c>
      <c r="BX17" s="16">
        <f>VLOOKUP(BX$8,Conditions!$A:$R,$C17,FALSE)</f>
        <v>99.979068102407339</v>
      </c>
      <c r="BY17" s="16">
        <f>VLOOKUP(BY$8,Conditions!$A:$R,$C17,FALSE)</f>
        <v>99.979068102407339</v>
      </c>
      <c r="BZ17" s="16">
        <f>VLOOKUP(BZ$8,Conditions!$A:$R,$C17,FALSE)</f>
        <v>99.979068102407339</v>
      </c>
      <c r="CA17" s="16">
        <f>VLOOKUP(CA$8,Conditions!$A:$R,$C17,FALSE)</f>
        <v>99.979068102407339</v>
      </c>
      <c r="CB17" s="16">
        <f>VLOOKUP(CB$8,Conditions!$A:$R,$C17,FALSE)</f>
        <v>99.979068102407339</v>
      </c>
      <c r="CC17" s="16">
        <f>VLOOKUP(CC$8,Conditions!$A:$R,$C17,FALSE)</f>
        <v>114.70405810240733</v>
      </c>
      <c r="CD17" s="16">
        <f>VLOOKUP(CD$8,Conditions!$A:$R,$C17,FALSE)</f>
        <v>114.70405810240733</v>
      </c>
      <c r="CE17" s="16">
        <f>VLOOKUP(CE$8,Conditions!$A:$R,$C17,FALSE)</f>
        <v>114.70405810240733</v>
      </c>
      <c r="CF17" s="16">
        <f>VLOOKUP(CF$8,Conditions!$A:$R,$C17,FALSE)</f>
        <v>114.70405810240733</v>
      </c>
      <c r="CG17" s="16">
        <f>VLOOKUP(CG$8,Conditions!$A:$R,$C17,FALSE)</f>
        <v>114.70405810240733</v>
      </c>
      <c r="CH17" s="16">
        <f>VLOOKUP(CH$8,Conditions!$A:$R,$C17,FALSE)</f>
        <v>114.70405810240733</v>
      </c>
      <c r="CI17" s="16">
        <f>VLOOKUP(CI$8,Conditions!$A:$R,$C17,FALSE)</f>
        <v>114.70405810240733</v>
      </c>
      <c r="CJ17" s="16">
        <f>VLOOKUP(CJ$8,Conditions!$A:$R,$C17,FALSE)</f>
        <v>114.70405810240733</v>
      </c>
      <c r="CK17" s="16">
        <f>VLOOKUP(CK$8,Conditions!$A:$R,$C17,FALSE)</f>
        <v>114.70405810240733</v>
      </c>
      <c r="CL17" s="16">
        <f>VLOOKUP(CL$8,Conditions!$A:$R,$C17,FALSE)</f>
        <v>130.00001710240736</v>
      </c>
      <c r="CM17" s="16">
        <f>VLOOKUP(CM$8,Conditions!$A:$R,$C17,FALSE)</f>
        <v>130.00001710240736</v>
      </c>
      <c r="CN17" s="16">
        <f>VLOOKUP(CN$8,Conditions!$A:$R,$C17,FALSE)</f>
        <v>130.00001710240736</v>
      </c>
      <c r="CO17" s="16">
        <f>VLOOKUP(CO$8,Conditions!$A:$R,$C17,FALSE)</f>
        <v>130.00001710240736</v>
      </c>
      <c r="CP17" s="16">
        <f>VLOOKUP(CP$8,Conditions!$A:$R,$C17,FALSE)</f>
        <v>130.00001710240736</v>
      </c>
      <c r="CQ17" s="16">
        <f>VLOOKUP(CQ$8,Conditions!$A:$R,$C17,FALSE)</f>
        <v>130.00001710240736</v>
      </c>
      <c r="CR17" s="16">
        <f>VLOOKUP(CR$8,Conditions!$A:$R,$C17,FALSE)</f>
        <v>130.00001710240736</v>
      </c>
      <c r="CS17" s="16">
        <f>VLOOKUP(CS$8,Conditions!$A:$R,$C17,FALSE)</f>
        <v>130.00001710240736</v>
      </c>
      <c r="CT17" s="16">
        <f>VLOOKUP(CT$8,Conditions!$A:$R,$C17,FALSE)</f>
        <v>130.00001710240736</v>
      </c>
      <c r="CU17" s="16">
        <f>VLOOKUP(CU$8,Conditions!$A:$R,$C17,FALSE)</f>
        <v>130.00001710240736</v>
      </c>
      <c r="CV17" s="16">
        <f>VLOOKUP(CV$8,Conditions!$A:$R,$C17,FALSE)</f>
        <v>244.52437810240735</v>
      </c>
      <c r="CW17" s="16">
        <f>VLOOKUP(CW$8,Conditions!$A:$R,$C17,FALSE)</f>
        <v>244.52437810240735</v>
      </c>
      <c r="CX17" s="16">
        <f>VLOOKUP(CX$8,Conditions!$A:$R,$C17,FALSE)</f>
        <v>244.52437810240735</v>
      </c>
      <c r="CY17" s="16">
        <f>VLOOKUP(CY$8,Conditions!$A:$R,$C17,FALSE)</f>
        <v>244.52437810240735</v>
      </c>
      <c r="CZ17" s="16">
        <f>VLOOKUP(CZ$8,Conditions!$A:$R,$C17,FALSE)</f>
        <v>244.52437810240735</v>
      </c>
      <c r="DA17" s="16">
        <f>VLOOKUP(DA$8,Conditions!$A:$R,$C17,FALSE)</f>
        <v>244.52437810240735</v>
      </c>
      <c r="DB17" s="16">
        <f>VLOOKUP(DB$8,Conditions!$A:$R,$C17,FALSE)</f>
        <v>244.52437810240735</v>
      </c>
      <c r="DC17" s="16">
        <f>VLOOKUP(DC$8,Conditions!$A:$R,$C17,FALSE)</f>
        <v>244.52437810240735</v>
      </c>
      <c r="DD17" s="16">
        <f>VLOOKUP(DD$8,Conditions!$A:$R,$C17,FALSE)</f>
        <v>82.248978102407349</v>
      </c>
      <c r="DE17" s="16">
        <f>VLOOKUP(DE$8,Conditions!$A:$R,$C17,FALSE)</f>
        <v>82.248978102407349</v>
      </c>
      <c r="DF17" s="16">
        <f>VLOOKUP(DF$8,Conditions!$A:$R,$C17,FALSE)</f>
        <v>82.248978102407349</v>
      </c>
      <c r="DG17" s="16">
        <f>VLOOKUP(DG$8,Conditions!$A:$R,$C17,FALSE)</f>
        <v>82.248978102407349</v>
      </c>
      <c r="DH17" s="16">
        <f>VLOOKUP(DH$8,Conditions!$A:$R,$C17,FALSE)</f>
        <v>82.248978102407349</v>
      </c>
      <c r="DI17" s="16">
        <f>VLOOKUP(DI$8,Conditions!$A:$R,$C17,FALSE)</f>
        <v>82.248978102407349</v>
      </c>
      <c r="DJ17" s="16">
        <f>VLOOKUP(DJ$8,Conditions!$A:$R,$C17,FALSE)</f>
        <v>82.248978102407349</v>
      </c>
      <c r="DK17" s="16">
        <f>VLOOKUP(DK$8,Conditions!$A:$R,$C17,FALSE)</f>
        <v>82.248978102407349</v>
      </c>
      <c r="DL17" s="16">
        <f>VLOOKUP(DL$8,Conditions!$A:$R,$C17,FALSE)</f>
        <v>82.248978102407349</v>
      </c>
      <c r="DM17" s="16">
        <f>VLOOKUP(DM$8,Conditions!$A:$R,$C17,FALSE)</f>
        <v>82.248978102407349</v>
      </c>
      <c r="DN17" s="16">
        <f>VLOOKUP(DN$8,Conditions!$A:$R,$C17,FALSE)</f>
        <v>82.248978102407349</v>
      </c>
      <c r="DO17" s="16">
        <f>VLOOKUP(DO$8,Conditions!$A:$R,$C17,FALSE)</f>
        <v>82.248978102407349</v>
      </c>
      <c r="DP17" s="16">
        <f>VLOOKUP(DP$8,Conditions!$A:$R,$C17,FALSE)</f>
        <v>82.248978102407349</v>
      </c>
      <c r="DQ17" s="16">
        <f>VLOOKUP(DQ$8,Conditions!$A:$R,$C17,FALSE)</f>
        <v>82.248978102407349</v>
      </c>
      <c r="DR17" s="16">
        <f>VLOOKUP(DR$8,Conditions!$A:$R,$C17,FALSE)</f>
        <v>28.15717810240734</v>
      </c>
      <c r="DS17" s="16">
        <f>VLOOKUP(DS$8,Conditions!$A:$R,$C17,FALSE)</f>
        <v>28.15717810240734</v>
      </c>
      <c r="DT17" s="16">
        <f>VLOOKUP(DT$8,Conditions!$A:$R,$C17,FALSE)</f>
        <v>28.15717810240734</v>
      </c>
      <c r="DU17" s="16">
        <f>VLOOKUP(DU$8,Conditions!$A:$R,$C17,FALSE)</f>
        <v>28.15717810240734</v>
      </c>
      <c r="DV17" s="16">
        <f>VLOOKUP(DV$8,Conditions!$A:$R,$C17,FALSE)</f>
        <v>28.15717810240734</v>
      </c>
      <c r="DW17" s="16">
        <f>VLOOKUP(DW$8,Conditions!$A:$R,$C17,FALSE)</f>
        <v>28.15717810240734</v>
      </c>
      <c r="DX17" s="16">
        <f>VLOOKUP(DX$8,Conditions!$A:$R,$C17,FALSE)</f>
        <v>28.15717810240734</v>
      </c>
      <c r="DY17" s="16">
        <f>VLOOKUP(DY$8,Conditions!$A:$R,$C17,FALSE)</f>
        <v>28.15717810240734</v>
      </c>
      <c r="DZ17" s="16">
        <f>VLOOKUP(DZ$8,Conditions!$A:$R,$C17,FALSE)</f>
        <v>28.15717810240734</v>
      </c>
      <c r="EA17" s="16">
        <f>VLOOKUP(EA$8,Conditions!$A:$R,$C17,FALSE)</f>
        <v>244.52437810240735</v>
      </c>
      <c r="EB17" s="16">
        <f>VLOOKUP(EB$8,Conditions!$A:$R,$C17,FALSE)</f>
        <v>244.52437810240735</v>
      </c>
      <c r="EC17" s="16">
        <f>VLOOKUP(EC$8,Conditions!$A:$R,$C17,FALSE)</f>
        <v>244.52437810240735</v>
      </c>
      <c r="ED17" s="16">
        <f>VLOOKUP(ED$8,Conditions!$A:$R,$C17,FALSE)</f>
        <v>244.52437810240735</v>
      </c>
      <c r="EE17" s="16">
        <f>VLOOKUP(EE$8,Conditions!$A:$R,$C17,FALSE)</f>
        <v>244.52437810240735</v>
      </c>
      <c r="EF17" s="16">
        <f>VLOOKUP(EF$8,Conditions!$A:$R,$C17,FALSE)</f>
        <v>244.52437810240735</v>
      </c>
      <c r="EG17" s="16">
        <f>VLOOKUP(EG$8,Conditions!$A:$R,$C17,FALSE)</f>
        <v>244.52437810240735</v>
      </c>
      <c r="EH17" s="16">
        <f>VLOOKUP(EH$8,Conditions!$A:$R,$C17,FALSE)</f>
        <v>244.52437810240735</v>
      </c>
      <c r="EI17" s="16">
        <f>VLOOKUP(EI$8,Conditions!$A:$R,$C17,FALSE)</f>
        <v>244.52437810240735</v>
      </c>
      <c r="EJ17" s="16">
        <f>VLOOKUP(EJ$8,Conditions!$A:$R,$C17,FALSE)</f>
        <v>244.52437810240735</v>
      </c>
      <c r="EK17" s="16">
        <f>VLOOKUP(EK$8,Conditions!$A:$R,$C17,FALSE)</f>
        <v>244.52437810240735</v>
      </c>
      <c r="EL17" s="16">
        <f>VLOOKUP(EL$8,Conditions!$A:$R,$C17,FALSE)</f>
        <v>244.52437810240735</v>
      </c>
      <c r="EM17" s="16">
        <f>VLOOKUP(EM$8,Conditions!$A:$R,$C17,FALSE)</f>
        <v>244.52437810240735</v>
      </c>
      <c r="EN17" s="16">
        <f>VLOOKUP(EN$8,Conditions!$A:$R,$C17,FALSE)</f>
        <v>244.52437810240735</v>
      </c>
      <c r="EO17" s="16">
        <f>VLOOKUP(EO$8,Conditions!$A:$R,$C17,FALSE)</f>
        <v>244.52437810240735</v>
      </c>
      <c r="EP17" s="16">
        <f>VLOOKUP(EP$8,Conditions!$A:$R,$C17,FALSE)</f>
        <v>244.52437810240735</v>
      </c>
      <c r="EQ17" s="16">
        <f>VLOOKUP(EQ$8,Conditions!$A:$R,$C17,FALSE)</f>
        <v>244.52437810240735</v>
      </c>
      <c r="ER17" s="16">
        <f>VLOOKUP(ER$8,Conditions!$A:$R,$C17,FALSE)</f>
        <v>244.52437810240735</v>
      </c>
      <c r="ES17" s="16">
        <f>VLOOKUP(ES$8,Conditions!$A:$R,$C17,FALSE)</f>
        <v>244.52437810240735</v>
      </c>
      <c r="ET17" s="16">
        <f>VLOOKUP(ET$8,Conditions!$A:$R,$C17,FALSE)</f>
        <v>244.52437810240735</v>
      </c>
      <c r="EU17" s="16">
        <f>VLOOKUP(EU$8,Conditions!$A:$R,$C17,FALSE)</f>
        <v>244.52437810240735</v>
      </c>
      <c r="EV17" s="16">
        <f>VLOOKUP(EV$8,Conditions!$A:$R,$C17,FALSE)</f>
        <v>244.52437810240735</v>
      </c>
      <c r="EW17" s="16">
        <f>VLOOKUP(EW$8,Conditions!$A:$R,$C17,FALSE)</f>
        <v>244.52437810240735</v>
      </c>
      <c r="EX17" s="16">
        <f>VLOOKUP(EX$8,Conditions!$A:$R,$C17,FALSE)</f>
        <v>244.52437810240735</v>
      </c>
      <c r="EY17" s="16">
        <f>VLOOKUP(EY$8,Conditions!$A:$R,$C17,FALSE)</f>
        <v>163.38667810240736</v>
      </c>
      <c r="EZ17" s="16">
        <f>VLOOKUP(EZ$8,Conditions!$A:$R,$C17,FALSE)</f>
        <v>163.38667810240736</v>
      </c>
      <c r="FA17" s="16">
        <f>VLOOKUP(FA$8,Conditions!$A:$R,$C17,FALSE)</f>
        <v>163.38667810240736</v>
      </c>
      <c r="FB17" s="16">
        <f>VLOOKUP(FB$8,Conditions!$A:$R,$C17,FALSE)</f>
        <v>163.38667810240736</v>
      </c>
      <c r="FC17" s="16">
        <f>VLOOKUP(FC$8,Conditions!$A:$R,$C17,FALSE)</f>
        <v>163.38667810240736</v>
      </c>
      <c r="FD17" s="16">
        <f>VLOOKUP(FD$8,Conditions!$A:$R,$C17,FALSE)</f>
        <v>163.38667810240736</v>
      </c>
      <c r="FE17" s="16">
        <f>VLOOKUP(FE$8,Conditions!$A:$R,$C17,FALSE)</f>
        <v>163.38667810240736</v>
      </c>
      <c r="FF17" s="16">
        <f>VLOOKUP(FF$8,Conditions!$A:$R,$C17,FALSE)</f>
        <v>203.95552810240736</v>
      </c>
      <c r="FG17" s="16">
        <f>VLOOKUP(FG$8,Conditions!$A:$R,$C17,FALSE)</f>
        <v>203.95552810240736</v>
      </c>
      <c r="FH17" s="16">
        <f>VLOOKUP(FH$8,Conditions!$A:$R,$C17,FALSE)</f>
        <v>203.95552810240736</v>
      </c>
      <c r="FI17" s="16">
        <f>VLOOKUP(FI$8,Conditions!$A:$R,$C17,FALSE)</f>
        <v>203.95552810240736</v>
      </c>
      <c r="FJ17" s="16">
        <f>VLOOKUP(FJ$8,Conditions!$A:$R,$C17,FALSE)</f>
        <v>203.95552810240736</v>
      </c>
      <c r="FK17" s="16">
        <f>VLOOKUP(FK$8,Conditions!$A:$R,$C17,FALSE)</f>
        <v>203.95552810240736</v>
      </c>
      <c r="FL17" s="16">
        <f>VLOOKUP(FL$8,Conditions!$A:$R,$C17,FALSE)</f>
        <v>203.95552810240736</v>
      </c>
      <c r="FM17" s="16">
        <f>VLOOKUP(FM$8,Conditions!$A:$R,$C17,FALSE)</f>
        <v>203.95552810240736</v>
      </c>
      <c r="FN17" s="16">
        <f>VLOOKUP(FN$8,Conditions!$A:$R,$C17,FALSE)</f>
        <v>203.95552810240736</v>
      </c>
      <c r="FO17" s="16">
        <f>VLOOKUP(FO$8,Conditions!$A:$R,$C17,FALSE)</f>
        <v>203.95552810240736</v>
      </c>
      <c r="FP17" s="16">
        <f>VLOOKUP(FP$8,Conditions!$A:$R,$C17,FALSE)</f>
        <v>203.95552810240736</v>
      </c>
      <c r="FQ17" s="16">
        <f>VLOOKUP(FQ$8,Conditions!$A:$R,$C17,FALSE)</f>
        <v>203.95552810240736</v>
      </c>
      <c r="FR17" s="16">
        <f>VLOOKUP(FR$8,Conditions!$A:$R,$C17,FALSE)</f>
        <v>203.95552810240736</v>
      </c>
      <c r="FS17" s="16">
        <f>VLOOKUP(FS$8,Conditions!$A:$R,$C17,FALSE)</f>
        <v>203.95552810240736</v>
      </c>
      <c r="FT17" s="16">
        <f>VLOOKUP(FT$8,Conditions!$A:$R,$C17,FALSE)</f>
        <v>203.95552810240736</v>
      </c>
      <c r="FU17" s="16">
        <f>VLOOKUP(FU$8,Conditions!$A:$R,$C17,FALSE)</f>
        <v>203.95552810240736</v>
      </c>
      <c r="FV17" s="16">
        <f>VLOOKUP(FV$8,Conditions!$A:$R,$C17,FALSE)</f>
        <v>203.95552810240736</v>
      </c>
      <c r="FW17" s="16">
        <f>VLOOKUP(FW$8,Conditions!$A:$R,$C17,FALSE)</f>
        <v>203.95552810240736</v>
      </c>
      <c r="FX17" s="16">
        <f>VLOOKUP(FX$8,Conditions!$A:$R,$C17,FALSE)</f>
        <v>203.95552810240736</v>
      </c>
      <c r="FY17" s="16">
        <f>VLOOKUP(FY$8,Conditions!$A:$R,$C17,FALSE)</f>
        <v>203.95552810240736</v>
      </c>
      <c r="FZ17" s="16">
        <f>VLOOKUP(FZ$8,Conditions!$A:$R,$C17,FALSE)</f>
        <v>203.95552810240736</v>
      </c>
      <c r="GA17" s="16">
        <f>VLOOKUP(GA$8,Conditions!$A:$R,$C17,FALSE)</f>
        <v>203.95552810240736</v>
      </c>
      <c r="GB17" s="16">
        <f>VLOOKUP(GB$8,Conditions!$A:$R,$C17,FALSE)</f>
        <v>122.81782810240735</v>
      </c>
      <c r="GC17" s="16">
        <f>VLOOKUP(GC$8,Conditions!$A:$R,$C17,FALSE)</f>
        <v>122.81782810240735</v>
      </c>
      <c r="GD17" s="16">
        <f>VLOOKUP(GD$8,Conditions!$A:$R,$C17,FALSE)</f>
        <v>122.81782810240735</v>
      </c>
      <c r="GE17" s="16">
        <f>VLOOKUP(GE$8,Conditions!$A:$R,$C17,FALSE)</f>
        <v>122.81782810240735</v>
      </c>
      <c r="GF17" s="16">
        <f>VLOOKUP(GF$8,Conditions!$A:$R,$C17,FALSE)</f>
        <v>122.81782810240735</v>
      </c>
      <c r="GG17" s="16">
        <f>VLOOKUP(GG$8,Conditions!$A:$R,$C17,FALSE)</f>
        <v>122.81782810240735</v>
      </c>
      <c r="GH17" s="16">
        <f>VLOOKUP(GH$8,Conditions!$A:$R,$C17,FALSE)</f>
        <v>122.81782810240735</v>
      </c>
      <c r="GI17" s="16">
        <f>VLOOKUP(GI$8,Conditions!$A:$R,$C17,FALSE)</f>
        <v>122.81782810240735</v>
      </c>
      <c r="GJ17" s="16">
        <f>VLOOKUP(GJ$8,Conditions!$A:$R,$C17,FALSE)</f>
        <v>122.81782810240735</v>
      </c>
      <c r="GK17" s="16">
        <f>VLOOKUP(GK$8,Conditions!$A:$R,$C17,FALSE)</f>
        <v>122.81782810240735</v>
      </c>
      <c r="GL17" s="16">
        <f>VLOOKUP(GL$8,Conditions!$A:$R,$C17,FALSE)</f>
        <v>82.248978102407349</v>
      </c>
      <c r="GM17" s="16">
        <f>VLOOKUP(GM$8,Conditions!$A:$R,$C17,FALSE)</f>
        <v>82.248978102407349</v>
      </c>
      <c r="GN17" s="16">
        <f>VLOOKUP(GN$8,Conditions!$A:$R,$C17,FALSE)</f>
        <v>82.248978102407349</v>
      </c>
      <c r="GO17" s="16">
        <f>VLOOKUP(GO$8,Conditions!$A:$R,$C17,FALSE)</f>
        <v>82.248978102407349</v>
      </c>
      <c r="GP17" s="16">
        <f>VLOOKUP(GP$8,Conditions!$A:$R,$C17,FALSE)</f>
        <v>82.248978102407349</v>
      </c>
      <c r="GQ17" s="16">
        <f>VLOOKUP(GQ$8,Conditions!$A:$R,$C17,FALSE)</f>
        <v>82.248978102407349</v>
      </c>
      <c r="GR17" s="16">
        <f>VLOOKUP(GR$8,Conditions!$A:$R,$C17,FALSE)</f>
        <v>82.248978102407349</v>
      </c>
      <c r="GS17" s="16">
        <f>VLOOKUP(GS$8,Conditions!$A:$R,$C17,FALSE)</f>
        <v>82.248978102407349</v>
      </c>
      <c r="GT17" s="16">
        <f>VLOOKUP(GT$8,Conditions!$A:$R,$C17,FALSE)</f>
        <v>82.248978102407349</v>
      </c>
      <c r="GU17" s="16">
        <f>VLOOKUP(GU$8,Conditions!$A:$R,$C17,FALSE)</f>
        <v>82.248978102407349</v>
      </c>
      <c r="GV17" s="16">
        <f>VLOOKUP(GV$8,Conditions!$A:$R,$C17,FALSE)</f>
        <v>82.248978102407349</v>
      </c>
      <c r="GW17" s="16">
        <f>VLOOKUP(GW$8,Conditions!$A:$R,$C17,FALSE)</f>
        <v>82.248978102407349</v>
      </c>
      <c r="GX17" s="16">
        <f>VLOOKUP(GX$8,Conditions!$A:$R,$C17,FALSE)</f>
        <v>82.248978102407349</v>
      </c>
      <c r="GY17" s="16">
        <f>VLOOKUP(GY$8,Conditions!$A:$R,$C17,FALSE)</f>
        <v>82.248978102407349</v>
      </c>
      <c r="GZ17" s="16">
        <f>VLOOKUP(GZ$8,Conditions!$A:$R,$C17,FALSE)</f>
        <v>82.248978102407349</v>
      </c>
      <c r="HA17" s="16">
        <f>VLOOKUP(HA$8,Conditions!$A:$R,$C17,FALSE)</f>
        <v>82.248978102407349</v>
      </c>
      <c r="HB17" s="16">
        <f>VLOOKUP(HB$8,Conditions!$A:$R,$C17,FALSE)</f>
        <v>82.248978102407349</v>
      </c>
      <c r="HC17" s="16">
        <f>VLOOKUP(HC$8,Conditions!$A:$R,$C17,FALSE)</f>
        <v>82.248978102407349</v>
      </c>
      <c r="HD17" s="16">
        <f>VLOOKUP(HD$8,Conditions!$A:$R,$C17,FALSE)</f>
        <v>82.248978102407349</v>
      </c>
      <c r="HE17" s="16">
        <f>VLOOKUP(HE$8,Conditions!$A:$R,$C17,FALSE)</f>
        <v>82.248978102407349</v>
      </c>
      <c r="HF17" s="16">
        <f>VLOOKUP(HF$8,Conditions!$A:$R,$C17,FALSE)</f>
        <v>82.248978102407349</v>
      </c>
      <c r="HG17" s="16">
        <f>VLOOKUP(HG$8,Conditions!$A:$R,$C17,FALSE)</f>
        <v>82.248978102407349</v>
      </c>
      <c r="HH17" s="16">
        <f>VLOOKUP(HH$8,Conditions!$A:$R,$C17,FALSE)</f>
        <v>82.248978102407349</v>
      </c>
      <c r="HI17" s="16">
        <f>VLOOKUP(HI$8,Conditions!$A:$R,$C17,FALSE)</f>
        <v>82.248978102407349</v>
      </c>
      <c r="HJ17" s="16">
        <f>VLOOKUP(HJ$8,Conditions!$A:$R,$C17,FALSE)</f>
        <v>82.248978102407349</v>
      </c>
      <c r="HK17" s="16">
        <f>VLOOKUP(HK$8,Conditions!$A:$R,$C17,FALSE)</f>
        <v>28.15717810240734</v>
      </c>
      <c r="HL17" s="16">
        <f>VLOOKUP(HL$8,Conditions!$A:$R,$C17,FALSE)</f>
        <v>28.15717810240734</v>
      </c>
      <c r="HM17" s="16">
        <f>VLOOKUP(HM$8,Conditions!$A:$R,$C17,FALSE)</f>
        <v>28.15717810240734</v>
      </c>
      <c r="HN17" s="16">
        <f>VLOOKUP(HN$8,Conditions!$A:$R,$C17,FALSE)</f>
        <v>28.15717810240734</v>
      </c>
      <c r="HO17" s="16">
        <f>VLOOKUP(HO$8,Conditions!$A:$R,$C17,FALSE)</f>
        <v>28.15717810240734</v>
      </c>
      <c r="HP17" s="16">
        <f>VLOOKUP(HP$8,Conditions!$A:$R,$C17,FALSE)</f>
        <v>28.15717810240734</v>
      </c>
      <c r="HQ17" s="16">
        <f>VLOOKUP(HQ$8,Conditions!$A:$R,$C17,FALSE)</f>
        <v>28.15717810240734</v>
      </c>
      <c r="HR17" s="16">
        <f>VLOOKUP(HR$8,Conditions!$A:$R,$C17,FALSE)</f>
        <v>28.15717810240734</v>
      </c>
      <c r="HS17" s="16">
        <f>VLOOKUP(HS$8,Conditions!$A:$R,$C17,FALSE)</f>
        <v>28.15717810240734</v>
      </c>
      <c r="HT17" s="16">
        <f>VLOOKUP(HT$8,Conditions!$A:$R,$C17,FALSE)</f>
        <v>28.15717810240734</v>
      </c>
      <c r="HU17" s="16">
        <f>VLOOKUP(HU$8,Conditions!$A:$R,$C17,FALSE)</f>
        <v>28.15717810240734</v>
      </c>
      <c r="HV17" s="16">
        <f>VLOOKUP(HV$8,Conditions!$A:$R,$C17,FALSE)</f>
        <v>28.15717810240734</v>
      </c>
      <c r="HW17" s="16">
        <f>VLOOKUP(HW$8,Conditions!$A:$R,$C17,FALSE)</f>
        <v>28.15717810240734</v>
      </c>
      <c r="HX17" s="16">
        <f>VLOOKUP(HX$8,Conditions!$A:$R,$C17,FALSE)</f>
        <v>28.15717810240734</v>
      </c>
      <c r="HY17" s="16">
        <f>VLOOKUP(HY$8,Conditions!$A:$R,$C17,FALSE)</f>
        <v>28.15717810240734</v>
      </c>
      <c r="HZ17" s="16">
        <f>VLOOKUP(HZ$8,Conditions!$A:$R,$C17,FALSE)</f>
        <v>28.15717810240734</v>
      </c>
      <c r="IA17" s="16">
        <f>VLOOKUP(IA$8,Conditions!$A:$R,$C17,FALSE)</f>
        <v>28.15717810240734</v>
      </c>
      <c r="IB17" s="16">
        <f>VLOOKUP(IB$8,Conditions!$A:$R,$C17,FALSE)</f>
        <v>28.15717810240734</v>
      </c>
      <c r="IC17" s="16">
        <f>VLOOKUP(IC$8,Conditions!$A:$R,$C17,FALSE)</f>
        <v>28.15717810240734</v>
      </c>
      <c r="ID17" s="16">
        <f>VLOOKUP(ID$8,Conditions!$A:$R,$C17,FALSE)</f>
        <v>28.15717810240734</v>
      </c>
      <c r="IE17" s="16">
        <f>VLOOKUP(IE$8,Conditions!$A:$R,$C17,FALSE)</f>
        <v>28.15717810240734</v>
      </c>
      <c r="IF17" s="16">
        <f>VLOOKUP(IF$8,Conditions!$A:$R,$C17,FALSE)</f>
        <v>28.15717810240734</v>
      </c>
      <c r="IG17" s="16">
        <f>VLOOKUP(IG$8,Conditions!$A:$R,$C17,FALSE)</f>
        <v>28.15717810240734</v>
      </c>
      <c r="IH17" s="16">
        <f>VLOOKUP(IH$8,Conditions!$A:$R,$C17,FALSE)</f>
        <v>28.15717810240734</v>
      </c>
      <c r="II17" s="16">
        <f>VLOOKUP(II$8,Conditions!$A:$R,$C17,FALSE)</f>
        <v>28.15717810240734</v>
      </c>
      <c r="IJ17" s="16">
        <f>VLOOKUP(IJ$8,Conditions!$A:$R,$C17,FALSE)</f>
        <v>28.15717810240734</v>
      </c>
      <c r="IK17" s="16">
        <f>VLOOKUP(IK$8,Conditions!$A:$R,$C17,FALSE)</f>
        <v>28.15717810240734</v>
      </c>
      <c r="IL17" s="16">
        <f>VLOOKUP(IL$8,Conditions!$A:$R,$C17,FALSE)</f>
        <v>28.15717810240734</v>
      </c>
      <c r="IM17" s="16">
        <f>VLOOKUP(IM$8,Conditions!$A:$R,$C17,FALSE)</f>
        <v>28.15717810240734</v>
      </c>
      <c r="IN17" s="16">
        <f>VLOOKUP(IN$8,Conditions!$A:$R,$C17,FALSE)</f>
        <v>28.15717810240734</v>
      </c>
      <c r="IO17" s="16">
        <f>VLOOKUP(IO$8,Conditions!$A:$R,$C17,FALSE)</f>
        <v>244.52437810240735</v>
      </c>
      <c r="IP17" s="16">
        <f>VLOOKUP(IP$8,Conditions!$A:$R,$C17,FALSE)</f>
        <v>244.52437810240735</v>
      </c>
      <c r="IQ17" s="16">
        <f>VLOOKUP(IQ$8,Conditions!$A:$R,$C17,FALSE)</f>
        <v>244.52437810240735</v>
      </c>
      <c r="IR17" s="16">
        <f>VLOOKUP(IR$8,Conditions!$A:$R,$C17,FALSE)</f>
        <v>244.52437810240735</v>
      </c>
      <c r="IS17" s="16">
        <f>VLOOKUP(IS$8,Conditions!$A:$R,$C17,FALSE)</f>
        <v>244.52437810240735</v>
      </c>
      <c r="IT17" s="16">
        <f>VLOOKUP(IT$8,Conditions!$A:$R,$C17,FALSE)</f>
        <v>244.52437810240735</v>
      </c>
      <c r="IU17" s="16">
        <f>VLOOKUP(IU$8,Conditions!$A:$R,$C17,FALSE)</f>
        <v>244.52437810240735</v>
      </c>
      <c r="IV17" s="16">
        <f>VLOOKUP(IV$8,Conditions!$A:$R,$C17,FALSE)</f>
        <v>244.52437810240735</v>
      </c>
      <c r="IW17" s="16">
        <f>VLOOKUP(IW$8,Conditions!$A:$R,$C17,FALSE)</f>
        <v>244.52437810240735</v>
      </c>
      <c r="IX17" s="16">
        <f>VLOOKUP(IX$8,Conditions!$A:$R,$C17,FALSE)</f>
        <v>244.52437810240735</v>
      </c>
      <c r="IY17" s="16">
        <f>VLOOKUP(IY$8,Conditions!$A:$R,$C17,FALSE)</f>
        <v>244.52437810240735</v>
      </c>
      <c r="IZ17" s="16">
        <f>VLOOKUP(IZ$8,Conditions!$A:$R,$C17,FALSE)</f>
        <v>244.52437810240735</v>
      </c>
      <c r="JA17" s="16">
        <f>VLOOKUP(JA$8,Conditions!$A:$R,$C17,FALSE)</f>
        <v>244.52437810240735</v>
      </c>
      <c r="JB17" s="16">
        <f>VLOOKUP(JB$8,Conditions!$A:$R,$C17,FALSE)</f>
        <v>244.52437810240735</v>
      </c>
      <c r="JC17" s="16">
        <f>VLOOKUP(JC$8,Conditions!$A:$R,$C17,FALSE)</f>
        <v>244.52437810240735</v>
      </c>
      <c r="JD17" s="16">
        <f>VLOOKUP(JD$8,Conditions!$A:$R,$C17,FALSE)</f>
        <v>244.52437810240735</v>
      </c>
      <c r="JE17" s="16">
        <f>VLOOKUP(JE$8,Conditions!$A:$R,$C17,FALSE)</f>
        <v>244.52437810240735</v>
      </c>
    </row>
    <row r="18" spans="2:265" s="3" customFormat="1" x14ac:dyDescent="0.25">
      <c r="B18" s="24" t="s">
        <v>52</v>
      </c>
      <c r="C18" s="16">
        <v>14</v>
      </c>
      <c r="D18" s="16" t="s">
        <v>85</v>
      </c>
      <c r="E18" s="16">
        <f>VLOOKUP(E$8,Conditions!$A:$R,$C18,FALSE)</f>
        <v>3.6900223938883481E-2</v>
      </c>
      <c r="F18" s="16">
        <f>VLOOKUP(F$8,Conditions!$A:$R,$C18,FALSE)</f>
        <v>3.6900223938883481E-2</v>
      </c>
      <c r="G18" s="16">
        <f>VLOOKUP(G$8,Conditions!$A:$R,$C18,FALSE)</f>
        <v>3.6900223938883481E-2</v>
      </c>
      <c r="H18" s="16">
        <f>VLOOKUP(H$8,Conditions!$A:$R,$C18,FALSE)</f>
        <v>3.6900223938883481E-2</v>
      </c>
      <c r="I18" s="16">
        <f>VLOOKUP(I$8,Conditions!$A:$R,$C18,FALSE)</f>
        <v>3.6900223938883481E-2</v>
      </c>
      <c r="J18" s="16">
        <f>VLOOKUP(J$8,Conditions!$A:$R,$C18,FALSE)</f>
        <v>3.6900223938883481E-2</v>
      </c>
      <c r="K18" s="16">
        <f>VLOOKUP(K$8,Conditions!$A:$R,$C18,FALSE)</f>
        <v>3.586820293669328E-2</v>
      </c>
      <c r="L18" s="16">
        <f>VLOOKUP(L$8,Conditions!$A:$R,$C18,FALSE)</f>
        <v>3.586820293669328E-2</v>
      </c>
      <c r="M18" s="16">
        <f>VLOOKUP(M$8,Conditions!$A:$R,$C18,FALSE)</f>
        <v>3.586820293669328E-2</v>
      </c>
      <c r="N18" s="16">
        <f>VLOOKUP(N$8,Conditions!$A:$R,$C18,FALSE)</f>
        <v>3.586820293669328E-2</v>
      </c>
      <c r="O18" s="16">
        <f>VLOOKUP(O$8,Conditions!$A:$R,$C18,FALSE)</f>
        <v>3.586820293669328E-2</v>
      </c>
      <c r="P18" s="16">
        <f>VLOOKUP(P$8,Conditions!$A:$R,$C18,FALSE)</f>
        <v>3.5825648128010125E-2</v>
      </c>
      <c r="Q18" s="16">
        <f>VLOOKUP(Q$8,Conditions!$A:$R,$C18,FALSE)</f>
        <v>3.5825648128010125E-2</v>
      </c>
      <c r="R18" s="16">
        <f>VLOOKUP(R$8,Conditions!$A:$R,$C18,FALSE)</f>
        <v>3.5825648128010125E-2</v>
      </c>
      <c r="S18" s="16">
        <f>VLOOKUP(S$8,Conditions!$A:$R,$C18,FALSE)</f>
        <v>3.5825648128010125E-2</v>
      </c>
      <c r="T18" s="16">
        <f>VLOOKUP(T$8,Conditions!$A:$R,$C18,FALSE)</f>
        <v>3.5865489061597082E-2</v>
      </c>
      <c r="U18" s="16">
        <f>VLOOKUP(U$8,Conditions!$A:$R,$C18,FALSE)</f>
        <v>3.5865489061597082E-2</v>
      </c>
      <c r="V18" s="16">
        <f>VLOOKUP(V$8,Conditions!$A:$R,$C18,FALSE)</f>
        <v>3.5865489061597082E-2</v>
      </c>
      <c r="W18" s="16">
        <f>VLOOKUP(W$8,Conditions!$A:$R,$C18,FALSE)</f>
        <v>3.5865489061597082E-2</v>
      </c>
      <c r="X18" s="16">
        <f>VLOOKUP(X$8,Conditions!$A:$R,$C18,FALSE)</f>
        <v>3.2616624355358642E-2</v>
      </c>
      <c r="Y18" s="16">
        <f>VLOOKUP(Y$8,Conditions!$A:$R,$C18,FALSE)</f>
        <v>3.2616624355358642E-2</v>
      </c>
      <c r="Z18" s="16">
        <f>VLOOKUP(Z$8,Conditions!$A:$R,$C18,FALSE)</f>
        <v>3.2616624355358642E-2</v>
      </c>
      <c r="AA18" s="16">
        <f>VLOOKUP(AA$8,Conditions!$A:$R,$C18,FALSE)</f>
        <v>3.2616624355358642E-2</v>
      </c>
      <c r="AB18" s="16">
        <f>VLOOKUP(AB$8,Conditions!$A:$R,$C18,FALSE)</f>
        <v>3.2616624355358642E-2</v>
      </c>
      <c r="AC18" s="16">
        <f>VLOOKUP(AC$8,Conditions!$A:$R,$C18,FALSE)</f>
        <v>3.2616624355358642E-2</v>
      </c>
      <c r="AD18" s="16">
        <f>VLOOKUP(AD$8,Conditions!$A:$R,$C18,FALSE)</f>
        <v>3.2616624355358642E-2</v>
      </c>
      <c r="AE18" s="16">
        <f>VLOOKUP(AE$8,Conditions!$A:$R,$C18,FALSE)</f>
        <v>4.2798820564133207E-2</v>
      </c>
      <c r="AF18" s="16">
        <f>VLOOKUP(AF$8,Conditions!$A:$R,$C18,FALSE)</f>
        <v>3.6900223938883481E-2</v>
      </c>
      <c r="AG18" s="16">
        <f>VLOOKUP(AG$8,Conditions!$A:$R,$C18,FALSE)</f>
        <v>3.6900223938883481E-2</v>
      </c>
      <c r="AH18" s="16">
        <f>VLOOKUP(AH$8,Conditions!$A:$R,$C18,FALSE)</f>
        <v>3.6900223938883481E-2</v>
      </c>
      <c r="AI18" s="16">
        <f>VLOOKUP(AI$8,Conditions!$A:$R,$C18,FALSE)</f>
        <v>3.6900223938883481E-2</v>
      </c>
      <c r="AJ18" s="16">
        <f>VLOOKUP(AJ$8,Conditions!$A:$R,$C18,FALSE)</f>
        <v>3.6900223938883481E-2</v>
      </c>
      <c r="AK18" s="16">
        <f>VLOOKUP(AK$8,Conditions!$A:$R,$C18,FALSE)</f>
        <v>3.6900223938883481E-2</v>
      </c>
      <c r="AL18" s="16">
        <f>VLOOKUP(AL$8,Conditions!$A:$R,$C18,FALSE)</f>
        <v>3.6900223938883481E-2</v>
      </c>
      <c r="AM18" s="16">
        <f>VLOOKUP(AM$8,Conditions!$A:$R,$C18,FALSE)</f>
        <v>3.6900223938883481E-2</v>
      </c>
      <c r="AN18" s="16">
        <f>VLOOKUP(AN$8,Conditions!$A:$R,$C18,FALSE)</f>
        <v>3.6900223938883481E-2</v>
      </c>
      <c r="AO18" s="16">
        <f>VLOOKUP(AO$8,Conditions!$A:$R,$C18,FALSE)</f>
        <v>3.6900223938883481E-2</v>
      </c>
      <c r="AP18" s="16">
        <f>VLOOKUP(AP$8,Conditions!$A:$R,$C18,FALSE)</f>
        <v>3.6900223938883481E-2</v>
      </c>
      <c r="AQ18" s="16">
        <f>VLOOKUP(AQ$8,Conditions!$A:$R,$C18,FALSE)</f>
        <v>3.6900223938883481E-2</v>
      </c>
      <c r="AR18" s="16">
        <f>VLOOKUP(AR$8,Conditions!$A:$R,$C18,FALSE)</f>
        <v>3.6900223938883481E-2</v>
      </c>
      <c r="AS18" s="16">
        <f>VLOOKUP(AS$8,Conditions!$A:$R,$C18,FALSE)</f>
        <v>4.2798820564133207E-2</v>
      </c>
      <c r="AT18" s="16">
        <f>VLOOKUP(AT$8,Conditions!$A:$R,$C18,FALSE)</f>
        <v>4.2798820564133207E-2</v>
      </c>
      <c r="AU18" s="16">
        <f>VLOOKUP(AU$8,Conditions!$A:$R,$C18,FALSE)</f>
        <v>4.2798820564133207E-2</v>
      </c>
      <c r="AV18" s="16">
        <f>VLOOKUP(AV$8,Conditions!$A:$R,$C18,FALSE)</f>
        <v>4.2798820564133207E-2</v>
      </c>
      <c r="AW18" s="16">
        <f>VLOOKUP(AW$8,Conditions!$A:$R,$C18,FALSE)</f>
        <v>4.2798820564133207E-2</v>
      </c>
      <c r="AX18" s="16">
        <f>VLOOKUP(AX$8,Conditions!$A:$R,$C18,FALSE)</f>
        <v>4.2798820564133207E-2</v>
      </c>
      <c r="AY18" s="16">
        <f>VLOOKUP(AY$8,Conditions!$A:$R,$C18,FALSE)</f>
        <v>4.2798820564133207E-2</v>
      </c>
      <c r="AZ18" s="16">
        <f>VLOOKUP(AZ$8,Conditions!$A:$R,$C18,FALSE)</f>
        <v>4.2798820564133207E-2</v>
      </c>
      <c r="BA18" s="16">
        <f>VLOOKUP(BA$8,Conditions!$A:$R,$C18,FALSE)</f>
        <v>4.2798820564133207E-2</v>
      </c>
      <c r="BB18" s="16">
        <f>VLOOKUP(BB$8,Conditions!$A:$R,$C18,FALSE)</f>
        <v>3.0820524190847815E-2</v>
      </c>
      <c r="BC18" s="16">
        <f>VLOOKUP(BC$8,Conditions!$A:$R,$C18,FALSE)</f>
        <v>3.0820524190847815E-2</v>
      </c>
      <c r="BD18" s="16">
        <f>VLOOKUP(BD$8,Conditions!$A:$R,$C18,FALSE)</f>
        <v>3.0820524190847815E-2</v>
      </c>
      <c r="BE18" s="16">
        <f>VLOOKUP(BE$8,Conditions!$A:$R,$C18,FALSE)</f>
        <v>3.0820524190847815E-2</v>
      </c>
      <c r="BF18" s="16">
        <f>VLOOKUP(BF$8,Conditions!$A:$R,$C18,FALSE)</f>
        <v>3.0820524190847815E-2</v>
      </c>
      <c r="BG18" s="16">
        <f>VLOOKUP(BG$8,Conditions!$A:$R,$C18,FALSE)</f>
        <v>3.0820524190847815E-2</v>
      </c>
      <c r="BH18" s="16">
        <f>VLOOKUP(BH$8,Conditions!$A:$R,$C18,FALSE)</f>
        <v>3.0820524190847815E-2</v>
      </c>
      <c r="BI18" s="16">
        <f>VLOOKUP(BI$8,Conditions!$A:$R,$C18,FALSE)</f>
        <v>3.0820524190847815E-2</v>
      </c>
      <c r="BJ18" s="16">
        <f>VLOOKUP(BJ$8,Conditions!$A:$R,$C18,FALSE)</f>
        <v>3.0820524190847815E-2</v>
      </c>
      <c r="BK18" s="16">
        <f>VLOOKUP(BK$8,Conditions!$A:$R,$C18,FALSE)</f>
        <v>3.0820524190847815E-2</v>
      </c>
      <c r="BL18" s="16">
        <f>VLOOKUP(BL$8,Conditions!$A:$R,$C18,FALSE)</f>
        <v>2.4845781916436323E-2</v>
      </c>
      <c r="BM18" s="16">
        <f>VLOOKUP(BM$8,Conditions!$A:$R,$C18,FALSE)</f>
        <v>2.4845781916436323E-2</v>
      </c>
      <c r="BN18" s="16">
        <f>VLOOKUP(BN$8,Conditions!$A:$R,$C18,FALSE)</f>
        <v>2.4845781916436323E-2</v>
      </c>
      <c r="BO18" s="16">
        <f>VLOOKUP(BO$8,Conditions!$A:$R,$C18,FALSE)</f>
        <v>2.4845781916436323E-2</v>
      </c>
      <c r="BP18" s="16">
        <f>VLOOKUP(BP$8,Conditions!$A:$R,$C18,FALSE)</f>
        <v>2.4845781916436323E-2</v>
      </c>
      <c r="BQ18" s="16">
        <f>VLOOKUP(BQ$8,Conditions!$A:$R,$C18,FALSE)</f>
        <v>2.4845781916436323E-2</v>
      </c>
      <c r="BR18" s="16">
        <f>VLOOKUP(BR$8,Conditions!$A:$R,$C18,FALSE)</f>
        <v>2.4845781916436323E-2</v>
      </c>
      <c r="BS18" s="16">
        <f>VLOOKUP(BS$8,Conditions!$A:$R,$C18,FALSE)</f>
        <v>2.4845781916436323E-2</v>
      </c>
      <c r="BT18" s="16">
        <f>VLOOKUP(BT$8,Conditions!$A:$R,$C18,FALSE)</f>
        <v>3.6900223938883481E-2</v>
      </c>
      <c r="BU18" s="16">
        <f>VLOOKUP(BU$8,Conditions!$A:$R,$C18,FALSE)</f>
        <v>3.6900223938883481E-2</v>
      </c>
      <c r="BV18" s="16">
        <f>VLOOKUP(BV$8,Conditions!$A:$R,$C18,FALSE)</f>
        <v>3.6900223938883481E-2</v>
      </c>
      <c r="BW18" s="16">
        <f>VLOOKUP(BW$8,Conditions!$A:$R,$C18,FALSE)</f>
        <v>3.6900223938883481E-2</v>
      </c>
      <c r="BX18" s="16">
        <f>VLOOKUP(BX$8,Conditions!$A:$R,$C18,FALSE)</f>
        <v>3.6900223938883481E-2</v>
      </c>
      <c r="BY18" s="16">
        <f>VLOOKUP(BY$8,Conditions!$A:$R,$C18,FALSE)</f>
        <v>3.6900223938883481E-2</v>
      </c>
      <c r="BZ18" s="16">
        <f>VLOOKUP(BZ$8,Conditions!$A:$R,$C18,FALSE)</f>
        <v>3.6900223938883481E-2</v>
      </c>
      <c r="CA18" s="16">
        <f>VLOOKUP(CA$8,Conditions!$A:$R,$C18,FALSE)</f>
        <v>3.6900223938883481E-2</v>
      </c>
      <c r="CB18" s="16">
        <f>VLOOKUP(CB$8,Conditions!$A:$R,$C18,FALSE)</f>
        <v>3.6900223938883481E-2</v>
      </c>
      <c r="CC18" s="16">
        <f>VLOOKUP(CC$8,Conditions!$A:$R,$C18,FALSE)</f>
        <v>3.6829570051383216E-2</v>
      </c>
      <c r="CD18" s="16">
        <f>VLOOKUP(CD$8,Conditions!$A:$R,$C18,FALSE)</f>
        <v>3.6829570051383216E-2</v>
      </c>
      <c r="CE18" s="16">
        <f>VLOOKUP(CE$8,Conditions!$A:$R,$C18,FALSE)</f>
        <v>3.6829570051383216E-2</v>
      </c>
      <c r="CF18" s="16">
        <f>VLOOKUP(CF$8,Conditions!$A:$R,$C18,FALSE)</f>
        <v>3.6829570051383216E-2</v>
      </c>
      <c r="CG18" s="16">
        <f>VLOOKUP(CG$8,Conditions!$A:$R,$C18,FALSE)</f>
        <v>3.6829570051383216E-2</v>
      </c>
      <c r="CH18" s="16">
        <f>VLOOKUP(CH$8,Conditions!$A:$R,$C18,FALSE)</f>
        <v>3.6829570051383216E-2</v>
      </c>
      <c r="CI18" s="16">
        <f>VLOOKUP(CI$8,Conditions!$A:$R,$C18,FALSE)</f>
        <v>3.6829570051383216E-2</v>
      </c>
      <c r="CJ18" s="16">
        <f>VLOOKUP(CJ$8,Conditions!$A:$R,$C18,FALSE)</f>
        <v>3.6829570051383216E-2</v>
      </c>
      <c r="CK18" s="16">
        <f>VLOOKUP(CK$8,Conditions!$A:$R,$C18,FALSE)</f>
        <v>3.6829570051383216E-2</v>
      </c>
      <c r="CL18" s="16">
        <f>VLOOKUP(CL$8,Conditions!$A:$R,$C18,FALSE)</f>
        <v>3.6892780304165873E-2</v>
      </c>
      <c r="CM18" s="16">
        <f>VLOOKUP(CM$8,Conditions!$A:$R,$C18,FALSE)</f>
        <v>3.6892780304165873E-2</v>
      </c>
      <c r="CN18" s="16">
        <f>VLOOKUP(CN$8,Conditions!$A:$R,$C18,FALSE)</f>
        <v>3.6892780304165873E-2</v>
      </c>
      <c r="CO18" s="16">
        <f>VLOOKUP(CO$8,Conditions!$A:$R,$C18,FALSE)</f>
        <v>3.6892780304165873E-2</v>
      </c>
      <c r="CP18" s="16">
        <f>VLOOKUP(CP$8,Conditions!$A:$R,$C18,FALSE)</f>
        <v>3.6892780304165873E-2</v>
      </c>
      <c r="CQ18" s="16">
        <f>VLOOKUP(CQ$8,Conditions!$A:$R,$C18,FALSE)</f>
        <v>3.6892780304165873E-2</v>
      </c>
      <c r="CR18" s="16">
        <f>VLOOKUP(CR$8,Conditions!$A:$R,$C18,FALSE)</f>
        <v>3.6892780304165873E-2</v>
      </c>
      <c r="CS18" s="16">
        <f>VLOOKUP(CS$8,Conditions!$A:$R,$C18,FALSE)</f>
        <v>3.6892780304165873E-2</v>
      </c>
      <c r="CT18" s="16">
        <f>VLOOKUP(CT$8,Conditions!$A:$R,$C18,FALSE)</f>
        <v>3.6892780304165873E-2</v>
      </c>
      <c r="CU18" s="16">
        <f>VLOOKUP(CU$8,Conditions!$A:$R,$C18,FALSE)</f>
        <v>3.6892780304165873E-2</v>
      </c>
      <c r="CV18" s="16">
        <f>VLOOKUP(CV$8,Conditions!$A:$R,$C18,FALSE)</f>
        <v>4.4887007083604068E-2</v>
      </c>
      <c r="CW18" s="16">
        <f>VLOOKUP(CW$8,Conditions!$A:$R,$C18,FALSE)</f>
        <v>4.4887007083604068E-2</v>
      </c>
      <c r="CX18" s="16">
        <f>VLOOKUP(CX$8,Conditions!$A:$R,$C18,FALSE)</f>
        <v>4.4887007083604068E-2</v>
      </c>
      <c r="CY18" s="16">
        <f>VLOOKUP(CY$8,Conditions!$A:$R,$C18,FALSE)</f>
        <v>4.4887007083604068E-2</v>
      </c>
      <c r="CZ18" s="16">
        <f>VLOOKUP(CZ$8,Conditions!$A:$R,$C18,FALSE)</f>
        <v>4.4887007083604068E-2</v>
      </c>
      <c r="DA18" s="16">
        <f>VLOOKUP(DA$8,Conditions!$A:$R,$C18,FALSE)</f>
        <v>4.4887007083604068E-2</v>
      </c>
      <c r="DB18" s="16">
        <f>VLOOKUP(DB$8,Conditions!$A:$R,$C18,FALSE)</f>
        <v>4.4887007083604068E-2</v>
      </c>
      <c r="DC18" s="16">
        <f>VLOOKUP(DC$8,Conditions!$A:$R,$C18,FALSE)</f>
        <v>4.4887007083604068E-2</v>
      </c>
      <c r="DD18" s="16">
        <f>VLOOKUP(DD$8,Conditions!$A:$R,$C18,FALSE)</f>
        <v>4.4500682791948666E-2</v>
      </c>
      <c r="DE18" s="16">
        <f>VLOOKUP(DE$8,Conditions!$A:$R,$C18,FALSE)</f>
        <v>4.4500682791948666E-2</v>
      </c>
      <c r="DF18" s="16">
        <f>VLOOKUP(DF$8,Conditions!$A:$R,$C18,FALSE)</f>
        <v>4.4500682791948666E-2</v>
      </c>
      <c r="DG18" s="16">
        <f>VLOOKUP(DG$8,Conditions!$A:$R,$C18,FALSE)</f>
        <v>4.4500682791948666E-2</v>
      </c>
      <c r="DH18" s="16">
        <f>VLOOKUP(DH$8,Conditions!$A:$R,$C18,FALSE)</f>
        <v>4.4500682791948666E-2</v>
      </c>
      <c r="DI18" s="16">
        <f>VLOOKUP(DI$8,Conditions!$A:$R,$C18,FALSE)</f>
        <v>4.4500682791948666E-2</v>
      </c>
      <c r="DJ18" s="16">
        <f>VLOOKUP(DJ$8,Conditions!$A:$R,$C18,FALSE)</f>
        <v>4.4500682791948666E-2</v>
      </c>
      <c r="DK18" s="16">
        <f>VLOOKUP(DK$8,Conditions!$A:$R,$C18,FALSE)</f>
        <v>4.4500682791948666E-2</v>
      </c>
      <c r="DL18" s="16">
        <f>VLOOKUP(DL$8,Conditions!$A:$R,$C18,FALSE)</f>
        <v>4.4500682791948666E-2</v>
      </c>
      <c r="DM18" s="16">
        <f>VLOOKUP(DM$8,Conditions!$A:$R,$C18,FALSE)</f>
        <v>4.4500682791948666E-2</v>
      </c>
      <c r="DN18" s="16">
        <f>VLOOKUP(DN$8,Conditions!$A:$R,$C18,FALSE)</f>
        <v>4.4500682791948666E-2</v>
      </c>
      <c r="DO18" s="16">
        <f>VLOOKUP(DO$8,Conditions!$A:$R,$C18,FALSE)</f>
        <v>4.4500682791948666E-2</v>
      </c>
      <c r="DP18" s="16">
        <f>VLOOKUP(DP$8,Conditions!$A:$R,$C18,FALSE)</f>
        <v>4.4500682791948666E-2</v>
      </c>
      <c r="DQ18" s="16">
        <f>VLOOKUP(DQ$8,Conditions!$A:$R,$C18,FALSE)</f>
        <v>4.4500682791948666E-2</v>
      </c>
      <c r="DR18" s="16">
        <f>VLOOKUP(DR$8,Conditions!$A:$R,$C18,FALSE)</f>
        <v>4.2965437515355344E-2</v>
      </c>
      <c r="DS18" s="16">
        <f>VLOOKUP(DS$8,Conditions!$A:$R,$C18,FALSE)</f>
        <v>4.2965437515355344E-2</v>
      </c>
      <c r="DT18" s="16">
        <f>VLOOKUP(DT$8,Conditions!$A:$R,$C18,FALSE)</f>
        <v>4.2965437515355344E-2</v>
      </c>
      <c r="DU18" s="16">
        <f>VLOOKUP(DU$8,Conditions!$A:$R,$C18,FALSE)</f>
        <v>4.2965437515355344E-2</v>
      </c>
      <c r="DV18" s="16">
        <f>VLOOKUP(DV$8,Conditions!$A:$R,$C18,FALSE)</f>
        <v>4.2965437515355344E-2</v>
      </c>
      <c r="DW18" s="16">
        <f>VLOOKUP(DW$8,Conditions!$A:$R,$C18,FALSE)</f>
        <v>4.2965437515355344E-2</v>
      </c>
      <c r="DX18" s="16">
        <f>VLOOKUP(DX$8,Conditions!$A:$R,$C18,FALSE)</f>
        <v>4.2965437515355344E-2</v>
      </c>
      <c r="DY18" s="16">
        <f>VLOOKUP(DY$8,Conditions!$A:$R,$C18,FALSE)</f>
        <v>4.2965437515355344E-2</v>
      </c>
      <c r="DZ18" s="16">
        <f>VLOOKUP(DZ$8,Conditions!$A:$R,$C18,FALSE)</f>
        <v>4.2965437515355344E-2</v>
      </c>
      <c r="EA18" s="16">
        <f>VLOOKUP(EA$8,Conditions!$A:$R,$C18,FALSE)</f>
        <v>4.4887007083604068E-2</v>
      </c>
      <c r="EB18" s="16">
        <f>VLOOKUP(EB$8,Conditions!$A:$R,$C18,FALSE)</f>
        <v>4.4887007083604068E-2</v>
      </c>
      <c r="EC18" s="16">
        <f>VLOOKUP(EC$8,Conditions!$A:$R,$C18,FALSE)</f>
        <v>4.4887007083604068E-2</v>
      </c>
      <c r="ED18" s="16">
        <f>VLOOKUP(ED$8,Conditions!$A:$R,$C18,FALSE)</f>
        <v>4.4887007083604068E-2</v>
      </c>
      <c r="EE18" s="16">
        <f>VLOOKUP(EE$8,Conditions!$A:$R,$C18,FALSE)</f>
        <v>4.4887007083604068E-2</v>
      </c>
      <c r="EF18" s="16">
        <f>VLOOKUP(EF$8,Conditions!$A:$R,$C18,FALSE)</f>
        <v>4.4887007083604068E-2</v>
      </c>
      <c r="EG18" s="16">
        <f>VLOOKUP(EG$8,Conditions!$A:$R,$C18,FALSE)</f>
        <v>4.4887007083604068E-2</v>
      </c>
      <c r="EH18" s="16">
        <f>VLOOKUP(EH$8,Conditions!$A:$R,$C18,FALSE)</f>
        <v>4.4887007083604068E-2</v>
      </c>
      <c r="EI18" s="16">
        <f>VLOOKUP(EI$8,Conditions!$A:$R,$C18,FALSE)</f>
        <v>4.4887007083604068E-2</v>
      </c>
      <c r="EJ18" s="16">
        <f>VLOOKUP(EJ$8,Conditions!$A:$R,$C18,FALSE)</f>
        <v>4.4887007083604068E-2</v>
      </c>
      <c r="EK18" s="16">
        <f>VLOOKUP(EK$8,Conditions!$A:$R,$C18,FALSE)</f>
        <v>4.4887007083604068E-2</v>
      </c>
      <c r="EL18" s="16">
        <f>VLOOKUP(EL$8,Conditions!$A:$R,$C18,FALSE)</f>
        <v>4.4887007083604068E-2</v>
      </c>
      <c r="EM18" s="16">
        <f>VLOOKUP(EM$8,Conditions!$A:$R,$C18,FALSE)</f>
        <v>4.4887007083604068E-2</v>
      </c>
      <c r="EN18" s="16">
        <f>VLOOKUP(EN$8,Conditions!$A:$R,$C18,FALSE)</f>
        <v>4.4887007083604068E-2</v>
      </c>
      <c r="EO18" s="16">
        <f>VLOOKUP(EO$8,Conditions!$A:$R,$C18,FALSE)</f>
        <v>4.4887007083604068E-2</v>
      </c>
      <c r="EP18" s="16">
        <f>VLOOKUP(EP$8,Conditions!$A:$R,$C18,FALSE)</f>
        <v>4.4887007083604068E-2</v>
      </c>
      <c r="EQ18" s="16">
        <f>VLOOKUP(EQ$8,Conditions!$A:$R,$C18,FALSE)</f>
        <v>4.4887007083604068E-2</v>
      </c>
      <c r="ER18" s="16">
        <f>VLOOKUP(ER$8,Conditions!$A:$R,$C18,FALSE)</f>
        <v>4.4887007083604068E-2</v>
      </c>
      <c r="ES18" s="16">
        <f>VLOOKUP(ES$8,Conditions!$A:$R,$C18,FALSE)</f>
        <v>4.4887007083604068E-2</v>
      </c>
      <c r="ET18" s="16">
        <f>VLOOKUP(ET$8,Conditions!$A:$R,$C18,FALSE)</f>
        <v>4.4887007083604068E-2</v>
      </c>
      <c r="EU18" s="16">
        <f>VLOOKUP(EU$8,Conditions!$A:$R,$C18,FALSE)</f>
        <v>4.4887007083604068E-2</v>
      </c>
      <c r="EV18" s="16">
        <f>VLOOKUP(EV$8,Conditions!$A:$R,$C18,FALSE)</f>
        <v>4.4887007083604068E-2</v>
      </c>
      <c r="EW18" s="16">
        <f>VLOOKUP(EW$8,Conditions!$A:$R,$C18,FALSE)</f>
        <v>4.4887007083604068E-2</v>
      </c>
      <c r="EX18" s="16">
        <f>VLOOKUP(EX$8,Conditions!$A:$R,$C18,FALSE)</f>
        <v>4.4887007083604068E-2</v>
      </c>
      <c r="EY18" s="16">
        <f>VLOOKUP(EY$8,Conditions!$A:$R,$C18,FALSE)</f>
        <v>4.4789798534730696E-2</v>
      </c>
      <c r="EZ18" s="16">
        <f>VLOOKUP(EZ$8,Conditions!$A:$R,$C18,FALSE)</f>
        <v>4.4789798534730696E-2</v>
      </c>
      <c r="FA18" s="16">
        <f>VLOOKUP(FA$8,Conditions!$A:$R,$C18,FALSE)</f>
        <v>4.4789798534730696E-2</v>
      </c>
      <c r="FB18" s="16">
        <f>VLOOKUP(FB$8,Conditions!$A:$R,$C18,FALSE)</f>
        <v>4.4789798534730696E-2</v>
      </c>
      <c r="FC18" s="16">
        <f>VLOOKUP(FC$8,Conditions!$A:$R,$C18,FALSE)</f>
        <v>4.4789798534730696E-2</v>
      </c>
      <c r="FD18" s="16">
        <f>VLOOKUP(FD$8,Conditions!$A:$R,$C18,FALSE)</f>
        <v>4.4789798534730696E-2</v>
      </c>
      <c r="FE18" s="16">
        <f>VLOOKUP(FE$8,Conditions!$A:$R,$C18,FALSE)</f>
        <v>4.4789798534730696E-2</v>
      </c>
      <c r="FF18" s="16">
        <f>VLOOKUP(FF$8,Conditions!$A:$R,$C18,FALSE)</f>
        <v>4.4848073074111525E-2</v>
      </c>
      <c r="FG18" s="16">
        <f>VLOOKUP(FG$8,Conditions!$A:$R,$C18,FALSE)</f>
        <v>4.4848073074111525E-2</v>
      </c>
      <c r="FH18" s="16">
        <f>VLOOKUP(FH$8,Conditions!$A:$R,$C18,FALSE)</f>
        <v>4.4848073074111525E-2</v>
      </c>
      <c r="FI18" s="16">
        <f>VLOOKUP(FI$8,Conditions!$A:$R,$C18,FALSE)</f>
        <v>4.4848073074111525E-2</v>
      </c>
      <c r="FJ18" s="16">
        <f>VLOOKUP(FJ$8,Conditions!$A:$R,$C18,FALSE)</f>
        <v>4.4848073074111525E-2</v>
      </c>
      <c r="FK18" s="16">
        <f>VLOOKUP(FK$8,Conditions!$A:$R,$C18,FALSE)</f>
        <v>4.4848073074111525E-2</v>
      </c>
      <c r="FL18" s="16">
        <f>VLOOKUP(FL$8,Conditions!$A:$R,$C18,FALSE)</f>
        <v>4.4848073074111525E-2</v>
      </c>
      <c r="FM18" s="16">
        <f>VLOOKUP(FM$8,Conditions!$A:$R,$C18,FALSE)</f>
        <v>4.4848073074111525E-2</v>
      </c>
      <c r="FN18" s="16">
        <f>VLOOKUP(FN$8,Conditions!$A:$R,$C18,FALSE)</f>
        <v>4.4848073074111525E-2</v>
      </c>
      <c r="FO18" s="16">
        <f>VLOOKUP(FO$8,Conditions!$A:$R,$C18,FALSE)</f>
        <v>4.4848073074111525E-2</v>
      </c>
      <c r="FP18" s="16">
        <f>VLOOKUP(FP$8,Conditions!$A:$R,$C18,FALSE)</f>
        <v>4.4848073074111525E-2</v>
      </c>
      <c r="FQ18" s="16">
        <f>VLOOKUP(FQ$8,Conditions!$A:$R,$C18,FALSE)</f>
        <v>4.4848073074111525E-2</v>
      </c>
      <c r="FR18" s="16">
        <f>VLOOKUP(FR$8,Conditions!$A:$R,$C18,FALSE)</f>
        <v>4.4848073074111525E-2</v>
      </c>
      <c r="FS18" s="16">
        <f>VLOOKUP(FS$8,Conditions!$A:$R,$C18,FALSE)</f>
        <v>4.4848073074111525E-2</v>
      </c>
      <c r="FT18" s="16">
        <f>VLOOKUP(FT$8,Conditions!$A:$R,$C18,FALSE)</f>
        <v>4.4848073074111525E-2</v>
      </c>
      <c r="FU18" s="16">
        <f>VLOOKUP(FU$8,Conditions!$A:$R,$C18,FALSE)</f>
        <v>4.4848073074111525E-2</v>
      </c>
      <c r="FV18" s="16">
        <f>VLOOKUP(FV$8,Conditions!$A:$R,$C18,FALSE)</f>
        <v>4.4848073074111525E-2</v>
      </c>
      <c r="FW18" s="16">
        <f>VLOOKUP(FW$8,Conditions!$A:$R,$C18,FALSE)</f>
        <v>4.4848073074111525E-2</v>
      </c>
      <c r="FX18" s="16">
        <f>VLOOKUP(FX$8,Conditions!$A:$R,$C18,FALSE)</f>
        <v>4.4848073074111525E-2</v>
      </c>
      <c r="FY18" s="16">
        <f>VLOOKUP(FY$8,Conditions!$A:$R,$C18,FALSE)</f>
        <v>4.4848073074111525E-2</v>
      </c>
      <c r="FZ18" s="16">
        <f>VLOOKUP(FZ$8,Conditions!$A:$R,$C18,FALSE)</f>
        <v>4.4848073074111525E-2</v>
      </c>
      <c r="GA18" s="16">
        <f>VLOOKUP(GA$8,Conditions!$A:$R,$C18,FALSE)</f>
        <v>4.4848073074111525E-2</v>
      </c>
      <c r="GB18" s="16">
        <f>VLOOKUP(GB$8,Conditions!$A:$R,$C18,FALSE)</f>
        <v>4.4693010111087533E-2</v>
      </c>
      <c r="GC18" s="16">
        <f>VLOOKUP(GC$8,Conditions!$A:$R,$C18,FALSE)</f>
        <v>4.4693010111087533E-2</v>
      </c>
      <c r="GD18" s="16">
        <f>VLOOKUP(GD$8,Conditions!$A:$R,$C18,FALSE)</f>
        <v>4.4693010111087533E-2</v>
      </c>
      <c r="GE18" s="16">
        <f>VLOOKUP(GE$8,Conditions!$A:$R,$C18,FALSE)</f>
        <v>4.4693010111087533E-2</v>
      </c>
      <c r="GF18" s="16">
        <f>VLOOKUP(GF$8,Conditions!$A:$R,$C18,FALSE)</f>
        <v>4.4693010111087533E-2</v>
      </c>
      <c r="GG18" s="16">
        <f>VLOOKUP(GG$8,Conditions!$A:$R,$C18,FALSE)</f>
        <v>4.4693010111087533E-2</v>
      </c>
      <c r="GH18" s="16">
        <f>VLOOKUP(GH$8,Conditions!$A:$R,$C18,FALSE)</f>
        <v>4.4693010111087533E-2</v>
      </c>
      <c r="GI18" s="16">
        <f>VLOOKUP(GI$8,Conditions!$A:$R,$C18,FALSE)</f>
        <v>4.4693010111087533E-2</v>
      </c>
      <c r="GJ18" s="16">
        <f>VLOOKUP(GJ$8,Conditions!$A:$R,$C18,FALSE)</f>
        <v>4.4693010111087533E-2</v>
      </c>
      <c r="GK18" s="16">
        <f>VLOOKUP(GK$8,Conditions!$A:$R,$C18,FALSE)</f>
        <v>4.4693010111087533E-2</v>
      </c>
      <c r="GL18" s="16">
        <f>VLOOKUP(GL$8,Conditions!$A:$R,$C18,FALSE)</f>
        <v>4.4500682791948666E-2</v>
      </c>
      <c r="GM18" s="16">
        <f>VLOOKUP(GM$8,Conditions!$A:$R,$C18,FALSE)</f>
        <v>4.4500682791948666E-2</v>
      </c>
      <c r="GN18" s="16">
        <f>VLOOKUP(GN$8,Conditions!$A:$R,$C18,FALSE)</f>
        <v>4.4500682791948666E-2</v>
      </c>
      <c r="GO18" s="16">
        <f>VLOOKUP(GO$8,Conditions!$A:$R,$C18,FALSE)</f>
        <v>4.4500682791948666E-2</v>
      </c>
      <c r="GP18" s="16">
        <f>VLOOKUP(GP$8,Conditions!$A:$R,$C18,FALSE)</f>
        <v>4.4500682791948666E-2</v>
      </c>
      <c r="GQ18" s="16">
        <f>VLOOKUP(GQ$8,Conditions!$A:$R,$C18,FALSE)</f>
        <v>4.4500682791948666E-2</v>
      </c>
      <c r="GR18" s="16">
        <f>VLOOKUP(GR$8,Conditions!$A:$R,$C18,FALSE)</f>
        <v>4.4500682791948666E-2</v>
      </c>
      <c r="GS18" s="16">
        <f>VLOOKUP(GS$8,Conditions!$A:$R,$C18,FALSE)</f>
        <v>4.4500682791948666E-2</v>
      </c>
      <c r="GT18" s="16">
        <f>VLOOKUP(GT$8,Conditions!$A:$R,$C18,FALSE)</f>
        <v>4.4500682791948666E-2</v>
      </c>
      <c r="GU18" s="16">
        <f>VLOOKUP(GU$8,Conditions!$A:$R,$C18,FALSE)</f>
        <v>4.4500682791948666E-2</v>
      </c>
      <c r="GV18" s="16">
        <f>VLOOKUP(GV$8,Conditions!$A:$R,$C18,FALSE)</f>
        <v>4.4500682791948666E-2</v>
      </c>
      <c r="GW18" s="16">
        <f>VLOOKUP(GW$8,Conditions!$A:$R,$C18,FALSE)</f>
        <v>4.4500682791948666E-2</v>
      </c>
      <c r="GX18" s="16">
        <f>VLOOKUP(GX$8,Conditions!$A:$R,$C18,FALSE)</f>
        <v>4.4500682791948666E-2</v>
      </c>
      <c r="GY18" s="16">
        <f>VLOOKUP(GY$8,Conditions!$A:$R,$C18,FALSE)</f>
        <v>4.4500682791948666E-2</v>
      </c>
      <c r="GZ18" s="16">
        <f>VLOOKUP(GZ$8,Conditions!$A:$R,$C18,FALSE)</f>
        <v>4.4500682791948666E-2</v>
      </c>
      <c r="HA18" s="16">
        <f>VLOOKUP(HA$8,Conditions!$A:$R,$C18,FALSE)</f>
        <v>4.4500682791948666E-2</v>
      </c>
      <c r="HB18" s="16">
        <f>VLOOKUP(HB$8,Conditions!$A:$R,$C18,FALSE)</f>
        <v>4.4500682791948666E-2</v>
      </c>
      <c r="HC18" s="16">
        <f>VLOOKUP(HC$8,Conditions!$A:$R,$C18,FALSE)</f>
        <v>4.4500682791948666E-2</v>
      </c>
      <c r="HD18" s="16">
        <f>VLOOKUP(HD$8,Conditions!$A:$R,$C18,FALSE)</f>
        <v>4.4500682791948666E-2</v>
      </c>
      <c r="HE18" s="16">
        <f>VLOOKUP(HE$8,Conditions!$A:$R,$C18,FALSE)</f>
        <v>4.4500682791948666E-2</v>
      </c>
      <c r="HF18" s="16">
        <f>VLOOKUP(HF$8,Conditions!$A:$R,$C18,FALSE)</f>
        <v>4.4500682791948666E-2</v>
      </c>
      <c r="HG18" s="16">
        <f>VLOOKUP(HG$8,Conditions!$A:$R,$C18,FALSE)</f>
        <v>4.4500682791948666E-2</v>
      </c>
      <c r="HH18" s="16">
        <f>VLOOKUP(HH$8,Conditions!$A:$R,$C18,FALSE)</f>
        <v>4.4500682791948666E-2</v>
      </c>
      <c r="HI18" s="16">
        <f>VLOOKUP(HI$8,Conditions!$A:$R,$C18,FALSE)</f>
        <v>4.4500682791948666E-2</v>
      </c>
      <c r="HJ18" s="16">
        <f>VLOOKUP(HJ$8,Conditions!$A:$R,$C18,FALSE)</f>
        <v>4.4500682791948666E-2</v>
      </c>
      <c r="HK18" s="16">
        <f>VLOOKUP(HK$8,Conditions!$A:$R,$C18,FALSE)</f>
        <v>4.2965437515355344E-2</v>
      </c>
      <c r="HL18" s="16">
        <f>VLOOKUP(HL$8,Conditions!$A:$R,$C18,FALSE)</f>
        <v>4.2965437515355344E-2</v>
      </c>
      <c r="HM18" s="16">
        <f>VLOOKUP(HM$8,Conditions!$A:$R,$C18,FALSE)</f>
        <v>4.2965437515355344E-2</v>
      </c>
      <c r="HN18" s="16">
        <f>VLOOKUP(HN$8,Conditions!$A:$R,$C18,FALSE)</f>
        <v>4.2965437515355344E-2</v>
      </c>
      <c r="HO18" s="16">
        <f>VLOOKUP(HO$8,Conditions!$A:$R,$C18,FALSE)</f>
        <v>4.2965437515355344E-2</v>
      </c>
      <c r="HP18" s="16">
        <f>VLOOKUP(HP$8,Conditions!$A:$R,$C18,FALSE)</f>
        <v>4.2965437515355344E-2</v>
      </c>
      <c r="HQ18" s="16">
        <f>VLOOKUP(HQ$8,Conditions!$A:$R,$C18,FALSE)</f>
        <v>4.2965437515355344E-2</v>
      </c>
      <c r="HR18" s="16">
        <f>VLOOKUP(HR$8,Conditions!$A:$R,$C18,FALSE)</f>
        <v>4.2965437515355344E-2</v>
      </c>
      <c r="HS18" s="16">
        <f>VLOOKUP(HS$8,Conditions!$A:$R,$C18,FALSE)</f>
        <v>4.2965437515355344E-2</v>
      </c>
      <c r="HT18" s="16">
        <f>VLOOKUP(HT$8,Conditions!$A:$R,$C18,FALSE)</f>
        <v>4.2965437515355344E-2</v>
      </c>
      <c r="HU18" s="16">
        <f>VLOOKUP(HU$8,Conditions!$A:$R,$C18,FALSE)</f>
        <v>4.2965437515355344E-2</v>
      </c>
      <c r="HV18" s="16">
        <f>VLOOKUP(HV$8,Conditions!$A:$R,$C18,FALSE)</f>
        <v>4.2965437515355344E-2</v>
      </c>
      <c r="HW18" s="16">
        <f>VLOOKUP(HW$8,Conditions!$A:$R,$C18,FALSE)</f>
        <v>4.2965437515355344E-2</v>
      </c>
      <c r="HX18" s="16">
        <f>VLOOKUP(HX$8,Conditions!$A:$R,$C18,FALSE)</f>
        <v>4.2965437515355344E-2</v>
      </c>
      <c r="HY18" s="16">
        <f>VLOOKUP(HY$8,Conditions!$A:$R,$C18,FALSE)</f>
        <v>4.2965437515355344E-2</v>
      </c>
      <c r="HZ18" s="16">
        <f>VLOOKUP(HZ$8,Conditions!$A:$R,$C18,FALSE)</f>
        <v>4.2965437515355344E-2</v>
      </c>
      <c r="IA18" s="16">
        <f>VLOOKUP(IA$8,Conditions!$A:$R,$C18,FALSE)</f>
        <v>4.2965437515355344E-2</v>
      </c>
      <c r="IB18" s="16">
        <f>VLOOKUP(IB$8,Conditions!$A:$R,$C18,FALSE)</f>
        <v>4.2965437515355344E-2</v>
      </c>
      <c r="IC18" s="16">
        <f>VLOOKUP(IC$8,Conditions!$A:$R,$C18,FALSE)</f>
        <v>4.2965437515355344E-2</v>
      </c>
      <c r="ID18" s="16">
        <f>VLOOKUP(ID$8,Conditions!$A:$R,$C18,FALSE)</f>
        <v>4.2965437515355344E-2</v>
      </c>
      <c r="IE18" s="16">
        <f>VLOOKUP(IE$8,Conditions!$A:$R,$C18,FALSE)</f>
        <v>4.2965437515355344E-2</v>
      </c>
      <c r="IF18" s="16">
        <f>VLOOKUP(IF$8,Conditions!$A:$R,$C18,FALSE)</f>
        <v>4.2965437515355344E-2</v>
      </c>
      <c r="IG18" s="16">
        <f>VLOOKUP(IG$8,Conditions!$A:$R,$C18,FALSE)</f>
        <v>4.2965437515355344E-2</v>
      </c>
      <c r="IH18" s="16">
        <f>VLOOKUP(IH$8,Conditions!$A:$R,$C18,FALSE)</f>
        <v>4.2965437515355344E-2</v>
      </c>
      <c r="II18" s="16">
        <f>VLOOKUP(II$8,Conditions!$A:$R,$C18,FALSE)</f>
        <v>4.2965437515355344E-2</v>
      </c>
      <c r="IJ18" s="16">
        <f>VLOOKUP(IJ$8,Conditions!$A:$R,$C18,FALSE)</f>
        <v>4.2965437515355344E-2</v>
      </c>
      <c r="IK18" s="16">
        <f>VLOOKUP(IK$8,Conditions!$A:$R,$C18,FALSE)</f>
        <v>4.2965437515355344E-2</v>
      </c>
      <c r="IL18" s="16">
        <f>VLOOKUP(IL$8,Conditions!$A:$R,$C18,FALSE)</f>
        <v>4.2965437515355344E-2</v>
      </c>
      <c r="IM18" s="16">
        <f>VLOOKUP(IM$8,Conditions!$A:$R,$C18,FALSE)</f>
        <v>4.2965437515355344E-2</v>
      </c>
      <c r="IN18" s="16">
        <f>VLOOKUP(IN$8,Conditions!$A:$R,$C18,FALSE)</f>
        <v>4.2965437515355344E-2</v>
      </c>
      <c r="IO18" s="16">
        <f>VLOOKUP(IO$8,Conditions!$A:$R,$C18,FALSE)</f>
        <v>4.4887007083604068E-2</v>
      </c>
      <c r="IP18" s="16">
        <f>VLOOKUP(IP$8,Conditions!$A:$R,$C18,FALSE)</f>
        <v>4.4887007083604068E-2</v>
      </c>
      <c r="IQ18" s="16">
        <f>VLOOKUP(IQ$8,Conditions!$A:$R,$C18,FALSE)</f>
        <v>4.4887007083604068E-2</v>
      </c>
      <c r="IR18" s="16">
        <f>VLOOKUP(IR$8,Conditions!$A:$R,$C18,FALSE)</f>
        <v>4.4887007083604068E-2</v>
      </c>
      <c r="IS18" s="16">
        <f>VLOOKUP(IS$8,Conditions!$A:$R,$C18,FALSE)</f>
        <v>4.4887007083604068E-2</v>
      </c>
      <c r="IT18" s="16">
        <f>VLOOKUP(IT$8,Conditions!$A:$R,$C18,FALSE)</f>
        <v>4.4887007083604068E-2</v>
      </c>
      <c r="IU18" s="16">
        <f>VLOOKUP(IU$8,Conditions!$A:$R,$C18,FALSE)</f>
        <v>4.4887007083604068E-2</v>
      </c>
      <c r="IV18" s="16">
        <f>VLOOKUP(IV$8,Conditions!$A:$R,$C18,FALSE)</f>
        <v>4.4887007083604068E-2</v>
      </c>
      <c r="IW18" s="16">
        <f>VLOOKUP(IW$8,Conditions!$A:$R,$C18,FALSE)</f>
        <v>4.4887007083604068E-2</v>
      </c>
      <c r="IX18" s="16">
        <f>VLOOKUP(IX$8,Conditions!$A:$R,$C18,FALSE)</f>
        <v>4.4887007083604068E-2</v>
      </c>
      <c r="IY18" s="16">
        <f>VLOOKUP(IY$8,Conditions!$A:$R,$C18,FALSE)</f>
        <v>4.4887007083604068E-2</v>
      </c>
      <c r="IZ18" s="16">
        <f>VLOOKUP(IZ$8,Conditions!$A:$R,$C18,FALSE)</f>
        <v>4.4887007083604068E-2</v>
      </c>
      <c r="JA18" s="16">
        <f>VLOOKUP(JA$8,Conditions!$A:$R,$C18,FALSE)</f>
        <v>4.4887007083604068E-2</v>
      </c>
      <c r="JB18" s="16">
        <f>VLOOKUP(JB$8,Conditions!$A:$R,$C18,FALSE)</f>
        <v>4.4887007083604068E-2</v>
      </c>
      <c r="JC18" s="16">
        <f>VLOOKUP(JC$8,Conditions!$A:$R,$C18,FALSE)</f>
        <v>4.4887007083604068E-2</v>
      </c>
      <c r="JD18" s="16">
        <f>VLOOKUP(JD$8,Conditions!$A:$R,$C18,FALSE)</f>
        <v>4.4887007083604068E-2</v>
      </c>
      <c r="JE18" s="16">
        <f>VLOOKUP(JE$8,Conditions!$A:$R,$C18,FALSE)</f>
        <v>4.4887007083604068E-2</v>
      </c>
    </row>
    <row r="19" spans="2:265" s="3" customFormat="1" x14ac:dyDescent="0.25">
      <c r="B19" s="39" t="s">
        <v>87</v>
      </c>
      <c r="C19" s="16">
        <v>15</v>
      </c>
      <c r="D19" s="16" t="s">
        <v>84</v>
      </c>
      <c r="E19" s="16">
        <f>VLOOKUP(E$8,Conditions!$A:$R,$C19,FALSE)</f>
        <v>107</v>
      </c>
      <c r="F19" s="16">
        <f>VLOOKUP(F$8,Conditions!$A:$R,$C19,FALSE)</f>
        <v>107</v>
      </c>
      <c r="G19" s="16">
        <f>VLOOKUP(G$8,Conditions!$A:$R,$C19,FALSE)</f>
        <v>107</v>
      </c>
      <c r="H19" s="16">
        <f>VLOOKUP(H$8,Conditions!$A:$R,$C19,FALSE)</f>
        <v>107</v>
      </c>
      <c r="I19" s="16">
        <f>VLOOKUP(I$8,Conditions!$A:$R,$C19,FALSE)</f>
        <v>107</v>
      </c>
      <c r="J19" s="16">
        <f>VLOOKUP(J$8,Conditions!$A:$R,$C19,FALSE)</f>
        <v>107</v>
      </c>
      <c r="K19" s="16">
        <f>VLOOKUP(K$8,Conditions!$A:$R,$C19,FALSE)</f>
        <v>123</v>
      </c>
      <c r="L19" s="16">
        <f>VLOOKUP(L$8,Conditions!$A:$R,$C19,FALSE)</f>
        <v>123</v>
      </c>
      <c r="M19" s="16">
        <f>VLOOKUP(M$8,Conditions!$A:$R,$C19,FALSE)</f>
        <v>123</v>
      </c>
      <c r="N19" s="16">
        <f>VLOOKUP(N$8,Conditions!$A:$R,$C19,FALSE)</f>
        <v>123</v>
      </c>
      <c r="O19" s="16">
        <f>VLOOKUP(O$8,Conditions!$A:$R,$C19,FALSE)</f>
        <v>123</v>
      </c>
      <c r="P19" s="16">
        <f>VLOOKUP(P$8,Conditions!$A:$R,$C19,FALSE)</f>
        <v>141.5</v>
      </c>
      <c r="Q19" s="16">
        <f>VLOOKUP(Q$8,Conditions!$A:$R,$C19,FALSE)</f>
        <v>141.5</v>
      </c>
      <c r="R19" s="16">
        <f>VLOOKUP(R$8,Conditions!$A:$R,$C19,FALSE)</f>
        <v>141.5</v>
      </c>
      <c r="S19" s="16">
        <f>VLOOKUP(S$8,Conditions!$A:$R,$C19,FALSE)</f>
        <v>141.5</v>
      </c>
      <c r="T19" s="16">
        <f>VLOOKUP(T$8,Conditions!$A:$R,$C19,FALSE)</f>
        <v>94.9</v>
      </c>
      <c r="U19" s="16">
        <f>VLOOKUP(U$8,Conditions!$A:$R,$C19,FALSE)</f>
        <v>94.9</v>
      </c>
      <c r="V19" s="16">
        <f>VLOOKUP(V$8,Conditions!$A:$R,$C19,FALSE)</f>
        <v>94.9</v>
      </c>
      <c r="W19" s="16">
        <f>VLOOKUP(W$8,Conditions!$A:$R,$C19,FALSE)</f>
        <v>94.9</v>
      </c>
      <c r="X19" s="16">
        <f>VLOOKUP(X$8,Conditions!$A:$R,$C19,FALSE)</f>
        <v>104.5</v>
      </c>
      <c r="Y19" s="16">
        <f>VLOOKUP(Y$8,Conditions!$A:$R,$C19,FALSE)</f>
        <v>104.5</v>
      </c>
      <c r="Z19" s="16">
        <f>VLOOKUP(Z$8,Conditions!$A:$R,$C19,FALSE)</f>
        <v>104.5</v>
      </c>
      <c r="AA19" s="16">
        <f>VLOOKUP(AA$8,Conditions!$A:$R,$C19,FALSE)</f>
        <v>104.5</v>
      </c>
      <c r="AB19" s="16">
        <f>VLOOKUP(AB$8,Conditions!$A:$R,$C19,FALSE)</f>
        <v>104.5</v>
      </c>
      <c r="AC19" s="16">
        <f>VLOOKUP(AC$8,Conditions!$A:$R,$C19,FALSE)</f>
        <v>104.5</v>
      </c>
      <c r="AD19" s="16">
        <f>VLOOKUP(AD$8,Conditions!$A:$R,$C19,FALSE)</f>
        <v>104.5</v>
      </c>
      <c r="AE19" s="16">
        <f>VLOOKUP(AE$8,Conditions!$A:$R,$C19,FALSE)</f>
        <v>107.5</v>
      </c>
      <c r="AF19" s="16">
        <f>VLOOKUP(AF$8,Conditions!$A:$R,$C19,FALSE)</f>
        <v>107</v>
      </c>
      <c r="AG19" s="16">
        <f>VLOOKUP(AG$8,Conditions!$A:$R,$C19,FALSE)</f>
        <v>107</v>
      </c>
      <c r="AH19" s="16">
        <f>VLOOKUP(AH$8,Conditions!$A:$R,$C19,FALSE)</f>
        <v>107</v>
      </c>
      <c r="AI19" s="16">
        <f>VLOOKUP(AI$8,Conditions!$A:$R,$C19,FALSE)</f>
        <v>107</v>
      </c>
      <c r="AJ19" s="16">
        <f>VLOOKUP(AJ$8,Conditions!$A:$R,$C19,FALSE)</f>
        <v>107</v>
      </c>
      <c r="AK19" s="16">
        <f>VLOOKUP(AK$8,Conditions!$A:$R,$C19,FALSE)</f>
        <v>107</v>
      </c>
      <c r="AL19" s="16">
        <f>VLOOKUP(AL$8,Conditions!$A:$R,$C19,FALSE)</f>
        <v>107</v>
      </c>
      <c r="AM19" s="16">
        <f>VLOOKUP(AM$8,Conditions!$A:$R,$C19,FALSE)</f>
        <v>107</v>
      </c>
      <c r="AN19" s="16">
        <f>VLOOKUP(AN$8,Conditions!$A:$R,$C19,FALSE)</f>
        <v>107</v>
      </c>
      <c r="AO19" s="16">
        <f>VLOOKUP(AO$8,Conditions!$A:$R,$C19,FALSE)</f>
        <v>107</v>
      </c>
      <c r="AP19" s="16">
        <f>VLOOKUP(AP$8,Conditions!$A:$R,$C19,FALSE)</f>
        <v>107</v>
      </c>
      <c r="AQ19" s="16">
        <f>VLOOKUP(AQ$8,Conditions!$A:$R,$C19,FALSE)</f>
        <v>107</v>
      </c>
      <c r="AR19" s="16">
        <f>VLOOKUP(AR$8,Conditions!$A:$R,$C19,FALSE)</f>
        <v>107</v>
      </c>
      <c r="AS19" s="16">
        <f>VLOOKUP(AS$8,Conditions!$A:$R,$C19,FALSE)</f>
        <v>107</v>
      </c>
      <c r="AT19" s="16">
        <f>VLOOKUP(AT$8,Conditions!$A:$R,$C19,FALSE)</f>
        <v>107</v>
      </c>
      <c r="AU19" s="16">
        <f>VLOOKUP(AU$8,Conditions!$A:$R,$C19,FALSE)</f>
        <v>107</v>
      </c>
      <c r="AV19" s="16">
        <f>VLOOKUP(AV$8,Conditions!$A:$R,$C19,FALSE)</f>
        <v>107</v>
      </c>
      <c r="AW19" s="16">
        <f>VLOOKUP(AW$8,Conditions!$A:$R,$C19,FALSE)</f>
        <v>107</v>
      </c>
      <c r="AX19" s="16">
        <f>VLOOKUP(AX$8,Conditions!$A:$R,$C19,FALSE)</f>
        <v>107</v>
      </c>
      <c r="AY19" s="16">
        <f>VLOOKUP(AY$8,Conditions!$A:$R,$C19,FALSE)</f>
        <v>107</v>
      </c>
      <c r="AZ19" s="16">
        <f>VLOOKUP(AZ$8,Conditions!$A:$R,$C19,FALSE)</f>
        <v>107</v>
      </c>
      <c r="BA19" s="16">
        <f>VLOOKUP(BA$8,Conditions!$A:$R,$C19,FALSE)</f>
        <v>107</v>
      </c>
      <c r="BB19" s="16">
        <f>VLOOKUP(BB$8,Conditions!$A:$R,$C19,FALSE)</f>
        <v>107</v>
      </c>
      <c r="BC19" s="16">
        <f>VLOOKUP(BC$8,Conditions!$A:$R,$C19,FALSE)</f>
        <v>107</v>
      </c>
      <c r="BD19" s="16">
        <f>VLOOKUP(BD$8,Conditions!$A:$R,$C19,FALSE)</f>
        <v>107</v>
      </c>
      <c r="BE19" s="16">
        <f>VLOOKUP(BE$8,Conditions!$A:$R,$C19,FALSE)</f>
        <v>107</v>
      </c>
      <c r="BF19" s="16">
        <f>VLOOKUP(BF$8,Conditions!$A:$R,$C19,FALSE)</f>
        <v>107</v>
      </c>
      <c r="BG19" s="16">
        <f>VLOOKUP(BG$8,Conditions!$A:$R,$C19,FALSE)</f>
        <v>107</v>
      </c>
      <c r="BH19" s="16">
        <f>VLOOKUP(BH$8,Conditions!$A:$R,$C19,FALSE)</f>
        <v>107</v>
      </c>
      <c r="BI19" s="16">
        <f>VLOOKUP(BI$8,Conditions!$A:$R,$C19,FALSE)</f>
        <v>107</v>
      </c>
      <c r="BJ19" s="16">
        <f>VLOOKUP(BJ$8,Conditions!$A:$R,$C19,FALSE)</f>
        <v>107</v>
      </c>
      <c r="BK19" s="16">
        <f>VLOOKUP(BK$8,Conditions!$A:$R,$C19,FALSE)</f>
        <v>107</v>
      </c>
      <c r="BL19" s="16">
        <f>VLOOKUP(BL$8,Conditions!$A:$R,$C19,FALSE)</f>
        <v>107</v>
      </c>
      <c r="BM19" s="16">
        <f>VLOOKUP(BM$8,Conditions!$A:$R,$C19,FALSE)</f>
        <v>107</v>
      </c>
      <c r="BN19" s="16">
        <f>VLOOKUP(BN$8,Conditions!$A:$R,$C19,FALSE)</f>
        <v>107</v>
      </c>
      <c r="BO19" s="16">
        <f>VLOOKUP(BO$8,Conditions!$A:$R,$C19,FALSE)</f>
        <v>107</v>
      </c>
      <c r="BP19" s="16">
        <f>VLOOKUP(BP$8,Conditions!$A:$R,$C19,FALSE)</f>
        <v>107</v>
      </c>
      <c r="BQ19" s="16">
        <f>VLOOKUP(BQ$8,Conditions!$A:$R,$C19,FALSE)</f>
        <v>107</v>
      </c>
      <c r="BR19" s="16">
        <f>VLOOKUP(BR$8,Conditions!$A:$R,$C19,FALSE)</f>
        <v>107</v>
      </c>
      <c r="BS19" s="16">
        <f>VLOOKUP(BS$8,Conditions!$A:$R,$C19,FALSE)</f>
        <v>107</v>
      </c>
      <c r="BT19" s="16">
        <f>VLOOKUP(BT$8,Conditions!$A:$R,$C19,FALSE)</f>
        <v>107</v>
      </c>
      <c r="BU19" s="16">
        <f>VLOOKUP(BU$8,Conditions!$A:$R,$C19,FALSE)</f>
        <v>107</v>
      </c>
      <c r="BV19" s="16">
        <f>VLOOKUP(BV$8,Conditions!$A:$R,$C19,FALSE)</f>
        <v>107</v>
      </c>
      <c r="BW19" s="16">
        <f>VLOOKUP(BW$8,Conditions!$A:$R,$C19,FALSE)</f>
        <v>107</v>
      </c>
      <c r="BX19" s="16">
        <f>VLOOKUP(BX$8,Conditions!$A:$R,$C19,FALSE)</f>
        <v>107</v>
      </c>
      <c r="BY19" s="16">
        <f>VLOOKUP(BY$8,Conditions!$A:$R,$C19,FALSE)</f>
        <v>107</v>
      </c>
      <c r="BZ19" s="16">
        <f>VLOOKUP(BZ$8,Conditions!$A:$R,$C19,FALSE)</f>
        <v>107</v>
      </c>
      <c r="CA19" s="16">
        <f>VLOOKUP(CA$8,Conditions!$A:$R,$C19,FALSE)</f>
        <v>107</v>
      </c>
      <c r="CB19" s="16">
        <f>VLOOKUP(CB$8,Conditions!$A:$R,$C19,FALSE)</f>
        <v>107</v>
      </c>
      <c r="CC19" s="16">
        <f>VLOOKUP(CC$8,Conditions!$A:$R,$C19,FALSE)</f>
        <v>123</v>
      </c>
      <c r="CD19" s="16">
        <f>VLOOKUP(CD$8,Conditions!$A:$R,$C19,FALSE)</f>
        <v>123</v>
      </c>
      <c r="CE19" s="16">
        <f>VLOOKUP(CE$8,Conditions!$A:$R,$C19,FALSE)</f>
        <v>123</v>
      </c>
      <c r="CF19" s="16">
        <f>VLOOKUP(CF$8,Conditions!$A:$R,$C19,FALSE)</f>
        <v>123</v>
      </c>
      <c r="CG19" s="16">
        <f>VLOOKUP(CG$8,Conditions!$A:$R,$C19,FALSE)</f>
        <v>123</v>
      </c>
      <c r="CH19" s="16">
        <f>VLOOKUP(CH$8,Conditions!$A:$R,$C19,FALSE)</f>
        <v>123</v>
      </c>
      <c r="CI19" s="16">
        <f>VLOOKUP(CI$8,Conditions!$A:$R,$C19,FALSE)</f>
        <v>123</v>
      </c>
      <c r="CJ19" s="16">
        <f>VLOOKUP(CJ$8,Conditions!$A:$R,$C19,FALSE)</f>
        <v>123</v>
      </c>
      <c r="CK19" s="16">
        <f>VLOOKUP(CK$8,Conditions!$A:$R,$C19,FALSE)</f>
        <v>123</v>
      </c>
      <c r="CL19" s="16">
        <f>VLOOKUP(CL$8,Conditions!$A:$R,$C19,FALSE)</f>
        <v>141</v>
      </c>
      <c r="CM19" s="16">
        <f>VLOOKUP(CM$8,Conditions!$A:$R,$C19,FALSE)</f>
        <v>141</v>
      </c>
      <c r="CN19" s="16">
        <f>VLOOKUP(CN$8,Conditions!$A:$R,$C19,FALSE)</f>
        <v>141</v>
      </c>
      <c r="CO19" s="16">
        <f>VLOOKUP(CO$8,Conditions!$A:$R,$C19,FALSE)</f>
        <v>141</v>
      </c>
      <c r="CP19" s="16">
        <f>VLOOKUP(CP$8,Conditions!$A:$R,$C19,FALSE)</f>
        <v>141</v>
      </c>
      <c r="CQ19" s="16">
        <f>VLOOKUP(CQ$8,Conditions!$A:$R,$C19,FALSE)</f>
        <v>141</v>
      </c>
      <c r="CR19" s="16">
        <f>VLOOKUP(CR$8,Conditions!$A:$R,$C19,FALSE)</f>
        <v>141</v>
      </c>
      <c r="CS19" s="16">
        <f>VLOOKUP(CS$8,Conditions!$A:$R,$C19,FALSE)</f>
        <v>141</v>
      </c>
      <c r="CT19" s="16">
        <f>VLOOKUP(CT$8,Conditions!$A:$R,$C19,FALSE)</f>
        <v>141</v>
      </c>
      <c r="CU19" s="16">
        <f>VLOOKUP(CU$8,Conditions!$A:$R,$C19,FALSE)</f>
        <v>141</v>
      </c>
      <c r="CV19" s="16">
        <f>VLOOKUP(CV$8,Conditions!$A:$R,$C19,FALSE)</f>
        <v>31</v>
      </c>
      <c r="CW19" s="16">
        <f>VLOOKUP(CW$8,Conditions!$A:$R,$C19,FALSE)</f>
        <v>31</v>
      </c>
      <c r="CX19" s="16">
        <f>VLOOKUP(CX$8,Conditions!$A:$R,$C19,FALSE)</f>
        <v>31</v>
      </c>
      <c r="CY19" s="16">
        <f>VLOOKUP(CY$8,Conditions!$A:$R,$C19,FALSE)</f>
        <v>31</v>
      </c>
      <c r="CZ19" s="16">
        <f>VLOOKUP(CZ$8,Conditions!$A:$R,$C19,FALSE)</f>
        <v>31</v>
      </c>
      <c r="DA19" s="16">
        <f>VLOOKUP(DA$8,Conditions!$A:$R,$C19,FALSE)</f>
        <v>31</v>
      </c>
      <c r="DB19" s="16">
        <f>VLOOKUP(DB$8,Conditions!$A:$R,$C19,FALSE)</f>
        <v>31</v>
      </c>
      <c r="DC19" s="16">
        <f>VLOOKUP(DC$8,Conditions!$A:$R,$C19,FALSE)</f>
        <v>31</v>
      </c>
      <c r="DD19" s="16">
        <f>VLOOKUP(DD$8,Conditions!$A:$R,$C19,FALSE)</f>
        <v>93</v>
      </c>
      <c r="DE19" s="16">
        <f>VLOOKUP(DE$8,Conditions!$A:$R,$C19,FALSE)</f>
        <v>93</v>
      </c>
      <c r="DF19" s="16">
        <f>VLOOKUP(DF$8,Conditions!$A:$R,$C19,FALSE)</f>
        <v>93</v>
      </c>
      <c r="DG19" s="16">
        <f>VLOOKUP(DG$8,Conditions!$A:$R,$C19,FALSE)</f>
        <v>93</v>
      </c>
      <c r="DH19" s="16">
        <f>VLOOKUP(DH$8,Conditions!$A:$R,$C19,FALSE)</f>
        <v>93</v>
      </c>
      <c r="DI19" s="16">
        <f>VLOOKUP(DI$8,Conditions!$A:$R,$C19,FALSE)</f>
        <v>93</v>
      </c>
      <c r="DJ19" s="16">
        <f>VLOOKUP(DJ$8,Conditions!$A:$R,$C19,FALSE)</f>
        <v>93</v>
      </c>
      <c r="DK19" s="16">
        <f>VLOOKUP(DK$8,Conditions!$A:$R,$C19,FALSE)</f>
        <v>93</v>
      </c>
      <c r="DL19" s="16">
        <f>VLOOKUP(DL$8,Conditions!$A:$R,$C19,FALSE)</f>
        <v>93</v>
      </c>
      <c r="DM19" s="16">
        <f>VLOOKUP(DM$8,Conditions!$A:$R,$C19,FALSE)</f>
        <v>93</v>
      </c>
      <c r="DN19" s="16">
        <f>VLOOKUP(DN$8,Conditions!$A:$R,$C19,FALSE)</f>
        <v>93</v>
      </c>
      <c r="DO19" s="16">
        <f>VLOOKUP(DO$8,Conditions!$A:$R,$C19,FALSE)</f>
        <v>93</v>
      </c>
      <c r="DP19" s="16">
        <f>VLOOKUP(DP$8,Conditions!$A:$R,$C19,FALSE)</f>
        <v>93</v>
      </c>
      <c r="DQ19" s="16">
        <f>VLOOKUP(DQ$8,Conditions!$A:$R,$C19,FALSE)</f>
        <v>93</v>
      </c>
      <c r="DR19" s="16">
        <f>VLOOKUP(DR$8,Conditions!$A:$R,$C19,FALSE)</f>
        <v>31</v>
      </c>
      <c r="DS19" s="16">
        <f>VLOOKUP(DS$8,Conditions!$A:$R,$C19,FALSE)</f>
        <v>31</v>
      </c>
      <c r="DT19" s="16">
        <f>VLOOKUP(DT$8,Conditions!$A:$R,$C19,FALSE)</f>
        <v>31</v>
      </c>
      <c r="DU19" s="16">
        <f>VLOOKUP(DU$8,Conditions!$A:$R,$C19,FALSE)</f>
        <v>31</v>
      </c>
      <c r="DV19" s="16">
        <f>VLOOKUP(DV$8,Conditions!$A:$R,$C19,FALSE)</f>
        <v>31</v>
      </c>
      <c r="DW19" s="16">
        <f>VLOOKUP(DW$8,Conditions!$A:$R,$C19,FALSE)</f>
        <v>31</v>
      </c>
      <c r="DX19" s="16">
        <f>VLOOKUP(DX$8,Conditions!$A:$R,$C19,FALSE)</f>
        <v>31</v>
      </c>
      <c r="DY19" s="16">
        <f>VLOOKUP(DY$8,Conditions!$A:$R,$C19,FALSE)</f>
        <v>31</v>
      </c>
      <c r="DZ19" s="16">
        <f>VLOOKUP(DZ$8,Conditions!$A:$R,$C19,FALSE)</f>
        <v>31</v>
      </c>
      <c r="EA19" s="16">
        <f>VLOOKUP(EA$8,Conditions!$A:$R,$C19,FALSE)</f>
        <v>264</v>
      </c>
      <c r="EB19" s="16">
        <f>VLOOKUP(EB$8,Conditions!$A:$R,$C19,FALSE)</f>
        <v>264</v>
      </c>
      <c r="EC19" s="16">
        <f>VLOOKUP(EC$8,Conditions!$A:$R,$C19,FALSE)</f>
        <v>264</v>
      </c>
      <c r="ED19" s="16">
        <f>VLOOKUP(ED$8,Conditions!$A:$R,$C19,FALSE)</f>
        <v>264</v>
      </c>
      <c r="EE19" s="16">
        <f>VLOOKUP(EE$8,Conditions!$A:$R,$C19,FALSE)</f>
        <v>264</v>
      </c>
      <c r="EF19" s="16">
        <f>VLOOKUP(EF$8,Conditions!$A:$R,$C19,FALSE)</f>
        <v>264</v>
      </c>
      <c r="EG19" s="16">
        <f>VLOOKUP(EG$8,Conditions!$A:$R,$C19,FALSE)</f>
        <v>264</v>
      </c>
      <c r="EH19" s="16">
        <f>VLOOKUP(EH$8,Conditions!$A:$R,$C19,FALSE)</f>
        <v>264</v>
      </c>
      <c r="EI19" s="16">
        <f>VLOOKUP(EI$8,Conditions!$A:$R,$C19,FALSE)</f>
        <v>264</v>
      </c>
      <c r="EJ19" s="16">
        <f>VLOOKUP(EJ$8,Conditions!$A:$R,$C19,FALSE)</f>
        <v>264</v>
      </c>
      <c r="EK19" s="16">
        <f>VLOOKUP(EK$8,Conditions!$A:$R,$C19,FALSE)</f>
        <v>264</v>
      </c>
      <c r="EL19" s="16">
        <f>VLOOKUP(EL$8,Conditions!$A:$R,$C19,FALSE)</f>
        <v>264</v>
      </c>
      <c r="EM19" s="16">
        <f>VLOOKUP(EM$8,Conditions!$A:$R,$C19,FALSE)</f>
        <v>264</v>
      </c>
      <c r="EN19" s="16">
        <f>VLOOKUP(EN$8,Conditions!$A:$R,$C19,FALSE)</f>
        <v>264</v>
      </c>
      <c r="EO19" s="16">
        <f>VLOOKUP(EO$8,Conditions!$A:$R,$C19,FALSE)</f>
        <v>264</v>
      </c>
      <c r="EP19" s="16">
        <f>VLOOKUP(EP$8,Conditions!$A:$R,$C19,FALSE)</f>
        <v>264</v>
      </c>
      <c r="EQ19" s="16">
        <f>VLOOKUP(EQ$8,Conditions!$A:$R,$C19,FALSE)</f>
        <v>264</v>
      </c>
      <c r="ER19" s="16">
        <f>VLOOKUP(ER$8,Conditions!$A:$R,$C19,FALSE)</f>
        <v>264</v>
      </c>
      <c r="ES19" s="16">
        <f>VLOOKUP(ES$8,Conditions!$A:$R,$C19,FALSE)</f>
        <v>264</v>
      </c>
      <c r="ET19" s="16">
        <f>VLOOKUP(ET$8,Conditions!$A:$R,$C19,FALSE)</f>
        <v>264</v>
      </c>
      <c r="EU19" s="16">
        <f>VLOOKUP(EU$8,Conditions!$A:$R,$C19,FALSE)</f>
        <v>264</v>
      </c>
      <c r="EV19" s="16">
        <f>VLOOKUP(EV$8,Conditions!$A:$R,$C19,FALSE)</f>
        <v>264</v>
      </c>
      <c r="EW19" s="16">
        <f>VLOOKUP(EW$8,Conditions!$A:$R,$C19,FALSE)</f>
        <v>264</v>
      </c>
      <c r="EX19" s="16">
        <f>VLOOKUP(EX$8,Conditions!$A:$R,$C19,FALSE)</f>
        <v>264</v>
      </c>
      <c r="EY19" s="16">
        <f>VLOOKUP(EY$8,Conditions!$A:$R,$C19,FALSE)</f>
        <v>175</v>
      </c>
      <c r="EZ19" s="16">
        <f>VLOOKUP(EZ$8,Conditions!$A:$R,$C19,FALSE)</f>
        <v>175</v>
      </c>
      <c r="FA19" s="16">
        <f>VLOOKUP(FA$8,Conditions!$A:$R,$C19,FALSE)</f>
        <v>175</v>
      </c>
      <c r="FB19" s="16">
        <f>VLOOKUP(FB$8,Conditions!$A:$R,$C19,FALSE)</f>
        <v>175</v>
      </c>
      <c r="FC19" s="16">
        <f>VLOOKUP(FC$8,Conditions!$A:$R,$C19,FALSE)</f>
        <v>175</v>
      </c>
      <c r="FD19" s="16">
        <f>VLOOKUP(FD$8,Conditions!$A:$R,$C19,FALSE)</f>
        <v>175</v>
      </c>
      <c r="FE19" s="16">
        <f>VLOOKUP(FE$8,Conditions!$A:$R,$C19,FALSE)</f>
        <v>175</v>
      </c>
      <c r="FF19" s="16">
        <f>VLOOKUP(FF$8,Conditions!$A:$R,$C19,FALSE)</f>
        <v>219</v>
      </c>
      <c r="FG19" s="16">
        <f>VLOOKUP(FG$8,Conditions!$A:$R,$C19,FALSE)</f>
        <v>219</v>
      </c>
      <c r="FH19" s="16">
        <f>VLOOKUP(FH$8,Conditions!$A:$R,$C19,FALSE)</f>
        <v>219</v>
      </c>
      <c r="FI19" s="16">
        <f>VLOOKUP(FI$8,Conditions!$A:$R,$C19,FALSE)</f>
        <v>219</v>
      </c>
      <c r="FJ19" s="16">
        <f>VLOOKUP(FJ$8,Conditions!$A:$R,$C19,FALSE)</f>
        <v>219</v>
      </c>
      <c r="FK19" s="16">
        <f>VLOOKUP(FK$8,Conditions!$A:$R,$C19,FALSE)</f>
        <v>219</v>
      </c>
      <c r="FL19" s="16">
        <f>VLOOKUP(FL$8,Conditions!$A:$R,$C19,FALSE)</f>
        <v>219</v>
      </c>
      <c r="FM19" s="16">
        <f>VLOOKUP(FM$8,Conditions!$A:$R,$C19,FALSE)</f>
        <v>219</v>
      </c>
      <c r="FN19" s="16">
        <f>VLOOKUP(FN$8,Conditions!$A:$R,$C19,FALSE)</f>
        <v>219</v>
      </c>
      <c r="FO19" s="16">
        <f>VLOOKUP(FO$8,Conditions!$A:$R,$C19,FALSE)</f>
        <v>219</v>
      </c>
      <c r="FP19" s="16">
        <f>VLOOKUP(FP$8,Conditions!$A:$R,$C19,FALSE)</f>
        <v>219</v>
      </c>
      <c r="FQ19" s="16">
        <f>VLOOKUP(FQ$8,Conditions!$A:$R,$C19,FALSE)</f>
        <v>219</v>
      </c>
      <c r="FR19" s="16">
        <f>VLOOKUP(FR$8,Conditions!$A:$R,$C19,FALSE)</f>
        <v>219</v>
      </c>
      <c r="FS19" s="16">
        <f>VLOOKUP(FS$8,Conditions!$A:$R,$C19,FALSE)</f>
        <v>219</v>
      </c>
      <c r="FT19" s="16">
        <f>VLOOKUP(FT$8,Conditions!$A:$R,$C19,FALSE)</f>
        <v>219</v>
      </c>
      <c r="FU19" s="16">
        <f>VLOOKUP(FU$8,Conditions!$A:$R,$C19,FALSE)</f>
        <v>219</v>
      </c>
      <c r="FV19" s="16">
        <f>VLOOKUP(FV$8,Conditions!$A:$R,$C19,FALSE)</f>
        <v>219</v>
      </c>
      <c r="FW19" s="16">
        <f>VLOOKUP(FW$8,Conditions!$A:$R,$C19,FALSE)</f>
        <v>219</v>
      </c>
      <c r="FX19" s="16">
        <f>VLOOKUP(FX$8,Conditions!$A:$R,$C19,FALSE)</f>
        <v>219</v>
      </c>
      <c r="FY19" s="16">
        <f>VLOOKUP(FY$8,Conditions!$A:$R,$C19,FALSE)</f>
        <v>219</v>
      </c>
      <c r="FZ19" s="16">
        <f>VLOOKUP(FZ$8,Conditions!$A:$R,$C19,FALSE)</f>
        <v>219</v>
      </c>
      <c r="GA19" s="16">
        <f>VLOOKUP(GA$8,Conditions!$A:$R,$C19,FALSE)</f>
        <v>219</v>
      </c>
      <c r="GB19" s="16">
        <f>VLOOKUP(GB$8,Conditions!$A:$R,$C19,FALSE)</f>
        <v>132</v>
      </c>
      <c r="GC19" s="16">
        <f>VLOOKUP(GC$8,Conditions!$A:$R,$C19,FALSE)</f>
        <v>132</v>
      </c>
      <c r="GD19" s="16">
        <f>VLOOKUP(GD$8,Conditions!$A:$R,$C19,FALSE)</f>
        <v>132</v>
      </c>
      <c r="GE19" s="16">
        <f>VLOOKUP(GE$8,Conditions!$A:$R,$C19,FALSE)</f>
        <v>132</v>
      </c>
      <c r="GF19" s="16">
        <f>VLOOKUP(GF$8,Conditions!$A:$R,$C19,FALSE)</f>
        <v>132</v>
      </c>
      <c r="GG19" s="16">
        <f>VLOOKUP(GG$8,Conditions!$A:$R,$C19,FALSE)</f>
        <v>132</v>
      </c>
      <c r="GH19" s="16">
        <f>VLOOKUP(GH$8,Conditions!$A:$R,$C19,FALSE)</f>
        <v>132</v>
      </c>
      <c r="GI19" s="16">
        <f>VLOOKUP(GI$8,Conditions!$A:$R,$C19,FALSE)</f>
        <v>132</v>
      </c>
      <c r="GJ19" s="16">
        <f>VLOOKUP(GJ$8,Conditions!$A:$R,$C19,FALSE)</f>
        <v>132</v>
      </c>
      <c r="GK19" s="16">
        <f>VLOOKUP(GK$8,Conditions!$A:$R,$C19,FALSE)</f>
        <v>132</v>
      </c>
      <c r="GL19" s="16">
        <f>VLOOKUP(GL$8,Conditions!$A:$R,$C19,FALSE)</f>
        <v>93</v>
      </c>
      <c r="GM19" s="16">
        <f>VLOOKUP(GM$8,Conditions!$A:$R,$C19,FALSE)</f>
        <v>93</v>
      </c>
      <c r="GN19" s="16">
        <f>VLOOKUP(GN$8,Conditions!$A:$R,$C19,FALSE)</f>
        <v>93</v>
      </c>
      <c r="GO19" s="16">
        <f>VLOOKUP(GO$8,Conditions!$A:$R,$C19,FALSE)</f>
        <v>93</v>
      </c>
      <c r="GP19" s="16">
        <f>VLOOKUP(GP$8,Conditions!$A:$R,$C19,FALSE)</f>
        <v>93</v>
      </c>
      <c r="GQ19" s="16">
        <f>VLOOKUP(GQ$8,Conditions!$A:$R,$C19,FALSE)</f>
        <v>93</v>
      </c>
      <c r="GR19" s="16">
        <f>VLOOKUP(GR$8,Conditions!$A:$R,$C19,FALSE)</f>
        <v>93</v>
      </c>
      <c r="GS19" s="16">
        <f>VLOOKUP(GS$8,Conditions!$A:$R,$C19,FALSE)</f>
        <v>93</v>
      </c>
      <c r="GT19" s="16">
        <f>VLOOKUP(GT$8,Conditions!$A:$R,$C19,FALSE)</f>
        <v>93</v>
      </c>
      <c r="GU19" s="16">
        <f>VLOOKUP(GU$8,Conditions!$A:$R,$C19,FALSE)</f>
        <v>93</v>
      </c>
      <c r="GV19" s="16">
        <f>VLOOKUP(GV$8,Conditions!$A:$R,$C19,FALSE)</f>
        <v>93</v>
      </c>
      <c r="GW19" s="16">
        <f>VLOOKUP(GW$8,Conditions!$A:$R,$C19,FALSE)</f>
        <v>93</v>
      </c>
      <c r="GX19" s="16">
        <f>VLOOKUP(GX$8,Conditions!$A:$R,$C19,FALSE)</f>
        <v>93</v>
      </c>
      <c r="GY19" s="16">
        <f>VLOOKUP(GY$8,Conditions!$A:$R,$C19,FALSE)</f>
        <v>93</v>
      </c>
      <c r="GZ19" s="16">
        <f>VLOOKUP(GZ$8,Conditions!$A:$R,$C19,FALSE)</f>
        <v>93</v>
      </c>
      <c r="HA19" s="16">
        <f>VLOOKUP(HA$8,Conditions!$A:$R,$C19,FALSE)</f>
        <v>93</v>
      </c>
      <c r="HB19" s="16">
        <f>VLOOKUP(HB$8,Conditions!$A:$R,$C19,FALSE)</f>
        <v>93</v>
      </c>
      <c r="HC19" s="16">
        <f>VLOOKUP(HC$8,Conditions!$A:$R,$C19,FALSE)</f>
        <v>93</v>
      </c>
      <c r="HD19" s="16">
        <f>VLOOKUP(HD$8,Conditions!$A:$R,$C19,FALSE)</f>
        <v>93</v>
      </c>
      <c r="HE19" s="16">
        <f>VLOOKUP(HE$8,Conditions!$A:$R,$C19,FALSE)</f>
        <v>93</v>
      </c>
      <c r="HF19" s="16">
        <f>VLOOKUP(HF$8,Conditions!$A:$R,$C19,FALSE)</f>
        <v>93</v>
      </c>
      <c r="HG19" s="16">
        <f>VLOOKUP(HG$8,Conditions!$A:$R,$C19,FALSE)</f>
        <v>93</v>
      </c>
      <c r="HH19" s="16">
        <f>VLOOKUP(HH$8,Conditions!$A:$R,$C19,FALSE)</f>
        <v>93</v>
      </c>
      <c r="HI19" s="16">
        <f>VLOOKUP(HI$8,Conditions!$A:$R,$C19,FALSE)</f>
        <v>93</v>
      </c>
      <c r="HJ19" s="16">
        <f>VLOOKUP(HJ$8,Conditions!$A:$R,$C19,FALSE)</f>
        <v>93</v>
      </c>
      <c r="HK19" s="16">
        <f>VLOOKUP(HK$8,Conditions!$A:$R,$C19,FALSE)</f>
        <v>31</v>
      </c>
      <c r="HL19" s="16">
        <f>VLOOKUP(HL$8,Conditions!$A:$R,$C19,FALSE)</f>
        <v>31</v>
      </c>
      <c r="HM19" s="16">
        <f>VLOOKUP(HM$8,Conditions!$A:$R,$C19,FALSE)</f>
        <v>31</v>
      </c>
      <c r="HN19" s="16">
        <f>VLOOKUP(HN$8,Conditions!$A:$R,$C19,FALSE)</f>
        <v>31</v>
      </c>
      <c r="HO19" s="16">
        <f>VLOOKUP(HO$8,Conditions!$A:$R,$C19,FALSE)</f>
        <v>31</v>
      </c>
      <c r="HP19" s="16">
        <f>VLOOKUP(HP$8,Conditions!$A:$R,$C19,FALSE)</f>
        <v>31</v>
      </c>
      <c r="HQ19" s="16">
        <f>VLOOKUP(HQ$8,Conditions!$A:$R,$C19,FALSE)</f>
        <v>31</v>
      </c>
      <c r="HR19" s="16">
        <f>VLOOKUP(HR$8,Conditions!$A:$R,$C19,FALSE)</f>
        <v>31</v>
      </c>
      <c r="HS19" s="16">
        <f>VLOOKUP(HS$8,Conditions!$A:$R,$C19,FALSE)</f>
        <v>31</v>
      </c>
      <c r="HT19" s="16">
        <f>VLOOKUP(HT$8,Conditions!$A:$R,$C19,FALSE)</f>
        <v>31</v>
      </c>
      <c r="HU19" s="16">
        <f>VLOOKUP(HU$8,Conditions!$A:$R,$C19,FALSE)</f>
        <v>31</v>
      </c>
      <c r="HV19" s="16">
        <f>VLOOKUP(HV$8,Conditions!$A:$R,$C19,FALSE)</f>
        <v>31</v>
      </c>
      <c r="HW19" s="16">
        <f>VLOOKUP(HW$8,Conditions!$A:$R,$C19,FALSE)</f>
        <v>31</v>
      </c>
      <c r="HX19" s="16">
        <f>VLOOKUP(HX$8,Conditions!$A:$R,$C19,FALSE)</f>
        <v>31</v>
      </c>
      <c r="HY19" s="16">
        <f>VLOOKUP(HY$8,Conditions!$A:$R,$C19,FALSE)</f>
        <v>31</v>
      </c>
      <c r="HZ19" s="16">
        <f>VLOOKUP(HZ$8,Conditions!$A:$R,$C19,FALSE)</f>
        <v>31</v>
      </c>
      <c r="IA19" s="16">
        <f>VLOOKUP(IA$8,Conditions!$A:$R,$C19,FALSE)</f>
        <v>31</v>
      </c>
      <c r="IB19" s="16">
        <f>VLOOKUP(IB$8,Conditions!$A:$R,$C19,FALSE)</f>
        <v>31</v>
      </c>
      <c r="IC19" s="16">
        <f>VLOOKUP(IC$8,Conditions!$A:$R,$C19,FALSE)</f>
        <v>31</v>
      </c>
      <c r="ID19" s="16">
        <f>VLOOKUP(ID$8,Conditions!$A:$R,$C19,FALSE)</f>
        <v>31</v>
      </c>
      <c r="IE19" s="16">
        <f>VLOOKUP(IE$8,Conditions!$A:$R,$C19,FALSE)</f>
        <v>31</v>
      </c>
      <c r="IF19" s="16">
        <f>VLOOKUP(IF$8,Conditions!$A:$R,$C19,FALSE)</f>
        <v>31</v>
      </c>
      <c r="IG19" s="16">
        <f>VLOOKUP(IG$8,Conditions!$A:$R,$C19,FALSE)</f>
        <v>31</v>
      </c>
      <c r="IH19" s="16">
        <f>VLOOKUP(IH$8,Conditions!$A:$R,$C19,FALSE)</f>
        <v>31</v>
      </c>
      <c r="II19" s="16">
        <f>VLOOKUP(II$8,Conditions!$A:$R,$C19,FALSE)</f>
        <v>31</v>
      </c>
      <c r="IJ19" s="16">
        <f>VLOOKUP(IJ$8,Conditions!$A:$R,$C19,FALSE)</f>
        <v>31</v>
      </c>
      <c r="IK19" s="16">
        <f>VLOOKUP(IK$8,Conditions!$A:$R,$C19,FALSE)</f>
        <v>31</v>
      </c>
      <c r="IL19" s="16">
        <f>VLOOKUP(IL$8,Conditions!$A:$R,$C19,FALSE)</f>
        <v>31</v>
      </c>
      <c r="IM19" s="16">
        <f>VLOOKUP(IM$8,Conditions!$A:$R,$C19,FALSE)</f>
        <v>31</v>
      </c>
      <c r="IN19" s="16">
        <f>VLOOKUP(IN$8,Conditions!$A:$R,$C19,FALSE)</f>
        <v>31</v>
      </c>
      <c r="IO19" s="16">
        <f>VLOOKUP(IO$8,Conditions!$A:$R,$C19,FALSE)</f>
        <v>264</v>
      </c>
      <c r="IP19" s="16">
        <f>VLOOKUP(IP$8,Conditions!$A:$R,$C19,FALSE)</f>
        <v>264</v>
      </c>
      <c r="IQ19" s="16">
        <f>VLOOKUP(IQ$8,Conditions!$A:$R,$C19,FALSE)</f>
        <v>264</v>
      </c>
      <c r="IR19" s="16">
        <f>VLOOKUP(IR$8,Conditions!$A:$R,$C19,FALSE)</f>
        <v>264</v>
      </c>
      <c r="IS19" s="16">
        <f>VLOOKUP(IS$8,Conditions!$A:$R,$C19,FALSE)</f>
        <v>264</v>
      </c>
      <c r="IT19" s="16">
        <f>VLOOKUP(IT$8,Conditions!$A:$R,$C19,FALSE)</f>
        <v>264</v>
      </c>
      <c r="IU19" s="16">
        <f>VLOOKUP(IU$8,Conditions!$A:$R,$C19,FALSE)</f>
        <v>264</v>
      </c>
      <c r="IV19" s="16">
        <f>VLOOKUP(IV$8,Conditions!$A:$R,$C19,FALSE)</f>
        <v>264</v>
      </c>
      <c r="IW19" s="16">
        <f>VLOOKUP(IW$8,Conditions!$A:$R,$C19,FALSE)</f>
        <v>264</v>
      </c>
      <c r="IX19" s="16">
        <f>VLOOKUP(IX$8,Conditions!$A:$R,$C19,FALSE)</f>
        <v>264</v>
      </c>
      <c r="IY19" s="16">
        <f>VLOOKUP(IY$8,Conditions!$A:$R,$C19,FALSE)</f>
        <v>264</v>
      </c>
      <c r="IZ19" s="16">
        <f>VLOOKUP(IZ$8,Conditions!$A:$R,$C19,FALSE)</f>
        <v>264</v>
      </c>
      <c r="JA19" s="16">
        <f>VLOOKUP(JA$8,Conditions!$A:$R,$C19,FALSE)</f>
        <v>264</v>
      </c>
      <c r="JB19" s="16">
        <f>VLOOKUP(JB$8,Conditions!$A:$R,$C19,FALSE)</f>
        <v>264</v>
      </c>
      <c r="JC19" s="16">
        <f>VLOOKUP(JC$8,Conditions!$A:$R,$C19,FALSE)</f>
        <v>264</v>
      </c>
      <c r="JD19" s="16">
        <f>VLOOKUP(JD$8,Conditions!$A:$R,$C19,FALSE)</f>
        <v>264</v>
      </c>
      <c r="JE19" s="16">
        <f>VLOOKUP(JE$8,Conditions!$A:$R,$C19,FALSE)</f>
        <v>264</v>
      </c>
    </row>
    <row r="20" spans="2:265" s="3" customFormat="1" x14ac:dyDescent="0.25">
      <c r="B20" s="39" t="s">
        <v>93</v>
      </c>
      <c r="C20" s="16"/>
      <c r="D20" s="16"/>
      <c r="E20" s="16"/>
      <c r="F20" s="16"/>
      <c r="G20" s="34">
        <v>0.54097222222222219</v>
      </c>
      <c r="H20" s="34">
        <v>0.57152777777777775</v>
      </c>
      <c r="I20" s="34">
        <v>0.60277777777777775</v>
      </c>
      <c r="J20" s="34">
        <v>0.63472222222222219</v>
      </c>
      <c r="K20" s="34">
        <v>0.66388888888888886</v>
      </c>
      <c r="L20" s="34">
        <v>0.69444444444444453</v>
      </c>
      <c r="M20" s="34">
        <v>0.72361111111111109</v>
      </c>
      <c r="N20" s="34">
        <v>0.75277777777777777</v>
      </c>
      <c r="O20" s="34">
        <v>0.78472222222222221</v>
      </c>
      <c r="P20" s="34">
        <v>0.82500000000000007</v>
      </c>
      <c r="Q20" s="34">
        <v>0.86319444444444438</v>
      </c>
      <c r="R20" s="34">
        <v>0.90416666666666667</v>
      </c>
      <c r="S20" s="34">
        <v>0.94861111111111107</v>
      </c>
      <c r="T20" s="34">
        <v>0.98402777777777783</v>
      </c>
      <c r="U20" s="34">
        <v>2.1527777777777781E-2</v>
      </c>
      <c r="V20" s="34">
        <v>6.3888888888888884E-2</v>
      </c>
      <c r="W20" s="34">
        <v>9.930555555555555E-2</v>
      </c>
      <c r="X20" s="34">
        <v>0.54513888888888895</v>
      </c>
      <c r="Y20" s="34">
        <v>0.58194444444444449</v>
      </c>
      <c r="Z20" s="34">
        <v>0.62291666666666667</v>
      </c>
      <c r="AA20" s="34">
        <v>0.65972222222222221</v>
      </c>
      <c r="AB20" s="34">
        <v>0.70347222222222217</v>
      </c>
      <c r="AC20" s="34">
        <v>0.73958333333333337</v>
      </c>
      <c r="AD20" s="34">
        <v>0.77986111111111101</v>
      </c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</row>
    <row r="21" spans="2:265" s="3" customFormat="1" x14ac:dyDescent="0.25">
      <c r="B21" s="31" t="s">
        <v>43</v>
      </c>
      <c r="C21" s="16"/>
      <c r="D21" s="16"/>
      <c r="E21" s="34"/>
      <c r="F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</row>
    <row r="22" spans="2:265" s="3" customFormat="1" ht="30" x14ac:dyDescent="0.25">
      <c r="B22" s="95" t="s">
        <v>250</v>
      </c>
      <c r="C22" s="16">
        <v>16</v>
      </c>
      <c r="D22" s="16"/>
      <c r="E22" s="16"/>
      <c r="F22" s="16">
        <v>3424.4</v>
      </c>
      <c r="G22" s="16"/>
      <c r="H22" s="16">
        <v>3424.4</v>
      </c>
      <c r="I22" s="16">
        <v>3424.4</v>
      </c>
      <c r="J22" s="16">
        <v>3424.4</v>
      </c>
      <c r="K22" s="16">
        <v>3424.4</v>
      </c>
      <c r="L22" s="16">
        <v>3424.4</v>
      </c>
      <c r="M22" s="16">
        <v>3424.4</v>
      </c>
      <c r="N22" s="16">
        <v>3424.4</v>
      </c>
      <c r="O22" s="16">
        <v>3424.4</v>
      </c>
      <c r="P22" s="16">
        <v>3424.4</v>
      </c>
      <c r="Q22" s="16">
        <v>3424.4</v>
      </c>
      <c r="R22" s="16">
        <v>3424.4</v>
      </c>
      <c r="S22" s="16">
        <v>3424.4</v>
      </c>
      <c r="T22" s="16">
        <v>3424.4</v>
      </c>
      <c r="U22" s="16">
        <v>3424.4</v>
      </c>
      <c r="V22" s="16">
        <v>3424.4</v>
      </c>
      <c r="W22" s="16">
        <v>3424.4</v>
      </c>
      <c r="X22" s="16">
        <v>3424.4</v>
      </c>
      <c r="Y22" s="16">
        <v>3424.4</v>
      </c>
      <c r="Z22" s="16">
        <v>3424.4</v>
      </c>
      <c r="AA22" s="16">
        <v>3424.4</v>
      </c>
      <c r="AB22" s="16">
        <v>3424.4</v>
      </c>
      <c r="AC22" s="16">
        <v>3424.4</v>
      </c>
      <c r="AD22" s="16">
        <v>3424.4</v>
      </c>
      <c r="AE22" s="16"/>
      <c r="AF22" s="116">
        <f>VLOOKUP(AF$8,Conditions!$A:$R,$C22,FALSE)</f>
        <v>3465.0799625144759</v>
      </c>
      <c r="AG22" s="116">
        <f>VLOOKUP(AG$8,Conditions!$A:$R,$C22,FALSE)</f>
        <v>3465.0799625144759</v>
      </c>
      <c r="AH22" s="116">
        <f>VLOOKUP(AH$8,Conditions!$A:$R,$C22,FALSE)</f>
        <v>3465.0799625144759</v>
      </c>
      <c r="AI22" s="116">
        <f>VLOOKUP(AI$8,Conditions!$A:$R,$C22,FALSE)</f>
        <v>3465.0799625144759</v>
      </c>
      <c r="AJ22" s="116">
        <f>VLOOKUP(AJ$8,Conditions!$A:$R,$C22,FALSE)</f>
        <v>3465.0799625144759</v>
      </c>
      <c r="AK22" s="116">
        <f>VLOOKUP(AK$8,Conditions!$A:$R,$C22,FALSE)</f>
        <v>3465.0799625144759</v>
      </c>
      <c r="AL22" s="116">
        <f>VLOOKUP(AL$8,Conditions!$A:$R,$C22,FALSE)</f>
        <v>3465.0799625144759</v>
      </c>
      <c r="AM22" s="116">
        <f>VLOOKUP(AM$8,Conditions!$A:$R,$C22,FALSE)</f>
        <v>3465.0799625144759</v>
      </c>
      <c r="AN22" s="116">
        <f>VLOOKUP(AN$8,Conditions!$A:$R,$C22,FALSE)</f>
        <v>3465.0799625144759</v>
      </c>
      <c r="AO22" s="116">
        <f>VLOOKUP(AO$8,Conditions!$A:$R,$C22,FALSE)</f>
        <v>3465.0799625144759</v>
      </c>
      <c r="AP22" s="116">
        <f>VLOOKUP(AP$8,Conditions!$A:$R,$C22,FALSE)</f>
        <v>3465.0799625144759</v>
      </c>
      <c r="AQ22" s="116">
        <f>VLOOKUP(AQ$8,Conditions!$A:$R,$C22,FALSE)</f>
        <v>3465.0799625144759</v>
      </c>
      <c r="AR22" s="116">
        <f>VLOOKUP(AR$8,Conditions!$A:$R,$C22,FALSE)</f>
        <v>3465.0799625144759</v>
      </c>
      <c r="AS22" s="116">
        <f>VLOOKUP(AS$8,Conditions!$A:$R,$C22,FALSE)</f>
        <v>3970.7665956751043</v>
      </c>
      <c r="AT22" s="116">
        <f>VLOOKUP(AT$8,Conditions!$A:$R,$C22,FALSE)</f>
        <v>3970.7665956751043</v>
      </c>
      <c r="AU22" s="116">
        <f>VLOOKUP(AU$8,Conditions!$A:$R,$C22,FALSE)</f>
        <v>3970.7665956751043</v>
      </c>
      <c r="AV22" s="116">
        <f>VLOOKUP(AV$8,Conditions!$A:$R,$C22,FALSE)</f>
        <v>3970.7665956751043</v>
      </c>
      <c r="AW22" s="116">
        <f>VLOOKUP(AW$8,Conditions!$A:$R,$C22,FALSE)</f>
        <v>3970.7665956751043</v>
      </c>
      <c r="AX22" s="116">
        <f>VLOOKUP(AX$8,Conditions!$A:$R,$C22,FALSE)</f>
        <v>3970.7665956751043</v>
      </c>
      <c r="AY22" s="116">
        <f>VLOOKUP(AY$8,Conditions!$A:$R,$C22,FALSE)</f>
        <v>3970.7665956751043</v>
      </c>
      <c r="AZ22" s="116">
        <f>VLOOKUP(AZ$8,Conditions!$A:$R,$C22,FALSE)</f>
        <v>3970.7665956751043</v>
      </c>
      <c r="BA22" s="116">
        <f>VLOOKUP(BA$8,Conditions!$A:$R,$C22,FALSE)</f>
        <v>3970.7665956751043</v>
      </c>
      <c r="BB22" s="116">
        <f>VLOOKUP(BB$8,Conditions!$A:$R,$C22,FALSE)</f>
        <v>2950.3091383389851</v>
      </c>
      <c r="BC22" s="116">
        <f>VLOOKUP(BC$8,Conditions!$A:$R,$C22,FALSE)</f>
        <v>2950.3091383389851</v>
      </c>
      <c r="BD22" s="116">
        <f>VLOOKUP(BD$8,Conditions!$A:$R,$C22,FALSE)</f>
        <v>2950.3091383389851</v>
      </c>
      <c r="BE22" s="116">
        <f>VLOOKUP(BE$8,Conditions!$A:$R,$C22,FALSE)</f>
        <v>2950.3091383389851</v>
      </c>
      <c r="BF22" s="116">
        <f>VLOOKUP(BF$8,Conditions!$A:$R,$C22,FALSE)</f>
        <v>2950.3091383389851</v>
      </c>
      <c r="BG22" s="116">
        <f>VLOOKUP(BG$8,Conditions!$A:$R,$C22,FALSE)</f>
        <v>2950.3091383389851</v>
      </c>
      <c r="BH22" s="116">
        <f>VLOOKUP(BH$8,Conditions!$A:$R,$C22,FALSE)</f>
        <v>2950.3091383389851</v>
      </c>
      <c r="BI22" s="116">
        <f>VLOOKUP(BI$8,Conditions!$A:$R,$C22,FALSE)</f>
        <v>2950.3091383389851</v>
      </c>
      <c r="BJ22" s="116">
        <f>VLOOKUP(BJ$8,Conditions!$A:$R,$C22,FALSE)</f>
        <v>2950.3091383389851</v>
      </c>
      <c r="BK22" s="116">
        <f>VLOOKUP(BK$8,Conditions!$A:$R,$C22,FALSE)</f>
        <v>2950.3091383389851</v>
      </c>
      <c r="BL22" s="116">
        <f>VLOOKUP(BL$8,Conditions!$A:$R,$C22,FALSE)</f>
        <v>2450.6786325215971</v>
      </c>
      <c r="BM22" s="116">
        <f>VLOOKUP(BM$8,Conditions!$A:$R,$C22,FALSE)</f>
        <v>2450.6786325215971</v>
      </c>
      <c r="BN22" s="116">
        <f>VLOOKUP(BN$8,Conditions!$A:$R,$C22,FALSE)</f>
        <v>2450.6786325215971</v>
      </c>
      <c r="BO22" s="116">
        <f>VLOOKUP(BO$8,Conditions!$A:$R,$C22,FALSE)</f>
        <v>2450.6786325215971</v>
      </c>
      <c r="BP22" s="116">
        <f>VLOOKUP(BP$8,Conditions!$A:$R,$C22,FALSE)</f>
        <v>2450.6786325215971</v>
      </c>
      <c r="BQ22" s="116">
        <f>VLOOKUP(BQ$8,Conditions!$A:$R,$C22,FALSE)</f>
        <v>2450.6786325215971</v>
      </c>
      <c r="BR22" s="116">
        <f>VLOOKUP(BR$8,Conditions!$A:$R,$C22,FALSE)</f>
        <v>2450.6786325215971</v>
      </c>
      <c r="BS22" s="116">
        <f>VLOOKUP(BS$8,Conditions!$A:$R,$C22,FALSE)</f>
        <v>2450.6786325215971</v>
      </c>
      <c r="BT22" s="116">
        <f>VLOOKUP(BT$8,Conditions!$A:$R,$C22,FALSE)</f>
        <v>3465.0799625144759</v>
      </c>
      <c r="BU22" s="116">
        <f>VLOOKUP(BU$8,Conditions!$A:$R,$C22,FALSE)</f>
        <v>3465.0799625144759</v>
      </c>
      <c r="BV22" s="116">
        <f>VLOOKUP(BV$8,Conditions!$A:$R,$C22,FALSE)</f>
        <v>3465.0799625144759</v>
      </c>
      <c r="BW22" s="116">
        <f>VLOOKUP(BW$8,Conditions!$A:$R,$C22,FALSE)</f>
        <v>3465.0799625144759</v>
      </c>
      <c r="BX22" s="116">
        <f>VLOOKUP(BX$8,Conditions!$A:$R,$C22,FALSE)</f>
        <v>3465.0799625144759</v>
      </c>
      <c r="BY22" s="116">
        <f>VLOOKUP(BY$8,Conditions!$A:$R,$C22,FALSE)</f>
        <v>3465.0799625144759</v>
      </c>
      <c r="BZ22" s="116">
        <f>VLOOKUP(BZ$8,Conditions!$A:$R,$C22,FALSE)</f>
        <v>3465.0799625144759</v>
      </c>
      <c r="CA22" s="116">
        <f>VLOOKUP(CA$8,Conditions!$A:$R,$C22,FALSE)</f>
        <v>3465.0799625144759</v>
      </c>
      <c r="CB22" s="116">
        <f>VLOOKUP(CB$8,Conditions!$A:$R,$C22,FALSE)</f>
        <v>3465.0799625144759</v>
      </c>
      <c r="CC22" s="116">
        <f>VLOOKUP(CC$8,Conditions!$A:$R,$C22,FALSE)</f>
        <v>3904.1491948994531</v>
      </c>
      <c r="CD22" s="116">
        <f>VLOOKUP(CD$8,Conditions!$A:$R,$C22,FALSE)</f>
        <v>3904.1491948994531</v>
      </c>
      <c r="CE22" s="116">
        <f>VLOOKUP(CE$8,Conditions!$A:$R,$C22,FALSE)</f>
        <v>3904.1491948994531</v>
      </c>
      <c r="CF22" s="116">
        <f>VLOOKUP(CF$8,Conditions!$A:$R,$C22,FALSE)</f>
        <v>3904.1491948994531</v>
      </c>
      <c r="CG22" s="116">
        <f>VLOOKUP(CG$8,Conditions!$A:$R,$C22,FALSE)</f>
        <v>3904.1491948994531</v>
      </c>
      <c r="CH22" s="116">
        <f>VLOOKUP(CH$8,Conditions!$A:$R,$C22,FALSE)</f>
        <v>3904.1491948994531</v>
      </c>
      <c r="CI22" s="116">
        <f>VLOOKUP(CI$8,Conditions!$A:$R,$C22,FALSE)</f>
        <v>3904.1491948994531</v>
      </c>
      <c r="CJ22" s="116">
        <f>VLOOKUP(CJ$8,Conditions!$A:$R,$C22,FALSE)</f>
        <v>3904.1491948994531</v>
      </c>
      <c r="CK22" s="116">
        <f>VLOOKUP(CK$8,Conditions!$A:$R,$C22,FALSE)</f>
        <v>3904.1491948994531</v>
      </c>
      <c r="CL22" s="116">
        <f>VLOOKUP(CL$8,Conditions!$A:$R,$C22,FALSE)</f>
        <v>4373.4990640006354</v>
      </c>
      <c r="CM22" s="116">
        <f>VLOOKUP(CM$8,Conditions!$A:$R,$C22,FALSE)</f>
        <v>4373.4990640006354</v>
      </c>
      <c r="CN22" s="116">
        <f>VLOOKUP(CN$8,Conditions!$A:$R,$C22,FALSE)</f>
        <v>4373.4990640006354</v>
      </c>
      <c r="CO22" s="116">
        <f>VLOOKUP(CO$8,Conditions!$A:$R,$C22,FALSE)</f>
        <v>4373.4990640006354</v>
      </c>
      <c r="CP22" s="116">
        <f>VLOOKUP(CP$8,Conditions!$A:$R,$C22,FALSE)</f>
        <v>4373.4990640006354</v>
      </c>
      <c r="CQ22" s="116">
        <f>VLOOKUP(CQ$8,Conditions!$A:$R,$C22,FALSE)</f>
        <v>4373.4990640006354</v>
      </c>
      <c r="CR22" s="116">
        <f>VLOOKUP(CR$8,Conditions!$A:$R,$C22,FALSE)</f>
        <v>4373.4990640006354</v>
      </c>
      <c r="CS22" s="116">
        <f>VLOOKUP(CS$8,Conditions!$A:$R,$C22,FALSE)</f>
        <v>4373.4990640006354</v>
      </c>
      <c r="CT22" s="116">
        <f>VLOOKUP(CT$8,Conditions!$A:$R,$C22,FALSE)</f>
        <v>4373.4990640006354</v>
      </c>
      <c r="CU22" s="116">
        <f>VLOOKUP(CU$8,Conditions!$A:$R,$C22,FALSE)</f>
        <v>4373.4990640006354</v>
      </c>
      <c r="CV22" s="116">
        <f>VLOOKUP(CV$8,Conditions!$A:$R,$C22,FALSE)</f>
        <v>9521.2073057555408</v>
      </c>
      <c r="CW22" s="116">
        <f>VLOOKUP(CW$8,Conditions!$A:$R,$C22,FALSE)</f>
        <v>9521.2073057555408</v>
      </c>
      <c r="CX22" s="116">
        <f>VLOOKUP(CX$8,Conditions!$A:$R,$C22,FALSE)</f>
        <v>9521.2073057555408</v>
      </c>
      <c r="CY22" s="116">
        <f>VLOOKUP(CY$8,Conditions!$A:$R,$C22,FALSE)</f>
        <v>9521.2073057555408</v>
      </c>
      <c r="CZ22" s="116">
        <f>VLOOKUP(CZ$8,Conditions!$A:$R,$C22,FALSE)</f>
        <v>9521.2073057555408</v>
      </c>
      <c r="DA22" s="116">
        <f>VLOOKUP(DA$8,Conditions!$A:$R,$C22,FALSE)</f>
        <v>9521.2073057555408</v>
      </c>
      <c r="DB22" s="116">
        <f>VLOOKUP(DB$8,Conditions!$A:$R,$C22,FALSE)</f>
        <v>9521.2073057555408</v>
      </c>
      <c r="DC22" s="116">
        <f>VLOOKUP(DC$8,Conditions!$A:$R,$C22,FALSE)</f>
        <v>9521.2073057555408</v>
      </c>
      <c r="DD22" s="116">
        <f>VLOOKUP(DD$8,Conditions!$A:$R,$C22,FALSE)</f>
        <v>3465.0799625144759</v>
      </c>
      <c r="DE22" s="116">
        <f>VLOOKUP(DE$8,Conditions!$A:$R,$C22,FALSE)</f>
        <v>3465.0799625144759</v>
      </c>
      <c r="DF22" s="116">
        <f>VLOOKUP(DF$8,Conditions!$A:$R,$C22,FALSE)</f>
        <v>3465.0799625144759</v>
      </c>
      <c r="DG22" s="116">
        <f>VLOOKUP(DG$8,Conditions!$A:$R,$C22,FALSE)</f>
        <v>3465.0799625144759</v>
      </c>
      <c r="DH22" s="116">
        <f>VLOOKUP(DH$8,Conditions!$A:$R,$C22,FALSE)</f>
        <v>3465.0799625144759</v>
      </c>
      <c r="DI22" s="116">
        <f>VLOOKUP(DI$8,Conditions!$A:$R,$C22,FALSE)</f>
        <v>3465.0799625144759</v>
      </c>
      <c r="DJ22" s="116">
        <f>VLOOKUP(DJ$8,Conditions!$A:$R,$C22,FALSE)</f>
        <v>3465.0799625144759</v>
      </c>
      <c r="DK22" s="116">
        <f>VLOOKUP(DK$8,Conditions!$A:$R,$C22,FALSE)</f>
        <v>3465.0799625144759</v>
      </c>
      <c r="DL22" s="116">
        <f>VLOOKUP(DL$8,Conditions!$A:$R,$C22,FALSE)</f>
        <v>3465.0799625144759</v>
      </c>
      <c r="DM22" s="116">
        <f>VLOOKUP(DM$8,Conditions!$A:$R,$C22,FALSE)</f>
        <v>3465.0799625144759</v>
      </c>
      <c r="DN22" s="116">
        <f>VLOOKUP(DN$8,Conditions!$A:$R,$C22,FALSE)</f>
        <v>3465.0799625144759</v>
      </c>
      <c r="DO22" s="116">
        <f>VLOOKUP(DO$8,Conditions!$A:$R,$C22,FALSE)</f>
        <v>3465.0799625144759</v>
      </c>
      <c r="DP22" s="116">
        <f>VLOOKUP(DP$8,Conditions!$A:$R,$C22,FALSE)</f>
        <v>3465.0799625144759</v>
      </c>
      <c r="DQ22" s="116">
        <f>VLOOKUP(DQ$8,Conditions!$A:$R,$C22,FALSE)</f>
        <v>3465.0799625144759</v>
      </c>
      <c r="DR22" s="116">
        <f>VLOOKUP(DR$8,Conditions!$A:$R,$C22,FALSE)</f>
        <v>1436.277302528719</v>
      </c>
      <c r="DS22" s="116">
        <f>VLOOKUP(DS$8,Conditions!$A:$R,$C22,FALSE)</f>
        <v>1436.277302528719</v>
      </c>
      <c r="DT22" s="116">
        <f>VLOOKUP(DT$8,Conditions!$A:$R,$C22,FALSE)</f>
        <v>1436.277302528719</v>
      </c>
      <c r="DU22" s="116">
        <f>VLOOKUP(DU$8,Conditions!$A:$R,$C22,FALSE)</f>
        <v>1436.277302528719</v>
      </c>
      <c r="DV22" s="116">
        <f>VLOOKUP(DV$8,Conditions!$A:$R,$C22,FALSE)</f>
        <v>1436.277302528719</v>
      </c>
      <c r="DW22" s="116">
        <f>VLOOKUP(DW$8,Conditions!$A:$R,$C22,FALSE)</f>
        <v>1436.277302528719</v>
      </c>
      <c r="DX22" s="116">
        <f>VLOOKUP(DX$8,Conditions!$A:$R,$C22,FALSE)</f>
        <v>1436.277302528719</v>
      </c>
      <c r="DY22" s="116">
        <f>VLOOKUP(DY$8,Conditions!$A:$R,$C22,FALSE)</f>
        <v>1436.277302528719</v>
      </c>
      <c r="DZ22" s="116">
        <f>VLOOKUP(DZ$8,Conditions!$A:$R,$C22,FALSE)</f>
        <v>1436.277302528719</v>
      </c>
      <c r="EA22" s="116">
        <f>VLOOKUP(EA$8,Conditions!$A:$R,$C22,FALSE)</f>
        <v>9521.2073057555408</v>
      </c>
      <c r="EB22" s="116">
        <f>VLOOKUP(EB$8,Conditions!$A:$R,$C22,FALSE)</f>
        <v>9521.2073057555408</v>
      </c>
      <c r="EC22" s="116">
        <f>VLOOKUP(EC$8,Conditions!$A:$R,$C22,FALSE)</f>
        <v>9521.2073057555408</v>
      </c>
      <c r="ED22" s="116">
        <f>VLOOKUP(ED$8,Conditions!$A:$R,$C22,FALSE)</f>
        <v>9521.2073057555408</v>
      </c>
      <c r="EE22" s="116">
        <f>VLOOKUP(EE$8,Conditions!$A:$R,$C22,FALSE)</f>
        <v>9521.2073057555408</v>
      </c>
      <c r="EF22" s="116">
        <f>VLOOKUP(EF$8,Conditions!$A:$R,$C22,FALSE)</f>
        <v>9521.2073057555408</v>
      </c>
      <c r="EG22" s="116">
        <f>VLOOKUP(EG$8,Conditions!$A:$R,$C22,FALSE)</f>
        <v>9521.2073057555408</v>
      </c>
      <c r="EH22" s="116">
        <f>VLOOKUP(EH$8,Conditions!$A:$R,$C22,FALSE)</f>
        <v>9521.2073057555408</v>
      </c>
      <c r="EI22" s="116">
        <f>VLOOKUP(EI$8,Conditions!$A:$R,$C22,FALSE)</f>
        <v>9521.2073057555408</v>
      </c>
      <c r="EJ22" s="116">
        <f>VLOOKUP(EJ$8,Conditions!$A:$R,$C22,FALSE)</f>
        <v>9521.2073057555408</v>
      </c>
      <c r="EK22" s="116">
        <f>VLOOKUP(EK$8,Conditions!$A:$R,$C22,FALSE)</f>
        <v>9521.2073057555408</v>
      </c>
      <c r="EL22" s="116">
        <f>VLOOKUP(EL$8,Conditions!$A:$R,$C22,FALSE)</f>
        <v>9521.2073057555408</v>
      </c>
      <c r="EM22" s="116">
        <f>VLOOKUP(EM$8,Conditions!$A:$R,$C22,FALSE)</f>
        <v>9521.2073057555408</v>
      </c>
      <c r="EN22" s="116">
        <f>VLOOKUP(EN$8,Conditions!$A:$R,$C22,FALSE)</f>
        <v>9521.2073057555408</v>
      </c>
      <c r="EO22" s="116">
        <f>VLOOKUP(EO$8,Conditions!$A:$R,$C22,FALSE)</f>
        <v>9521.2073057555408</v>
      </c>
      <c r="EP22" s="116">
        <f>VLOOKUP(EP$8,Conditions!$A:$R,$C22,FALSE)</f>
        <v>9521.2073057555408</v>
      </c>
      <c r="EQ22" s="116">
        <f>VLOOKUP(EQ$8,Conditions!$A:$R,$C22,FALSE)</f>
        <v>9521.2073057555408</v>
      </c>
      <c r="ER22" s="116">
        <f>VLOOKUP(ER$8,Conditions!$A:$R,$C22,FALSE)</f>
        <v>9521.2073057555408</v>
      </c>
      <c r="ES22" s="116">
        <f>VLOOKUP(ES$8,Conditions!$A:$R,$C22,FALSE)</f>
        <v>9521.2073057555408</v>
      </c>
      <c r="ET22" s="116">
        <f>VLOOKUP(ET$8,Conditions!$A:$R,$C22,FALSE)</f>
        <v>9521.2073057555408</v>
      </c>
      <c r="EU22" s="116">
        <f>VLOOKUP(EU$8,Conditions!$A:$R,$C22,FALSE)</f>
        <v>9521.2073057555408</v>
      </c>
      <c r="EV22" s="116">
        <f>VLOOKUP(EV$8,Conditions!$A:$R,$C22,FALSE)</f>
        <v>9521.2073057555408</v>
      </c>
      <c r="EW22" s="116">
        <f>VLOOKUP(EW$8,Conditions!$A:$R,$C22,FALSE)</f>
        <v>9521.2073057555408</v>
      </c>
      <c r="EX22" s="116">
        <f>VLOOKUP(EX$8,Conditions!$A:$R,$C22,FALSE)</f>
        <v>9521.2073057555408</v>
      </c>
      <c r="EY22" s="116">
        <f>VLOOKUP(EY$8,Conditions!$A:$R,$C22,FALSE)</f>
        <v>6493.1436341350091</v>
      </c>
      <c r="EZ22" s="116">
        <f>VLOOKUP(EZ$8,Conditions!$A:$R,$C22,FALSE)</f>
        <v>6493.1436341350091</v>
      </c>
      <c r="FA22" s="116">
        <f>VLOOKUP(FA$8,Conditions!$A:$R,$C22,FALSE)</f>
        <v>6493.1436341350091</v>
      </c>
      <c r="FB22" s="116">
        <f>VLOOKUP(FB$8,Conditions!$A:$R,$C22,FALSE)</f>
        <v>6493.1436341350091</v>
      </c>
      <c r="FC22" s="116">
        <f>VLOOKUP(FC$8,Conditions!$A:$R,$C22,FALSE)</f>
        <v>6493.1436341350091</v>
      </c>
      <c r="FD22" s="116">
        <f>VLOOKUP(FD$8,Conditions!$A:$R,$C22,FALSE)</f>
        <v>6493.1436341350091</v>
      </c>
      <c r="FE22" s="116">
        <f>VLOOKUP(FE$8,Conditions!$A:$R,$C22,FALSE)</f>
        <v>6493.1436341350091</v>
      </c>
      <c r="FF22" s="116">
        <f>VLOOKUP(FF$8,Conditions!$A:$R,$C22,FALSE)</f>
        <v>8007.1754699452749</v>
      </c>
      <c r="FG22" s="116">
        <f>VLOOKUP(FG$8,Conditions!$A:$R,$C22,FALSE)</f>
        <v>8007.1754699452749</v>
      </c>
      <c r="FH22" s="116">
        <f>VLOOKUP(FH$8,Conditions!$A:$R,$C22,FALSE)</f>
        <v>8007.1754699452749</v>
      </c>
      <c r="FI22" s="116">
        <f>VLOOKUP(FI$8,Conditions!$A:$R,$C22,FALSE)</f>
        <v>8007.1754699452749</v>
      </c>
      <c r="FJ22" s="116">
        <f>VLOOKUP(FJ$8,Conditions!$A:$R,$C22,FALSE)</f>
        <v>8007.1754699452749</v>
      </c>
      <c r="FK22" s="116">
        <f>VLOOKUP(FK$8,Conditions!$A:$R,$C22,FALSE)</f>
        <v>8007.1754699452749</v>
      </c>
      <c r="FL22" s="116">
        <f>VLOOKUP(FL$8,Conditions!$A:$R,$C22,FALSE)</f>
        <v>8007.1754699452749</v>
      </c>
      <c r="FM22" s="116">
        <f>VLOOKUP(FM$8,Conditions!$A:$R,$C22,FALSE)</f>
        <v>8007.1754699452749</v>
      </c>
      <c r="FN22" s="116">
        <f>VLOOKUP(FN$8,Conditions!$A:$R,$C22,FALSE)</f>
        <v>8007.1754699452749</v>
      </c>
      <c r="FO22" s="116">
        <f>VLOOKUP(FO$8,Conditions!$A:$R,$C22,FALSE)</f>
        <v>8007.1754699452749</v>
      </c>
      <c r="FP22" s="116">
        <f>VLOOKUP(FP$8,Conditions!$A:$R,$C22,FALSE)</f>
        <v>8007.1754699452749</v>
      </c>
      <c r="FQ22" s="116">
        <f>VLOOKUP(FQ$8,Conditions!$A:$R,$C22,FALSE)</f>
        <v>8007.1754699452749</v>
      </c>
      <c r="FR22" s="116">
        <f>VLOOKUP(FR$8,Conditions!$A:$R,$C22,FALSE)</f>
        <v>8007.1754699452749</v>
      </c>
      <c r="FS22" s="116">
        <f>VLOOKUP(FS$8,Conditions!$A:$R,$C22,FALSE)</f>
        <v>8007.1754699452749</v>
      </c>
      <c r="FT22" s="116">
        <f>VLOOKUP(FT$8,Conditions!$A:$R,$C22,FALSE)</f>
        <v>8007.1754699452749</v>
      </c>
      <c r="FU22" s="116">
        <f>VLOOKUP(FU$8,Conditions!$A:$R,$C22,FALSE)</f>
        <v>8007.1754699452749</v>
      </c>
      <c r="FV22" s="116">
        <f>VLOOKUP(FV$8,Conditions!$A:$R,$C22,FALSE)</f>
        <v>8007.1754699452749</v>
      </c>
      <c r="FW22" s="116">
        <f>VLOOKUP(FW$8,Conditions!$A:$R,$C22,FALSE)</f>
        <v>8007.1754699452749</v>
      </c>
      <c r="FX22" s="116">
        <f>VLOOKUP(FX$8,Conditions!$A:$R,$C22,FALSE)</f>
        <v>8007.1754699452749</v>
      </c>
      <c r="FY22" s="116">
        <f>VLOOKUP(FY$8,Conditions!$A:$R,$C22,FALSE)</f>
        <v>8007.1754699452749</v>
      </c>
      <c r="FZ22" s="116">
        <f>VLOOKUP(FZ$8,Conditions!$A:$R,$C22,FALSE)</f>
        <v>8007.1754699452749</v>
      </c>
      <c r="GA22" s="116">
        <f>VLOOKUP(GA$8,Conditions!$A:$R,$C22,FALSE)</f>
        <v>8007.1754699452749</v>
      </c>
      <c r="GB22" s="116">
        <f>VLOOKUP(GB$8,Conditions!$A:$R,$C22,FALSE)</f>
        <v>4979.1117983247423</v>
      </c>
      <c r="GC22" s="116">
        <f>VLOOKUP(GC$8,Conditions!$A:$R,$C22,FALSE)</f>
        <v>4979.1117983247423</v>
      </c>
      <c r="GD22" s="116">
        <f>VLOOKUP(GD$8,Conditions!$A:$R,$C22,FALSE)</f>
        <v>4979.1117983247423</v>
      </c>
      <c r="GE22" s="116">
        <f>VLOOKUP(GE$8,Conditions!$A:$R,$C22,FALSE)</f>
        <v>4979.1117983247423</v>
      </c>
      <c r="GF22" s="116">
        <f>VLOOKUP(GF$8,Conditions!$A:$R,$C22,FALSE)</f>
        <v>4979.1117983247423</v>
      </c>
      <c r="GG22" s="116">
        <f>VLOOKUP(GG$8,Conditions!$A:$R,$C22,FALSE)</f>
        <v>4979.1117983247423</v>
      </c>
      <c r="GH22" s="116">
        <f>VLOOKUP(GH$8,Conditions!$A:$R,$C22,FALSE)</f>
        <v>4979.1117983247423</v>
      </c>
      <c r="GI22" s="116">
        <f>VLOOKUP(GI$8,Conditions!$A:$R,$C22,FALSE)</f>
        <v>4979.1117983247423</v>
      </c>
      <c r="GJ22" s="116">
        <f>VLOOKUP(GJ$8,Conditions!$A:$R,$C22,FALSE)</f>
        <v>4979.1117983247423</v>
      </c>
      <c r="GK22" s="116">
        <f>VLOOKUP(GK$8,Conditions!$A:$R,$C22,FALSE)</f>
        <v>4979.1117983247423</v>
      </c>
      <c r="GL22" s="116">
        <f>VLOOKUP(GL$8,Conditions!$A:$R,$C22,FALSE)</f>
        <v>3465.0799625144759</v>
      </c>
      <c r="GM22" s="116">
        <f>VLOOKUP(GM$8,Conditions!$A:$R,$C22,FALSE)</f>
        <v>3465.0799625144759</v>
      </c>
      <c r="GN22" s="116">
        <f>VLOOKUP(GN$8,Conditions!$A:$R,$C22,FALSE)</f>
        <v>3465.0799625144759</v>
      </c>
      <c r="GO22" s="116">
        <f>VLOOKUP(GO$8,Conditions!$A:$R,$C22,FALSE)</f>
        <v>3465.0799625144759</v>
      </c>
      <c r="GP22" s="116">
        <f>VLOOKUP(GP$8,Conditions!$A:$R,$C22,FALSE)</f>
        <v>3465.0799625144759</v>
      </c>
      <c r="GQ22" s="116">
        <f>VLOOKUP(GQ$8,Conditions!$A:$R,$C22,FALSE)</f>
        <v>3465.0799625144759</v>
      </c>
      <c r="GR22" s="116">
        <f>VLOOKUP(GR$8,Conditions!$A:$R,$C22,FALSE)</f>
        <v>3465.0799625144759</v>
      </c>
      <c r="GS22" s="116">
        <f>VLOOKUP(GS$8,Conditions!$A:$R,$C22,FALSE)</f>
        <v>3465.0799625144759</v>
      </c>
      <c r="GT22" s="116">
        <f>VLOOKUP(GT$8,Conditions!$A:$R,$C22,FALSE)</f>
        <v>3465.0799625144759</v>
      </c>
      <c r="GU22" s="116">
        <f>VLOOKUP(GU$8,Conditions!$A:$R,$C22,FALSE)</f>
        <v>3465.0799625144759</v>
      </c>
      <c r="GV22" s="116">
        <f>VLOOKUP(GV$8,Conditions!$A:$R,$C22,FALSE)</f>
        <v>3465.0799625144759</v>
      </c>
      <c r="GW22" s="116">
        <f>VLOOKUP(GW$8,Conditions!$A:$R,$C22,FALSE)</f>
        <v>3465.0799625144759</v>
      </c>
      <c r="GX22" s="116">
        <f>VLOOKUP(GX$8,Conditions!$A:$R,$C22,FALSE)</f>
        <v>3465.0799625144759</v>
      </c>
      <c r="GY22" s="116">
        <f>VLOOKUP(GY$8,Conditions!$A:$R,$C22,FALSE)</f>
        <v>3465.0799625144759</v>
      </c>
      <c r="GZ22" s="116">
        <f>VLOOKUP(GZ$8,Conditions!$A:$R,$C22,FALSE)</f>
        <v>3465.0799625144759</v>
      </c>
      <c r="HA22" s="116">
        <f>VLOOKUP(HA$8,Conditions!$A:$R,$C22,FALSE)</f>
        <v>3465.0799625144759</v>
      </c>
      <c r="HB22" s="116">
        <f>VLOOKUP(HB$8,Conditions!$A:$R,$C22,FALSE)</f>
        <v>3465.0799625144759</v>
      </c>
      <c r="HC22" s="116">
        <f>VLOOKUP(HC$8,Conditions!$A:$R,$C22,FALSE)</f>
        <v>3465.0799625144759</v>
      </c>
      <c r="HD22" s="116">
        <f>VLOOKUP(HD$8,Conditions!$A:$R,$C22,FALSE)</f>
        <v>3465.0799625144759</v>
      </c>
      <c r="HE22" s="116">
        <f>VLOOKUP(HE$8,Conditions!$A:$R,$C22,FALSE)</f>
        <v>3465.0799625144759</v>
      </c>
      <c r="HF22" s="116">
        <f>VLOOKUP(HF$8,Conditions!$A:$R,$C22,FALSE)</f>
        <v>3465.0799625144759</v>
      </c>
      <c r="HG22" s="116">
        <f>VLOOKUP(HG$8,Conditions!$A:$R,$C22,FALSE)</f>
        <v>3465.0799625144759</v>
      </c>
      <c r="HH22" s="116">
        <f>VLOOKUP(HH$8,Conditions!$A:$R,$C22,FALSE)</f>
        <v>3465.0799625144759</v>
      </c>
      <c r="HI22" s="116">
        <f>VLOOKUP(HI$8,Conditions!$A:$R,$C22,FALSE)</f>
        <v>3465.0799625144759</v>
      </c>
      <c r="HJ22" s="116">
        <f>VLOOKUP(HJ$8,Conditions!$A:$R,$C22,FALSE)</f>
        <v>3465.0799625144759</v>
      </c>
      <c r="HK22" s="116">
        <f>VLOOKUP(HK$8,Conditions!$A:$R,$C22,FALSE)</f>
        <v>1436.277302528719</v>
      </c>
      <c r="HL22" s="116">
        <f>VLOOKUP(HL$8,Conditions!$A:$R,$C22,FALSE)</f>
        <v>1436.277302528719</v>
      </c>
      <c r="HM22" s="116">
        <f>VLOOKUP(HM$8,Conditions!$A:$R,$C22,FALSE)</f>
        <v>1436.277302528719</v>
      </c>
      <c r="HN22" s="116">
        <f>VLOOKUP(HN$8,Conditions!$A:$R,$C22,FALSE)</f>
        <v>1436.277302528719</v>
      </c>
      <c r="HO22" s="116">
        <f>VLOOKUP(HO$8,Conditions!$A:$R,$C22,FALSE)</f>
        <v>1436.277302528719</v>
      </c>
      <c r="HP22" s="116">
        <f>VLOOKUP(HP$8,Conditions!$A:$R,$C22,FALSE)</f>
        <v>1436.277302528719</v>
      </c>
      <c r="HQ22" s="116">
        <f>VLOOKUP(HQ$8,Conditions!$A:$R,$C22,FALSE)</f>
        <v>1436.277302528719</v>
      </c>
      <c r="HR22" s="116">
        <f>VLOOKUP(HR$8,Conditions!$A:$R,$C22,FALSE)</f>
        <v>1436.277302528719</v>
      </c>
      <c r="HS22" s="116">
        <f>VLOOKUP(HS$8,Conditions!$A:$R,$C22,FALSE)</f>
        <v>1436.277302528719</v>
      </c>
      <c r="HT22" s="116">
        <f>VLOOKUP(HT$8,Conditions!$A:$R,$C22,FALSE)</f>
        <v>1436.277302528719</v>
      </c>
      <c r="HU22" s="116">
        <f>VLOOKUP(HU$8,Conditions!$A:$R,$C22,FALSE)</f>
        <v>1436.277302528719</v>
      </c>
      <c r="HV22" s="116">
        <f>VLOOKUP(HV$8,Conditions!$A:$R,$C22,FALSE)</f>
        <v>1436.277302528719</v>
      </c>
      <c r="HW22" s="116">
        <f>VLOOKUP(HW$8,Conditions!$A:$R,$C22,FALSE)</f>
        <v>1436.277302528719</v>
      </c>
      <c r="HX22" s="116">
        <f>VLOOKUP(HX$8,Conditions!$A:$R,$C22,FALSE)</f>
        <v>1436.277302528719</v>
      </c>
      <c r="HY22" s="116">
        <f>VLOOKUP(HY$8,Conditions!$A:$R,$C22,FALSE)</f>
        <v>1436.277302528719</v>
      </c>
      <c r="HZ22" s="116">
        <f>VLOOKUP(HZ$8,Conditions!$A:$R,$C22,FALSE)</f>
        <v>1436.277302528719</v>
      </c>
      <c r="IA22" s="116">
        <f>VLOOKUP(IA$8,Conditions!$A:$R,$C22,FALSE)</f>
        <v>1436.277302528719</v>
      </c>
      <c r="IB22" s="116">
        <f>VLOOKUP(IB$8,Conditions!$A:$R,$C22,FALSE)</f>
        <v>1436.277302528719</v>
      </c>
      <c r="IC22" s="116">
        <f>VLOOKUP(IC$8,Conditions!$A:$R,$C22,FALSE)</f>
        <v>1436.277302528719</v>
      </c>
      <c r="ID22" s="116">
        <f>VLOOKUP(ID$8,Conditions!$A:$R,$C22,FALSE)</f>
        <v>1436.277302528719</v>
      </c>
      <c r="IE22" s="116">
        <f>VLOOKUP(IE$8,Conditions!$A:$R,$C22,FALSE)</f>
        <v>1436.277302528719</v>
      </c>
      <c r="IF22" s="116">
        <f>VLOOKUP(IF$8,Conditions!$A:$R,$C22,FALSE)</f>
        <v>1436.277302528719</v>
      </c>
      <c r="IG22" s="116">
        <f>VLOOKUP(IG$8,Conditions!$A:$R,$C22,FALSE)</f>
        <v>1436.277302528719</v>
      </c>
      <c r="IH22" s="116">
        <f>VLOOKUP(IH$8,Conditions!$A:$R,$C22,FALSE)</f>
        <v>1436.277302528719</v>
      </c>
      <c r="II22" s="116">
        <f>VLOOKUP(II$8,Conditions!$A:$R,$C22,FALSE)</f>
        <v>1436.277302528719</v>
      </c>
      <c r="IJ22" s="116">
        <f>VLOOKUP(IJ$8,Conditions!$A:$R,$C22,FALSE)</f>
        <v>1436.277302528719</v>
      </c>
      <c r="IK22" s="116">
        <f>VLOOKUP(IK$8,Conditions!$A:$R,$C22,FALSE)</f>
        <v>1436.277302528719</v>
      </c>
      <c r="IL22" s="116">
        <f>VLOOKUP(IL$8,Conditions!$A:$R,$C22,FALSE)</f>
        <v>1436.277302528719</v>
      </c>
      <c r="IM22" s="116">
        <f>VLOOKUP(IM$8,Conditions!$A:$R,$C22,FALSE)</f>
        <v>1436.277302528719</v>
      </c>
      <c r="IN22" s="116">
        <f>VLOOKUP(IN$8,Conditions!$A:$R,$C22,FALSE)</f>
        <v>1436.277302528719</v>
      </c>
      <c r="IO22" s="116">
        <f>VLOOKUP(IO$8,Conditions!$A:$R,$C22,FALSE)</f>
        <v>9521.2073057555408</v>
      </c>
      <c r="IP22" s="116">
        <f>VLOOKUP(IP$8,Conditions!$A:$R,$C22,FALSE)</f>
        <v>9521.2073057555408</v>
      </c>
      <c r="IQ22" s="116">
        <f>VLOOKUP(IQ$8,Conditions!$A:$R,$C22,FALSE)</f>
        <v>9521.2073057555408</v>
      </c>
      <c r="IR22" s="116">
        <f>VLOOKUP(IR$8,Conditions!$A:$R,$C22,FALSE)</f>
        <v>9521.2073057555408</v>
      </c>
      <c r="IS22" s="116">
        <f>VLOOKUP(IS$8,Conditions!$A:$R,$C22,FALSE)</f>
        <v>9521.2073057555408</v>
      </c>
      <c r="IT22" s="116">
        <f>VLOOKUP(IT$8,Conditions!$A:$R,$C22,FALSE)</f>
        <v>9521.2073057555408</v>
      </c>
      <c r="IU22" s="116">
        <f>VLOOKUP(IU$8,Conditions!$A:$R,$C22,FALSE)</f>
        <v>9521.2073057555408</v>
      </c>
      <c r="IV22" s="116">
        <f>VLOOKUP(IV$8,Conditions!$A:$R,$C22,FALSE)</f>
        <v>9521.2073057555408</v>
      </c>
      <c r="IW22" s="116">
        <f>VLOOKUP(IW$8,Conditions!$A:$R,$C22,FALSE)</f>
        <v>9521.2073057555408</v>
      </c>
      <c r="IX22" s="116">
        <f>VLOOKUP(IX$8,Conditions!$A:$R,$C22,FALSE)</f>
        <v>9521.2073057555408</v>
      </c>
      <c r="IY22" s="116">
        <f>VLOOKUP(IY$8,Conditions!$A:$R,$C22,FALSE)</f>
        <v>9521.2073057555408</v>
      </c>
      <c r="IZ22" s="116">
        <f>VLOOKUP(IZ$8,Conditions!$A:$R,$C22,FALSE)</f>
        <v>9521.2073057555408</v>
      </c>
      <c r="JA22" s="116">
        <f>VLOOKUP(JA$8,Conditions!$A:$R,$C22,FALSE)</f>
        <v>9521.2073057555408</v>
      </c>
      <c r="JB22" s="116">
        <f>VLOOKUP(JB$8,Conditions!$A:$R,$C22,FALSE)</f>
        <v>9521.2073057555408</v>
      </c>
      <c r="JC22" s="116">
        <f>VLOOKUP(JC$8,Conditions!$A:$R,$C22,FALSE)</f>
        <v>9521.2073057555408</v>
      </c>
      <c r="JD22" s="116">
        <f>VLOOKUP(JD$8,Conditions!$A:$R,$C22,FALSE)</f>
        <v>9521.2073057555408</v>
      </c>
      <c r="JE22" s="116">
        <f>VLOOKUP(JE$8,Conditions!$A:$R,$C22,FALSE)</f>
        <v>9521.2073057555408</v>
      </c>
    </row>
    <row r="23" spans="2:265" s="3" customFormat="1" ht="30" x14ac:dyDescent="0.25">
      <c r="B23" s="95" t="s">
        <v>251</v>
      </c>
      <c r="C23" s="16"/>
      <c r="D23" s="16"/>
      <c r="E23" s="16"/>
      <c r="F23" s="16">
        <v>7094.5</v>
      </c>
      <c r="G23" s="16">
        <v>7094.5</v>
      </c>
      <c r="H23" s="16">
        <v>7094.5</v>
      </c>
      <c r="I23" s="16">
        <v>7094.5</v>
      </c>
      <c r="J23" s="16">
        <v>7094.5</v>
      </c>
      <c r="K23" s="16">
        <v>7094.5</v>
      </c>
      <c r="L23" s="16">
        <v>7094.5</v>
      </c>
      <c r="M23" s="16">
        <v>7094.5</v>
      </c>
      <c r="N23" s="16">
        <v>7094.5</v>
      </c>
      <c r="O23" s="16">
        <v>7094.5</v>
      </c>
      <c r="P23" s="16">
        <v>7094.5</v>
      </c>
      <c r="Q23" s="16">
        <v>7094.5</v>
      </c>
      <c r="R23" s="16">
        <v>7094.5</v>
      </c>
      <c r="S23" s="16">
        <v>7094.5</v>
      </c>
      <c r="T23" s="16">
        <v>7094.5</v>
      </c>
      <c r="U23" s="16">
        <v>7094.5</v>
      </c>
      <c r="V23" s="16">
        <v>7094.5</v>
      </c>
      <c r="W23" s="16">
        <v>7094.5</v>
      </c>
      <c r="X23" s="16">
        <v>7094.5</v>
      </c>
      <c r="Y23" s="16">
        <v>7094.5</v>
      </c>
      <c r="Z23" s="16">
        <v>7094.5</v>
      </c>
      <c r="AA23" s="16">
        <v>7094.5</v>
      </c>
      <c r="AB23" s="16">
        <v>7094.5</v>
      </c>
      <c r="AC23" s="16">
        <v>7094.5</v>
      </c>
      <c r="AD23" s="16">
        <v>7094.5</v>
      </c>
      <c r="AE23" s="16"/>
      <c r="AF23" s="16">
        <v>7094.5</v>
      </c>
      <c r="AG23" s="16">
        <v>7094.5</v>
      </c>
      <c r="AH23" s="16">
        <v>7094.5</v>
      </c>
      <c r="AI23" s="16">
        <v>7094.5</v>
      </c>
      <c r="AJ23" s="16">
        <v>7094.5</v>
      </c>
      <c r="AK23" s="16">
        <v>7094.5</v>
      </c>
      <c r="AL23" s="16">
        <v>7094.5</v>
      </c>
      <c r="AM23" s="16">
        <v>7094.5</v>
      </c>
      <c r="AN23" s="16">
        <v>7094.5</v>
      </c>
      <c r="AO23" s="16">
        <v>7094.5</v>
      </c>
      <c r="AP23" s="16">
        <v>7094.5</v>
      </c>
      <c r="AQ23" s="16">
        <v>7094.5</v>
      </c>
      <c r="AR23" s="16">
        <v>7094.5</v>
      </c>
      <c r="AS23" s="16">
        <v>7094.5</v>
      </c>
      <c r="AT23" s="16">
        <v>7094.5</v>
      </c>
      <c r="AU23" s="16">
        <v>7094.5</v>
      </c>
      <c r="AV23" s="16">
        <v>7094.5</v>
      </c>
      <c r="AW23" s="16">
        <v>7094.5</v>
      </c>
      <c r="AX23" s="16">
        <v>7094.5</v>
      </c>
      <c r="AY23" s="16">
        <v>7094.5</v>
      </c>
      <c r="AZ23" s="16">
        <v>7094.5</v>
      </c>
      <c r="BA23" s="16">
        <v>7094.5</v>
      </c>
      <c r="BB23" s="16">
        <v>7094.5</v>
      </c>
      <c r="BC23" s="16">
        <v>7094.5</v>
      </c>
      <c r="BD23" s="16">
        <v>7094.5</v>
      </c>
      <c r="BE23" s="16">
        <v>7094.5</v>
      </c>
      <c r="BF23" s="16">
        <v>7094.5</v>
      </c>
      <c r="BG23" s="16">
        <v>7094.5</v>
      </c>
      <c r="BH23" s="16">
        <v>7094.5</v>
      </c>
      <c r="BI23" s="16">
        <v>7094.5</v>
      </c>
      <c r="BJ23" s="16">
        <v>7094.5</v>
      </c>
      <c r="BK23" s="16">
        <v>7094.5</v>
      </c>
      <c r="BL23" s="16">
        <v>7094.5</v>
      </c>
      <c r="BM23" s="16">
        <v>7094.5</v>
      </c>
      <c r="BN23" s="16">
        <v>7094.5</v>
      </c>
      <c r="BO23" s="16">
        <v>7094.5</v>
      </c>
      <c r="BP23" s="16">
        <v>7094.5</v>
      </c>
      <c r="BQ23" s="16">
        <v>7094.5</v>
      </c>
      <c r="BR23" s="16">
        <v>7094.5</v>
      </c>
      <c r="BS23" s="16">
        <v>7094.5</v>
      </c>
      <c r="BT23" s="16">
        <v>7094.5</v>
      </c>
      <c r="BU23" s="16">
        <v>7094.5</v>
      </c>
      <c r="BV23" s="16">
        <v>7094.5</v>
      </c>
      <c r="BW23" s="16">
        <v>7094.5</v>
      </c>
      <c r="BX23" s="16">
        <v>7094.5</v>
      </c>
      <c r="BY23" s="16">
        <v>7094.5</v>
      </c>
      <c r="BZ23" s="16">
        <v>7094.5</v>
      </c>
      <c r="CA23" s="16">
        <v>7094.5</v>
      </c>
      <c r="CB23" s="16">
        <v>7094.5</v>
      </c>
      <c r="CC23" s="16">
        <v>7094.5</v>
      </c>
      <c r="CD23" s="16">
        <v>7094.5</v>
      </c>
      <c r="CE23" s="16">
        <v>7094.5</v>
      </c>
      <c r="CF23" s="16">
        <v>7094.5</v>
      </c>
      <c r="CG23" s="16">
        <v>7094.5</v>
      </c>
      <c r="CH23" s="16">
        <v>7094.5</v>
      </c>
      <c r="CI23" s="16">
        <v>7094.5</v>
      </c>
      <c r="CJ23" s="16">
        <v>7094.5</v>
      </c>
      <c r="CK23" s="16">
        <v>7094.5</v>
      </c>
      <c r="CL23" s="16">
        <v>7094.5</v>
      </c>
      <c r="CM23" s="16">
        <v>7094.5</v>
      </c>
      <c r="CN23" s="16">
        <v>7094.5</v>
      </c>
      <c r="CO23" s="16">
        <v>7094.5</v>
      </c>
      <c r="CP23" s="16">
        <v>7094.5</v>
      </c>
      <c r="CQ23" s="16">
        <v>7094.5</v>
      </c>
      <c r="CR23" s="16">
        <v>7094.5</v>
      </c>
      <c r="CS23" s="16">
        <v>7094.5</v>
      </c>
      <c r="CT23" s="16">
        <v>7094.5</v>
      </c>
      <c r="CU23" s="16">
        <v>7094.5</v>
      </c>
      <c r="CV23" s="16">
        <v>7094.5</v>
      </c>
      <c r="CW23" s="16">
        <v>7094.5</v>
      </c>
      <c r="CX23" s="16">
        <v>7094.5</v>
      </c>
      <c r="CY23" s="16">
        <v>7094.5</v>
      </c>
      <c r="CZ23" s="16">
        <v>7094.5</v>
      </c>
      <c r="DA23" s="16">
        <v>7094.5</v>
      </c>
      <c r="DB23" s="16">
        <v>7094.5</v>
      </c>
      <c r="DC23" s="16">
        <v>7094.5</v>
      </c>
      <c r="DD23" s="16">
        <v>7094.5</v>
      </c>
      <c r="DE23" s="16">
        <v>7094.5</v>
      </c>
      <c r="DF23" s="16">
        <v>7094.5</v>
      </c>
      <c r="DG23" s="16">
        <v>7094.5</v>
      </c>
      <c r="DH23" s="16">
        <v>7094.5</v>
      </c>
      <c r="DI23" s="16">
        <v>7094.5</v>
      </c>
      <c r="DJ23" s="16">
        <v>7094.5</v>
      </c>
      <c r="DK23" s="16">
        <v>7094.5</v>
      </c>
      <c r="DL23" s="16">
        <v>7094.5</v>
      </c>
      <c r="DM23" s="16">
        <v>7094.5</v>
      </c>
      <c r="DN23" s="16">
        <v>7094.5</v>
      </c>
      <c r="DO23" s="16">
        <v>7094.5</v>
      </c>
      <c r="DP23" s="16">
        <v>7094.5</v>
      </c>
      <c r="DQ23" s="16">
        <v>7094.5</v>
      </c>
      <c r="DR23" s="16">
        <v>7094.5</v>
      </c>
      <c r="DS23" s="16">
        <v>7094.5</v>
      </c>
      <c r="DT23" s="16">
        <v>7094.5</v>
      </c>
      <c r="DU23" s="16">
        <v>7094.5</v>
      </c>
      <c r="DV23" s="16">
        <v>7094.5</v>
      </c>
      <c r="DW23" s="16">
        <v>7094.5</v>
      </c>
      <c r="DX23" s="16">
        <v>7094.5</v>
      </c>
      <c r="DY23" s="16">
        <v>7094.5</v>
      </c>
      <c r="DZ23" s="16">
        <v>7094.5</v>
      </c>
      <c r="EA23" s="16">
        <v>7094.5</v>
      </c>
      <c r="EB23" s="16">
        <v>7094.5</v>
      </c>
      <c r="EC23" s="16">
        <v>7094.5</v>
      </c>
      <c r="ED23" s="16">
        <v>7094.5</v>
      </c>
      <c r="EE23" s="16">
        <v>7094.5</v>
      </c>
      <c r="EF23" s="16">
        <v>7094.5</v>
      </c>
      <c r="EG23" s="16">
        <v>7094.5</v>
      </c>
      <c r="EH23" s="16">
        <v>7094.5</v>
      </c>
      <c r="EI23" s="16">
        <v>7094.5</v>
      </c>
      <c r="EJ23" s="16">
        <v>7094.5</v>
      </c>
      <c r="EK23" s="16">
        <v>7094.5</v>
      </c>
      <c r="EL23" s="16">
        <v>7094.5</v>
      </c>
      <c r="EM23" s="16">
        <v>7094.5</v>
      </c>
      <c r="EN23" s="16">
        <v>7094.5</v>
      </c>
      <c r="EO23" s="16">
        <v>7094.5</v>
      </c>
      <c r="EP23" s="16">
        <v>7094.5</v>
      </c>
      <c r="EQ23" s="16">
        <v>7094.5</v>
      </c>
      <c r="ER23" s="16">
        <v>7094.5</v>
      </c>
      <c r="ES23" s="16">
        <v>7094.5</v>
      </c>
      <c r="ET23" s="16">
        <v>7094.5</v>
      </c>
      <c r="EU23" s="16">
        <v>7094.5</v>
      </c>
      <c r="EV23" s="16">
        <v>7094.5</v>
      </c>
      <c r="EW23" s="16">
        <v>7094.5</v>
      </c>
      <c r="EX23" s="16">
        <v>7094.5</v>
      </c>
      <c r="EY23" s="16">
        <v>7094.5</v>
      </c>
      <c r="EZ23" s="16">
        <v>7094.5</v>
      </c>
      <c r="FA23" s="16">
        <v>7094.5</v>
      </c>
      <c r="FB23" s="16">
        <v>7094.5</v>
      </c>
      <c r="FC23" s="16">
        <v>7094.5</v>
      </c>
      <c r="FD23" s="16">
        <v>7094.5</v>
      </c>
      <c r="FE23" s="16">
        <v>7094.5</v>
      </c>
      <c r="FF23" s="16">
        <v>7094.5</v>
      </c>
      <c r="FG23" s="16">
        <v>7094.5</v>
      </c>
      <c r="FH23" s="16">
        <v>7094.5</v>
      </c>
      <c r="FI23" s="16">
        <v>7094.5</v>
      </c>
      <c r="FJ23" s="16">
        <v>7094.5</v>
      </c>
      <c r="FK23" s="16">
        <v>7094.5</v>
      </c>
      <c r="FL23" s="16">
        <v>7094.5</v>
      </c>
      <c r="FM23" s="16">
        <v>7094.5</v>
      </c>
      <c r="FN23" s="16">
        <v>7094.5</v>
      </c>
      <c r="FO23" s="16">
        <v>7094.5</v>
      </c>
      <c r="FP23" s="16">
        <v>7094.5</v>
      </c>
      <c r="FQ23" s="16">
        <v>7094.5</v>
      </c>
      <c r="FR23" s="16">
        <v>7094.5</v>
      </c>
      <c r="FS23" s="16">
        <v>7094.5</v>
      </c>
      <c r="FT23" s="16">
        <v>7094.5</v>
      </c>
      <c r="FU23" s="16">
        <v>7094.5</v>
      </c>
      <c r="FV23" s="16">
        <v>7094.5</v>
      </c>
      <c r="FW23" s="16">
        <v>7094.5</v>
      </c>
      <c r="FX23" s="16">
        <v>7094.5</v>
      </c>
      <c r="FY23" s="16">
        <v>7094.5</v>
      </c>
      <c r="FZ23" s="16">
        <v>7094.5</v>
      </c>
      <c r="GA23" s="16">
        <v>7094.5</v>
      </c>
      <c r="GB23" s="16">
        <v>7094.5</v>
      </c>
      <c r="GC23" s="16">
        <v>7094.5</v>
      </c>
      <c r="GD23" s="16">
        <v>7094.5</v>
      </c>
      <c r="GE23" s="16">
        <v>7094.5</v>
      </c>
      <c r="GF23" s="16">
        <v>7094.5</v>
      </c>
      <c r="GG23" s="16">
        <v>7094.5</v>
      </c>
      <c r="GH23" s="16">
        <v>7094.5</v>
      </c>
      <c r="GI23" s="16">
        <v>7094.5</v>
      </c>
      <c r="GJ23" s="16">
        <v>7094.5</v>
      </c>
      <c r="GK23" s="16">
        <v>7094.5</v>
      </c>
      <c r="GL23" s="16">
        <v>7094.5</v>
      </c>
      <c r="GM23" s="16">
        <v>7094.5</v>
      </c>
      <c r="GN23" s="16">
        <v>7094.5</v>
      </c>
      <c r="GO23" s="16">
        <v>7094.5</v>
      </c>
      <c r="GP23" s="16">
        <v>7094.5</v>
      </c>
      <c r="GQ23" s="16">
        <v>7094.5</v>
      </c>
      <c r="GR23" s="16">
        <v>7094.5</v>
      </c>
      <c r="GS23" s="16">
        <v>7094.5</v>
      </c>
      <c r="GT23" s="16">
        <v>7094.5</v>
      </c>
      <c r="GU23" s="16">
        <v>7094.5</v>
      </c>
      <c r="GV23" s="16">
        <v>7094.5</v>
      </c>
      <c r="GW23" s="16">
        <v>7094.5</v>
      </c>
      <c r="GX23" s="16">
        <v>7094.5</v>
      </c>
      <c r="GY23" s="16">
        <v>7094.5</v>
      </c>
      <c r="GZ23" s="16">
        <v>7094.5</v>
      </c>
      <c r="HA23" s="16">
        <v>7094.5</v>
      </c>
      <c r="HB23" s="16">
        <v>7094.5</v>
      </c>
      <c r="HC23" s="16">
        <v>7094.5</v>
      </c>
      <c r="HD23" s="16">
        <v>7094.5</v>
      </c>
      <c r="HE23" s="16">
        <v>7094.5</v>
      </c>
      <c r="HF23" s="16">
        <v>7094.5</v>
      </c>
      <c r="HG23" s="16">
        <v>7094.5</v>
      </c>
      <c r="HH23" s="16">
        <v>7094.5</v>
      </c>
      <c r="HI23" s="16">
        <v>7094.5</v>
      </c>
      <c r="HJ23" s="16">
        <v>7094.5</v>
      </c>
      <c r="HK23" s="16">
        <v>7094.5</v>
      </c>
      <c r="HL23" s="16">
        <v>7094.5</v>
      </c>
      <c r="HM23" s="16">
        <v>7094.5</v>
      </c>
      <c r="HN23" s="16">
        <v>7094.5</v>
      </c>
      <c r="HO23" s="16">
        <v>7094.5</v>
      </c>
      <c r="HP23" s="16">
        <v>7094.5</v>
      </c>
      <c r="HQ23" s="16">
        <v>7094.5</v>
      </c>
      <c r="HR23" s="16">
        <v>7094.5</v>
      </c>
      <c r="HS23" s="16">
        <v>7094.5</v>
      </c>
      <c r="HT23" s="16">
        <v>7094.5</v>
      </c>
      <c r="HU23" s="16">
        <v>7094.5</v>
      </c>
      <c r="HV23" s="16">
        <v>7094.5</v>
      </c>
      <c r="HW23" s="16">
        <v>7094.5</v>
      </c>
      <c r="HX23" s="16">
        <v>7094.5</v>
      </c>
      <c r="HY23" s="16">
        <v>7094.5</v>
      </c>
      <c r="HZ23" s="16">
        <v>7094.5</v>
      </c>
      <c r="IA23" s="16">
        <v>7094.5</v>
      </c>
      <c r="IB23" s="16">
        <v>7094.5</v>
      </c>
      <c r="IC23" s="16">
        <v>7094.5</v>
      </c>
      <c r="ID23" s="16">
        <v>7094.5</v>
      </c>
      <c r="IE23" s="16">
        <v>7094.5</v>
      </c>
      <c r="IF23" s="16">
        <v>7094.5</v>
      </c>
      <c r="IG23" s="16">
        <v>7094.5</v>
      </c>
      <c r="IH23" s="16">
        <v>7094.5</v>
      </c>
      <c r="II23" s="16">
        <v>7094.5</v>
      </c>
      <c r="IJ23" s="16">
        <v>7094.5</v>
      </c>
      <c r="IK23" s="16">
        <v>7094.5</v>
      </c>
      <c r="IL23" s="16">
        <v>7094.5</v>
      </c>
      <c r="IM23" s="16">
        <v>7094.5</v>
      </c>
      <c r="IN23" s="16">
        <v>7094.5</v>
      </c>
      <c r="IO23" s="16">
        <v>7094.5</v>
      </c>
      <c r="IP23" s="16">
        <v>7094.5</v>
      </c>
      <c r="IQ23" s="16">
        <v>7094.5</v>
      </c>
      <c r="IR23" s="16">
        <v>7094.5</v>
      </c>
      <c r="IS23" s="16">
        <v>7094.5</v>
      </c>
      <c r="IT23" s="16">
        <v>7094.5</v>
      </c>
      <c r="IU23" s="16">
        <v>7094.5</v>
      </c>
      <c r="IV23" s="16">
        <v>7094.5</v>
      </c>
      <c r="IW23" s="16">
        <v>7094.5</v>
      </c>
      <c r="IX23" s="16">
        <v>7094.5</v>
      </c>
      <c r="IY23" s="16">
        <v>7094.5</v>
      </c>
      <c r="IZ23" s="16">
        <v>7094.5</v>
      </c>
      <c r="JA23" s="16">
        <v>7094.5</v>
      </c>
      <c r="JB23" s="16">
        <v>7094.5</v>
      </c>
      <c r="JC23" s="16">
        <v>7094.5</v>
      </c>
      <c r="JD23" s="16">
        <v>7094.5</v>
      </c>
      <c r="JE23" s="16">
        <v>7094.5</v>
      </c>
    </row>
    <row r="24" spans="2:265" s="3" customFormat="1" x14ac:dyDescent="0.25"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</row>
    <row r="25" spans="2:265" s="3" customFormat="1" x14ac:dyDescent="0.25">
      <c r="B25" s="38" t="s">
        <v>39</v>
      </c>
      <c r="C25" s="16" t="s">
        <v>7</v>
      </c>
      <c r="D25" s="16"/>
      <c r="AF25" s="3">
        <v>1</v>
      </c>
      <c r="AG25" s="3">
        <v>2</v>
      </c>
      <c r="AH25" s="3">
        <v>3</v>
      </c>
      <c r="AI25" s="3">
        <v>4</v>
      </c>
      <c r="AJ25" s="3">
        <v>5</v>
      </c>
      <c r="AK25" s="3">
        <v>6</v>
      </c>
      <c r="AL25" s="3">
        <v>7</v>
      </c>
      <c r="AM25" s="3">
        <v>8</v>
      </c>
      <c r="AN25" s="3">
        <v>9</v>
      </c>
      <c r="AO25" s="3">
        <v>10</v>
      </c>
      <c r="AP25" s="3">
        <v>11</v>
      </c>
      <c r="AQ25" s="3">
        <v>12</v>
      </c>
      <c r="AR25" s="3">
        <v>13</v>
      </c>
      <c r="AS25" s="3">
        <v>14</v>
      </c>
      <c r="AT25" s="3">
        <v>15</v>
      </c>
      <c r="AU25" s="3">
        <v>16</v>
      </c>
      <c r="AV25" s="3">
        <v>17</v>
      </c>
      <c r="AW25" s="3">
        <v>18</v>
      </c>
      <c r="AX25" s="3">
        <v>19</v>
      </c>
      <c r="AY25" s="3">
        <v>20</v>
      </c>
      <c r="AZ25" s="3">
        <v>21</v>
      </c>
      <c r="BA25" s="3">
        <v>22</v>
      </c>
      <c r="BB25" s="3">
        <v>23</v>
      </c>
      <c r="BC25" s="3">
        <v>24</v>
      </c>
      <c r="BD25" s="3">
        <v>25</v>
      </c>
      <c r="BE25" s="3">
        <v>26</v>
      </c>
      <c r="BF25" s="3">
        <v>27</v>
      </c>
      <c r="BG25" s="3">
        <v>28</v>
      </c>
      <c r="BH25" s="3">
        <v>29</v>
      </c>
      <c r="BI25" s="3">
        <v>30</v>
      </c>
      <c r="BJ25" s="3">
        <v>31</v>
      </c>
      <c r="BK25" s="3">
        <v>32</v>
      </c>
      <c r="BL25" s="3">
        <v>33</v>
      </c>
      <c r="BM25" s="3">
        <v>34</v>
      </c>
      <c r="BN25" s="3">
        <v>35</v>
      </c>
      <c r="BO25" s="3">
        <v>36</v>
      </c>
      <c r="BP25" s="3">
        <v>37</v>
      </c>
      <c r="BQ25" s="3">
        <v>38</v>
      </c>
      <c r="BR25" s="3">
        <v>39</v>
      </c>
      <c r="BS25" s="3">
        <v>40</v>
      </c>
      <c r="BT25" s="3">
        <v>41</v>
      </c>
      <c r="BU25" s="3">
        <v>42</v>
      </c>
      <c r="BV25" s="3">
        <v>43</v>
      </c>
      <c r="BW25" s="3">
        <v>44</v>
      </c>
      <c r="BX25" s="3">
        <v>45</v>
      </c>
      <c r="BY25" s="3">
        <v>46</v>
      </c>
      <c r="BZ25" s="3">
        <v>47</v>
      </c>
      <c r="CA25" s="3">
        <v>48</v>
      </c>
      <c r="CB25" s="3">
        <v>49</v>
      </c>
      <c r="CC25" s="3">
        <v>50</v>
      </c>
      <c r="CD25" s="3">
        <v>51</v>
      </c>
      <c r="CE25" s="3">
        <v>52</v>
      </c>
      <c r="CF25" s="3">
        <v>53</v>
      </c>
      <c r="CG25" s="3">
        <v>54</v>
      </c>
      <c r="CH25" s="3">
        <v>55</v>
      </c>
      <c r="CI25" s="3">
        <v>56</v>
      </c>
      <c r="CJ25" s="3">
        <v>57</v>
      </c>
      <c r="CK25" s="3">
        <v>58</v>
      </c>
      <c r="CL25" s="3">
        <v>59</v>
      </c>
      <c r="CM25" s="3">
        <v>60</v>
      </c>
      <c r="CN25" s="3">
        <v>61</v>
      </c>
      <c r="CO25" s="3">
        <v>62</v>
      </c>
      <c r="CP25" s="3">
        <v>63</v>
      </c>
      <c r="CQ25" s="3">
        <v>64</v>
      </c>
      <c r="CR25" s="3">
        <v>65</v>
      </c>
      <c r="CS25" s="3">
        <v>66</v>
      </c>
      <c r="CT25" s="3">
        <v>67</v>
      </c>
      <c r="CU25" s="3">
        <v>68</v>
      </c>
      <c r="CV25" s="3">
        <v>69</v>
      </c>
      <c r="CW25" s="3">
        <v>70</v>
      </c>
      <c r="CX25" s="3">
        <v>71</v>
      </c>
      <c r="CY25" s="3">
        <v>72</v>
      </c>
      <c r="CZ25" s="3">
        <v>73</v>
      </c>
      <c r="DA25" s="3">
        <v>74</v>
      </c>
      <c r="DB25" s="3">
        <v>75</v>
      </c>
      <c r="DC25" s="3">
        <v>76</v>
      </c>
      <c r="DD25" s="3">
        <v>77</v>
      </c>
      <c r="DE25" s="3">
        <v>78</v>
      </c>
      <c r="DF25" s="3">
        <v>79</v>
      </c>
      <c r="DG25" s="3">
        <v>80</v>
      </c>
      <c r="DH25" s="3">
        <v>81</v>
      </c>
      <c r="DI25" s="3">
        <v>82</v>
      </c>
      <c r="DJ25" s="3">
        <v>83</v>
      </c>
      <c r="DK25" s="3">
        <v>84</v>
      </c>
      <c r="DL25" s="3">
        <v>85</v>
      </c>
      <c r="DM25" s="3">
        <v>86</v>
      </c>
      <c r="DN25" s="3">
        <v>87</v>
      </c>
      <c r="DO25" s="3">
        <v>88</v>
      </c>
      <c r="DP25" s="3">
        <v>89</v>
      </c>
      <c r="DQ25" s="3">
        <v>90</v>
      </c>
      <c r="DR25" s="3">
        <v>91</v>
      </c>
      <c r="DS25" s="3">
        <v>92</v>
      </c>
      <c r="DT25" s="3">
        <v>93</v>
      </c>
      <c r="DU25" s="3">
        <v>94</v>
      </c>
      <c r="DV25" s="3">
        <v>95</v>
      </c>
      <c r="DW25" s="3">
        <v>96</v>
      </c>
      <c r="DX25" s="3">
        <v>97</v>
      </c>
      <c r="DY25" s="3">
        <v>98</v>
      </c>
      <c r="DZ25" s="3">
        <v>99</v>
      </c>
      <c r="EA25" s="3">
        <v>100</v>
      </c>
      <c r="EB25" s="3">
        <v>101</v>
      </c>
      <c r="EC25" s="3">
        <v>102</v>
      </c>
      <c r="ED25" s="3">
        <v>103</v>
      </c>
      <c r="EE25" s="3">
        <v>104</v>
      </c>
      <c r="EF25" s="3">
        <v>105</v>
      </c>
      <c r="EG25" s="3">
        <v>106</v>
      </c>
      <c r="EH25" s="3">
        <v>107</v>
      </c>
      <c r="EI25" s="3">
        <v>108</v>
      </c>
      <c r="EJ25" s="3">
        <v>109</v>
      </c>
      <c r="EK25" s="3">
        <v>110</v>
      </c>
      <c r="EL25" s="3">
        <v>111</v>
      </c>
      <c r="EM25" s="3">
        <v>112</v>
      </c>
      <c r="EN25" s="3">
        <v>113</v>
      </c>
      <c r="EO25" s="3">
        <v>114</v>
      </c>
      <c r="EP25" s="3">
        <v>115</v>
      </c>
      <c r="EQ25" s="3">
        <v>116</v>
      </c>
      <c r="ER25" s="3">
        <v>117</v>
      </c>
      <c r="ES25" s="3">
        <v>118</v>
      </c>
      <c r="ET25" s="3">
        <v>119</v>
      </c>
      <c r="EU25" s="3">
        <v>120</v>
      </c>
      <c r="EV25" s="3">
        <v>121</v>
      </c>
      <c r="EW25" s="3">
        <v>122</v>
      </c>
      <c r="EX25" s="3">
        <v>123</v>
      </c>
      <c r="EY25" s="3">
        <v>124</v>
      </c>
      <c r="EZ25" s="3">
        <v>125</v>
      </c>
      <c r="FA25" s="3">
        <v>126</v>
      </c>
      <c r="FB25" s="3">
        <v>127</v>
      </c>
      <c r="FC25" s="3">
        <v>128</v>
      </c>
      <c r="FD25" s="3">
        <v>129</v>
      </c>
      <c r="FE25" s="3">
        <v>130</v>
      </c>
      <c r="FF25" s="3">
        <v>131</v>
      </c>
      <c r="FG25" s="3">
        <v>132</v>
      </c>
      <c r="FH25" s="3">
        <v>133</v>
      </c>
      <c r="FI25" s="3">
        <v>134</v>
      </c>
      <c r="FJ25" s="3">
        <v>135</v>
      </c>
      <c r="FK25" s="3">
        <v>136</v>
      </c>
      <c r="FL25" s="3">
        <v>137</v>
      </c>
      <c r="FM25" s="3">
        <v>138</v>
      </c>
      <c r="FN25" s="3">
        <v>139</v>
      </c>
      <c r="FO25" s="3">
        <v>140</v>
      </c>
      <c r="FP25" s="3">
        <v>141</v>
      </c>
      <c r="FQ25" s="3">
        <v>142</v>
      </c>
      <c r="FR25" s="3">
        <v>143</v>
      </c>
      <c r="FS25" s="3">
        <v>144</v>
      </c>
      <c r="FT25" s="3">
        <v>145</v>
      </c>
      <c r="FU25" s="3">
        <v>146</v>
      </c>
      <c r="FV25" s="3">
        <v>147</v>
      </c>
      <c r="FW25" s="3">
        <v>148</v>
      </c>
      <c r="FX25" s="3">
        <v>149</v>
      </c>
      <c r="FY25" s="3">
        <v>150</v>
      </c>
      <c r="FZ25" s="3">
        <v>151</v>
      </c>
      <c r="GA25" s="3">
        <v>152</v>
      </c>
      <c r="GB25" s="3">
        <v>153</v>
      </c>
      <c r="GC25" s="3">
        <v>154</v>
      </c>
      <c r="GD25" s="3">
        <v>155</v>
      </c>
      <c r="GE25" s="3">
        <v>156</v>
      </c>
      <c r="GF25" s="3">
        <v>157</v>
      </c>
      <c r="GG25" s="3">
        <v>158</v>
      </c>
      <c r="GH25" s="3">
        <v>159</v>
      </c>
      <c r="GI25" s="3">
        <v>160</v>
      </c>
      <c r="GJ25" s="3">
        <v>161</v>
      </c>
      <c r="GK25" s="3">
        <v>162</v>
      </c>
      <c r="GL25" s="3">
        <v>163</v>
      </c>
      <c r="GM25" s="3">
        <v>164</v>
      </c>
      <c r="GN25" s="3">
        <v>165</v>
      </c>
      <c r="GO25" s="3">
        <v>166</v>
      </c>
      <c r="GP25" s="3">
        <v>167</v>
      </c>
      <c r="GQ25" s="3">
        <v>168</v>
      </c>
      <c r="GR25" s="3">
        <v>169</v>
      </c>
      <c r="GS25" s="3">
        <v>170</v>
      </c>
      <c r="GT25" s="3">
        <v>171</v>
      </c>
      <c r="GU25" s="3">
        <v>172</v>
      </c>
      <c r="GV25" s="3">
        <v>173</v>
      </c>
      <c r="GW25" s="3">
        <v>174</v>
      </c>
      <c r="GX25" s="3">
        <v>175</v>
      </c>
      <c r="GY25" s="3">
        <v>176</v>
      </c>
      <c r="GZ25" s="3">
        <v>177</v>
      </c>
      <c r="HA25" s="3">
        <v>178</v>
      </c>
      <c r="HB25" s="3">
        <v>179</v>
      </c>
      <c r="HC25" s="3">
        <v>180</v>
      </c>
      <c r="HD25" s="3">
        <v>181</v>
      </c>
      <c r="HE25" s="3">
        <v>182</v>
      </c>
      <c r="HF25" s="3">
        <v>183</v>
      </c>
      <c r="HG25" s="3">
        <v>184</v>
      </c>
      <c r="HH25" s="3">
        <v>185</v>
      </c>
      <c r="HI25" s="3">
        <v>186</v>
      </c>
      <c r="HJ25" s="3">
        <v>187</v>
      </c>
      <c r="HK25" s="3">
        <v>188</v>
      </c>
      <c r="HL25" s="3">
        <v>189</v>
      </c>
      <c r="HM25" s="3">
        <v>190</v>
      </c>
      <c r="HN25" s="3">
        <v>191</v>
      </c>
      <c r="HO25" s="3">
        <v>192</v>
      </c>
      <c r="HP25" s="3">
        <v>193</v>
      </c>
      <c r="HQ25" s="3">
        <v>194</v>
      </c>
      <c r="HR25" s="3">
        <v>195</v>
      </c>
      <c r="HS25" s="3">
        <v>196</v>
      </c>
      <c r="HT25" s="3">
        <v>197</v>
      </c>
      <c r="HU25" s="3">
        <v>198</v>
      </c>
      <c r="HV25" s="3">
        <v>199</v>
      </c>
      <c r="HW25" s="3">
        <v>200</v>
      </c>
      <c r="HX25" s="3">
        <v>201</v>
      </c>
      <c r="HY25" s="3">
        <v>202</v>
      </c>
      <c r="HZ25" s="3">
        <v>203</v>
      </c>
      <c r="IA25" s="3">
        <v>204</v>
      </c>
      <c r="IB25" s="3">
        <v>205</v>
      </c>
      <c r="IC25" s="3">
        <v>206</v>
      </c>
      <c r="ID25" s="3">
        <v>207</v>
      </c>
      <c r="IE25" s="3">
        <v>208</v>
      </c>
      <c r="IF25" s="3">
        <v>209</v>
      </c>
      <c r="IG25" s="3">
        <v>210</v>
      </c>
      <c r="IH25" s="3">
        <v>211</v>
      </c>
      <c r="II25" s="3">
        <v>212</v>
      </c>
      <c r="IJ25" s="3">
        <v>213</v>
      </c>
      <c r="IK25" s="3">
        <v>214</v>
      </c>
      <c r="IL25" s="3">
        <v>215</v>
      </c>
      <c r="IM25" s="3">
        <v>216</v>
      </c>
      <c r="IN25" s="3">
        <v>217</v>
      </c>
      <c r="IO25" s="3">
        <v>218</v>
      </c>
      <c r="IP25" s="3">
        <v>219</v>
      </c>
      <c r="IQ25" s="3">
        <v>220</v>
      </c>
      <c r="IR25" s="3">
        <v>221</v>
      </c>
      <c r="IS25" s="3">
        <v>222</v>
      </c>
      <c r="IT25" s="3">
        <v>223</v>
      </c>
      <c r="IU25" s="3">
        <v>224</v>
      </c>
      <c r="IV25" s="3">
        <v>225</v>
      </c>
      <c r="IW25" s="3">
        <v>226</v>
      </c>
      <c r="IX25" s="3">
        <v>227</v>
      </c>
      <c r="IY25" s="3">
        <v>228</v>
      </c>
      <c r="IZ25" s="3">
        <v>229</v>
      </c>
      <c r="JA25" s="3">
        <v>230</v>
      </c>
      <c r="JB25" s="3">
        <v>231</v>
      </c>
      <c r="JC25" s="3">
        <v>232</v>
      </c>
      <c r="JD25" s="3">
        <v>233</v>
      </c>
      <c r="JE25" s="3">
        <v>234</v>
      </c>
    </row>
    <row r="26" spans="2:265" x14ac:dyDescent="0.2">
      <c r="B26" s="30" t="s">
        <v>36</v>
      </c>
      <c r="C26" s="4">
        <v>2.08</v>
      </c>
      <c r="H26" s="5">
        <v>12.2</v>
      </c>
      <c r="I26" s="5">
        <v>12.9</v>
      </c>
      <c r="J26" s="5">
        <v>10.8</v>
      </c>
      <c r="K26" s="5">
        <v>11.7</v>
      </c>
      <c r="L26" s="5">
        <v>12</v>
      </c>
      <c r="M26" s="5">
        <v>11.8</v>
      </c>
      <c r="N26" s="5">
        <v>12</v>
      </c>
      <c r="O26" s="5">
        <v>12.2</v>
      </c>
      <c r="P26" s="5">
        <v>15.3</v>
      </c>
      <c r="Q26" s="5">
        <v>15.5</v>
      </c>
      <c r="R26" s="5">
        <v>15.5</v>
      </c>
      <c r="S26" s="5">
        <v>15.5</v>
      </c>
      <c r="T26" s="5">
        <v>22.7</v>
      </c>
      <c r="U26" s="5">
        <v>26.3</v>
      </c>
      <c r="V26" s="5">
        <v>27.2</v>
      </c>
      <c r="W26" s="5">
        <v>25.8</v>
      </c>
      <c r="X26" s="5">
        <v>59.5</v>
      </c>
      <c r="Y26" s="5">
        <v>22.8</v>
      </c>
      <c r="Z26" s="5">
        <v>22.6</v>
      </c>
      <c r="AA26" s="5">
        <v>22.3</v>
      </c>
      <c r="AB26" s="5">
        <v>22.9</v>
      </c>
      <c r="AC26" s="5">
        <v>22.2</v>
      </c>
      <c r="AD26" s="5">
        <v>22.8</v>
      </c>
      <c r="AH26" s="5">
        <v>31.7</v>
      </c>
      <c r="AI26" s="5">
        <v>31.9</v>
      </c>
      <c r="AJ26" s="5">
        <v>35.299999999999997</v>
      </c>
      <c r="AK26" s="5">
        <v>36.9</v>
      </c>
      <c r="AL26" s="5">
        <v>36.200000000000003</v>
      </c>
      <c r="AM26" s="5">
        <v>35.4</v>
      </c>
      <c r="AN26" s="5">
        <v>35.9</v>
      </c>
      <c r="AO26" s="5">
        <v>35.700000000000003</v>
      </c>
      <c r="AP26" s="5">
        <v>35.200000000000003</v>
      </c>
      <c r="AQ26" s="5">
        <v>35.4</v>
      </c>
      <c r="AR26" s="5">
        <v>35.6</v>
      </c>
      <c r="AS26" s="5">
        <v>37.6</v>
      </c>
      <c r="AT26" s="5">
        <v>39.4</v>
      </c>
      <c r="AU26" s="5">
        <v>43.5</v>
      </c>
      <c r="AV26" s="5">
        <v>42.4</v>
      </c>
      <c r="AW26" s="5">
        <v>41.6</v>
      </c>
      <c r="AX26" s="5">
        <v>40.799999999999997</v>
      </c>
      <c r="AY26" s="5">
        <v>40.4</v>
      </c>
      <c r="AZ26" s="5">
        <v>40.200000000000003</v>
      </c>
      <c r="BA26" s="5">
        <v>41.7</v>
      </c>
      <c r="BB26" s="5">
        <v>42.1</v>
      </c>
      <c r="BC26" s="5">
        <v>32.5</v>
      </c>
      <c r="BD26" s="5">
        <v>28.7</v>
      </c>
      <c r="BE26" s="5">
        <v>29.6</v>
      </c>
      <c r="BF26" s="5">
        <v>29.6</v>
      </c>
      <c r="BG26" s="5">
        <v>29.8</v>
      </c>
      <c r="BH26" s="5">
        <v>29.2</v>
      </c>
      <c r="BI26" s="5">
        <v>28.3</v>
      </c>
      <c r="BJ26" s="5">
        <v>28.6</v>
      </c>
      <c r="BK26" s="5">
        <v>28.7</v>
      </c>
      <c r="BL26" s="5">
        <v>22.5</v>
      </c>
      <c r="BM26" s="5">
        <v>20.9</v>
      </c>
      <c r="BN26" s="5">
        <v>21.5</v>
      </c>
      <c r="BO26" s="5">
        <v>21.4</v>
      </c>
      <c r="BP26" s="5">
        <v>21.8</v>
      </c>
      <c r="BQ26" s="5">
        <v>21.1</v>
      </c>
      <c r="BR26" s="5">
        <v>21.1</v>
      </c>
      <c r="BS26" s="5">
        <v>21.7</v>
      </c>
      <c r="BT26" s="5">
        <v>28.6</v>
      </c>
      <c r="BU26" s="5">
        <v>35.5</v>
      </c>
      <c r="BV26" s="5">
        <v>42.5</v>
      </c>
      <c r="BW26" s="5">
        <v>45.7</v>
      </c>
      <c r="BX26" s="5">
        <v>44.3</v>
      </c>
      <c r="BY26" s="5">
        <v>44.1</v>
      </c>
      <c r="BZ26" s="5">
        <v>44.4</v>
      </c>
      <c r="CA26" s="5">
        <v>44.8</v>
      </c>
      <c r="CB26" s="5">
        <v>43.3</v>
      </c>
      <c r="CC26" s="5">
        <v>44.1</v>
      </c>
      <c r="CD26" s="5">
        <v>41.5</v>
      </c>
      <c r="CE26" s="5">
        <v>38.9</v>
      </c>
      <c r="CF26" s="5">
        <v>37.299999999999997</v>
      </c>
      <c r="CG26" s="5">
        <v>37.5</v>
      </c>
      <c r="CH26" s="5">
        <v>38</v>
      </c>
      <c r="CI26" s="5">
        <v>38.200000000000003</v>
      </c>
      <c r="CJ26" s="5">
        <v>37.200000000000003</v>
      </c>
      <c r="CK26" s="5">
        <v>37.299999999999997</v>
      </c>
      <c r="CL26" s="5">
        <v>37.5</v>
      </c>
      <c r="CM26" s="5">
        <v>39.700000000000003</v>
      </c>
      <c r="CN26" s="5">
        <v>40.1</v>
      </c>
      <c r="CO26" s="5">
        <v>42.3</v>
      </c>
      <c r="CP26" s="5">
        <v>40.5</v>
      </c>
      <c r="CQ26" s="5">
        <v>40.6</v>
      </c>
      <c r="CR26" s="5">
        <v>40.6</v>
      </c>
      <c r="CS26" s="5">
        <v>40.799999999999997</v>
      </c>
      <c r="CT26" s="5">
        <v>41.6</v>
      </c>
      <c r="CU26" s="5">
        <v>40.5</v>
      </c>
      <c r="CV26" s="5">
        <v>37.700000000000003</v>
      </c>
      <c r="CW26" s="5">
        <v>19.2</v>
      </c>
      <c r="CX26" s="5">
        <v>23.5</v>
      </c>
      <c r="CY26" s="5">
        <v>23.1</v>
      </c>
      <c r="CZ26" s="5">
        <v>23.4</v>
      </c>
      <c r="DA26" s="5">
        <v>23.7</v>
      </c>
      <c r="DB26" s="5">
        <v>23.9</v>
      </c>
      <c r="DC26" s="5">
        <v>23.8</v>
      </c>
      <c r="DD26" s="5">
        <v>39.9</v>
      </c>
      <c r="DE26" s="5">
        <v>36.200000000000003</v>
      </c>
      <c r="DF26" s="5">
        <v>35.4</v>
      </c>
      <c r="DG26" s="5">
        <v>35.5</v>
      </c>
      <c r="DH26" s="5">
        <v>34.9</v>
      </c>
      <c r="DI26" s="5">
        <v>36.200000000000003</v>
      </c>
      <c r="DJ26" s="5">
        <v>35.4</v>
      </c>
      <c r="DK26" s="5">
        <v>35.6</v>
      </c>
      <c r="DL26" s="5">
        <v>35.799999999999997</v>
      </c>
      <c r="DM26" s="5">
        <v>36.200000000000003</v>
      </c>
      <c r="DN26" s="5">
        <v>36.4</v>
      </c>
      <c r="DO26" s="5">
        <v>36.4</v>
      </c>
      <c r="DP26" s="5">
        <v>37</v>
      </c>
      <c r="DQ26" s="5">
        <v>37.299999999999997</v>
      </c>
      <c r="DR26" s="5">
        <v>19.2</v>
      </c>
      <c r="DS26" s="5">
        <v>23.5</v>
      </c>
      <c r="DT26" s="5">
        <v>23.1</v>
      </c>
      <c r="DU26" s="5">
        <v>23.4</v>
      </c>
      <c r="DV26" s="5">
        <v>23.7</v>
      </c>
      <c r="DW26" s="5">
        <v>23.9</v>
      </c>
      <c r="DX26" s="5">
        <v>23.8</v>
      </c>
      <c r="DY26" s="5">
        <v>23</v>
      </c>
      <c r="DZ26" s="5">
        <v>87.2</v>
      </c>
      <c r="EA26" s="5">
        <v>104.1</v>
      </c>
      <c r="EB26" s="5">
        <v>102.6</v>
      </c>
      <c r="EC26" s="5">
        <v>102.1</v>
      </c>
      <c r="ED26" s="5">
        <v>101.4</v>
      </c>
      <c r="EE26" s="5">
        <v>101.8</v>
      </c>
      <c r="EF26" s="5">
        <v>102.1</v>
      </c>
      <c r="EG26" s="5">
        <v>101.1</v>
      </c>
      <c r="EH26" s="5">
        <v>100.8</v>
      </c>
      <c r="EI26" s="5">
        <v>101.2</v>
      </c>
      <c r="EJ26" s="5">
        <v>101.3</v>
      </c>
      <c r="EK26" s="5">
        <v>100.3</v>
      </c>
      <c r="EL26" s="5">
        <v>99</v>
      </c>
      <c r="EM26" s="5">
        <v>99.1</v>
      </c>
      <c r="EN26" s="5">
        <v>100.3</v>
      </c>
      <c r="EO26" s="5">
        <v>99.7</v>
      </c>
      <c r="EP26" s="5">
        <v>100.2</v>
      </c>
      <c r="EQ26" s="5">
        <v>99.8</v>
      </c>
      <c r="ER26" s="5">
        <v>98.3</v>
      </c>
      <c r="ES26" s="5">
        <v>99.4</v>
      </c>
      <c r="ET26" s="5">
        <v>98.3</v>
      </c>
      <c r="EU26" s="5">
        <v>99.2</v>
      </c>
      <c r="EV26" s="5">
        <v>98.7</v>
      </c>
      <c r="EW26" s="5">
        <v>100.7</v>
      </c>
      <c r="EX26" s="5">
        <v>98.7</v>
      </c>
      <c r="EY26" s="5">
        <v>28.6</v>
      </c>
      <c r="EZ26" s="5">
        <v>29</v>
      </c>
      <c r="FA26" s="5">
        <v>28.7</v>
      </c>
      <c r="FB26" s="5">
        <v>28.8</v>
      </c>
      <c r="FC26" s="5">
        <v>28.3</v>
      </c>
      <c r="FD26" s="5">
        <v>28.7</v>
      </c>
      <c r="FE26" s="5">
        <v>28.6</v>
      </c>
      <c r="FF26" s="5">
        <v>25.9</v>
      </c>
      <c r="FG26" s="5">
        <v>26.3</v>
      </c>
      <c r="FH26" s="5">
        <v>26.3</v>
      </c>
      <c r="FI26" s="5">
        <v>26.4</v>
      </c>
      <c r="FJ26" s="5">
        <v>26.7</v>
      </c>
      <c r="FK26" s="5">
        <v>26.5</v>
      </c>
      <c r="FL26" s="5">
        <v>26.5</v>
      </c>
      <c r="FM26" s="5">
        <v>26.6</v>
      </c>
      <c r="FN26" s="5">
        <v>26.6</v>
      </c>
      <c r="FO26" s="5">
        <v>26.7</v>
      </c>
      <c r="FP26" s="5">
        <v>26.6</v>
      </c>
      <c r="FQ26" s="5">
        <v>26.6</v>
      </c>
      <c r="FR26" s="5">
        <v>26.6</v>
      </c>
      <c r="FS26" s="5">
        <v>26.6</v>
      </c>
      <c r="FT26" s="5">
        <v>26.4</v>
      </c>
      <c r="FU26" s="5">
        <v>26.5</v>
      </c>
      <c r="FV26" s="5">
        <v>26.4</v>
      </c>
      <c r="FW26" s="5">
        <v>26.4</v>
      </c>
      <c r="FX26" s="5">
        <v>26.3</v>
      </c>
      <c r="FY26" s="5">
        <v>26.3</v>
      </c>
      <c r="FZ26" s="5">
        <v>26.2</v>
      </c>
      <c r="GA26" s="5">
        <v>26.1</v>
      </c>
      <c r="GB26" s="5">
        <v>33.6</v>
      </c>
      <c r="GC26" s="5">
        <v>39.799999999999997</v>
      </c>
      <c r="GD26" s="5">
        <v>31.8</v>
      </c>
      <c r="GE26" s="5">
        <v>31</v>
      </c>
      <c r="GF26" s="5">
        <v>32.1</v>
      </c>
      <c r="GG26" s="5">
        <v>31.9</v>
      </c>
      <c r="GH26" s="5">
        <v>31.5</v>
      </c>
      <c r="GI26" s="5">
        <v>31</v>
      </c>
      <c r="GJ26" s="5">
        <v>31.3</v>
      </c>
      <c r="GK26" s="5">
        <v>30.8</v>
      </c>
      <c r="GL26" s="5">
        <v>40.6</v>
      </c>
      <c r="GM26" s="5">
        <v>40</v>
      </c>
      <c r="GN26" s="5">
        <v>40.799999999999997</v>
      </c>
      <c r="GO26" s="5">
        <v>41.3</v>
      </c>
      <c r="GP26" s="5">
        <v>41.2</v>
      </c>
      <c r="GQ26" s="5">
        <v>43</v>
      </c>
      <c r="GR26" s="5">
        <v>40.299999999999997</v>
      </c>
      <c r="GS26" s="5">
        <v>40.4</v>
      </c>
      <c r="GT26" s="5">
        <v>38.299999999999997</v>
      </c>
      <c r="GU26" s="5">
        <v>38.799999999999997</v>
      </c>
      <c r="GV26" s="5">
        <v>37.9</v>
      </c>
      <c r="GW26" s="5">
        <v>40.200000000000003</v>
      </c>
      <c r="GX26" s="5">
        <v>38.200000000000003</v>
      </c>
      <c r="GY26" s="5">
        <v>40.6</v>
      </c>
      <c r="GZ26" s="5">
        <v>39.9</v>
      </c>
      <c r="HA26" s="5">
        <v>34.700000000000003</v>
      </c>
      <c r="HB26" s="5">
        <v>37.4</v>
      </c>
      <c r="HC26" s="5">
        <v>37.700000000000003</v>
      </c>
      <c r="HD26" s="5">
        <v>34</v>
      </c>
      <c r="HE26" s="5">
        <v>40.9</v>
      </c>
      <c r="HF26" s="5">
        <v>34</v>
      </c>
      <c r="HG26" s="5">
        <v>39.200000000000003</v>
      </c>
      <c r="HH26" s="5">
        <v>39.700000000000003</v>
      </c>
      <c r="HI26" s="5">
        <v>39.700000000000003</v>
      </c>
      <c r="HJ26" s="5">
        <v>39.9</v>
      </c>
      <c r="HK26" s="5">
        <v>31.1</v>
      </c>
      <c r="HL26" s="5">
        <v>30.7</v>
      </c>
      <c r="HM26" s="5">
        <v>16.3</v>
      </c>
      <c r="HN26" s="5">
        <v>16.899999999999999</v>
      </c>
      <c r="HO26" s="5">
        <v>19.2</v>
      </c>
      <c r="HP26" s="5">
        <v>24.9</v>
      </c>
      <c r="HQ26" s="5">
        <v>24.8</v>
      </c>
      <c r="HR26" s="5">
        <v>24.8</v>
      </c>
      <c r="HS26" s="5">
        <v>24.5</v>
      </c>
      <c r="HT26" s="5">
        <v>24.7</v>
      </c>
      <c r="HU26" s="5">
        <v>24.7</v>
      </c>
      <c r="HV26" s="5">
        <v>24.7</v>
      </c>
      <c r="HW26" s="5">
        <v>25</v>
      </c>
      <c r="HX26" s="5">
        <v>24.9</v>
      </c>
      <c r="HY26" s="5">
        <v>24.9</v>
      </c>
      <c r="HZ26" s="5">
        <v>24.9</v>
      </c>
      <c r="IA26" s="5">
        <v>25.1</v>
      </c>
      <c r="IB26" s="5">
        <v>25</v>
      </c>
      <c r="IC26" s="5">
        <v>25</v>
      </c>
      <c r="ID26" s="5">
        <v>25.2</v>
      </c>
      <c r="IE26" s="5">
        <v>24.7</v>
      </c>
      <c r="IF26" s="5">
        <v>24.6</v>
      </c>
      <c r="IG26" s="5">
        <v>25.1</v>
      </c>
      <c r="IH26" s="5">
        <v>25.2</v>
      </c>
      <c r="II26" s="5">
        <v>25.2</v>
      </c>
      <c r="IJ26" s="5">
        <v>25.1</v>
      </c>
      <c r="IK26" s="5">
        <v>25.2</v>
      </c>
      <c r="IL26" s="5">
        <v>25.4</v>
      </c>
      <c r="IM26" s="5">
        <v>25.5</v>
      </c>
      <c r="IN26" s="5">
        <v>25.2</v>
      </c>
      <c r="IO26" s="5">
        <v>107.1</v>
      </c>
      <c r="IP26" s="5">
        <v>110.9</v>
      </c>
      <c r="IQ26" s="5">
        <v>110.8</v>
      </c>
      <c r="IR26" s="5">
        <v>112.9</v>
      </c>
      <c r="IS26" s="5">
        <v>111.3</v>
      </c>
      <c r="IT26" s="5">
        <v>111.2</v>
      </c>
      <c r="IU26" s="5">
        <v>111.3</v>
      </c>
      <c r="IV26" s="5">
        <v>110.4</v>
      </c>
      <c r="IW26" s="5">
        <v>110.7</v>
      </c>
      <c r="IX26" s="5">
        <v>110.3</v>
      </c>
      <c r="IY26" s="5">
        <v>109.7</v>
      </c>
      <c r="IZ26" s="5">
        <v>110.2</v>
      </c>
      <c r="JA26" s="5">
        <v>110.3</v>
      </c>
      <c r="JB26" s="5">
        <v>109.6</v>
      </c>
      <c r="JC26" s="5">
        <v>109.9</v>
      </c>
      <c r="JD26" s="5">
        <v>109.9</v>
      </c>
      <c r="JE26" s="5">
        <v>109.5</v>
      </c>
    </row>
    <row r="27" spans="2:265" x14ac:dyDescent="0.2">
      <c r="B27" s="30" t="s">
        <v>37</v>
      </c>
      <c r="C27" s="4">
        <v>2.1360000000000001</v>
      </c>
      <c r="D27" s="4" t="s">
        <v>94</v>
      </c>
      <c r="H27" s="5">
        <v>6.6</v>
      </c>
      <c r="I27" s="5">
        <v>7.4</v>
      </c>
      <c r="J27" s="5">
        <v>5.3</v>
      </c>
      <c r="K27" s="5">
        <v>5.0999999999999996</v>
      </c>
      <c r="L27" s="5">
        <v>5.5</v>
      </c>
      <c r="M27" s="5">
        <v>5.0999999999999996</v>
      </c>
      <c r="N27" s="5">
        <v>4.9000000000000004</v>
      </c>
      <c r="O27" s="5">
        <v>5.7</v>
      </c>
      <c r="P27" s="5">
        <v>5.2</v>
      </c>
      <c r="Q27" s="5">
        <v>5.3</v>
      </c>
      <c r="R27" s="5">
        <v>5.3</v>
      </c>
      <c r="S27" s="5">
        <v>5.2</v>
      </c>
      <c r="T27" s="5">
        <v>6.8</v>
      </c>
      <c r="U27" s="5">
        <v>7.6</v>
      </c>
      <c r="V27" s="5">
        <v>7.9</v>
      </c>
      <c r="W27" s="5">
        <v>7.3</v>
      </c>
      <c r="X27" s="5">
        <v>2.8</v>
      </c>
      <c r="Y27" s="5">
        <v>8.5</v>
      </c>
      <c r="Z27" s="5">
        <v>7.7</v>
      </c>
      <c r="AA27" s="5">
        <v>6.6</v>
      </c>
      <c r="AB27" s="5">
        <v>7.5</v>
      </c>
      <c r="AC27" s="5">
        <v>6</v>
      </c>
      <c r="AD27" s="5">
        <v>7</v>
      </c>
      <c r="AH27" s="5">
        <v>52.2</v>
      </c>
      <c r="AI27" s="5">
        <v>58.3</v>
      </c>
      <c r="AJ27" s="5">
        <v>69.7</v>
      </c>
      <c r="AK27" s="5">
        <v>72.599999999999994</v>
      </c>
      <c r="AL27" s="5">
        <v>71.400000000000006</v>
      </c>
      <c r="AM27" s="5">
        <v>70.3</v>
      </c>
      <c r="AN27" s="5">
        <v>72.3</v>
      </c>
      <c r="AO27" s="5">
        <v>71.8</v>
      </c>
      <c r="AP27" s="5">
        <v>71.599999999999994</v>
      </c>
      <c r="AQ27" s="5">
        <v>72.099999999999994</v>
      </c>
      <c r="AR27" s="5">
        <v>73</v>
      </c>
      <c r="AS27" s="5">
        <v>74</v>
      </c>
      <c r="AT27" s="5">
        <v>79.5</v>
      </c>
      <c r="AU27" s="5">
        <v>82.4</v>
      </c>
      <c r="AV27" s="5">
        <v>83.7</v>
      </c>
      <c r="AW27" s="5">
        <v>82.7</v>
      </c>
      <c r="AX27" s="5">
        <v>81.900000000000006</v>
      </c>
      <c r="AY27" s="5">
        <v>83.3</v>
      </c>
      <c r="AZ27" s="5">
        <v>81.2</v>
      </c>
      <c r="BA27" s="5">
        <v>81.7</v>
      </c>
      <c r="BB27" s="5">
        <v>78.3</v>
      </c>
      <c r="BC27" s="5">
        <v>66</v>
      </c>
      <c r="BD27" s="5">
        <v>58.1</v>
      </c>
      <c r="BE27" s="5">
        <v>57.8</v>
      </c>
      <c r="BF27" s="5">
        <v>56.1</v>
      </c>
      <c r="BG27" s="5">
        <v>60.3</v>
      </c>
      <c r="BH27" s="5">
        <v>59.7</v>
      </c>
      <c r="BI27" s="5">
        <v>59</v>
      </c>
      <c r="BJ27" s="5">
        <v>59.8</v>
      </c>
      <c r="BK27" s="5">
        <v>58.6</v>
      </c>
      <c r="BL27" s="5">
        <v>50.2</v>
      </c>
      <c r="BM27" s="5">
        <v>43.6</v>
      </c>
      <c r="BN27" s="5">
        <v>42.8</v>
      </c>
      <c r="BO27" s="5">
        <v>42.2</v>
      </c>
      <c r="BP27" s="5">
        <v>43.4</v>
      </c>
      <c r="BQ27" s="5">
        <v>43.4</v>
      </c>
      <c r="BR27" s="5">
        <v>44.4</v>
      </c>
      <c r="BS27" s="5">
        <v>43.6</v>
      </c>
      <c r="BT27" s="5">
        <v>55.5</v>
      </c>
      <c r="BU27" s="5">
        <v>74.5</v>
      </c>
      <c r="BV27" s="5">
        <v>84.5</v>
      </c>
      <c r="BW27" s="5">
        <v>90.7</v>
      </c>
      <c r="BX27" s="5">
        <v>87.5</v>
      </c>
      <c r="BY27" s="5">
        <v>90.2</v>
      </c>
      <c r="BZ27" s="5">
        <v>88.5</v>
      </c>
      <c r="CA27" s="5">
        <v>89.9</v>
      </c>
      <c r="CB27" s="5">
        <v>90.6</v>
      </c>
      <c r="CC27" s="5">
        <v>85.6</v>
      </c>
      <c r="CD27" s="5">
        <v>79.599999999999994</v>
      </c>
      <c r="CE27" s="5">
        <v>76.900000000000006</v>
      </c>
      <c r="CF27" s="5">
        <v>75.7</v>
      </c>
      <c r="CG27" s="5">
        <v>76.5</v>
      </c>
      <c r="CH27" s="5">
        <v>75.099999999999994</v>
      </c>
      <c r="CI27" s="5">
        <v>75.3</v>
      </c>
      <c r="CJ27" s="5">
        <v>75.5</v>
      </c>
      <c r="CK27" s="5">
        <v>78.3</v>
      </c>
      <c r="CL27" s="5">
        <v>79.599999999999994</v>
      </c>
      <c r="CM27" s="5">
        <v>80.099999999999994</v>
      </c>
      <c r="CN27" s="5">
        <v>80.2</v>
      </c>
      <c r="CO27" s="5">
        <v>82.9</v>
      </c>
      <c r="CP27" s="5">
        <v>80.599999999999994</v>
      </c>
      <c r="CQ27" s="5">
        <v>81.599999999999994</v>
      </c>
      <c r="CR27" s="5">
        <v>81.3</v>
      </c>
      <c r="CS27" s="5">
        <v>82.4</v>
      </c>
      <c r="CT27" s="5">
        <v>83.6</v>
      </c>
      <c r="CU27" s="5">
        <v>81.8</v>
      </c>
      <c r="CV27" s="5">
        <v>77.2</v>
      </c>
      <c r="CW27" s="5">
        <v>51.4</v>
      </c>
      <c r="CX27" s="5">
        <v>49.3</v>
      </c>
      <c r="CY27" s="5">
        <v>47.7</v>
      </c>
      <c r="CZ27" s="5">
        <v>48</v>
      </c>
      <c r="DA27" s="5">
        <v>48.8</v>
      </c>
      <c r="DB27" s="5">
        <v>49.4</v>
      </c>
      <c r="DC27" s="5">
        <v>49.5</v>
      </c>
      <c r="DD27" s="5">
        <v>75.599999999999994</v>
      </c>
      <c r="DE27" s="5">
        <v>71.400000000000006</v>
      </c>
      <c r="DF27" s="5">
        <v>70.3</v>
      </c>
      <c r="DG27" s="5">
        <v>84.7</v>
      </c>
      <c r="DH27" s="5">
        <v>79.8</v>
      </c>
      <c r="DI27" s="5">
        <v>71.599999999999994</v>
      </c>
      <c r="DJ27" s="5">
        <v>72.099999999999994</v>
      </c>
      <c r="DK27" s="5">
        <v>73</v>
      </c>
      <c r="DL27" s="5">
        <v>73.7</v>
      </c>
      <c r="DM27" s="5">
        <v>75</v>
      </c>
      <c r="DN27" s="5">
        <v>75.900000000000006</v>
      </c>
      <c r="DO27" s="5">
        <v>75.400000000000006</v>
      </c>
      <c r="DP27" s="5">
        <v>75.5</v>
      </c>
      <c r="DQ27" s="5">
        <v>77.2</v>
      </c>
      <c r="DR27" s="5">
        <v>51.4</v>
      </c>
      <c r="DS27" s="5">
        <v>49.3</v>
      </c>
      <c r="DT27" s="5">
        <v>47.7</v>
      </c>
      <c r="DU27" s="5">
        <v>48</v>
      </c>
      <c r="DV27" s="5">
        <v>48.8</v>
      </c>
      <c r="DW27" s="5">
        <v>49.4</v>
      </c>
      <c r="DX27" s="5">
        <v>49.5</v>
      </c>
      <c r="DY27" s="5">
        <v>48.9</v>
      </c>
      <c r="DZ27" s="5">
        <v>167</v>
      </c>
      <c r="EA27" s="5">
        <v>169.1</v>
      </c>
      <c r="EB27" s="5">
        <v>164.5</v>
      </c>
      <c r="EC27" s="5">
        <v>171.2</v>
      </c>
      <c r="ED27" s="5">
        <v>169</v>
      </c>
      <c r="EE27" s="5">
        <v>169</v>
      </c>
      <c r="EF27" s="5">
        <v>169.3</v>
      </c>
      <c r="EG27" s="5">
        <v>170.6</v>
      </c>
      <c r="EH27" s="5">
        <v>169.8</v>
      </c>
      <c r="EI27" s="5">
        <v>170.7</v>
      </c>
      <c r="EJ27" s="5">
        <v>174.8</v>
      </c>
      <c r="EK27" s="5">
        <v>172.5</v>
      </c>
      <c r="EL27" s="5">
        <v>170.7</v>
      </c>
      <c r="EM27" s="5">
        <v>169.5</v>
      </c>
      <c r="EN27" s="5">
        <v>173.2</v>
      </c>
      <c r="EO27" s="5">
        <v>170.7</v>
      </c>
      <c r="EP27" s="5">
        <v>172.5</v>
      </c>
      <c r="EQ27" s="5">
        <v>172.1</v>
      </c>
      <c r="ER27" s="5">
        <v>169.7</v>
      </c>
      <c r="ES27" s="5">
        <v>172</v>
      </c>
      <c r="ET27" s="5">
        <v>169.3</v>
      </c>
      <c r="EU27" s="5">
        <v>172.5</v>
      </c>
      <c r="EV27" s="5">
        <v>171</v>
      </c>
      <c r="EW27" s="5">
        <v>173</v>
      </c>
      <c r="EX27" s="5">
        <v>169.5</v>
      </c>
      <c r="EY27" s="5">
        <v>61.4</v>
      </c>
      <c r="EZ27" s="5">
        <v>57.4</v>
      </c>
      <c r="FA27" s="5">
        <v>57</v>
      </c>
      <c r="FB27" s="5">
        <v>56.6</v>
      </c>
      <c r="FC27" s="5">
        <v>56.6</v>
      </c>
      <c r="FD27" s="5">
        <v>57.4</v>
      </c>
      <c r="FE27" s="5">
        <v>57.3</v>
      </c>
      <c r="FF27" s="5">
        <v>50.8</v>
      </c>
      <c r="FG27" s="5">
        <v>52.3</v>
      </c>
      <c r="FH27" s="5">
        <v>52.9</v>
      </c>
      <c r="FI27" s="5">
        <v>53</v>
      </c>
      <c r="FJ27" s="5">
        <v>53.3</v>
      </c>
      <c r="FK27" s="5">
        <v>53.4</v>
      </c>
      <c r="FL27" s="5">
        <v>53.4</v>
      </c>
      <c r="FM27" s="5">
        <v>53.4</v>
      </c>
      <c r="FN27" s="5">
        <v>53.1</v>
      </c>
      <c r="FO27" s="5">
        <v>53.3</v>
      </c>
      <c r="FP27" s="5">
        <v>53.2</v>
      </c>
      <c r="FQ27" s="5">
        <v>53.1</v>
      </c>
      <c r="FR27" s="5">
        <v>52.8</v>
      </c>
      <c r="FS27" s="5">
        <v>52.9</v>
      </c>
      <c r="FT27" s="5">
        <v>52.5</v>
      </c>
      <c r="FU27" s="5">
        <v>52.1</v>
      </c>
      <c r="FV27" s="5">
        <v>51.9</v>
      </c>
      <c r="FW27" s="5">
        <v>51.9</v>
      </c>
      <c r="FX27" s="5">
        <v>51.7</v>
      </c>
      <c r="FY27" s="5">
        <v>51</v>
      </c>
      <c r="FZ27" s="5">
        <v>51</v>
      </c>
      <c r="GA27" s="5">
        <v>50.6</v>
      </c>
      <c r="GB27" s="5">
        <v>65.3</v>
      </c>
      <c r="GC27" s="5">
        <v>70.8</v>
      </c>
      <c r="GD27" s="5">
        <v>64.900000000000006</v>
      </c>
      <c r="GE27" s="5">
        <v>62.3</v>
      </c>
      <c r="GF27" s="5">
        <v>64.7</v>
      </c>
      <c r="GG27" s="5">
        <v>63.8</v>
      </c>
      <c r="GH27" s="5">
        <v>63.6</v>
      </c>
      <c r="GI27" s="5">
        <v>62.2</v>
      </c>
      <c r="GJ27" s="5">
        <v>62.3</v>
      </c>
      <c r="GK27" s="5">
        <v>61.3</v>
      </c>
      <c r="GL27" s="5">
        <v>74.400000000000006</v>
      </c>
      <c r="GM27" s="5">
        <v>73</v>
      </c>
      <c r="GN27" s="5">
        <v>73.400000000000006</v>
      </c>
      <c r="GO27" s="5">
        <v>68.8</v>
      </c>
      <c r="GP27" s="5">
        <v>68.099999999999994</v>
      </c>
      <c r="GQ27" s="5">
        <v>70.5</v>
      </c>
      <c r="GR27" s="5">
        <v>69.599999999999994</v>
      </c>
      <c r="GS27" s="5">
        <v>67.099999999999994</v>
      </c>
      <c r="GT27" s="5">
        <v>68.5</v>
      </c>
      <c r="GU27" s="5">
        <v>68</v>
      </c>
      <c r="GV27" s="5">
        <v>66.5</v>
      </c>
      <c r="GW27" s="5">
        <v>71.3</v>
      </c>
      <c r="GX27" s="5">
        <v>63.7</v>
      </c>
      <c r="GY27" s="5">
        <v>63.7</v>
      </c>
      <c r="GZ27" s="5">
        <v>69.3</v>
      </c>
      <c r="HA27" s="5">
        <v>53.6</v>
      </c>
      <c r="HB27" s="5">
        <v>61.3</v>
      </c>
      <c r="HC27" s="5">
        <v>65.599999999999994</v>
      </c>
      <c r="HD27" s="5">
        <v>52.7</v>
      </c>
      <c r="HE27" s="5">
        <v>63.8</v>
      </c>
      <c r="HF27" s="5">
        <v>52.8</v>
      </c>
      <c r="HG27" s="5">
        <v>61</v>
      </c>
      <c r="HH27" s="5">
        <v>62.9</v>
      </c>
      <c r="HI27" s="5">
        <v>61.9</v>
      </c>
      <c r="HJ27" s="5">
        <v>61.7</v>
      </c>
      <c r="HK27" s="5">
        <v>48.1</v>
      </c>
      <c r="HL27" s="5">
        <v>47.8</v>
      </c>
      <c r="HM27" s="5">
        <v>38.4</v>
      </c>
      <c r="HN27" s="5">
        <v>28</v>
      </c>
      <c r="HO27" s="5">
        <v>36.200000000000003</v>
      </c>
      <c r="HP27" s="5">
        <v>49.5</v>
      </c>
      <c r="HQ27" s="5">
        <v>50.8</v>
      </c>
      <c r="HR27" s="5">
        <v>51</v>
      </c>
      <c r="HS27" s="5">
        <v>50.7</v>
      </c>
      <c r="HT27" s="5">
        <v>51</v>
      </c>
      <c r="HU27" s="5">
        <v>51.1</v>
      </c>
      <c r="HV27" s="5">
        <v>51</v>
      </c>
      <c r="HW27" s="5">
        <v>51.4</v>
      </c>
      <c r="HX27" s="5">
        <v>51.4</v>
      </c>
      <c r="HY27" s="5">
        <v>51.6</v>
      </c>
      <c r="HZ27" s="5">
        <v>51.4</v>
      </c>
      <c r="IA27" s="5">
        <v>51.8</v>
      </c>
      <c r="IB27" s="5">
        <v>51.5</v>
      </c>
      <c r="IC27" s="5">
        <v>51.8</v>
      </c>
      <c r="ID27" s="5">
        <v>51.7</v>
      </c>
      <c r="IE27" s="5">
        <v>50.9</v>
      </c>
      <c r="IF27" s="5">
        <v>50.9</v>
      </c>
      <c r="IG27" s="5">
        <v>51.8</v>
      </c>
      <c r="IH27" s="5">
        <v>51.9</v>
      </c>
      <c r="II27" s="5">
        <v>52.1</v>
      </c>
      <c r="IJ27" s="5">
        <v>51.8</v>
      </c>
      <c r="IK27" s="5">
        <v>51.7</v>
      </c>
      <c r="IL27" s="5">
        <v>52.1</v>
      </c>
      <c r="IM27" s="5">
        <v>52.4</v>
      </c>
      <c r="IN27" s="5">
        <v>51.8</v>
      </c>
      <c r="IO27" s="5">
        <v>188.1</v>
      </c>
      <c r="IP27" s="5">
        <v>183.3</v>
      </c>
      <c r="IQ27" s="5">
        <v>181.9</v>
      </c>
      <c r="IR27" s="5">
        <v>180.4</v>
      </c>
      <c r="IS27" s="5">
        <v>182.8</v>
      </c>
      <c r="IT27" s="5">
        <v>184.4</v>
      </c>
      <c r="IU27" s="5">
        <v>183.6</v>
      </c>
      <c r="IV27" s="5">
        <v>182.7</v>
      </c>
      <c r="IW27" s="5">
        <v>191.4</v>
      </c>
      <c r="IX27" s="5">
        <v>191.1</v>
      </c>
      <c r="IY27" s="5">
        <v>195.1</v>
      </c>
      <c r="IZ27" s="5">
        <v>197.3</v>
      </c>
      <c r="JA27" s="5">
        <v>196.1</v>
      </c>
      <c r="JB27" s="5">
        <v>195</v>
      </c>
      <c r="JC27" s="5">
        <v>195.8</v>
      </c>
      <c r="JD27" s="5">
        <v>196.1</v>
      </c>
      <c r="JE27" s="5">
        <v>193.8</v>
      </c>
    </row>
    <row r="28" spans="2:265" x14ac:dyDescent="0.2">
      <c r="B28" s="30" t="s">
        <v>9</v>
      </c>
      <c r="C28" s="4">
        <v>2.4590000000000001</v>
      </c>
      <c r="H28" s="5">
        <v>1.9</v>
      </c>
      <c r="I28" s="5">
        <v>2.1</v>
      </c>
      <c r="J28" s="5">
        <v>2.8</v>
      </c>
      <c r="K28" s="5">
        <v>2</v>
      </c>
      <c r="L28" s="5">
        <v>2.2000000000000002</v>
      </c>
      <c r="M28" s="5">
        <v>2.2000000000000002</v>
      </c>
      <c r="N28" s="5">
        <v>2.2000000000000002</v>
      </c>
      <c r="O28" s="5">
        <v>2.2999999999999998</v>
      </c>
      <c r="P28" s="5">
        <v>2.6</v>
      </c>
      <c r="Q28" s="5">
        <v>2.7</v>
      </c>
      <c r="R28" s="5">
        <v>2.8</v>
      </c>
      <c r="S28" s="5">
        <v>2.8</v>
      </c>
      <c r="T28" s="5">
        <v>3</v>
      </c>
      <c r="U28" s="5">
        <v>3.3</v>
      </c>
      <c r="V28" s="5">
        <v>3.6</v>
      </c>
      <c r="W28" s="5">
        <v>3.3</v>
      </c>
      <c r="X28" s="5">
        <v>13.5</v>
      </c>
      <c r="Y28" s="5">
        <v>3.1</v>
      </c>
      <c r="Z28" s="5">
        <v>3.1</v>
      </c>
      <c r="AA28" s="5">
        <v>2.9</v>
      </c>
      <c r="AB28" s="5">
        <v>3.2</v>
      </c>
      <c r="AC28" s="5">
        <v>2.9</v>
      </c>
      <c r="AD28" s="5">
        <v>3.1</v>
      </c>
      <c r="AH28" s="5">
        <v>4.4000000000000004</v>
      </c>
      <c r="AI28" s="5">
        <v>4.5999999999999996</v>
      </c>
      <c r="AJ28" s="5">
        <v>5.2</v>
      </c>
      <c r="AK28" s="5">
        <v>5.4</v>
      </c>
      <c r="AL28" s="5">
        <v>6.3</v>
      </c>
      <c r="AM28" s="5">
        <v>6.1</v>
      </c>
      <c r="AN28" s="5">
        <v>5.9</v>
      </c>
      <c r="AO28" s="5">
        <v>6.3</v>
      </c>
      <c r="AP28" s="5">
        <v>5.3</v>
      </c>
      <c r="AQ28" s="5">
        <v>5.3</v>
      </c>
      <c r="AR28" s="5">
        <v>5.3</v>
      </c>
      <c r="AS28" s="5">
        <v>5.6</v>
      </c>
      <c r="AT28" s="5">
        <v>6</v>
      </c>
      <c r="AU28" s="5">
        <v>6.4</v>
      </c>
      <c r="AV28" s="5">
        <v>7.3</v>
      </c>
      <c r="AW28" s="5">
        <v>7</v>
      </c>
      <c r="AX28" s="5">
        <v>6.7</v>
      </c>
      <c r="AY28" s="5">
        <v>7.1</v>
      </c>
      <c r="AZ28" s="5">
        <v>5.9</v>
      </c>
      <c r="BA28" s="5">
        <v>6</v>
      </c>
      <c r="BB28" s="5">
        <v>5.5</v>
      </c>
      <c r="BC28" s="5">
        <v>5.2</v>
      </c>
      <c r="BD28" s="5">
        <v>5</v>
      </c>
      <c r="BE28" s="5">
        <v>5</v>
      </c>
      <c r="BF28" s="5">
        <v>4.9000000000000004</v>
      </c>
      <c r="BG28" s="5">
        <v>4.8</v>
      </c>
      <c r="BH28" s="5">
        <v>5</v>
      </c>
      <c r="BI28" s="5">
        <v>4.3</v>
      </c>
      <c r="BJ28" s="5">
        <v>4.2</v>
      </c>
      <c r="BK28" s="5">
        <v>4.3</v>
      </c>
      <c r="BL28" s="5">
        <v>4.5</v>
      </c>
      <c r="BM28" s="5">
        <v>3.9</v>
      </c>
      <c r="BN28" s="5">
        <v>3.7</v>
      </c>
      <c r="BO28" s="5">
        <v>3.7</v>
      </c>
      <c r="BP28" s="5">
        <v>3.5</v>
      </c>
      <c r="BQ28" s="5">
        <v>3.7</v>
      </c>
      <c r="BR28" s="5">
        <v>3.1</v>
      </c>
      <c r="BS28" s="5">
        <v>3.2</v>
      </c>
      <c r="BT28" s="5">
        <v>5.5</v>
      </c>
      <c r="BU28" s="5">
        <v>6.6</v>
      </c>
      <c r="BV28" s="5">
        <v>8.1</v>
      </c>
      <c r="BW28" s="5">
        <v>7.9</v>
      </c>
      <c r="BX28" s="5">
        <v>7.7</v>
      </c>
      <c r="BY28" s="5">
        <v>7.1</v>
      </c>
      <c r="BZ28" s="5">
        <v>7.8</v>
      </c>
      <c r="CA28" s="5">
        <v>6.6</v>
      </c>
      <c r="CB28" s="5">
        <v>6.4</v>
      </c>
      <c r="CC28" s="5">
        <v>6.6</v>
      </c>
      <c r="CD28" s="5">
        <v>6.5</v>
      </c>
      <c r="CE28" s="5">
        <v>6.5</v>
      </c>
      <c r="CF28" s="5">
        <v>6.5</v>
      </c>
      <c r="CG28" s="5">
        <v>6.4</v>
      </c>
      <c r="CH28" s="5">
        <v>6.7</v>
      </c>
      <c r="CI28" s="5">
        <v>5.6</v>
      </c>
      <c r="CJ28" s="5">
        <v>5.5</v>
      </c>
      <c r="CK28" s="5">
        <v>5.5</v>
      </c>
      <c r="CL28" s="5">
        <v>6.7</v>
      </c>
      <c r="CM28" s="5">
        <v>7.1</v>
      </c>
      <c r="CN28" s="5">
        <v>7</v>
      </c>
      <c r="CO28" s="5">
        <v>7.2</v>
      </c>
      <c r="CP28" s="5">
        <v>7.1</v>
      </c>
      <c r="CQ28" s="5">
        <v>6.5</v>
      </c>
      <c r="CR28" s="5">
        <v>7</v>
      </c>
      <c r="CS28" s="5">
        <v>6</v>
      </c>
      <c r="CT28" s="5">
        <v>5.8</v>
      </c>
      <c r="CU28" s="5">
        <v>5.8</v>
      </c>
      <c r="CV28" s="5">
        <v>5.5</v>
      </c>
      <c r="CW28" s="5">
        <v>2.9</v>
      </c>
      <c r="CX28" s="5">
        <v>6.2</v>
      </c>
      <c r="CY28" s="5">
        <v>5.6</v>
      </c>
      <c r="CZ28" s="5">
        <v>5.6</v>
      </c>
      <c r="DA28" s="5">
        <v>5.8</v>
      </c>
      <c r="DB28" s="5">
        <v>5.8</v>
      </c>
      <c r="DC28" s="5">
        <v>5.7</v>
      </c>
      <c r="DD28" s="5">
        <v>5.4</v>
      </c>
      <c r="DE28" s="5">
        <v>6.8</v>
      </c>
      <c r="DF28" s="5">
        <v>6.1</v>
      </c>
      <c r="DG28" s="5">
        <v>6</v>
      </c>
      <c r="DH28" s="5">
        <v>6.1</v>
      </c>
      <c r="DI28" s="5">
        <v>5.3</v>
      </c>
      <c r="DJ28" s="5">
        <v>5.3</v>
      </c>
      <c r="DK28" s="5">
        <v>5.3</v>
      </c>
      <c r="DL28" s="5">
        <v>5.4</v>
      </c>
      <c r="DM28" s="5">
        <v>5.4</v>
      </c>
      <c r="DN28" s="5">
        <v>5.3</v>
      </c>
      <c r="DO28" s="5">
        <v>5.4</v>
      </c>
      <c r="DP28" s="5">
        <v>5.7</v>
      </c>
      <c r="DQ28" s="5">
        <v>5.5</v>
      </c>
      <c r="DR28" s="5">
        <v>2.9</v>
      </c>
      <c r="DS28" s="5">
        <v>6.2</v>
      </c>
      <c r="DT28" s="5">
        <v>5.6</v>
      </c>
      <c r="DU28" s="5">
        <v>5.6</v>
      </c>
      <c r="DV28" s="5">
        <v>5.8</v>
      </c>
      <c r="DW28" s="5">
        <v>5.8</v>
      </c>
      <c r="DX28" s="5">
        <v>5.7</v>
      </c>
      <c r="DY28" s="5">
        <v>5.5</v>
      </c>
      <c r="DZ28" s="5">
        <v>10.199999999999999</v>
      </c>
      <c r="EA28" s="5">
        <v>13.2</v>
      </c>
      <c r="EB28" s="5">
        <v>12.9</v>
      </c>
      <c r="EC28" s="5">
        <v>11.6</v>
      </c>
      <c r="ED28" s="5">
        <v>11.7</v>
      </c>
      <c r="EE28" s="5">
        <v>11.8</v>
      </c>
      <c r="EF28" s="5">
        <v>11.8</v>
      </c>
      <c r="EG28" s="5">
        <v>11.4</v>
      </c>
      <c r="EH28" s="5">
        <v>11.4</v>
      </c>
      <c r="EI28" s="5">
        <v>11.4</v>
      </c>
      <c r="EJ28" s="5">
        <v>11</v>
      </c>
      <c r="EK28" s="5">
        <v>10.9</v>
      </c>
      <c r="EL28" s="5">
        <v>10.9</v>
      </c>
      <c r="EM28" s="5">
        <v>11</v>
      </c>
      <c r="EN28" s="5">
        <v>10.9</v>
      </c>
      <c r="EO28" s="5">
        <v>11.2</v>
      </c>
      <c r="EP28" s="5">
        <v>10.7</v>
      </c>
      <c r="EQ28" s="5">
        <v>11</v>
      </c>
      <c r="ER28" s="5">
        <v>10.7</v>
      </c>
      <c r="ES28" s="5">
        <v>10.8</v>
      </c>
      <c r="ET28" s="5">
        <v>10.8</v>
      </c>
      <c r="EU28" s="5">
        <v>10.6</v>
      </c>
      <c r="EV28" s="5">
        <v>10.4</v>
      </c>
      <c r="EW28" s="5">
        <v>11</v>
      </c>
      <c r="EX28" s="5">
        <v>10.6</v>
      </c>
      <c r="EY28" s="5">
        <v>4.5999999999999996</v>
      </c>
      <c r="EZ28" s="5">
        <v>5.7</v>
      </c>
      <c r="FA28" s="5">
        <v>5.6</v>
      </c>
      <c r="FB28" s="5">
        <v>6</v>
      </c>
      <c r="FC28" s="5">
        <v>5.7</v>
      </c>
      <c r="FD28" s="5">
        <v>5.7</v>
      </c>
      <c r="FE28" s="5">
        <v>5.8</v>
      </c>
      <c r="FF28" s="5">
        <v>6.1</v>
      </c>
      <c r="FG28" s="5">
        <v>5.8</v>
      </c>
      <c r="FH28" s="5">
        <v>5.7</v>
      </c>
      <c r="FI28" s="5">
        <v>5.7</v>
      </c>
      <c r="FJ28" s="5">
        <v>5.8</v>
      </c>
      <c r="FK28" s="5">
        <v>5.8</v>
      </c>
      <c r="FL28" s="5">
        <v>5.5</v>
      </c>
      <c r="FM28" s="5">
        <v>5.7</v>
      </c>
      <c r="FN28" s="5">
        <v>5.9</v>
      </c>
      <c r="FO28" s="5">
        <v>5.8</v>
      </c>
      <c r="FP28" s="5">
        <v>5.7</v>
      </c>
      <c r="FQ28" s="5">
        <v>5.8</v>
      </c>
      <c r="FR28" s="5">
        <v>5.8</v>
      </c>
      <c r="FS28" s="5">
        <v>5.6</v>
      </c>
      <c r="FT28" s="5">
        <v>5.6</v>
      </c>
      <c r="FU28" s="5">
        <v>5.8</v>
      </c>
      <c r="FV28" s="5">
        <v>5.8</v>
      </c>
      <c r="FW28" s="5">
        <v>5.6</v>
      </c>
      <c r="FX28" s="5">
        <v>5.8</v>
      </c>
      <c r="FY28" s="5">
        <v>5.9</v>
      </c>
      <c r="FZ28" s="5">
        <v>5.8</v>
      </c>
      <c r="GA28" s="5">
        <v>5.8</v>
      </c>
      <c r="GB28" s="5">
        <v>6</v>
      </c>
      <c r="GC28" s="5">
        <v>7.4</v>
      </c>
      <c r="GD28" s="5">
        <v>5</v>
      </c>
      <c r="GE28" s="5">
        <v>5</v>
      </c>
      <c r="GF28" s="5">
        <v>5.2</v>
      </c>
      <c r="GG28" s="5">
        <v>5.0999999999999996</v>
      </c>
      <c r="GH28" s="5">
        <v>5</v>
      </c>
      <c r="GI28" s="5">
        <v>5</v>
      </c>
      <c r="GJ28" s="5">
        <v>5.0999999999999996</v>
      </c>
      <c r="GK28" s="5">
        <v>5</v>
      </c>
      <c r="GL28" s="5">
        <v>6</v>
      </c>
      <c r="GM28" s="5">
        <v>6.4</v>
      </c>
      <c r="GN28" s="5">
        <v>6.5</v>
      </c>
      <c r="GO28" s="5">
        <v>7.4</v>
      </c>
      <c r="GP28" s="5">
        <v>7.4</v>
      </c>
      <c r="GQ28" s="5">
        <v>7.6</v>
      </c>
      <c r="GR28" s="5">
        <v>6.8</v>
      </c>
      <c r="GS28" s="5">
        <v>7</v>
      </c>
      <c r="GT28" s="5">
        <v>6</v>
      </c>
      <c r="GU28" s="5">
        <v>6.4</v>
      </c>
      <c r="GV28" s="5">
        <v>6</v>
      </c>
      <c r="GW28" s="5">
        <v>6.2</v>
      </c>
      <c r="GX28" s="5">
        <v>6.5</v>
      </c>
      <c r="GY28" s="5">
        <v>7.4</v>
      </c>
      <c r="GZ28" s="5">
        <v>5.9</v>
      </c>
      <c r="HA28" s="5">
        <v>6.7</v>
      </c>
      <c r="HB28" s="5">
        <v>6.3</v>
      </c>
      <c r="HC28" s="5">
        <v>6</v>
      </c>
      <c r="HD28" s="5">
        <v>6.4</v>
      </c>
      <c r="HE28" s="5">
        <v>6.9</v>
      </c>
      <c r="HF28" s="5">
        <v>6.2</v>
      </c>
      <c r="HG28" s="5">
        <v>6.6</v>
      </c>
      <c r="HH28" s="5">
        <v>6.5</v>
      </c>
      <c r="HI28" s="5">
        <v>6.8</v>
      </c>
      <c r="HJ28" s="5">
        <v>6.6</v>
      </c>
      <c r="HK28" s="5">
        <v>5.8</v>
      </c>
      <c r="HL28" s="5">
        <v>5.6</v>
      </c>
      <c r="HM28" s="5">
        <v>2.6</v>
      </c>
      <c r="HN28" s="5">
        <v>4.5999999999999996</v>
      </c>
      <c r="HO28" s="5">
        <v>5.0999999999999996</v>
      </c>
      <c r="HP28" s="5">
        <v>6.3</v>
      </c>
      <c r="HQ28" s="5">
        <v>6</v>
      </c>
      <c r="HR28" s="5">
        <v>5.9</v>
      </c>
      <c r="HS28" s="5">
        <v>5.8</v>
      </c>
      <c r="HT28" s="5">
        <v>5.7</v>
      </c>
      <c r="HU28" s="5">
        <v>5.8</v>
      </c>
      <c r="HV28" s="5">
        <v>5.8</v>
      </c>
      <c r="HW28" s="5">
        <v>5.9</v>
      </c>
      <c r="HX28" s="5">
        <v>5.8</v>
      </c>
      <c r="HY28" s="5">
        <v>5.8</v>
      </c>
      <c r="HZ28" s="5">
        <v>5.8</v>
      </c>
      <c r="IA28" s="5">
        <v>6</v>
      </c>
      <c r="IB28" s="5">
        <v>5.8</v>
      </c>
      <c r="IC28" s="5">
        <v>5.9</v>
      </c>
      <c r="ID28" s="5">
        <v>5.8</v>
      </c>
      <c r="IE28" s="5">
        <v>5.8</v>
      </c>
      <c r="IF28" s="5">
        <v>5.6</v>
      </c>
      <c r="IG28" s="5">
        <v>5.8</v>
      </c>
      <c r="IH28" s="5">
        <v>5.9</v>
      </c>
      <c r="II28" s="5">
        <v>5.9</v>
      </c>
      <c r="IJ28" s="5">
        <v>5.9</v>
      </c>
      <c r="IK28" s="5">
        <v>5.9</v>
      </c>
      <c r="IL28" s="5">
        <v>6.1</v>
      </c>
      <c r="IM28" s="5">
        <v>5.9</v>
      </c>
      <c r="IN28" s="5">
        <v>6.1</v>
      </c>
      <c r="IO28" s="5">
        <v>12.1</v>
      </c>
      <c r="IP28" s="5">
        <v>12.9</v>
      </c>
      <c r="IQ28" s="5">
        <v>13</v>
      </c>
      <c r="IR28" s="5">
        <v>13.7</v>
      </c>
      <c r="IS28" s="5">
        <v>13</v>
      </c>
      <c r="IT28" s="5">
        <v>12.8</v>
      </c>
      <c r="IU28" s="5">
        <v>12.5</v>
      </c>
      <c r="IV28" s="5">
        <v>12.6</v>
      </c>
      <c r="IW28" s="5">
        <v>11.9</v>
      </c>
      <c r="IX28" s="5">
        <v>11.8</v>
      </c>
      <c r="IY28" s="5">
        <v>11.6</v>
      </c>
      <c r="IZ28" s="5">
        <v>11.6</v>
      </c>
      <c r="JA28" s="5">
        <v>11.4</v>
      </c>
      <c r="JB28" s="5">
        <v>11.4</v>
      </c>
      <c r="JC28" s="5">
        <v>11.4</v>
      </c>
      <c r="JD28" s="5">
        <v>11.2</v>
      </c>
      <c r="JE28" s="5">
        <v>11.5</v>
      </c>
    </row>
    <row r="29" spans="2:265" x14ac:dyDescent="0.2">
      <c r="B29" s="20" t="s">
        <v>10</v>
      </c>
      <c r="C29" s="6">
        <v>2.919</v>
      </c>
      <c r="D29" s="6"/>
      <c r="E29" s="5">
        <v>3152.8</v>
      </c>
      <c r="F29" s="5">
        <v>3427.3</v>
      </c>
      <c r="G29" s="5">
        <v>3424.4</v>
      </c>
      <c r="H29" s="5">
        <v>3074.6</v>
      </c>
      <c r="I29" s="5">
        <v>3954.7</v>
      </c>
      <c r="J29" s="5">
        <v>2970.6</v>
      </c>
      <c r="K29" s="5">
        <v>3181.9</v>
      </c>
      <c r="L29" s="5">
        <v>3547.5</v>
      </c>
      <c r="M29" s="5">
        <v>3271.2</v>
      </c>
      <c r="N29" s="5">
        <v>3196.7</v>
      </c>
      <c r="O29" s="5">
        <v>3806.3</v>
      </c>
      <c r="P29" s="5">
        <v>3277.1</v>
      </c>
      <c r="Q29" s="5">
        <v>3551.5</v>
      </c>
      <c r="R29" s="5">
        <v>3584.1</v>
      </c>
      <c r="S29" s="5">
        <v>3484.8</v>
      </c>
      <c r="T29" s="5">
        <v>2585</v>
      </c>
      <c r="U29" s="5">
        <v>3054.6</v>
      </c>
      <c r="V29" s="5">
        <v>3453.8</v>
      </c>
      <c r="W29" s="5">
        <v>2958.8</v>
      </c>
      <c r="X29" s="5">
        <v>2877.8</v>
      </c>
      <c r="Y29" s="5">
        <v>3170.2</v>
      </c>
      <c r="Z29" s="5">
        <v>3033.5</v>
      </c>
      <c r="AA29" s="5">
        <v>2739.6</v>
      </c>
      <c r="AB29" s="5">
        <v>3051.7</v>
      </c>
      <c r="AC29" s="5">
        <v>2590</v>
      </c>
      <c r="AD29" s="5">
        <v>2918.5</v>
      </c>
      <c r="AF29" s="5">
        <v>4211.6000000000004</v>
      </c>
      <c r="AG29" s="5">
        <v>3528</v>
      </c>
      <c r="AH29" s="5">
        <v>3407.4</v>
      </c>
      <c r="AI29" s="5">
        <v>3407.3</v>
      </c>
      <c r="AJ29" s="5">
        <v>3668.6</v>
      </c>
      <c r="AK29" s="5">
        <v>3662.3</v>
      </c>
      <c r="AL29" s="5">
        <v>3646.3</v>
      </c>
      <c r="AM29" s="5">
        <v>3627.2</v>
      </c>
      <c r="AN29" s="5">
        <v>3652</v>
      </c>
      <c r="AO29" s="5">
        <v>3633</v>
      </c>
      <c r="AP29" s="5">
        <v>3630</v>
      </c>
      <c r="AQ29" s="5">
        <v>3642.9</v>
      </c>
      <c r="AR29" s="5">
        <v>3629.3</v>
      </c>
      <c r="AS29" s="5">
        <v>3649.2</v>
      </c>
      <c r="AT29" s="5">
        <v>3752.3</v>
      </c>
      <c r="AU29" s="5">
        <v>3954.2</v>
      </c>
      <c r="AV29" s="5">
        <v>4197</v>
      </c>
      <c r="AW29" s="5">
        <v>4188.5</v>
      </c>
      <c r="AX29" s="5">
        <v>4240.8</v>
      </c>
      <c r="AY29" s="5">
        <v>4250.7</v>
      </c>
      <c r="AZ29" s="5">
        <v>4302.2</v>
      </c>
      <c r="BA29" s="5">
        <v>4135.6000000000004</v>
      </c>
      <c r="BB29" s="5">
        <v>4123.5</v>
      </c>
      <c r="BC29" s="5">
        <v>3694.1</v>
      </c>
      <c r="BD29" s="5">
        <v>3001.1</v>
      </c>
      <c r="BE29" s="5">
        <v>2970.4</v>
      </c>
      <c r="BF29" s="5">
        <v>2938.7</v>
      </c>
      <c r="BG29" s="5">
        <v>2943.8</v>
      </c>
      <c r="BH29" s="5">
        <v>2948.1</v>
      </c>
      <c r="BI29" s="5">
        <v>2921</v>
      </c>
      <c r="BJ29" s="5">
        <v>3039.9</v>
      </c>
      <c r="BK29" s="5">
        <v>3002.1</v>
      </c>
      <c r="BL29" s="5">
        <v>2765</v>
      </c>
      <c r="BM29" s="5">
        <v>2251.3000000000002</v>
      </c>
      <c r="BN29" s="5">
        <v>2184.1</v>
      </c>
      <c r="BO29" s="5">
        <v>2237.6999999999998</v>
      </c>
      <c r="BP29" s="5">
        <v>2238.6999999999998</v>
      </c>
      <c r="BQ29" s="5">
        <v>2250</v>
      </c>
      <c r="BR29" s="5">
        <v>2217.9</v>
      </c>
      <c r="BS29" s="5">
        <v>2231.9</v>
      </c>
      <c r="BT29" s="5">
        <v>3351</v>
      </c>
      <c r="BU29" s="5">
        <v>4611.2</v>
      </c>
      <c r="BV29" s="5">
        <v>4410.2</v>
      </c>
      <c r="BW29" s="5">
        <v>4588.5</v>
      </c>
      <c r="BX29" s="5">
        <v>4424.7</v>
      </c>
      <c r="BY29" s="5">
        <v>4605.3999999999996</v>
      </c>
      <c r="BZ29" s="5">
        <v>4608.5</v>
      </c>
      <c r="CA29" s="5">
        <v>4631.1000000000004</v>
      </c>
      <c r="CB29" s="5">
        <v>4527.7</v>
      </c>
      <c r="CC29" s="5">
        <v>4235.8999999999996</v>
      </c>
      <c r="CD29" s="5">
        <v>3995.1</v>
      </c>
      <c r="CE29" s="5">
        <v>3870.4</v>
      </c>
      <c r="CF29" s="5">
        <v>3896</v>
      </c>
      <c r="CG29" s="5">
        <v>3817.1</v>
      </c>
      <c r="CH29" s="5">
        <v>3901.9</v>
      </c>
      <c r="CI29" s="5">
        <v>3844.7</v>
      </c>
      <c r="CJ29" s="5">
        <v>3893.1</v>
      </c>
      <c r="CK29" s="5">
        <v>3876.8</v>
      </c>
      <c r="CL29" s="5">
        <v>3941.7</v>
      </c>
      <c r="CM29" s="5">
        <v>4119.3</v>
      </c>
      <c r="CN29" s="5">
        <v>4401.1000000000004</v>
      </c>
      <c r="CO29" s="5">
        <v>4256.8</v>
      </c>
      <c r="CP29" s="5">
        <v>4196.6000000000004</v>
      </c>
      <c r="CQ29" s="5">
        <v>4297.7</v>
      </c>
      <c r="CR29" s="5">
        <v>4170.6000000000004</v>
      </c>
      <c r="CS29" s="5">
        <v>4138.7</v>
      </c>
      <c r="CT29" s="5">
        <v>4256.2</v>
      </c>
      <c r="CU29" s="5">
        <v>4167.5</v>
      </c>
      <c r="CV29" s="5">
        <v>3662.2</v>
      </c>
      <c r="CW29" s="5">
        <v>1998.1</v>
      </c>
      <c r="CX29" s="5">
        <v>4978.5</v>
      </c>
      <c r="CY29" s="5">
        <v>4741.3</v>
      </c>
      <c r="CZ29" s="5">
        <v>4792.3</v>
      </c>
      <c r="DA29" s="5">
        <v>4841.6000000000004</v>
      </c>
      <c r="DB29" s="5">
        <v>4941.2</v>
      </c>
      <c r="DC29" s="5">
        <v>4844.3</v>
      </c>
      <c r="DD29" s="5">
        <v>3872.3</v>
      </c>
      <c r="DE29" s="5">
        <v>2753.9</v>
      </c>
      <c r="DF29" s="5">
        <v>4007.2</v>
      </c>
      <c r="DG29" s="5">
        <v>4100.1000000000004</v>
      </c>
      <c r="DH29" s="5">
        <v>4269</v>
      </c>
      <c r="DI29" s="5">
        <v>3630</v>
      </c>
      <c r="DJ29" s="5">
        <v>3642.9</v>
      </c>
      <c r="DK29" s="5">
        <v>3629.3</v>
      </c>
      <c r="DL29" s="5">
        <v>3617.8</v>
      </c>
      <c r="DM29" s="5">
        <v>3550.7</v>
      </c>
      <c r="DN29" s="5">
        <v>3471.3</v>
      </c>
      <c r="DO29" s="5">
        <v>3575</v>
      </c>
      <c r="DP29" s="5">
        <v>3864.7</v>
      </c>
      <c r="DQ29" s="5">
        <v>3662.2</v>
      </c>
      <c r="DR29" s="5">
        <v>1998.1</v>
      </c>
      <c r="DS29" s="5">
        <v>4978.5</v>
      </c>
      <c r="DT29" s="5">
        <v>4741.3</v>
      </c>
      <c r="DU29" s="5">
        <v>4792.3</v>
      </c>
      <c r="DV29" s="5">
        <v>4841.6000000000004</v>
      </c>
      <c r="DW29" s="5">
        <v>4941.2</v>
      </c>
      <c r="DX29" s="5">
        <v>4884.3</v>
      </c>
      <c r="DY29" s="5">
        <v>4659.3</v>
      </c>
      <c r="DZ29" s="5">
        <v>3923.7</v>
      </c>
      <c r="EA29" s="5">
        <v>6167</v>
      </c>
      <c r="EB29" s="5">
        <v>6172.7</v>
      </c>
      <c r="EC29" s="5">
        <v>4804.8999999999996</v>
      </c>
      <c r="ED29" s="5">
        <v>4852.3</v>
      </c>
      <c r="EE29" s="5">
        <v>4894.3999999999996</v>
      </c>
      <c r="EF29" s="5">
        <v>4848.1000000000004</v>
      </c>
      <c r="EG29" s="5">
        <v>4446.8999999999996</v>
      </c>
      <c r="EH29" s="5">
        <v>4398.8999999999996</v>
      </c>
      <c r="EI29" s="5">
        <v>4371.5</v>
      </c>
      <c r="EJ29" s="5">
        <v>4017.3</v>
      </c>
      <c r="EK29" s="5">
        <v>3974.1</v>
      </c>
      <c r="EL29" s="5">
        <v>3873.4</v>
      </c>
      <c r="EM29" s="5">
        <v>4005.4</v>
      </c>
      <c r="EN29" s="5">
        <v>3939.3</v>
      </c>
      <c r="EO29" s="5">
        <v>3990.6</v>
      </c>
      <c r="EP29" s="5">
        <v>3918.6</v>
      </c>
      <c r="EQ29" s="5">
        <v>3902</v>
      </c>
      <c r="ER29" s="5">
        <v>3802</v>
      </c>
      <c r="ES29" s="5">
        <v>3776.4</v>
      </c>
      <c r="ET29" s="5">
        <v>3790.9</v>
      </c>
      <c r="EU29" s="5">
        <v>3676.7</v>
      </c>
      <c r="EV29" s="5">
        <v>3683.6</v>
      </c>
      <c r="EW29" s="5">
        <v>3874.8</v>
      </c>
      <c r="EX29" s="5">
        <v>3827.6</v>
      </c>
      <c r="EY29" s="5">
        <v>2976.5</v>
      </c>
      <c r="EZ29" s="5">
        <v>4294.3999999999996</v>
      </c>
      <c r="FA29" s="5">
        <v>4355.7</v>
      </c>
      <c r="FB29" s="5">
        <v>4657.8999999999996</v>
      </c>
      <c r="FC29" s="5">
        <v>4516.5</v>
      </c>
      <c r="FD29" s="5">
        <v>4453.7</v>
      </c>
      <c r="FE29" s="5">
        <v>4479.8</v>
      </c>
      <c r="FF29" s="5">
        <v>5154.5</v>
      </c>
      <c r="FG29" s="5">
        <v>4738.8999999999996</v>
      </c>
      <c r="FH29" s="5">
        <v>4624.2</v>
      </c>
      <c r="FI29" s="5">
        <v>4519.5</v>
      </c>
      <c r="FJ29" s="5">
        <v>4710</v>
      </c>
      <c r="FK29" s="5">
        <v>4573.5</v>
      </c>
      <c r="FL29" s="5">
        <v>4525</v>
      </c>
      <c r="FM29" s="5">
        <v>4577.8</v>
      </c>
      <c r="FN29" s="5">
        <v>4635.8</v>
      </c>
      <c r="FO29" s="5">
        <v>4640.8999999999996</v>
      </c>
      <c r="FP29" s="5">
        <v>4573.8999999999996</v>
      </c>
      <c r="FQ29" s="5">
        <v>4591.2</v>
      </c>
      <c r="FR29" s="5">
        <v>4604.6000000000004</v>
      </c>
      <c r="FS29" s="5">
        <v>4545.2</v>
      </c>
      <c r="FT29" s="5">
        <v>4528.7</v>
      </c>
      <c r="FU29" s="5">
        <v>4673.5</v>
      </c>
      <c r="FV29" s="5">
        <v>4630.8999999999996</v>
      </c>
      <c r="FW29" s="5">
        <v>4594.2</v>
      </c>
      <c r="FX29" s="5">
        <v>4593.8</v>
      </c>
      <c r="FY29" s="5">
        <v>4658.1000000000004</v>
      </c>
      <c r="FZ29" s="5">
        <v>4526.1000000000004</v>
      </c>
      <c r="GA29" s="5">
        <v>4565</v>
      </c>
      <c r="GB29" s="5">
        <v>4053.3</v>
      </c>
      <c r="GC29" s="5">
        <v>5429.8</v>
      </c>
      <c r="GD29" s="5">
        <v>3262.8</v>
      </c>
      <c r="GE29" s="5">
        <v>3304.6</v>
      </c>
      <c r="GF29" s="5">
        <v>3315.8</v>
      </c>
      <c r="GG29" s="5">
        <v>3335.8</v>
      </c>
      <c r="GH29" s="5">
        <v>3185.5</v>
      </c>
      <c r="GI29" s="5">
        <v>3212.5</v>
      </c>
      <c r="GJ29" s="5">
        <v>3270</v>
      </c>
      <c r="GK29" s="5">
        <v>3267.5</v>
      </c>
      <c r="GL29" s="5">
        <v>3610.5</v>
      </c>
      <c r="GM29" s="5">
        <v>3860.5</v>
      </c>
      <c r="GN29" s="5">
        <v>4062.9</v>
      </c>
      <c r="GO29" s="5">
        <v>5108.8999999999996</v>
      </c>
      <c r="GP29" s="5">
        <v>5131.8</v>
      </c>
      <c r="GQ29" s="5">
        <v>5143.6000000000004</v>
      </c>
      <c r="GR29" s="5">
        <v>4311.5</v>
      </c>
      <c r="GS29" s="5">
        <v>4822</v>
      </c>
      <c r="GT29" s="5">
        <v>3614.5</v>
      </c>
      <c r="GU29" s="5">
        <v>3876.4</v>
      </c>
      <c r="GV29" s="5">
        <v>3659.2</v>
      </c>
      <c r="GW29" s="5">
        <v>3462.9</v>
      </c>
      <c r="GX29" s="5">
        <v>4175.2</v>
      </c>
      <c r="GY29" s="5">
        <v>5056.8</v>
      </c>
      <c r="GZ29" s="5">
        <v>3573.6</v>
      </c>
      <c r="HA29" s="5">
        <v>4883</v>
      </c>
      <c r="HB29" s="5">
        <v>4019.6</v>
      </c>
      <c r="HC29" s="5">
        <v>3526.2</v>
      </c>
      <c r="HD29" s="5">
        <v>4389.3</v>
      </c>
      <c r="HE29" s="5">
        <v>4407.7</v>
      </c>
      <c r="HF29" s="5">
        <v>4199.6000000000004</v>
      </c>
      <c r="HG29" s="5">
        <v>4326.1000000000004</v>
      </c>
      <c r="HH29" s="5">
        <v>3899.2</v>
      </c>
      <c r="HI29" s="5">
        <v>4070.8</v>
      </c>
      <c r="HJ29" s="5">
        <v>4089.8</v>
      </c>
      <c r="HK29" s="5">
        <v>3954.4</v>
      </c>
      <c r="HL29" s="5">
        <v>3706.9</v>
      </c>
      <c r="HM29" s="5">
        <v>1501.3</v>
      </c>
      <c r="HN29" s="5">
        <v>3976.3</v>
      </c>
      <c r="HO29" s="5">
        <v>4430.3</v>
      </c>
      <c r="HP29" s="5">
        <v>5160.3</v>
      </c>
      <c r="HQ29" s="5">
        <v>4799.6000000000004</v>
      </c>
      <c r="HR29" s="5">
        <v>4761.2</v>
      </c>
      <c r="HS29" s="5">
        <v>4759.8999999999996</v>
      </c>
      <c r="HT29" s="5">
        <v>4790.8</v>
      </c>
      <c r="HU29" s="5">
        <v>4747.1000000000004</v>
      </c>
      <c r="HV29" s="5">
        <v>4750.3999999999996</v>
      </c>
      <c r="HW29" s="5">
        <v>4838.7</v>
      </c>
      <c r="HX29" s="5">
        <v>4787.5</v>
      </c>
      <c r="HY29" s="5">
        <v>4779.5</v>
      </c>
      <c r="HZ29" s="5">
        <v>4828.8</v>
      </c>
      <c r="IA29" s="5">
        <v>4839.3</v>
      </c>
      <c r="IB29" s="5">
        <v>4834.3999999999996</v>
      </c>
      <c r="IC29" s="5">
        <v>4794.8</v>
      </c>
      <c r="ID29" s="5">
        <v>4823.6000000000004</v>
      </c>
      <c r="IE29" s="5">
        <v>4720.3999999999996</v>
      </c>
      <c r="IF29" s="5">
        <v>4693.3999999999996</v>
      </c>
      <c r="IG29" s="5">
        <v>4768.5</v>
      </c>
      <c r="IH29" s="5">
        <v>4780.6000000000004</v>
      </c>
      <c r="II29" s="5">
        <v>4770</v>
      </c>
      <c r="IJ29" s="5">
        <v>4783.3999999999996</v>
      </c>
      <c r="IK29" s="5">
        <v>4797.7</v>
      </c>
      <c r="IL29" s="5">
        <v>4858.8999999999996</v>
      </c>
      <c r="IM29" s="5">
        <v>4822</v>
      </c>
      <c r="IN29" s="5">
        <v>4795.2</v>
      </c>
      <c r="IO29" s="5">
        <v>4429</v>
      </c>
      <c r="IP29" s="5">
        <v>5154</v>
      </c>
      <c r="IQ29" s="5">
        <v>5218.7</v>
      </c>
      <c r="IR29" s="5">
        <v>5679</v>
      </c>
      <c r="IS29" s="5">
        <v>5079.8999999999996</v>
      </c>
      <c r="IT29" s="5">
        <v>4741.2</v>
      </c>
      <c r="IU29" s="5">
        <v>4756.6000000000004</v>
      </c>
      <c r="IV29" s="5">
        <v>4693.1000000000004</v>
      </c>
      <c r="IW29" s="5">
        <v>3974.3</v>
      </c>
      <c r="IX29" s="5">
        <v>3928.1</v>
      </c>
      <c r="IY29" s="5">
        <v>3511.2</v>
      </c>
      <c r="IZ29" s="5">
        <v>3425.4</v>
      </c>
      <c r="JA29" s="5">
        <v>3471</v>
      </c>
      <c r="JB29" s="5">
        <v>3431</v>
      </c>
      <c r="JC29" s="5">
        <v>3398.6</v>
      </c>
      <c r="JD29" s="5">
        <v>3354.2</v>
      </c>
      <c r="JE29" s="5">
        <v>3447.6</v>
      </c>
    </row>
    <row r="30" spans="2:265" x14ac:dyDescent="0.2">
      <c r="B30" s="20" t="s">
        <v>38</v>
      </c>
      <c r="C30" s="6">
        <v>3.6589999999999998</v>
      </c>
      <c r="D30" s="6"/>
      <c r="H30" s="5">
        <v>21.4</v>
      </c>
      <c r="I30" s="5">
        <v>37.700000000000003</v>
      </c>
      <c r="J30" s="5">
        <v>26</v>
      </c>
      <c r="K30" s="5">
        <v>21.2</v>
      </c>
      <c r="L30" s="5">
        <v>25.9</v>
      </c>
      <c r="M30" s="5">
        <v>21.4</v>
      </c>
      <c r="N30" s="5">
        <v>19.7</v>
      </c>
      <c r="O30" s="5">
        <v>27.5</v>
      </c>
      <c r="P30" s="5">
        <v>16.2</v>
      </c>
      <c r="Q30" s="5">
        <v>19.399999999999999</v>
      </c>
      <c r="R30" s="5">
        <v>20.399999999999999</v>
      </c>
      <c r="S30" s="5">
        <v>18.2</v>
      </c>
      <c r="T30" s="5">
        <v>12.8</v>
      </c>
      <c r="U30" s="5">
        <v>18</v>
      </c>
      <c r="V30" s="5">
        <v>22.9</v>
      </c>
      <c r="W30" s="5">
        <v>16.399999999999999</v>
      </c>
      <c r="Y30" s="5">
        <v>48.3</v>
      </c>
      <c r="Z30" s="5">
        <v>43.2</v>
      </c>
      <c r="AA30" s="5">
        <v>34.4</v>
      </c>
      <c r="AB30" s="5">
        <v>41.4</v>
      </c>
      <c r="AC30" s="5">
        <v>29.1</v>
      </c>
      <c r="AD30" s="5">
        <v>36.6</v>
      </c>
      <c r="AH30" s="5">
        <v>8.8000000000000007</v>
      </c>
      <c r="AI30" s="5">
        <v>6.1</v>
      </c>
      <c r="AJ30" s="5">
        <v>5.3</v>
      </c>
      <c r="AK30" s="5">
        <v>5</v>
      </c>
      <c r="AL30" s="5">
        <v>5.0999999999999996</v>
      </c>
      <c r="AM30" s="5">
        <v>5.4</v>
      </c>
      <c r="AN30" s="5">
        <v>5.3</v>
      </c>
      <c r="AO30" s="5">
        <v>5.2</v>
      </c>
      <c r="AP30" s="5">
        <v>4.9000000000000004</v>
      </c>
      <c r="AQ30" s="5">
        <v>4.8</v>
      </c>
      <c r="AR30" s="5">
        <v>4.8</v>
      </c>
      <c r="AS30" s="5">
        <v>4.8</v>
      </c>
      <c r="AT30" s="5">
        <v>4.7</v>
      </c>
      <c r="AU30" s="5">
        <v>5.2</v>
      </c>
      <c r="AV30" s="5">
        <v>5.8</v>
      </c>
      <c r="AW30" s="5">
        <v>6</v>
      </c>
      <c r="AX30" s="5">
        <v>6.2</v>
      </c>
      <c r="AY30" s="5">
        <v>6</v>
      </c>
      <c r="AZ30" s="5">
        <v>5.6</v>
      </c>
      <c r="BA30" s="5">
        <v>5.4</v>
      </c>
      <c r="BB30" s="5">
        <v>5.5</v>
      </c>
      <c r="BC30" s="5">
        <v>5</v>
      </c>
      <c r="BD30" s="5">
        <v>4.4000000000000004</v>
      </c>
      <c r="BE30" s="5">
        <v>4.0999999999999996</v>
      </c>
      <c r="BF30" s="5">
        <v>4.5</v>
      </c>
      <c r="BG30" s="5">
        <v>4.3</v>
      </c>
      <c r="BH30" s="5">
        <v>4.2</v>
      </c>
      <c r="BI30" s="5">
        <v>3.9</v>
      </c>
      <c r="BJ30" s="5">
        <v>3.8</v>
      </c>
      <c r="BK30" s="5">
        <v>3.8</v>
      </c>
      <c r="BL30" s="5">
        <v>3.7</v>
      </c>
      <c r="BM30" s="5">
        <v>3.1</v>
      </c>
      <c r="BN30" s="5">
        <v>3</v>
      </c>
      <c r="BO30" s="5">
        <v>3.2</v>
      </c>
      <c r="BP30" s="5">
        <v>3.2</v>
      </c>
      <c r="BQ30" s="5">
        <v>3.1</v>
      </c>
      <c r="BR30" s="5">
        <v>2.9</v>
      </c>
      <c r="BS30" s="5">
        <v>2.9</v>
      </c>
      <c r="BT30" s="5">
        <v>5.0999999999999996</v>
      </c>
      <c r="BU30" s="5">
        <v>5.9</v>
      </c>
      <c r="BV30" s="5">
        <v>6.2</v>
      </c>
      <c r="BW30" s="5">
        <v>6.4</v>
      </c>
      <c r="BX30" s="5">
        <v>6.7</v>
      </c>
      <c r="BY30" s="5">
        <v>6.5</v>
      </c>
      <c r="BZ30" s="5">
        <v>6.5</v>
      </c>
      <c r="CA30" s="5">
        <v>6.2</v>
      </c>
      <c r="CB30" s="5">
        <v>5.9</v>
      </c>
      <c r="CC30" s="5">
        <v>5.5</v>
      </c>
      <c r="CD30" s="5">
        <v>5.0999999999999996</v>
      </c>
      <c r="CE30" s="5">
        <v>5.4</v>
      </c>
      <c r="CF30" s="5">
        <v>5.5</v>
      </c>
      <c r="CG30" s="5">
        <v>5.6</v>
      </c>
      <c r="CH30" s="5">
        <v>5.6</v>
      </c>
      <c r="CI30" s="5">
        <v>5.3</v>
      </c>
      <c r="CJ30" s="5">
        <v>5</v>
      </c>
      <c r="CK30" s="5">
        <v>5</v>
      </c>
      <c r="CL30" s="5">
        <v>5.2</v>
      </c>
      <c r="CM30" s="5">
        <v>5.7</v>
      </c>
      <c r="CN30" s="5">
        <v>5.6</v>
      </c>
      <c r="CO30" s="5">
        <v>5.8</v>
      </c>
      <c r="CP30" s="5">
        <v>6</v>
      </c>
      <c r="CQ30" s="5">
        <v>5.8</v>
      </c>
      <c r="CR30" s="5">
        <v>5.9</v>
      </c>
      <c r="CS30" s="5">
        <v>5.6</v>
      </c>
      <c r="CT30" s="5">
        <v>5.5</v>
      </c>
      <c r="CU30" s="5">
        <v>5.5</v>
      </c>
      <c r="CV30" s="5">
        <v>4.5999999999999996</v>
      </c>
      <c r="CW30" s="5">
        <v>0</v>
      </c>
      <c r="CX30" s="5">
        <v>3.7</v>
      </c>
      <c r="CY30" s="5">
        <v>3.1</v>
      </c>
      <c r="CZ30" s="5">
        <v>3.1</v>
      </c>
      <c r="DA30" s="5">
        <v>3.2</v>
      </c>
      <c r="DB30" s="5">
        <v>3.4</v>
      </c>
      <c r="DC30" s="5">
        <v>3.3</v>
      </c>
      <c r="DD30" s="5">
        <v>5</v>
      </c>
      <c r="DE30" s="5">
        <v>4.9000000000000004</v>
      </c>
      <c r="DF30" s="5">
        <v>5.4</v>
      </c>
      <c r="DG30" s="5">
        <v>5.3</v>
      </c>
      <c r="DH30" s="5">
        <v>4.9000000000000004</v>
      </c>
      <c r="DI30" s="5">
        <v>4.0999999999999996</v>
      </c>
      <c r="DJ30" s="5">
        <v>4.2</v>
      </c>
      <c r="DK30" s="5">
        <v>4.2</v>
      </c>
      <c r="DL30" s="5">
        <v>4.2</v>
      </c>
      <c r="DM30" s="5">
        <v>4.0999999999999996</v>
      </c>
      <c r="DN30" s="5">
        <v>4</v>
      </c>
      <c r="DO30" s="5">
        <v>4.4000000000000004</v>
      </c>
      <c r="DP30" s="5">
        <v>5.2</v>
      </c>
      <c r="DQ30" s="5">
        <v>4.5999999999999996</v>
      </c>
      <c r="DS30" s="5">
        <v>3.7</v>
      </c>
      <c r="DT30" s="5">
        <v>3.1</v>
      </c>
      <c r="DU30" s="5">
        <v>3.1</v>
      </c>
      <c r="DV30" s="5">
        <v>3.2</v>
      </c>
      <c r="DW30" s="5">
        <v>3.4</v>
      </c>
      <c r="DX30" s="5">
        <v>3.3</v>
      </c>
      <c r="DY30" s="5">
        <v>3</v>
      </c>
      <c r="DZ30" s="5">
        <v>16</v>
      </c>
      <c r="EA30" s="5">
        <v>40.799999999999997</v>
      </c>
      <c r="EB30" s="5">
        <v>37.4</v>
      </c>
      <c r="EC30" s="5">
        <v>22.1</v>
      </c>
      <c r="ED30" s="5">
        <v>22</v>
      </c>
      <c r="EE30" s="5">
        <v>21.7</v>
      </c>
      <c r="EF30" s="5">
        <v>20.6</v>
      </c>
      <c r="EG30" s="5">
        <v>16.899999999999999</v>
      </c>
      <c r="EH30" s="5">
        <v>16.2</v>
      </c>
      <c r="EI30" s="5">
        <v>15.3</v>
      </c>
      <c r="EJ30" s="5">
        <v>12.3</v>
      </c>
      <c r="EK30" s="5">
        <v>12.3</v>
      </c>
      <c r="EL30" s="5">
        <v>11.7</v>
      </c>
      <c r="EM30" s="5">
        <v>12.4</v>
      </c>
      <c r="EN30" s="5">
        <v>11.5</v>
      </c>
      <c r="EO30" s="5">
        <v>11.9</v>
      </c>
      <c r="EP30" s="5">
        <v>11.1</v>
      </c>
      <c r="EQ30" s="5">
        <v>11</v>
      </c>
      <c r="ER30" s="5">
        <v>10.5</v>
      </c>
      <c r="ES30" s="5">
        <v>10.1</v>
      </c>
      <c r="ET30" s="5">
        <v>10.1</v>
      </c>
      <c r="EU30" s="5">
        <v>9.3000000000000007</v>
      </c>
      <c r="EV30" s="5">
        <v>9.6</v>
      </c>
      <c r="EW30" s="5">
        <v>10.3</v>
      </c>
      <c r="EX30" s="5">
        <v>10.199999999999999</v>
      </c>
      <c r="EZ30" s="5">
        <v>2.7</v>
      </c>
      <c r="FA30" s="5">
        <v>3</v>
      </c>
      <c r="FB30" s="5">
        <v>3.5</v>
      </c>
      <c r="FC30" s="5">
        <v>3.4</v>
      </c>
      <c r="FD30" s="5">
        <v>3.4</v>
      </c>
      <c r="FE30" s="5">
        <v>3.5</v>
      </c>
      <c r="FF30" s="5">
        <v>3.7</v>
      </c>
      <c r="FG30" s="5">
        <v>3.2</v>
      </c>
      <c r="FH30" s="5">
        <v>3.1</v>
      </c>
      <c r="FI30" s="5">
        <v>3.1</v>
      </c>
      <c r="FJ30" s="5">
        <v>3.3</v>
      </c>
      <c r="FK30" s="5">
        <v>3.1</v>
      </c>
      <c r="FL30" s="5">
        <v>3.1</v>
      </c>
      <c r="FM30" s="5">
        <v>3.1</v>
      </c>
      <c r="FN30" s="5">
        <v>3.1</v>
      </c>
      <c r="FO30" s="5">
        <v>3.2</v>
      </c>
      <c r="FP30" s="5">
        <v>3</v>
      </c>
      <c r="FQ30" s="5">
        <v>3</v>
      </c>
      <c r="FR30" s="5">
        <v>3</v>
      </c>
      <c r="FS30" s="5">
        <v>2.9</v>
      </c>
      <c r="FT30" s="5">
        <v>2.9</v>
      </c>
      <c r="FU30" s="5">
        <v>3.2</v>
      </c>
      <c r="FV30" s="5">
        <v>3.1</v>
      </c>
      <c r="FW30" s="5">
        <v>2.9</v>
      </c>
      <c r="FX30" s="5">
        <v>2.9</v>
      </c>
      <c r="FY30" s="5">
        <v>2.9</v>
      </c>
      <c r="FZ30" s="5">
        <v>2.8</v>
      </c>
      <c r="GA30" s="5">
        <v>2.7</v>
      </c>
      <c r="GB30" s="5">
        <v>3.9</v>
      </c>
      <c r="GC30" s="5">
        <v>6.6</v>
      </c>
      <c r="GL30" s="5">
        <v>3.1</v>
      </c>
      <c r="GM30" s="5">
        <v>4.2</v>
      </c>
      <c r="GN30" s="5">
        <v>3.9</v>
      </c>
      <c r="GO30" s="5">
        <v>6</v>
      </c>
      <c r="GP30" s="5">
        <v>5.9</v>
      </c>
      <c r="GQ30" s="5">
        <v>6.2</v>
      </c>
      <c r="GR30" s="5">
        <v>4</v>
      </c>
      <c r="GS30" s="5">
        <v>4.8</v>
      </c>
      <c r="GT30" s="5">
        <v>2.9</v>
      </c>
      <c r="GU30" s="5">
        <v>3.1</v>
      </c>
      <c r="GV30" s="5">
        <v>3</v>
      </c>
      <c r="GW30" s="5">
        <v>2.8</v>
      </c>
      <c r="GX30" s="5">
        <v>3.4</v>
      </c>
      <c r="GY30" s="5">
        <v>4.8</v>
      </c>
      <c r="GZ30" s="5">
        <v>2.5</v>
      </c>
      <c r="HA30" s="5">
        <v>3.3</v>
      </c>
      <c r="HB30" s="5">
        <v>2.9</v>
      </c>
      <c r="HC30" s="5">
        <v>2.5</v>
      </c>
      <c r="HD30" s="5">
        <v>3.2</v>
      </c>
      <c r="HE30" s="5">
        <v>3</v>
      </c>
      <c r="HF30" s="5">
        <v>2.6</v>
      </c>
      <c r="HG30" s="5">
        <v>2.7</v>
      </c>
      <c r="HH30" s="5">
        <v>2.6</v>
      </c>
      <c r="HI30" s="5">
        <v>2.5</v>
      </c>
      <c r="HJ30" s="5">
        <v>2.9</v>
      </c>
      <c r="HW30" s="5">
        <v>2.4</v>
      </c>
      <c r="HY30" s="5">
        <v>2.4</v>
      </c>
      <c r="HZ30" s="5">
        <v>2.4</v>
      </c>
      <c r="IA30" s="5">
        <v>2.4</v>
      </c>
      <c r="IB30" s="5">
        <v>2.4</v>
      </c>
      <c r="ID30" s="5">
        <v>2.4</v>
      </c>
      <c r="IL30" s="5">
        <v>2.4</v>
      </c>
      <c r="IO30" s="5">
        <v>16.899999999999999</v>
      </c>
      <c r="IP30" s="5">
        <v>21.9</v>
      </c>
      <c r="IQ30" s="5">
        <v>21.6</v>
      </c>
      <c r="IR30" s="5">
        <v>25.5</v>
      </c>
      <c r="IS30" s="5">
        <v>19.100000000000001</v>
      </c>
      <c r="IT30" s="5">
        <v>16.399999999999999</v>
      </c>
      <c r="IU30" s="5">
        <v>16</v>
      </c>
      <c r="IV30" s="5">
        <v>15.3</v>
      </c>
      <c r="IW30" s="5">
        <v>10.7</v>
      </c>
      <c r="IX30" s="5">
        <v>10.6</v>
      </c>
      <c r="IY30" s="5">
        <v>8.5</v>
      </c>
      <c r="IZ30" s="5">
        <v>7.9</v>
      </c>
      <c r="JA30" s="5">
        <v>8</v>
      </c>
      <c r="JB30" s="5">
        <v>7.9</v>
      </c>
      <c r="JC30" s="5">
        <v>7.6</v>
      </c>
      <c r="JD30" s="5">
        <v>7.4</v>
      </c>
      <c r="JE30" s="5">
        <v>7.8</v>
      </c>
    </row>
    <row r="31" spans="2:265" x14ac:dyDescent="0.2">
      <c r="B31" s="20"/>
      <c r="C31" s="11"/>
      <c r="D31" s="11"/>
      <c r="E31" s="12" t="str">
        <f>IFERROR(#REF!/(SUM(E$44:E$48)-E$47),"")</f>
        <v/>
      </c>
      <c r="F31" s="12" t="str">
        <f>IFERROR(#REF!/(SUM(F$44:F$48)-F$47),"")</f>
        <v/>
      </c>
      <c r="G31" s="12" t="str">
        <f>IFERROR(#REF!/(SUM(G$44:G$48)-G$47),"")</f>
        <v/>
      </c>
      <c r="H31" s="12" t="str">
        <f>IFERROR(#REF!/(SUM(H$44:H$48)-H$47),"")</f>
        <v/>
      </c>
      <c r="I31" s="12" t="str">
        <f>IFERROR(#REF!/(SUM(I$44:I$48)-I$47),"")</f>
        <v/>
      </c>
      <c r="J31" s="12" t="str">
        <f>IFERROR(#REF!/(SUM(J$44:J$48)-J$47),"")</f>
        <v/>
      </c>
      <c r="K31" s="12" t="str">
        <f>IFERROR(#REF!/(SUM(K$44:K$48)-K$47),"")</f>
        <v/>
      </c>
      <c r="L31" s="12" t="str">
        <f>IFERROR(#REF!/(SUM(L$44:L$48)-L$47),"")</f>
        <v/>
      </c>
      <c r="M31" s="12" t="str">
        <f>IFERROR(#REF!/(SUM(M$44:M$48)-M$47),"")</f>
        <v/>
      </c>
      <c r="N31" s="12" t="str">
        <f>IFERROR(#REF!/(SUM(N$44:N$48)-N$47),"")</f>
        <v/>
      </c>
      <c r="O31" s="12" t="str">
        <f>IFERROR(#REF!/(SUM(O$44:O$48)-O$47),"")</f>
        <v/>
      </c>
      <c r="P31" s="12" t="str">
        <f>IFERROR(#REF!/(SUM(P$44:P$48)-P$47),"")</f>
        <v/>
      </c>
      <c r="Q31" s="12" t="str">
        <f>IFERROR(#REF!/(SUM(Q$44:Q$48)-Q$47),"")</f>
        <v/>
      </c>
      <c r="R31" s="12" t="str">
        <f>IFERROR(#REF!/(SUM(R$44:R$48)-R$47),"")</f>
        <v/>
      </c>
      <c r="S31" s="12" t="str">
        <f>IFERROR(#REF!/(SUM(S$44:S$48)-S$47),"")</f>
        <v/>
      </c>
      <c r="T31" s="12" t="str">
        <f>IFERROR(#REF!/(SUM(T$44:T$48)-T$47),"")</f>
        <v/>
      </c>
      <c r="U31" s="12" t="str">
        <f>IFERROR(#REF!/(SUM(U$44:U$48)-U$47),"")</f>
        <v/>
      </c>
      <c r="V31" s="12" t="str">
        <f>IFERROR(#REF!/(SUM(V$44:V$48)-V$47),"")</f>
        <v/>
      </c>
      <c r="W31" s="12" t="str">
        <f>IFERROR(#REF!/(SUM(W$44:W$48)-W$47),"")</f>
        <v/>
      </c>
      <c r="X31" s="12" t="str">
        <f>IFERROR(#REF!/(SUM(X$44:X$48)-X$47),"")</f>
        <v/>
      </c>
      <c r="Y31" s="12" t="str">
        <f>IFERROR(#REF!/(SUM(Y$44:Y$48)-Y$47),"")</f>
        <v/>
      </c>
      <c r="Z31" s="12" t="str">
        <f>IFERROR(#REF!/(SUM(Z$44:Z$48)-Z$47),"")</f>
        <v/>
      </c>
      <c r="AA31" s="12" t="str">
        <f>IFERROR(#REF!/(SUM(AA$44:AA$48)-AA$47),"")</f>
        <v/>
      </c>
      <c r="AB31" s="12" t="str">
        <f>IFERROR(#REF!/(SUM(AB$44:AB$48)-AB$47),"")</f>
        <v/>
      </c>
      <c r="AC31" s="12" t="str">
        <f>IFERROR(#REF!/(SUM(AC$44:AC$48)-AC$47),"")</f>
        <v/>
      </c>
      <c r="AD31" s="12" t="str">
        <f>IFERROR(#REF!/(SUM(AD$44:AD$48)-AD$47),"")</f>
        <v/>
      </c>
      <c r="AE31" s="12" t="str">
        <f>IFERROR(#REF!/(SUM(AE$44:AE$48)-AE$47),"")</f>
        <v/>
      </c>
      <c r="AF31" s="12" t="str">
        <f>IFERROR(#REF!/(SUM(AF$44:AF$48)-AF$47),"")</f>
        <v/>
      </c>
      <c r="AG31" s="12" t="str">
        <f>IFERROR(#REF!/(SUM(AG$44:AG$48)-AG$47),"")</f>
        <v/>
      </c>
      <c r="AH31" s="12" t="str">
        <f>IFERROR(#REF!/(SUM(AH$44:AH$48)-AH$47),"")</f>
        <v/>
      </c>
      <c r="AI31" s="12" t="str">
        <f>IFERROR(#REF!/(SUM(AI$44:AI$48)-AI$47),"")</f>
        <v/>
      </c>
      <c r="AJ31" s="12" t="str">
        <f>IFERROR(#REF!/(SUM(AJ$44:AJ$48)-AJ$47),"")</f>
        <v/>
      </c>
      <c r="AK31" s="12" t="str">
        <f>IFERROR(#REF!/(SUM(AK$44:AK$48)-AK$47),"")</f>
        <v/>
      </c>
      <c r="AL31" s="12" t="str">
        <f>IFERROR(#REF!/(SUM(AL$44:AL$48)-AL$47),"")</f>
        <v/>
      </c>
      <c r="AM31" s="12" t="str">
        <f>IFERROR(#REF!/(SUM(AM$44:AM$48)-AM$47),"")</f>
        <v/>
      </c>
      <c r="AN31" s="12" t="str">
        <f>IFERROR(#REF!/(SUM(AN$44:AN$48)-AN$47),"")</f>
        <v/>
      </c>
      <c r="AO31" s="12" t="str">
        <f>IFERROR(#REF!/(SUM(AO$44:AO$48)-AO$47),"")</f>
        <v/>
      </c>
      <c r="AP31" s="12" t="str">
        <f>IFERROR(#REF!/(SUM(AP$44:AP$48)-AP$47),"")</f>
        <v/>
      </c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>
        <v>2.9</v>
      </c>
      <c r="CW31" s="12"/>
      <c r="CX31" s="12"/>
      <c r="CY31" s="12"/>
      <c r="CZ31" s="12"/>
      <c r="DA31" s="12"/>
      <c r="DB31" s="12"/>
      <c r="DC31" s="12"/>
      <c r="DD31" s="12"/>
      <c r="DE31" s="12"/>
      <c r="DF31" s="12" t="s">
        <v>267</v>
      </c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</row>
    <row r="32" spans="2:265" s="3" customFormat="1" x14ac:dyDescent="0.25">
      <c r="B32" s="38" t="s">
        <v>41</v>
      </c>
      <c r="C32" s="16" t="s">
        <v>7</v>
      </c>
      <c r="D32" s="16"/>
    </row>
    <row r="33" spans="1:265" x14ac:dyDescent="0.2">
      <c r="B33" s="30" t="s">
        <v>42</v>
      </c>
      <c r="C33" s="4">
        <v>0.96699999999999997</v>
      </c>
      <c r="E33" s="5">
        <v>2740.6</v>
      </c>
      <c r="F33" s="5">
        <v>2728.6</v>
      </c>
      <c r="G33" s="5">
        <v>2738</v>
      </c>
      <c r="H33" s="5">
        <v>2727.9</v>
      </c>
      <c r="I33" s="5">
        <v>2708.8</v>
      </c>
      <c r="J33" s="5">
        <v>2736.3</v>
      </c>
      <c r="K33" s="5">
        <v>2754.7</v>
      </c>
      <c r="L33" s="5">
        <v>2738.4</v>
      </c>
      <c r="M33" s="5">
        <v>2749.2</v>
      </c>
      <c r="N33" s="5">
        <v>2754.4</v>
      </c>
      <c r="O33" s="5">
        <v>2731.6</v>
      </c>
      <c r="P33" s="5">
        <v>2780.6</v>
      </c>
      <c r="Q33" s="5">
        <v>2762</v>
      </c>
      <c r="R33" s="5">
        <v>2766.6</v>
      </c>
      <c r="S33" s="5">
        <v>2777.1</v>
      </c>
      <c r="T33" s="5">
        <v>2761.2</v>
      </c>
      <c r="U33" s="5">
        <v>2745.5</v>
      </c>
      <c r="V33" s="5">
        <v>2735.8</v>
      </c>
      <c r="W33" s="5">
        <v>2750.5</v>
      </c>
      <c r="X33" s="5">
        <v>2626.6</v>
      </c>
      <c r="AF33" s="5">
        <v>2825.3</v>
      </c>
      <c r="AG33" s="5">
        <v>2893</v>
      </c>
      <c r="AH33" s="5">
        <v>2884.9</v>
      </c>
      <c r="AI33" s="5">
        <v>2888.4</v>
      </c>
      <c r="AJ33" s="5">
        <v>2878.8</v>
      </c>
      <c r="CV33" s="5">
        <v>2884.5</v>
      </c>
      <c r="CW33" s="5">
        <v>3091.8</v>
      </c>
      <c r="CX33" s="5">
        <v>2984.4</v>
      </c>
      <c r="CY33" s="5">
        <v>2989.6</v>
      </c>
      <c r="CZ33" s="5">
        <v>2987.7</v>
      </c>
      <c r="DA33" s="5">
        <v>2984.4</v>
      </c>
      <c r="DB33" s="5">
        <v>2979.5</v>
      </c>
      <c r="DC33" s="5">
        <v>2981.7</v>
      </c>
      <c r="DD33" s="5">
        <v>2893.7</v>
      </c>
      <c r="DE33" s="5">
        <v>2888.8</v>
      </c>
      <c r="DF33" s="5">
        <v>2881</v>
      </c>
      <c r="DG33" s="5">
        <v>2880.1</v>
      </c>
    </row>
    <row r="34" spans="1:265" x14ac:dyDescent="0.2">
      <c r="B34" s="33" t="s">
        <v>36</v>
      </c>
      <c r="C34" s="4">
        <v>1.3220000000000001</v>
      </c>
      <c r="H34" s="5">
        <v>18.399999999999999</v>
      </c>
      <c r="I34" s="5">
        <v>14</v>
      </c>
      <c r="J34" s="5">
        <v>19.899999999999999</v>
      </c>
      <c r="K34" s="5">
        <v>10.5</v>
      </c>
      <c r="L34" s="5">
        <v>9.8000000000000007</v>
      </c>
      <c r="M34" s="5">
        <v>23.2</v>
      </c>
      <c r="N34" s="5">
        <v>25.9</v>
      </c>
      <c r="O34" s="5">
        <v>13</v>
      </c>
      <c r="P34" s="5">
        <v>29.3</v>
      </c>
      <c r="Q34" s="5">
        <v>27.7</v>
      </c>
      <c r="R34" s="5">
        <v>36.200000000000003</v>
      </c>
      <c r="S34" s="5">
        <v>32.5</v>
      </c>
      <c r="T34" s="5">
        <v>40.299999999999997</v>
      </c>
      <c r="U34" s="5">
        <v>37.799999999999997</v>
      </c>
      <c r="V34" s="5">
        <v>49.8</v>
      </c>
      <c r="W34" s="5">
        <v>46.6</v>
      </c>
      <c r="X34" s="5">
        <v>2175.4</v>
      </c>
      <c r="AF34" s="5">
        <v>236.9</v>
      </c>
      <c r="AG34" s="5">
        <v>121.2</v>
      </c>
      <c r="AH34" s="5">
        <v>97.6</v>
      </c>
      <c r="AI34" s="5">
        <v>84.1</v>
      </c>
      <c r="AJ34" s="5">
        <v>76.2</v>
      </c>
      <c r="CV34" s="5">
        <v>70.599999999999994</v>
      </c>
      <c r="CW34" s="5">
        <v>19.600000000000001</v>
      </c>
      <c r="CX34" s="5">
        <v>30.7</v>
      </c>
      <c r="CY34" s="5">
        <v>29.4</v>
      </c>
      <c r="CZ34" s="5">
        <v>28.8</v>
      </c>
      <c r="DA34" s="5">
        <v>28.7</v>
      </c>
      <c r="DB34" s="5">
        <v>29.6</v>
      </c>
      <c r="DC34" s="5">
        <v>32.200000000000003</v>
      </c>
      <c r="DD34" s="5">
        <v>75.099999999999994</v>
      </c>
      <c r="DE34" s="5">
        <v>72.2</v>
      </c>
      <c r="DF34" s="5">
        <v>71.900000000000006</v>
      </c>
      <c r="DG34" s="5">
        <v>70.2</v>
      </c>
    </row>
    <row r="35" spans="1:265" x14ac:dyDescent="0.2">
      <c r="B35" s="97" t="s">
        <v>253</v>
      </c>
      <c r="C35" s="4">
        <v>1.51</v>
      </c>
      <c r="AJ35" s="5">
        <v>41.8</v>
      </c>
      <c r="DD35" s="5">
        <v>38.799999999999997</v>
      </c>
      <c r="DE35" s="5">
        <v>38</v>
      </c>
      <c r="DF35" s="5">
        <v>46.3</v>
      </c>
      <c r="DG35" s="5">
        <v>37.799999999999997</v>
      </c>
    </row>
    <row r="36" spans="1:265" x14ac:dyDescent="0.2">
      <c r="B36" s="20" t="s">
        <v>37</v>
      </c>
      <c r="C36" s="6">
        <v>2.4300000000000002</v>
      </c>
      <c r="D36" s="6"/>
      <c r="H36" s="5">
        <v>33.700000000000003</v>
      </c>
      <c r="I36" s="5">
        <v>36.5</v>
      </c>
      <c r="J36" s="5">
        <v>42.6</v>
      </c>
      <c r="K36" s="5">
        <v>33.9</v>
      </c>
      <c r="L36" s="5">
        <v>40.9</v>
      </c>
      <c r="M36" s="5">
        <v>39.799999999999997</v>
      </c>
      <c r="N36" s="5">
        <v>40</v>
      </c>
      <c r="O36" s="5">
        <v>39.1</v>
      </c>
      <c r="P36" s="5">
        <v>29.3</v>
      </c>
      <c r="Q36" s="5">
        <v>29.1</v>
      </c>
      <c r="R36" s="5">
        <v>30.1</v>
      </c>
      <c r="S36" s="5">
        <v>29.8</v>
      </c>
      <c r="T36" s="5">
        <v>56.8</v>
      </c>
      <c r="U36" s="5">
        <v>46.7</v>
      </c>
      <c r="V36" s="5">
        <v>48.2</v>
      </c>
      <c r="W36" s="5">
        <v>45.7</v>
      </c>
      <c r="X36" s="5">
        <v>112.6</v>
      </c>
      <c r="AH36" s="5">
        <v>62.5</v>
      </c>
      <c r="AI36" s="5">
        <v>63.3</v>
      </c>
      <c r="AJ36" s="5">
        <v>64.5</v>
      </c>
      <c r="CV36" s="5">
        <v>73.599999999999994</v>
      </c>
      <c r="CW36" s="5">
        <v>34.5</v>
      </c>
      <c r="CX36" s="5">
        <v>39.6</v>
      </c>
      <c r="CY36" s="5">
        <v>39.299999999999997</v>
      </c>
      <c r="CZ36" s="5">
        <v>39.700000000000003</v>
      </c>
      <c r="DA36" s="5">
        <v>38.4</v>
      </c>
      <c r="DB36" s="5">
        <v>38.9</v>
      </c>
      <c r="DC36" s="5">
        <v>64.099999999999994</v>
      </c>
      <c r="DD36" s="5">
        <v>65</v>
      </c>
      <c r="DE36" s="5">
        <v>59.8</v>
      </c>
      <c r="DF36" s="5">
        <v>87.2</v>
      </c>
      <c r="DG36" s="5">
        <v>68.099999999999994</v>
      </c>
    </row>
    <row r="37" spans="1:265" x14ac:dyDescent="0.2">
      <c r="B37" s="20" t="s">
        <v>9</v>
      </c>
      <c r="C37" s="6">
        <v>8.0609999999999999</v>
      </c>
      <c r="D37" s="6"/>
      <c r="H37" s="5">
        <v>108.6</v>
      </c>
      <c r="I37" s="5">
        <v>142.5</v>
      </c>
      <c r="J37" s="5">
        <v>123.7</v>
      </c>
      <c r="K37" s="5">
        <v>120.1</v>
      </c>
      <c r="L37" s="5">
        <v>119.5</v>
      </c>
      <c r="P37" s="5">
        <v>76.099999999999994</v>
      </c>
      <c r="Q37" s="5">
        <v>78</v>
      </c>
      <c r="R37" s="5">
        <v>433.8</v>
      </c>
      <c r="S37" s="5">
        <v>61</v>
      </c>
      <c r="T37" s="5">
        <v>248.6</v>
      </c>
      <c r="U37" s="5">
        <v>233.4</v>
      </c>
      <c r="V37" s="5">
        <v>67.8</v>
      </c>
      <c r="W37" s="5">
        <v>120.1</v>
      </c>
      <c r="X37" s="5">
        <v>7.8</v>
      </c>
      <c r="AH37" s="5">
        <v>180.6</v>
      </c>
      <c r="AI37" s="5">
        <v>186.3</v>
      </c>
      <c r="AJ37" s="5">
        <v>110.6</v>
      </c>
      <c r="CV37" s="5">
        <v>266.10000000000002</v>
      </c>
      <c r="CW37" s="5">
        <v>83.3</v>
      </c>
      <c r="CX37" s="5">
        <v>85.1</v>
      </c>
      <c r="CY37" s="5">
        <v>81.2</v>
      </c>
      <c r="CZ37" s="5">
        <v>84.5</v>
      </c>
      <c r="DA37" s="5">
        <v>85.2</v>
      </c>
      <c r="DB37" s="5">
        <v>84.5</v>
      </c>
      <c r="DC37" s="5">
        <v>79.7</v>
      </c>
      <c r="DD37" s="5">
        <v>118.9</v>
      </c>
      <c r="DE37" s="5">
        <v>119.4</v>
      </c>
      <c r="DF37" s="5">
        <v>119.1</v>
      </c>
      <c r="DG37" s="5">
        <v>113.2</v>
      </c>
    </row>
    <row r="38" spans="1:265" x14ac:dyDescent="0.2">
      <c r="B38" s="20" t="s">
        <v>38</v>
      </c>
      <c r="C38" s="6">
        <v>9.0510000000000002</v>
      </c>
      <c r="D38" s="6"/>
      <c r="H38" s="5">
        <v>429.9</v>
      </c>
      <c r="I38" s="5">
        <v>412.5</v>
      </c>
      <c r="J38" s="5">
        <v>428</v>
      </c>
      <c r="K38" s="5">
        <v>499.7</v>
      </c>
      <c r="L38" s="5">
        <v>405.5</v>
      </c>
      <c r="M38" s="5">
        <v>491.1</v>
      </c>
      <c r="N38" s="5">
        <v>481.7</v>
      </c>
      <c r="O38" s="5">
        <v>597.9</v>
      </c>
      <c r="P38" s="5">
        <v>259.39999999999998</v>
      </c>
      <c r="Q38" s="5">
        <v>268.8</v>
      </c>
      <c r="R38" s="5">
        <v>265.3</v>
      </c>
      <c r="S38" s="5">
        <v>255.1</v>
      </c>
      <c r="T38" s="5">
        <v>452.2</v>
      </c>
      <c r="U38" s="5">
        <v>433.8</v>
      </c>
      <c r="V38" s="5">
        <v>264.89999999999998</v>
      </c>
      <c r="W38" s="5">
        <v>336</v>
      </c>
      <c r="X38" s="5">
        <v>505</v>
      </c>
      <c r="AF38" s="5">
        <v>122.8</v>
      </c>
      <c r="AG38" s="5">
        <v>106.9</v>
      </c>
      <c r="AH38" s="5">
        <v>198.2</v>
      </c>
      <c r="AI38" s="5">
        <v>218</v>
      </c>
      <c r="AJ38" s="5">
        <v>224.6</v>
      </c>
      <c r="CV38" s="5">
        <v>304.2</v>
      </c>
      <c r="CW38" s="5">
        <v>194.7</v>
      </c>
      <c r="CX38" s="5">
        <v>270.5</v>
      </c>
      <c r="CY38" s="5">
        <v>280.39999999999998</v>
      </c>
      <c r="CZ38" s="5">
        <v>248.1</v>
      </c>
      <c r="DA38" s="5">
        <v>288.2</v>
      </c>
      <c r="DB38" s="5">
        <v>281</v>
      </c>
      <c r="DC38" s="5">
        <v>269.8</v>
      </c>
      <c r="DD38" s="5">
        <v>214.9</v>
      </c>
      <c r="DE38" s="5">
        <v>209.2</v>
      </c>
      <c r="DF38" s="5">
        <v>175.6</v>
      </c>
      <c r="DG38" s="5">
        <v>207</v>
      </c>
    </row>
    <row r="39" spans="1:265" x14ac:dyDescent="0.2">
      <c r="B39" s="20" t="s">
        <v>10</v>
      </c>
      <c r="C39" s="6">
        <v>14.115</v>
      </c>
      <c r="D39" s="6"/>
      <c r="E39" s="5">
        <v>7449.8</v>
      </c>
      <c r="F39" s="5">
        <v>7094.4</v>
      </c>
      <c r="G39" s="5">
        <v>7097</v>
      </c>
      <c r="H39" s="5">
        <v>7199.2</v>
      </c>
      <c r="I39" s="5">
        <v>8233.2999999999993</v>
      </c>
      <c r="J39" s="5">
        <v>7166.2</v>
      </c>
      <c r="K39" s="5">
        <v>6605.7</v>
      </c>
      <c r="L39" s="5">
        <v>7401.5</v>
      </c>
      <c r="M39" s="5">
        <v>6801</v>
      </c>
      <c r="N39" s="5">
        <v>6684.6</v>
      </c>
      <c r="O39" s="5">
        <v>7930.7</v>
      </c>
      <c r="P39" s="5">
        <v>6845.9</v>
      </c>
      <c r="Q39" s="5">
        <v>7392.5</v>
      </c>
      <c r="R39" s="5">
        <v>7471.2</v>
      </c>
      <c r="S39" s="5">
        <v>7372.5</v>
      </c>
      <c r="T39" s="5">
        <v>5458.6</v>
      </c>
      <c r="U39" s="5">
        <v>6453.4</v>
      </c>
      <c r="V39" s="5">
        <v>7294.5</v>
      </c>
      <c r="W39" s="5">
        <v>6255.7</v>
      </c>
      <c r="X39" s="5">
        <v>6780.8</v>
      </c>
      <c r="AF39" s="5">
        <v>10402.799999999999</v>
      </c>
      <c r="AG39" s="5">
        <v>8623.1</v>
      </c>
      <c r="AH39" s="5">
        <v>8333.1</v>
      </c>
      <c r="AI39" s="5">
        <v>8319.2999999999993</v>
      </c>
      <c r="AJ39" s="5">
        <v>8829.7000000000007</v>
      </c>
      <c r="CV39" s="5">
        <v>8857.4</v>
      </c>
      <c r="CW39" s="5">
        <v>4331.3999999999996</v>
      </c>
      <c r="CX39" s="5">
        <v>10147.299999999999</v>
      </c>
      <c r="CY39" s="5">
        <v>9641.9</v>
      </c>
      <c r="CZ39" s="5">
        <v>9755.6</v>
      </c>
      <c r="DA39" s="5">
        <v>9819.6</v>
      </c>
      <c r="DB39" s="5">
        <v>10009.700000000001</v>
      </c>
      <c r="DC39" s="5">
        <v>9842.5</v>
      </c>
      <c r="DD39" s="5">
        <v>8179.8</v>
      </c>
      <c r="DE39" s="5">
        <v>8490.4</v>
      </c>
      <c r="DF39" s="5">
        <v>8979.5</v>
      </c>
      <c r="DG39" s="5">
        <v>8990.2000000000007</v>
      </c>
    </row>
    <row r="40" spans="1:265" x14ac:dyDescent="0.2">
      <c r="B40" s="97" t="s">
        <v>252</v>
      </c>
      <c r="C40" s="4">
        <v>13.11</v>
      </c>
      <c r="AH40" s="5">
        <v>10.1</v>
      </c>
      <c r="AI40" s="5">
        <v>9.9</v>
      </c>
      <c r="AJ40" s="5">
        <v>10.9</v>
      </c>
      <c r="CV40" s="5">
        <v>12.8</v>
      </c>
      <c r="CW40" s="5">
        <v>5.4</v>
      </c>
      <c r="CX40" s="5">
        <v>13.5</v>
      </c>
      <c r="CY40" s="5">
        <v>13.4</v>
      </c>
      <c r="CZ40" s="5">
        <v>12.6</v>
      </c>
      <c r="DA40" s="5">
        <v>12.9</v>
      </c>
      <c r="DB40" s="5">
        <v>13.5</v>
      </c>
      <c r="DC40" s="5">
        <v>12.8</v>
      </c>
      <c r="DD40" s="5">
        <v>10</v>
      </c>
      <c r="DE40" s="5">
        <v>10.7</v>
      </c>
      <c r="DF40" s="5">
        <v>11.1</v>
      </c>
      <c r="DG40" s="5">
        <v>11.1</v>
      </c>
    </row>
    <row r="42" spans="1:265" s="7" customFormat="1" x14ac:dyDescent="0.2">
      <c r="A42" s="8"/>
      <c r="B42" s="22" t="s">
        <v>50</v>
      </c>
      <c r="C42" s="6" t="s">
        <v>28</v>
      </c>
      <c r="D42" s="6"/>
    </row>
    <row r="43" spans="1:265" s="7" customFormat="1" x14ac:dyDescent="0.2">
      <c r="A43" s="23" t="s">
        <v>14</v>
      </c>
      <c r="B43" s="22" t="s">
        <v>40</v>
      </c>
      <c r="C43" s="11">
        <v>2</v>
      </c>
      <c r="D43" s="11"/>
      <c r="E43" s="15" t="str">
        <f>IF(E22,E22*(VLOOKUP(E$1,Conditions!$A:$CT,MATCH($B43&amp;"_m1",Conditions!$S$1:$CT$1,0)+Conditions!$Q$2,FALSE)*E$19+E$18*VLOOKUP(E$1,Conditions!$A:$CT,MATCH($B43&amp;"_m2",Conditions!$S$1:$CT$1,0)+Conditions!$Q$2,FALSE))+VLOOKUP(E$1,Conditions!$A:$CT,MATCH($B43&amp;"_b",Conditions!$S$1:$CT$1,0)+Conditions!$Q$2,FALSE),"")</f>
        <v/>
      </c>
      <c r="F43" s="15">
        <f>IF(F22,F22*(VLOOKUP(F$1,Conditions!$A:$CT,MATCH($B43&amp;"_m1",Conditions!$S$1:$CT$1,0)+Conditions!$Q$2,FALSE)*F$19+F$18*VLOOKUP(F$1,Conditions!$A:$CT,MATCH($B43&amp;"_m2",Conditions!$S$1:$CT$1,0)+Conditions!$Q$2,FALSE))+VLOOKUP(F$1,Conditions!$A:$CT,MATCH($B43&amp;"_b",Conditions!$S$1:$CT$1,0)+Conditions!$Q$2,FALSE),"")</f>
        <v>0.12633552299351158</v>
      </c>
      <c r="G43" s="15" t="str">
        <f>IF(G22,G22*(VLOOKUP(G$1,Conditions!$A:$CT,MATCH($B43&amp;"_m1",Conditions!$S$1:$CT$1,0)+Conditions!$Q$2,FALSE)*G$19+G$18*VLOOKUP(G$1,Conditions!$A:$CT,MATCH($B43&amp;"_m2",Conditions!$S$1:$CT$1,0)+Conditions!$Q$2,FALSE))+VLOOKUP(G$1,Conditions!$A:$CT,MATCH($B43&amp;"_b",Conditions!$S$1:$CT$1,0)+Conditions!$Q$2,FALSE),"")</f>
        <v/>
      </c>
      <c r="H43" s="15">
        <f>IF(H22,H22*(VLOOKUP(H$1,Conditions!$A:$CT,MATCH($B43&amp;"_m1",Conditions!$S$1:$CT$1,0)+Conditions!$Q$2,FALSE)*H$19+H$18*VLOOKUP(H$1,Conditions!$A:$CT,MATCH($B43&amp;"_m2",Conditions!$S$1:$CT$1,0)+Conditions!$Q$2,FALSE))+VLOOKUP(H$1,Conditions!$A:$CT,MATCH($B43&amp;"_b",Conditions!$S$1:$CT$1,0)+Conditions!$Q$2,FALSE),"")</f>
        <v>0.12633552299351158</v>
      </c>
      <c r="I43" s="15">
        <f>IF(I22,I22*(VLOOKUP(I$1,Conditions!$A:$CT,MATCH($B43&amp;"_m1",Conditions!$S$1:$CT$1,0)+Conditions!$Q$2,FALSE)*I$19+I$18*VLOOKUP(I$1,Conditions!$A:$CT,MATCH($B43&amp;"_m2",Conditions!$S$1:$CT$1,0)+Conditions!$Q$2,FALSE))+VLOOKUP(I$1,Conditions!$A:$CT,MATCH($B43&amp;"_b",Conditions!$S$1:$CT$1,0)+Conditions!$Q$2,FALSE),"")</f>
        <v>0.12633552299351158</v>
      </c>
      <c r="J43" s="15">
        <f>IF(J22,J22*(VLOOKUP(J$1,Conditions!$A:$CT,MATCH($B43&amp;"_m1",Conditions!$S$1:$CT$1,0)+Conditions!$Q$2,FALSE)*J$19+J$18*VLOOKUP(J$1,Conditions!$A:$CT,MATCH($B43&amp;"_m2",Conditions!$S$1:$CT$1,0)+Conditions!$Q$2,FALSE))+VLOOKUP(J$1,Conditions!$A:$CT,MATCH($B43&amp;"_b",Conditions!$S$1:$CT$1,0)+Conditions!$Q$2,FALSE),"")</f>
        <v>0.12633552299351158</v>
      </c>
      <c r="K43" s="15">
        <f>IF(K22,K22*(VLOOKUP(K$1,Conditions!$A:$CT,MATCH($B43&amp;"_m1",Conditions!$S$1:$CT$1,0)+Conditions!$Q$2,FALSE)*K$19+K$18*VLOOKUP(K$1,Conditions!$A:$CT,MATCH($B43&amp;"_m2",Conditions!$S$1:$CT$1,0)+Conditions!$Q$2,FALSE))+VLOOKUP(K$1,Conditions!$A:$CT,MATCH($B43&amp;"_b",Conditions!$S$1:$CT$1,0)+Conditions!$Q$2,FALSE),"")</f>
        <v>0.12280268527480298</v>
      </c>
      <c r="L43" s="15">
        <f>IF(L22,L22*(VLOOKUP(L$1,Conditions!$A:$CT,MATCH($B43&amp;"_m1",Conditions!$S$1:$CT$1,0)+Conditions!$Q$2,FALSE)*L$19+L$18*VLOOKUP(L$1,Conditions!$A:$CT,MATCH($B43&amp;"_m2",Conditions!$S$1:$CT$1,0)+Conditions!$Q$2,FALSE))+VLOOKUP(L$1,Conditions!$A:$CT,MATCH($B43&amp;"_b",Conditions!$S$1:$CT$1,0)+Conditions!$Q$2,FALSE),"")</f>
        <v>0.12280268527480298</v>
      </c>
      <c r="M43" s="15">
        <f>IF(M22,M22*(VLOOKUP(M$1,Conditions!$A:$CT,MATCH($B43&amp;"_m1",Conditions!$S$1:$CT$1,0)+Conditions!$Q$2,FALSE)*M$19+M$18*VLOOKUP(M$1,Conditions!$A:$CT,MATCH($B43&amp;"_m2",Conditions!$S$1:$CT$1,0)+Conditions!$Q$2,FALSE))+VLOOKUP(M$1,Conditions!$A:$CT,MATCH($B43&amp;"_b",Conditions!$S$1:$CT$1,0)+Conditions!$Q$2,FALSE),"")</f>
        <v>0.12280268527480298</v>
      </c>
      <c r="N43" s="15">
        <f>IF(N22,N22*(VLOOKUP(N$1,Conditions!$A:$CT,MATCH($B43&amp;"_m1",Conditions!$S$1:$CT$1,0)+Conditions!$Q$2,FALSE)*N$19+N$18*VLOOKUP(N$1,Conditions!$A:$CT,MATCH($B43&amp;"_m2",Conditions!$S$1:$CT$1,0)+Conditions!$Q$2,FALSE))+VLOOKUP(N$1,Conditions!$A:$CT,MATCH($B43&amp;"_b",Conditions!$S$1:$CT$1,0)+Conditions!$Q$2,FALSE),"")</f>
        <v>0.12280268527480298</v>
      </c>
      <c r="O43" s="15">
        <f>IF(O22,O22*(VLOOKUP(O$1,Conditions!$A:$CT,MATCH($B43&amp;"_m1",Conditions!$S$1:$CT$1,0)+Conditions!$Q$2,FALSE)*O$19+O$18*VLOOKUP(O$1,Conditions!$A:$CT,MATCH($B43&amp;"_m2",Conditions!$S$1:$CT$1,0)+Conditions!$Q$2,FALSE))+VLOOKUP(O$1,Conditions!$A:$CT,MATCH($B43&amp;"_b",Conditions!$S$1:$CT$1,0)+Conditions!$Q$2,FALSE),"")</f>
        <v>0.12280268527480298</v>
      </c>
      <c r="P43" s="15">
        <f>IF(P22,P22*(VLOOKUP(P$1,Conditions!$A:$CT,MATCH($B43&amp;"_m1",Conditions!$S$1:$CT$1,0)+Conditions!$Q$2,FALSE)*P$19+P$18*VLOOKUP(P$1,Conditions!$A:$CT,MATCH($B43&amp;"_m2",Conditions!$S$1:$CT$1,0)+Conditions!$Q$2,FALSE))+VLOOKUP(P$1,Conditions!$A:$CT,MATCH($B43&amp;"_b",Conditions!$S$1:$CT$1,0)+Conditions!$Q$2,FALSE),"")</f>
        <v>0.12265701068784282</v>
      </c>
      <c r="Q43" s="15">
        <f>IF(Q22,Q22*(VLOOKUP(Q$1,Conditions!$A:$CT,MATCH($B43&amp;"_m1",Conditions!$S$1:$CT$1,0)+Conditions!$Q$2,FALSE)*Q$19+Q$18*VLOOKUP(Q$1,Conditions!$A:$CT,MATCH($B43&amp;"_m2",Conditions!$S$1:$CT$1,0)+Conditions!$Q$2,FALSE))+VLOOKUP(Q$1,Conditions!$A:$CT,MATCH($B43&amp;"_b",Conditions!$S$1:$CT$1,0)+Conditions!$Q$2,FALSE),"")</f>
        <v>0.12265701068784282</v>
      </c>
      <c r="R43" s="15">
        <f>IF(R22,R22*(VLOOKUP(R$1,Conditions!$A:$CT,MATCH($B43&amp;"_m1",Conditions!$S$1:$CT$1,0)+Conditions!$Q$2,FALSE)*R$19+R$18*VLOOKUP(R$1,Conditions!$A:$CT,MATCH($B43&amp;"_m2",Conditions!$S$1:$CT$1,0)+Conditions!$Q$2,FALSE))+VLOOKUP(R$1,Conditions!$A:$CT,MATCH($B43&amp;"_b",Conditions!$S$1:$CT$1,0)+Conditions!$Q$2,FALSE),"")</f>
        <v>0.12265701068784282</v>
      </c>
      <c r="S43" s="15">
        <f>IF(S22,S22*(VLOOKUP(S$1,Conditions!$A:$CT,MATCH($B43&amp;"_m1",Conditions!$S$1:$CT$1,0)+Conditions!$Q$2,FALSE)*S$19+S$18*VLOOKUP(S$1,Conditions!$A:$CT,MATCH($B43&amp;"_m2",Conditions!$S$1:$CT$1,0)+Conditions!$Q$2,FALSE))+VLOOKUP(S$1,Conditions!$A:$CT,MATCH($B43&amp;"_b",Conditions!$S$1:$CT$1,0)+Conditions!$Q$2,FALSE),"")</f>
        <v>0.12265701068784282</v>
      </c>
      <c r="T43" s="15">
        <f>IF(T22,T22*(VLOOKUP(T$1,Conditions!$A:$CT,MATCH($B43&amp;"_m1",Conditions!$S$1:$CT$1,0)+Conditions!$Q$2,FALSE)*T$19+T$18*VLOOKUP(T$1,Conditions!$A:$CT,MATCH($B43&amp;"_m2",Conditions!$S$1:$CT$1,0)+Conditions!$Q$2,FALSE))+VLOOKUP(T$1,Conditions!$A:$CT,MATCH($B43&amp;"_b",Conditions!$S$1:$CT$1,0)+Conditions!$Q$2,FALSE),"")</f>
        <v>0.12279339507597625</v>
      </c>
      <c r="U43" s="15">
        <f>IF(U22,U22*(VLOOKUP(U$1,Conditions!$A:$CT,MATCH($B43&amp;"_m1",Conditions!$S$1:$CT$1,0)+Conditions!$Q$2,FALSE)*U$19+U$18*VLOOKUP(U$1,Conditions!$A:$CT,MATCH($B43&amp;"_m2",Conditions!$S$1:$CT$1,0)+Conditions!$Q$2,FALSE))+VLOOKUP(U$1,Conditions!$A:$CT,MATCH($B43&amp;"_b",Conditions!$S$1:$CT$1,0)+Conditions!$Q$2,FALSE),"")</f>
        <v>0.12279339507597625</v>
      </c>
      <c r="V43" s="15">
        <f>IF(V22,V22*(VLOOKUP(V$1,Conditions!$A:$CT,MATCH($B43&amp;"_m1",Conditions!$S$1:$CT$1,0)+Conditions!$Q$2,FALSE)*V$19+V$18*VLOOKUP(V$1,Conditions!$A:$CT,MATCH($B43&amp;"_m2",Conditions!$S$1:$CT$1,0)+Conditions!$Q$2,FALSE))+VLOOKUP(V$1,Conditions!$A:$CT,MATCH($B43&amp;"_b",Conditions!$S$1:$CT$1,0)+Conditions!$Q$2,FALSE),"")</f>
        <v>0.12279339507597625</v>
      </c>
      <c r="W43" s="15">
        <f>IF(W22,W22*(VLOOKUP(W$1,Conditions!$A:$CT,MATCH($B43&amp;"_m1",Conditions!$S$1:$CT$1,0)+Conditions!$Q$2,FALSE)*W$19+W$18*VLOOKUP(W$1,Conditions!$A:$CT,MATCH($B43&amp;"_m2",Conditions!$S$1:$CT$1,0)+Conditions!$Q$2,FALSE))+VLOOKUP(W$1,Conditions!$A:$CT,MATCH($B43&amp;"_b",Conditions!$S$1:$CT$1,0)+Conditions!$Q$2,FALSE),"")</f>
        <v>0.12279339507597625</v>
      </c>
      <c r="X43" s="15">
        <f>IF(X22,X22*(VLOOKUP(X$1,Conditions!$A:$CT,MATCH($B43&amp;"_m1",Conditions!$S$1:$CT$1,0)+Conditions!$Q$2,FALSE)*X$19+X$18*VLOOKUP(X$1,Conditions!$A:$CT,MATCH($B43&amp;"_m2",Conditions!$S$1:$CT$1,0)+Conditions!$Q$2,FALSE))+VLOOKUP(X$1,Conditions!$A:$CT,MATCH($B43&amp;"_b",Conditions!$S$1:$CT$1,0)+Conditions!$Q$2,FALSE),"")</f>
        <v>0.1116718076733732</v>
      </c>
      <c r="Y43" s="15">
        <f>IF(Y22,Y22*(VLOOKUP(Y$1,Conditions!$A:$CT,MATCH($B43&amp;"_m1",Conditions!$S$1:$CT$1,0)+Conditions!$Q$2,FALSE)*Y$19+Y$18*VLOOKUP(Y$1,Conditions!$A:$CT,MATCH($B43&amp;"_m2",Conditions!$S$1:$CT$1,0)+Conditions!$Q$2,FALSE))+VLOOKUP(Y$1,Conditions!$A:$CT,MATCH($B43&amp;"_b",Conditions!$S$1:$CT$1,0)+Conditions!$Q$2,FALSE),"")</f>
        <v>0.1116718076733732</v>
      </c>
      <c r="Z43" s="15">
        <f>IF(Z22,Z22*(VLOOKUP(Z$1,Conditions!$A:$CT,MATCH($B43&amp;"_m1",Conditions!$S$1:$CT$1,0)+Conditions!$Q$2,FALSE)*Z$19+Z$18*VLOOKUP(Z$1,Conditions!$A:$CT,MATCH($B43&amp;"_m2",Conditions!$S$1:$CT$1,0)+Conditions!$Q$2,FALSE))+VLOOKUP(Z$1,Conditions!$A:$CT,MATCH($B43&amp;"_b",Conditions!$S$1:$CT$1,0)+Conditions!$Q$2,FALSE),"")</f>
        <v>0.1116718076733732</v>
      </c>
      <c r="AA43" s="15">
        <f>IF(AA22,AA22*(VLOOKUP(AA$1,Conditions!$A:$CT,MATCH($B43&amp;"_m1",Conditions!$S$1:$CT$1,0)+Conditions!$Q$2,FALSE)*AA$19+AA$18*VLOOKUP(AA$1,Conditions!$A:$CT,MATCH($B43&amp;"_m2",Conditions!$S$1:$CT$1,0)+Conditions!$Q$2,FALSE))+VLOOKUP(AA$1,Conditions!$A:$CT,MATCH($B43&amp;"_b",Conditions!$S$1:$CT$1,0)+Conditions!$Q$2,FALSE),"")</f>
        <v>0.1116718076733732</v>
      </c>
      <c r="AB43" s="15">
        <f>IF(AB22,AB22*(VLOOKUP(AB$1,Conditions!$A:$CT,MATCH($B43&amp;"_m1",Conditions!$S$1:$CT$1,0)+Conditions!$Q$2,FALSE)*AB$19+AB$18*VLOOKUP(AB$1,Conditions!$A:$CT,MATCH($B43&amp;"_m2",Conditions!$S$1:$CT$1,0)+Conditions!$Q$2,FALSE))+VLOOKUP(AB$1,Conditions!$A:$CT,MATCH($B43&amp;"_b",Conditions!$S$1:$CT$1,0)+Conditions!$Q$2,FALSE),"")</f>
        <v>0.1116718076733732</v>
      </c>
      <c r="AC43" s="15">
        <f>IF(AC22,AC22*(VLOOKUP(AC$1,Conditions!$A:$CT,MATCH($B43&amp;"_m1",Conditions!$S$1:$CT$1,0)+Conditions!$Q$2,FALSE)*AC$19+AC$18*VLOOKUP(AC$1,Conditions!$A:$CT,MATCH($B43&amp;"_m2",Conditions!$S$1:$CT$1,0)+Conditions!$Q$2,FALSE))+VLOOKUP(AC$1,Conditions!$A:$CT,MATCH($B43&amp;"_b",Conditions!$S$1:$CT$1,0)+Conditions!$Q$2,FALSE),"")</f>
        <v>0.1116718076733732</v>
      </c>
      <c r="AD43" s="15">
        <f>IF(AD22,AD22*(VLOOKUP(AD$1,Conditions!$A:$CT,MATCH($B43&amp;"_m1",Conditions!$S$1:$CT$1,0)+Conditions!$Q$2,FALSE)*AD$19+AD$18*VLOOKUP(AD$1,Conditions!$A:$CT,MATCH($B43&amp;"_m2",Conditions!$S$1:$CT$1,0)+Conditions!$Q$2,FALSE))+VLOOKUP(AD$1,Conditions!$A:$CT,MATCH($B43&amp;"_b",Conditions!$S$1:$CT$1,0)+Conditions!$Q$2,FALSE),"")</f>
        <v>0.1116718076733732</v>
      </c>
      <c r="AE43" s="15" t="str">
        <f>IF(AE22,AE22*(VLOOKUP(AE$1,Conditions!$A:$CT,MATCH($B43&amp;"_m1",Conditions!$S$1:$CT$1,0)+Conditions!$Q$2,FALSE)*AE$19+AE$18*VLOOKUP(AE$1,Conditions!$A:$CT,MATCH($B43&amp;"_m2",Conditions!$S$1:$CT$1,0)+Conditions!$Q$2,FALSE))+VLOOKUP(AE$1,Conditions!$A:$CT,MATCH($B43&amp;"_b",Conditions!$S$1:$CT$1,0)+Conditions!$Q$2,FALSE),"")</f>
        <v/>
      </c>
      <c r="AF43" s="15">
        <f>IF(AF22,AF22*(VLOOKUP(AF$1,Conditions!$A:$CT,MATCH($B43&amp;"_m1",Conditions!$S$1:$CT$1,0)+Conditions!$Q$2,FALSE)*AF$19+AF$18*VLOOKUP(AF$1,Conditions!$A:$CT,MATCH($B43&amp;"_m2",Conditions!$S$1:$CT$1,0)+Conditions!$Q$2,FALSE))+VLOOKUP(AF$1,Conditions!$A:$CT,MATCH($B43&amp;"_b",Conditions!$S$1:$CT$1,0)+Conditions!$Q$2,FALSE),"")</f>
        <v>0.12783610664464037</v>
      </c>
      <c r="AG43" s="15">
        <f>IF(AG22,AG22*(VLOOKUP(AG$1,Conditions!$A:$CT,MATCH($B43&amp;"_m1",Conditions!$S$1:$CT$1,0)+Conditions!$Q$2,FALSE)*AG$19+AG$18*VLOOKUP(AG$1,Conditions!$A:$CT,MATCH($B43&amp;"_m2",Conditions!$S$1:$CT$1,0)+Conditions!$Q$2,FALSE))+VLOOKUP(AG$1,Conditions!$A:$CT,MATCH($B43&amp;"_b",Conditions!$S$1:$CT$1,0)+Conditions!$Q$2,FALSE),"")</f>
        <v>0.12783610664464037</v>
      </c>
      <c r="AH43" s="15">
        <f>IF(AH22,AH22*(VLOOKUP(AH$1,Conditions!$A:$CT,MATCH($B43&amp;"_m1",Conditions!$S$1:$CT$1,0)+Conditions!$Q$2,FALSE)*AH$19+AH$18*VLOOKUP(AH$1,Conditions!$A:$CT,MATCH($B43&amp;"_m2",Conditions!$S$1:$CT$1,0)+Conditions!$Q$2,FALSE))+VLOOKUP(AH$1,Conditions!$A:$CT,MATCH($B43&amp;"_b",Conditions!$S$1:$CT$1,0)+Conditions!$Q$2,FALSE),"")</f>
        <v>0.12783610664464037</v>
      </c>
      <c r="AI43" s="15">
        <f>IF(AI22,AI22*(VLOOKUP(AI$1,Conditions!$A:$CT,MATCH($B43&amp;"_m1",Conditions!$S$1:$CT$1,0)+Conditions!$Q$2,FALSE)*AI$19+AI$18*VLOOKUP(AI$1,Conditions!$A:$CT,MATCH($B43&amp;"_m2",Conditions!$S$1:$CT$1,0)+Conditions!$Q$2,FALSE))+VLOOKUP(AI$1,Conditions!$A:$CT,MATCH($B43&amp;"_b",Conditions!$S$1:$CT$1,0)+Conditions!$Q$2,FALSE),"")</f>
        <v>0.12783610664464037</v>
      </c>
      <c r="AJ43" s="15">
        <f>IF(AJ22,AJ22*(VLOOKUP(AJ$1,Conditions!$A:$CT,MATCH($B43&amp;"_m1",Conditions!$S$1:$CT$1,0)+Conditions!$Q$2,FALSE)*AJ$19+AJ$18*VLOOKUP(AJ$1,Conditions!$A:$CT,MATCH($B43&amp;"_m2",Conditions!$S$1:$CT$1,0)+Conditions!$Q$2,FALSE))+VLOOKUP(AJ$1,Conditions!$A:$CT,MATCH($B43&amp;"_b",Conditions!$S$1:$CT$1,0)+Conditions!$Q$2,FALSE),"")</f>
        <v>0.12783610664464037</v>
      </c>
      <c r="AK43" s="15">
        <f>IF(AK22,AK22*(VLOOKUP(AK$1,Conditions!$A:$CT,MATCH($B43&amp;"_m1",Conditions!$S$1:$CT$1,0)+Conditions!$Q$2,FALSE)*AK$19+AK$18*VLOOKUP(AK$1,Conditions!$A:$CT,MATCH($B43&amp;"_m2",Conditions!$S$1:$CT$1,0)+Conditions!$Q$2,FALSE))+VLOOKUP(AK$1,Conditions!$A:$CT,MATCH($B43&amp;"_b",Conditions!$S$1:$CT$1,0)+Conditions!$Q$2,FALSE),"")</f>
        <v>0.12783610664464037</v>
      </c>
      <c r="AL43" s="15">
        <f>IF(AL22,AL22*(VLOOKUP(AL$1,Conditions!$A:$CT,MATCH($B43&amp;"_m1",Conditions!$S$1:$CT$1,0)+Conditions!$Q$2,FALSE)*AL$19+AL$18*VLOOKUP(AL$1,Conditions!$A:$CT,MATCH($B43&amp;"_m2",Conditions!$S$1:$CT$1,0)+Conditions!$Q$2,FALSE))+VLOOKUP(AL$1,Conditions!$A:$CT,MATCH($B43&amp;"_b",Conditions!$S$1:$CT$1,0)+Conditions!$Q$2,FALSE),"")</f>
        <v>0.12783610664464037</v>
      </c>
      <c r="AM43" s="15">
        <f>IF(AM22,AM22*(VLOOKUP(AM$1,Conditions!$A:$CT,MATCH($B43&amp;"_m1",Conditions!$S$1:$CT$1,0)+Conditions!$Q$2,FALSE)*AM$19+AM$18*VLOOKUP(AM$1,Conditions!$A:$CT,MATCH($B43&amp;"_m2",Conditions!$S$1:$CT$1,0)+Conditions!$Q$2,FALSE))+VLOOKUP(AM$1,Conditions!$A:$CT,MATCH($B43&amp;"_b",Conditions!$S$1:$CT$1,0)+Conditions!$Q$2,FALSE),"")</f>
        <v>0.12783610664464037</v>
      </c>
      <c r="AN43" s="15">
        <f>IF(AN22,AN22*(VLOOKUP(AN$1,Conditions!$A:$CT,MATCH($B43&amp;"_m1",Conditions!$S$1:$CT$1,0)+Conditions!$Q$2,FALSE)*AN$19+AN$18*VLOOKUP(AN$1,Conditions!$A:$CT,MATCH($B43&amp;"_m2",Conditions!$S$1:$CT$1,0)+Conditions!$Q$2,FALSE))+VLOOKUP(AN$1,Conditions!$A:$CT,MATCH($B43&amp;"_b",Conditions!$S$1:$CT$1,0)+Conditions!$Q$2,FALSE),"")</f>
        <v>0.12783610664464037</v>
      </c>
      <c r="AO43" s="15">
        <f>IF(AO22,AO22*(VLOOKUP(AO$1,Conditions!$A:$CT,MATCH($B43&amp;"_m1",Conditions!$S$1:$CT$1,0)+Conditions!$Q$2,FALSE)*AO$19+AO$18*VLOOKUP(AO$1,Conditions!$A:$CT,MATCH($B43&amp;"_m2",Conditions!$S$1:$CT$1,0)+Conditions!$Q$2,FALSE))+VLOOKUP(AO$1,Conditions!$A:$CT,MATCH($B43&amp;"_b",Conditions!$S$1:$CT$1,0)+Conditions!$Q$2,FALSE),"")</f>
        <v>0.12783610664464037</v>
      </c>
      <c r="AP43" s="15">
        <f>IF(AP22,AP22*(VLOOKUP(AP$1,Conditions!$A:$CT,MATCH($B43&amp;"_m1",Conditions!$S$1:$CT$1,0)+Conditions!$Q$2,FALSE)*AP$19+AP$18*VLOOKUP(AP$1,Conditions!$A:$CT,MATCH($B43&amp;"_m2",Conditions!$S$1:$CT$1,0)+Conditions!$Q$2,FALSE))+VLOOKUP(AP$1,Conditions!$A:$CT,MATCH($B43&amp;"_b",Conditions!$S$1:$CT$1,0)+Conditions!$Q$2,FALSE),"")</f>
        <v>0.12783610664464037</v>
      </c>
      <c r="AQ43" s="15">
        <f>IF(AQ22,AQ22*(VLOOKUP(AQ$1,Conditions!$A:$CT,MATCH($B43&amp;"_m1",Conditions!$S$1:$CT$1,0)+Conditions!$Q$2,FALSE)*AQ$19+AQ$18*VLOOKUP(AQ$1,Conditions!$A:$CT,MATCH($B43&amp;"_m2",Conditions!$S$1:$CT$1,0)+Conditions!$Q$2,FALSE))+VLOOKUP(AQ$1,Conditions!$A:$CT,MATCH($B43&amp;"_b",Conditions!$S$1:$CT$1,0)+Conditions!$Q$2,FALSE),"")</f>
        <v>0.12783610664464037</v>
      </c>
      <c r="AR43" s="15">
        <f>IF(AR22,AR22*(VLOOKUP(AR$1,Conditions!$A:$CT,MATCH($B43&amp;"_m1",Conditions!$S$1:$CT$1,0)+Conditions!$Q$2,FALSE)*AR$19+AR$18*VLOOKUP(AR$1,Conditions!$A:$CT,MATCH($B43&amp;"_m2",Conditions!$S$1:$CT$1,0)+Conditions!$Q$2,FALSE))+VLOOKUP(AR$1,Conditions!$A:$CT,MATCH($B43&amp;"_b",Conditions!$S$1:$CT$1,0)+Conditions!$Q$2,FALSE),"")</f>
        <v>0.12783610664464037</v>
      </c>
      <c r="AS43" s="15">
        <f>IF(AS22,AS22*(VLOOKUP(AS$1,Conditions!$A:$CT,MATCH($B43&amp;"_m1",Conditions!$S$1:$CT$1,0)+Conditions!$Q$2,FALSE)*AS$19+AS$18*VLOOKUP(AS$1,Conditions!$A:$CT,MATCH($B43&amp;"_m2",Conditions!$S$1:$CT$1,0)+Conditions!$Q$2,FALSE))+VLOOKUP(AS$1,Conditions!$A:$CT,MATCH($B43&amp;"_b",Conditions!$S$1:$CT$1,0)+Conditions!$Q$2,FALSE),"")</f>
        <v>0.1699035394077332</v>
      </c>
      <c r="AT43" s="15">
        <f>IF(AT22,AT22*(VLOOKUP(AT$1,Conditions!$A:$CT,MATCH($B43&amp;"_m1",Conditions!$S$1:$CT$1,0)+Conditions!$Q$2,FALSE)*AT$19+AT$18*VLOOKUP(AT$1,Conditions!$A:$CT,MATCH($B43&amp;"_m2",Conditions!$S$1:$CT$1,0)+Conditions!$Q$2,FALSE))+VLOOKUP(AT$1,Conditions!$A:$CT,MATCH($B43&amp;"_b",Conditions!$S$1:$CT$1,0)+Conditions!$Q$2,FALSE),"")</f>
        <v>0.1699035394077332</v>
      </c>
      <c r="AU43" s="15">
        <f>IF(AU22,AU22*(VLOOKUP(AU$1,Conditions!$A:$CT,MATCH($B43&amp;"_m1",Conditions!$S$1:$CT$1,0)+Conditions!$Q$2,FALSE)*AU$19+AU$18*VLOOKUP(AU$1,Conditions!$A:$CT,MATCH($B43&amp;"_m2",Conditions!$S$1:$CT$1,0)+Conditions!$Q$2,FALSE))+VLOOKUP(AU$1,Conditions!$A:$CT,MATCH($B43&amp;"_b",Conditions!$S$1:$CT$1,0)+Conditions!$Q$2,FALSE),"")</f>
        <v>0.1699035394077332</v>
      </c>
      <c r="AV43" s="15">
        <f>IF(AV22,AV22*(VLOOKUP(AV$1,Conditions!$A:$CT,MATCH($B43&amp;"_m1",Conditions!$S$1:$CT$1,0)+Conditions!$Q$2,FALSE)*AV$19+AV$18*VLOOKUP(AV$1,Conditions!$A:$CT,MATCH($B43&amp;"_m2",Conditions!$S$1:$CT$1,0)+Conditions!$Q$2,FALSE))+VLOOKUP(AV$1,Conditions!$A:$CT,MATCH($B43&amp;"_b",Conditions!$S$1:$CT$1,0)+Conditions!$Q$2,FALSE),"")</f>
        <v>0.1699035394077332</v>
      </c>
      <c r="AW43" s="15">
        <f>IF(AW22,AW22*(VLOOKUP(AW$1,Conditions!$A:$CT,MATCH($B43&amp;"_m1",Conditions!$S$1:$CT$1,0)+Conditions!$Q$2,FALSE)*AW$19+AW$18*VLOOKUP(AW$1,Conditions!$A:$CT,MATCH($B43&amp;"_m2",Conditions!$S$1:$CT$1,0)+Conditions!$Q$2,FALSE))+VLOOKUP(AW$1,Conditions!$A:$CT,MATCH($B43&amp;"_b",Conditions!$S$1:$CT$1,0)+Conditions!$Q$2,FALSE),"")</f>
        <v>0.1699035394077332</v>
      </c>
      <c r="AX43" s="15">
        <f>IF(AX22,AX22*(VLOOKUP(AX$1,Conditions!$A:$CT,MATCH($B43&amp;"_m1",Conditions!$S$1:$CT$1,0)+Conditions!$Q$2,FALSE)*AX$19+AX$18*VLOOKUP(AX$1,Conditions!$A:$CT,MATCH($B43&amp;"_m2",Conditions!$S$1:$CT$1,0)+Conditions!$Q$2,FALSE))+VLOOKUP(AX$1,Conditions!$A:$CT,MATCH($B43&amp;"_b",Conditions!$S$1:$CT$1,0)+Conditions!$Q$2,FALSE),"")</f>
        <v>0.1699035394077332</v>
      </c>
      <c r="AY43" s="15">
        <f>IF(AY22,AY22*(VLOOKUP(AY$1,Conditions!$A:$CT,MATCH($B43&amp;"_m1",Conditions!$S$1:$CT$1,0)+Conditions!$Q$2,FALSE)*AY$19+AY$18*VLOOKUP(AY$1,Conditions!$A:$CT,MATCH($B43&amp;"_m2",Conditions!$S$1:$CT$1,0)+Conditions!$Q$2,FALSE))+VLOOKUP(AY$1,Conditions!$A:$CT,MATCH($B43&amp;"_b",Conditions!$S$1:$CT$1,0)+Conditions!$Q$2,FALSE),"")</f>
        <v>0.1699035394077332</v>
      </c>
      <c r="AZ43" s="15">
        <f>IF(AZ22,AZ22*(VLOOKUP(AZ$1,Conditions!$A:$CT,MATCH($B43&amp;"_m1",Conditions!$S$1:$CT$1,0)+Conditions!$Q$2,FALSE)*AZ$19+AZ$18*VLOOKUP(AZ$1,Conditions!$A:$CT,MATCH($B43&amp;"_m2",Conditions!$S$1:$CT$1,0)+Conditions!$Q$2,FALSE))+VLOOKUP(AZ$1,Conditions!$A:$CT,MATCH($B43&amp;"_b",Conditions!$S$1:$CT$1,0)+Conditions!$Q$2,FALSE),"")</f>
        <v>0.1699035394077332</v>
      </c>
      <c r="BA43" s="15">
        <f>IF(BA22,BA22*(VLOOKUP(BA$1,Conditions!$A:$CT,MATCH($B43&amp;"_m1",Conditions!$S$1:$CT$1,0)+Conditions!$Q$2,FALSE)*BA$19+BA$18*VLOOKUP(BA$1,Conditions!$A:$CT,MATCH($B43&amp;"_m2",Conditions!$S$1:$CT$1,0)+Conditions!$Q$2,FALSE))+VLOOKUP(BA$1,Conditions!$A:$CT,MATCH($B43&amp;"_b",Conditions!$S$1:$CT$1,0)+Conditions!$Q$2,FALSE),"")</f>
        <v>0.1699035394077332</v>
      </c>
      <c r="BB43" s="15">
        <f>IF(BB22,BB22*(VLOOKUP(BB$1,Conditions!$A:$CT,MATCH($B43&amp;"_m1",Conditions!$S$1:$CT$1,0)+Conditions!$Q$2,FALSE)*BB$19+BB$18*VLOOKUP(BB$1,Conditions!$A:$CT,MATCH($B43&amp;"_m2",Conditions!$S$1:$CT$1,0)+Conditions!$Q$2,FALSE))+VLOOKUP(BB$1,Conditions!$A:$CT,MATCH($B43&amp;"_b",Conditions!$S$1:$CT$1,0)+Conditions!$Q$2,FALSE),"")</f>
        <v>9.0916651440276136E-2</v>
      </c>
      <c r="BC43" s="15">
        <f>IF(BC22,BC22*(VLOOKUP(BC$1,Conditions!$A:$CT,MATCH($B43&amp;"_m1",Conditions!$S$1:$CT$1,0)+Conditions!$Q$2,FALSE)*BC$19+BC$18*VLOOKUP(BC$1,Conditions!$A:$CT,MATCH($B43&amp;"_m2",Conditions!$S$1:$CT$1,0)+Conditions!$Q$2,FALSE))+VLOOKUP(BC$1,Conditions!$A:$CT,MATCH($B43&amp;"_b",Conditions!$S$1:$CT$1,0)+Conditions!$Q$2,FALSE),"")</f>
        <v>9.0916651440276136E-2</v>
      </c>
      <c r="BD43" s="15">
        <f>IF(BD22,BD22*(VLOOKUP(BD$1,Conditions!$A:$CT,MATCH($B43&amp;"_m1",Conditions!$S$1:$CT$1,0)+Conditions!$Q$2,FALSE)*BD$19+BD$18*VLOOKUP(BD$1,Conditions!$A:$CT,MATCH($B43&amp;"_m2",Conditions!$S$1:$CT$1,0)+Conditions!$Q$2,FALSE))+VLOOKUP(BD$1,Conditions!$A:$CT,MATCH($B43&amp;"_b",Conditions!$S$1:$CT$1,0)+Conditions!$Q$2,FALSE),"")</f>
        <v>9.0916651440276136E-2</v>
      </c>
      <c r="BE43" s="15">
        <f>IF(BE22,BE22*(VLOOKUP(BE$1,Conditions!$A:$CT,MATCH($B43&amp;"_m1",Conditions!$S$1:$CT$1,0)+Conditions!$Q$2,FALSE)*BE$19+BE$18*VLOOKUP(BE$1,Conditions!$A:$CT,MATCH($B43&amp;"_m2",Conditions!$S$1:$CT$1,0)+Conditions!$Q$2,FALSE))+VLOOKUP(BE$1,Conditions!$A:$CT,MATCH($B43&amp;"_b",Conditions!$S$1:$CT$1,0)+Conditions!$Q$2,FALSE),"")</f>
        <v>9.0916651440276136E-2</v>
      </c>
      <c r="BF43" s="15">
        <f>IF(BF22,BF22*(VLOOKUP(BF$1,Conditions!$A:$CT,MATCH($B43&amp;"_m1",Conditions!$S$1:$CT$1,0)+Conditions!$Q$2,FALSE)*BF$19+BF$18*VLOOKUP(BF$1,Conditions!$A:$CT,MATCH($B43&amp;"_m2",Conditions!$S$1:$CT$1,0)+Conditions!$Q$2,FALSE))+VLOOKUP(BF$1,Conditions!$A:$CT,MATCH($B43&amp;"_b",Conditions!$S$1:$CT$1,0)+Conditions!$Q$2,FALSE),"")</f>
        <v>9.0916651440276136E-2</v>
      </c>
      <c r="BG43" s="15">
        <f>IF(BG22,BG22*(VLOOKUP(BG$1,Conditions!$A:$CT,MATCH($B43&amp;"_m1",Conditions!$S$1:$CT$1,0)+Conditions!$Q$2,FALSE)*BG$19+BG$18*VLOOKUP(BG$1,Conditions!$A:$CT,MATCH($B43&amp;"_m2",Conditions!$S$1:$CT$1,0)+Conditions!$Q$2,FALSE))+VLOOKUP(BG$1,Conditions!$A:$CT,MATCH($B43&amp;"_b",Conditions!$S$1:$CT$1,0)+Conditions!$Q$2,FALSE),"")</f>
        <v>9.0916651440276136E-2</v>
      </c>
      <c r="BH43" s="15">
        <f>IF(BH22,BH22*(VLOOKUP(BH$1,Conditions!$A:$CT,MATCH($B43&amp;"_m1",Conditions!$S$1:$CT$1,0)+Conditions!$Q$2,FALSE)*BH$19+BH$18*VLOOKUP(BH$1,Conditions!$A:$CT,MATCH($B43&amp;"_m2",Conditions!$S$1:$CT$1,0)+Conditions!$Q$2,FALSE))+VLOOKUP(BH$1,Conditions!$A:$CT,MATCH($B43&amp;"_b",Conditions!$S$1:$CT$1,0)+Conditions!$Q$2,FALSE),"")</f>
        <v>9.0916651440276136E-2</v>
      </c>
      <c r="BI43" s="15">
        <f>IF(BI22,BI22*(VLOOKUP(BI$1,Conditions!$A:$CT,MATCH($B43&amp;"_m1",Conditions!$S$1:$CT$1,0)+Conditions!$Q$2,FALSE)*BI$19+BI$18*VLOOKUP(BI$1,Conditions!$A:$CT,MATCH($B43&amp;"_m2",Conditions!$S$1:$CT$1,0)+Conditions!$Q$2,FALSE))+VLOOKUP(BI$1,Conditions!$A:$CT,MATCH($B43&amp;"_b",Conditions!$S$1:$CT$1,0)+Conditions!$Q$2,FALSE),"")</f>
        <v>9.0916651440276136E-2</v>
      </c>
      <c r="BJ43" s="15">
        <f>IF(BJ22,BJ22*(VLOOKUP(BJ$1,Conditions!$A:$CT,MATCH($B43&amp;"_m1",Conditions!$S$1:$CT$1,0)+Conditions!$Q$2,FALSE)*BJ$19+BJ$18*VLOOKUP(BJ$1,Conditions!$A:$CT,MATCH($B43&amp;"_m2",Conditions!$S$1:$CT$1,0)+Conditions!$Q$2,FALSE))+VLOOKUP(BJ$1,Conditions!$A:$CT,MATCH($B43&amp;"_b",Conditions!$S$1:$CT$1,0)+Conditions!$Q$2,FALSE),"")</f>
        <v>9.0916651440276136E-2</v>
      </c>
      <c r="BK43" s="15">
        <f>IF(BK22,BK22*(VLOOKUP(BK$1,Conditions!$A:$CT,MATCH($B43&amp;"_m1",Conditions!$S$1:$CT$1,0)+Conditions!$Q$2,FALSE)*BK$19+BK$18*VLOOKUP(BK$1,Conditions!$A:$CT,MATCH($B43&amp;"_m2",Conditions!$S$1:$CT$1,0)+Conditions!$Q$2,FALSE))+VLOOKUP(BK$1,Conditions!$A:$CT,MATCH($B43&amp;"_b",Conditions!$S$1:$CT$1,0)+Conditions!$Q$2,FALSE),"")</f>
        <v>9.0916651440276136E-2</v>
      </c>
      <c r="BL43" s="15">
        <f>IF(BL22,BL22*(VLOOKUP(BL$1,Conditions!$A:$CT,MATCH($B43&amp;"_m1",Conditions!$S$1:$CT$1,0)+Conditions!$Q$2,FALSE)*BL$19+BL$18*VLOOKUP(BL$1,Conditions!$A:$CT,MATCH($B43&amp;"_m2",Conditions!$S$1:$CT$1,0)+Conditions!$Q$2,FALSE))+VLOOKUP(BL$1,Conditions!$A:$CT,MATCH($B43&amp;"_b",Conditions!$S$1:$CT$1,0)+Conditions!$Q$2,FALSE),"")</f>
        <v>6.0885932182451682E-2</v>
      </c>
      <c r="BM43" s="15">
        <f>IF(BM22,BM22*(VLOOKUP(BM$1,Conditions!$A:$CT,MATCH($B43&amp;"_m1",Conditions!$S$1:$CT$1,0)+Conditions!$Q$2,FALSE)*BM$19+BM$18*VLOOKUP(BM$1,Conditions!$A:$CT,MATCH($B43&amp;"_m2",Conditions!$S$1:$CT$1,0)+Conditions!$Q$2,FALSE))+VLOOKUP(BM$1,Conditions!$A:$CT,MATCH($B43&amp;"_b",Conditions!$S$1:$CT$1,0)+Conditions!$Q$2,FALSE),"")</f>
        <v>6.0885932182451682E-2</v>
      </c>
      <c r="BN43" s="15">
        <f>IF(BN22,BN22*(VLOOKUP(BN$1,Conditions!$A:$CT,MATCH($B43&amp;"_m1",Conditions!$S$1:$CT$1,0)+Conditions!$Q$2,FALSE)*BN$19+BN$18*VLOOKUP(BN$1,Conditions!$A:$CT,MATCH($B43&amp;"_m2",Conditions!$S$1:$CT$1,0)+Conditions!$Q$2,FALSE))+VLOOKUP(BN$1,Conditions!$A:$CT,MATCH($B43&amp;"_b",Conditions!$S$1:$CT$1,0)+Conditions!$Q$2,FALSE),"")</f>
        <v>6.0885932182451682E-2</v>
      </c>
      <c r="BO43" s="15">
        <f>IF(BO22,BO22*(VLOOKUP(BO$1,Conditions!$A:$CT,MATCH($B43&amp;"_m1",Conditions!$S$1:$CT$1,0)+Conditions!$Q$2,FALSE)*BO$19+BO$18*VLOOKUP(BO$1,Conditions!$A:$CT,MATCH($B43&amp;"_m2",Conditions!$S$1:$CT$1,0)+Conditions!$Q$2,FALSE))+VLOOKUP(BO$1,Conditions!$A:$CT,MATCH($B43&amp;"_b",Conditions!$S$1:$CT$1,0)+Conditions!$Q$2,FALSE),"")</f>
        <v>6.0885932182451682E-2</v>
      </c>
      <c r="BP43" s="15">
        <f>IF(BP22,BP22*(VLOOKUP(BP$1,Conditions!$A:$CT,MATCH($B43&amp;"_m1",Conditions!$S$1:$CT$1,0)+Conditions!$Q$2,FALSE)*BP$19+BP$18*VLOOKUP(BP$1,Conditions!$A:$CT,MATCH($B43&amp;"_m2",Conditions!$S$1:$CT$1,0)+Conditions!$Q$2,FALSE))+VLOOKUP(BP$1,Conditions!$A:$CT,MATCH($B43&amp;"_b",Conditions!$S$1:$CT$1,0)+Conditions!$Q$2,FALSE),"")</f>
        <v>6.0885932182451682E-2</v>
      </c>
      <c r="BQ43" s="15">
        <f>IF(BQ22,BQ22*(VLOOKUP(BQ$1,Conditions!$A:$CT,MATCH($B43&amp;"_m1",Conditions!$S$1:$CT$1,0)+Conditions!$Q$2,FALSE)*BQ$19+BQ$18*VLOOKUP(BQ$1,Conditions!$A:$CT,MATCH($B43&amp;"_m2",Conditions!$S$1:$CT$1,0)+Conditions!$Q$2,FALSE))+VLOOKUP(BQ$1,Conditions!$A:$CT,MATCH($B43&amp;"_b",Conditions!$S$1:$CT$1,0)+Conditions!$Q$2,FALSE),"")</f>
        <v>6.0885932182451682E-2</v>
      </c>
      <c r="BR43" s="15">
        <f>IF(BR22,BR22*(VLOOKUP(BR$1,Conditions!$A:$CT,MATCH($B43&amp;"_m1",Conditions!$S$1:$CT$1,0)+Conditions!$Q$2,FALSE)*BR$19+BR$18*VLOOKUP(BR$1,Conditions!$A:$CT,MATCH($B43&amp;"_m2",Conditions!$S$1:$CT$1,0)+Conditions!$Q$2,FALSE))+VLOOKUP(BR$1,Conditions!$A:$CT,MATCH($B43&amp;"_b",Conditions!$S$1:$CT$1,0)+Conditions!$Q$2,FALSE),"")</f>
        <v>6.0885932182451682E-2</v>
      </c>
      <c r="BS43" s="15">
        <f>IF(BS22,BS22*(VLOOKUP(BS$1,Conditions!$A:$CT,MATCH($B43&amp;"_m1",Conditions!$S$1:$CT$1,0)+Conditions!$Q$2,FALSE)*BS$19+BS$18*VLOOKUP(BS$1,Conditions!$A:$CT,MATCH($B43&amp;"_m2",Conditions!$S$1:$CT$1,0)+Conditions!$Q$2,FALSE))+VLOOKUP(BS$1,Conditions!$A:$CT,MATCH($B43&amp;"_b",Conditions!$S$1:$CT$1,0)+Conditions!$Q$2,FALSE),"")</f>
        <v>6.0885932182451682E-2</v>
      </c>
      <c r="BT43" s="15">
        <f>IF(BT22,BT22*(VLOOKUP(BT$1,Conditions!$A:$CT,MATCH($B43&amp;"_m1",Conditions!$S$1:$CT$1,0)+Conditions!$Q$2,FALSE)*BT$19+BT$18*VLOOKUP(BT$1,Conditions!$A:$CT,MATCH($B43&amp;"_m2",Conditions!$S$1:$CT$1,0)+Conditions!$Q$2,FALSE))+VLOOKUP(BT$1,Conditions!$A:$CT,MATCH($B43&amp;"_b",Conditions!$S$1:$CT$1,0)+Conditions!$Q$2,FALSE),"")</f>
        <v>0.12783610664464037</v>
      </c>
      <c r="BU43" s="15">
        <f>IF(BU22,BU22*(VLOOKUP(BU$1,Conditions!$A:$CT,MATCH($B43&amp;"_m1",Conditions!$S$1:$CT$1,0)+Conditions!$Q$2,FALSE)*BU$19+BU$18*VLOOKUP(BU$1,Conditions!$A:$CT,MATCH($B43&amp;"_m2",Conditions!$S$1:$CT$1,0)+Conditions!$Q$2,FALSE))+VLOOKUP(BU$1,Conditions!$A:$CT,MATCH($B43&amp;"_b",Conditions!$S$1:$CT$1,0)+Conditions!$Q$2,FALSE),"")</f>
        <v>0.12783610664464037</v>
      </c>
      <c r="BV43" s="15">
        <f>IF(BV22,BV22*(VLOOKUP(BV$1,Conditions!$A:$CT,MATCH($B43&amp;"_m1",Conditions!$S$1:$CT$1,0)+Conditions!$Q$2,FALSE)*BV$19+BV$18*VLOOKUP(BV$1,Conditions!$A:$CT,MATCH($B43&amp;"_m2",Conditions!$S$1:$CT$1,0)+Conditions!$Q$2,FALSE))+VLOOKUP(BV$1,Conditions!$A:$CT,MATCH($B43&amp;"_b",Conditions!$S$1:$CT$1,0)+Conditions!$Q$2,FALSE),"")</f>
        <v>0.12783610664464037</v>
      </c>
      <c r="BW43" s="15">
        <f>IF(BW22,BW22*(VLOOKUP(BW$1,Conditions!$A:$CT,MATCH($B43&amp;"_m1",Conditions!$S$1:$CT$1,0)+Conditions!$Q$2,FALSE)*BW$19+BW$18*VLOOKUP(BW$1,Conditions!$A:$CT,MATCH($B43&amp;"_m2",Conditions!$S$1:$CT$1,0)+Conditions!$Q$2,FALSE))+VLOOKUP(BW$1,Conditions!$A:$CT,MATCH($B43&amp;"_b",Conditions!$S$1:$CT$1,0)+Conditions!$Q$2,FALSE),"")</f>
        <v>0.12783610664464037</v>
      </c>
      <c r="BX43" s="15">
        <f>IF(BX22,BX22*(VLOOKUP(BX$1,Conditions!$A:$CT,MATCH($B43&amp;"_m1",Conditions!$S$1:$CT$1,0)+Conditions!$Q$2,FALSE)*BX$19+BX$18*VLOOKUP(BX$1,Conditions!$A:$CT,MATCH($B43&amp;"_m2",Conditions!$S$1:$CT$1,0)+Conditions!$Q$2,FALSE))+VLOOKUP(BX$1,Conditions!$A:$CT,MATCH($B43&amp;"_b",Conditions!$S$1:$CT$1,0)+Conditions!$Q$2,FALSE),"")</f>
        <v>0.12783610664464037</v>
      </c>
      <c r="BY43" s="15">
        <f>IF(BY22,BY22*(VLOOKUP(BY$1,Conditions!$A:$CT,MATCH($B43&amp;"_m1",Conditions!$S$1:$CT$1,0)+Conditions!$Q$2,FALSE)*BY$19+BY$18*VLOOKUP(BY$1,Conditions!$A:$CT,MATCH($B43&amp;"_m2",Conditions!$S$1:$CT$1,0)+Conditions!$Q$2,FALSE))+VLOOKUP(BY$1,Conditions!$A:$CT,MATCH($B43&amp;"_b",Conditions!$S$1:$CT$1,0)+Conditions!$Q$2,FALSE),"")</f>
        <v>0.12783610664464037</v>
      </c>
      <c r="BZ43" s="15">
        <f>IF(BZ22,BZ22*(VLOOKUP(BZ$1,Conditions!$A:$CT,MATCH($B43&amp;"_m1",Conditions!$S$1:$CT$1,0)+Conditions!$Q$2,FALSE)*BZ$19+BZ$18*VLOOKUP(BZ$1,Conditions!$A:$CT,MATCH($B43&amp;"_m2",Conditions!$S$1:$CT$1,0)+Conditions!$Q$2,FALSE))+VLOOKUP(BZ$1,Conditions!$A:$CT,MATCH($B43&amp;"_b",Conditions!$S$1:$CT$1,0)+Conditions!$Q$2,FALSE),"")</f>
        <v>0.12783610664464037</v>
      </c>
      <c r="CA43" s="15">
        <f>IF(CA22,CA22*(VLOOKUP(CA$1,Conditions!$A:$CT,MATCH($B43&amp;"_m1",Conditions!$S$1:$CT$1,0)+Conditions!$Q$2,FALSE)*CA$19+CA$18*VLOOKUP(CA$1,Conditions!$A:$CT,MATCH($B43&amp;"_m2",Conditions!$S$1:$CT$1,0)+Conditions!$Q$2,FALSE))+VLOOKUP(CA$1,Conditions!$A:$CT,MATCH($B43&amp;"_b",Conditions!$S$1:$CT$1,0)+Conditions!$Q$2,FALSE),"")</f>
        <v>0.12783610664464037</v>
      </c>
      <c r="CB43" s="15">
        <f>IF(CB22,CB22*(VLOOKUP(CB$1,Conditions!$A:$CT,MATCH($B43&amp;"_m1",Conditions!$S$1:$CT$1,0)+Conditions!$Q$2,FALSE)*CB$19+CB$18*VLOOKUP(CB$1,Conditions!$A:$CT,MATCH($B43&amp;"_m2",Conditions!$S$1:$CT$1,0)+Conditions!$Q$2,FALSE))+VLOOKUP(CB$1,Conditions!$A:$CT,MATCH($B43&amp;"_b",Conditions!$S$1:$CT$1,0)+Conditions!$Q$2,FALSE),"")</f>
        <v>0.12783610664464037</v>
      </c>
      <c r="CC43" s="15">
        <f>IF(CC22,CC22*(VLOOKUP(CC$1,Conditions!$A:$CT,MATCH($B43&amp;"_m1",Conditions!$S$1:$CT$1,0)+Conditions!$Q$2,FALSE)*CC$19+CC$18*VLOOKUP(CC$1,Conditions!$A:$CT,MATCH($B43&amp;"_m2",Conditions!$S$1:$CT$1,0)+Conditions!$Q$2,FALSE))+VLOOKUP(CC$1,Conditions!$A:$CT,MATCH($B43&amp;"_b",Conditions!$S$1:$CT$1,0)+Conditions!$Q$2,FALSE),"")</f>
        <v>0.14375654102621094</v>
      </c>
      <c r="CD43" s="15">
        <f>IF(CD22,CD22*(VLOOKUP(CD$1,Conditions!$A:$CT,MATCH($B43&amp;"_m1",Conditions!$S$1:$CT$1,0)+Conditions!$Q$2,FALSE)*CD$19+CD$18*VLOOKUP(CD$1,Conditions!$A:$CT,MATCH($B43&amp;"_m2",Conditions!$S$1:$CT$1,0)+Conditions!$Q$2,FALSE))+VLOOKUP(CD$1,Conditions!$A:$CT,MATCH($B43&amp;"_b",Conditions!$S$1:$CT$1,0)+Conditions!$Q$2,FALSE),"")</f>
        <v>0.14375654102621094</v>
      </c>
      <c r="CE43" s="15">
        <f>IF(CE22,CE22*(VLOOKUP(CE$1,Conditions!$A:$CT,MATCH($B43&amp;"_m1",Conditions!$S$1:$CT$1,0)+Conditions!$Q$2,FALSE)*CE$19+CE$18*VLOOKUP(CE$1,Conditions!$A:$CT,MATCH($B43&amp;"_m2",Conditions!$S$1:$CT$1,0)+Conditions!$Q$2,FALSE))+VLOOKUP(CE$1,Conditions!$A:$CT,MATCH($B43&amp;"_b",Conditions!$S$1:$CT$1,0)+Conditions!$Q$2,FALSE),"")</f>
        <v>0.14375654102621094</v>
      </c>
      <c r="CF43" s="15">
        <f>IF(CF22,CF22*(VLOOKUP(CF$1,Conditions!$A:$CT,MATCH($B43&amp;"_m1",Conditions!$S$1:$CT$1,0)+Conditions!$Q$2,FALSE)*CF$19+CF$18*VLOOKUP(CF$1,Conditions!$A:$CT,MATCH($B43&amp;"_m2",Conditions!$S$1:$CT$1,0)+Conditions!$Q$2,FALSE))+VLOOKUP(CF$1,Conditions!$A:$CT,MATCH($B43&amp;"_b",Conditions!$S$1:$CT$1,0)+Conditions!$Q$2,FALSE),"")</f>
        <v>0.14375654102621094</v>
      </c>
      <c r="CG43" s="15">
        <f>IF(CG22,CG22*(VLOOKUP(CG$1,Conditions!$A:$CT,MATCH($B43&amp;"_m1",Conditions!$S$1:$CT$1,0)+Conditions!$Q$2,FALSE)*CG$19+CG$18*VLOOKUP(CG$1,Conditions!$A:$CT,MATCH($B43&amp;"_m2",Conditions!$S$1:$CT$1,0)+Conditions!$Q$2,FALSE))+VLOOKUP(CG$1,Conditions!$A:$CT,MATCH($B43&amp;"_b",Conditions!$S$1:$CT$1,0)+Conditions!$Q$2,FALSE),"")</f>
        <v>0.14375654102621094</v>
      </c>
      <c r="CH43" s="15">
        <f>IF(CH22,CH22*(VLOOKUP(CH$1,Conditions!$A:$CT,MATCH($B43&amp;"_m1",Conditions!$S$1:$CT$1,0)+Conditions!$Q$2,FALSE)*CH$19+CH$18*VLOOKUP(CH$1,Conditions!$A:$CT,MATCH($B43&amp;"_m2",Conditions!$S$1:$CT$1,0)+Conditions!$Q$2,FALSE))+VLOOKUP(CH$1,Conditions!$A:$CT,MATCH($B43&amp;"_b",Conditions!$S$1:$CT$1,0)+Conditions!$Q$2,FALSE),"")</f>
        <v>0.14375654102621094</v>
      </c>
      <c r="CI43" s="15">
        <f>IF(CI22,CI22*(VLOOKUP(CI$1,Conditions!$A:$CT,MATCH($B43&amp;"_m1",Conditions!$S$1:$CT$1,0)+Conditions!$Q$2,FALSE)*CI$19+CI$18*VLOOKUP(CI$1,Conditions!$A:$CT,MATCH($B43&amp;"_m2",Conditions!$S$1:$CT$1,0)+Conditions!$Q$2,FALSE))+VLOOKUP(CI$1,Conditions!$A:$CT,MATCH($B43&amp;"_b",Conditions!$S$1:$CT$1,0)+Conditions!$Q$2,FALSE),"")</f>
        <v>0.14375654102621094</v>
      </c>
      <c r="CJ43" s="15">
        <f>IF(CJ22,CJ22*(VLOOKUP(CJ$1,Conditions!$A:$CT,MATCH($B43&amp;"_m1",Conditions!$S$1:$CT$1,0)+Conditions!$Q$2,FALSE)*CJ$19+CJ$18*VLOOKUP(CJ$1,Conditions!$A:$CT,MATCH($B43&amp;"_m2",Conditions!$S$1:$CT$1,0)+Conditions!$Q$2,FALSE))+VLOOKUP(CJ$1,Conditions!$A:$CT,MATCH($B43&amp;"_b",Conditions!$S$1:$CT$1,0)+Conditions!$Q$2,FALSE),"")</f>
        <v>0.14375654102621094</v>
      </c>
      <c r="CK43" s="15">
        <f>IF(CK22,CK22*(VLOOKUP(CK$1,Conditions!$A:$CT,MATCH($B43&amp;"_m1",Conditions!$S$1:$CT$1,0)+Conditions!$Q$2,FALSE)*CK$19+CK$18*VLOOKUP(CK$1,Conditions!$A:$CT,MATCH($B43&amp;"_m2",Conditions!$S$1:$CT$1,0)+Conditions!$Q$2,FALSE))+VLOOKUP(CK$1,Conditions!$A:$CT,MATCH($B43&amp;"_b",Conditions!$S$1:$CT$1,0)+Conditions!$Q$2,FALSE),"")</f>
        <v>0.14375654102621094</v>
      </c>
      <c r="CL43" s="15">
        <f>IF(CL22,CL22*(VLOOKUP(CL$1,Conditions!$A:$CT,MATCH($B43&amp;"_m1",Conditions!$S$1:$CT$1,0)+Conditions!$Q$2,FALSE)*CL$19+CL$18*VLOOKUP(CL$1,Conditions!$A:$CT,MATCH($B43&amp;"_m2",Conditions!$S$1:$CT$1,0)+Conditions!$Q$2,FALSE))+VLOOKUP(CL$1,Conditions!$A:$CT,MATCH($B43&amp;"_b",Conditions!$S$1:$CT$1,0)+Conditions!$Q$2,FALSE),"")</f>
        <v>0.16131290696629294</v>
      </c>
      <c r="CM43" s="15">
        <f>IF(CM22,CM22*(VLOOKUP(CM$1,Conditions!$A:$CT,MATCH($B43&amp;"_m1",Conditions!$S$1:$CT$1,0)+Conditions!$Q$2,FALSE)*CM$19+CM$18*VLOOKUP(CM$1,Conditions!$A:$CT,MATCH($B43&amp;"_m2",Conditions!$S$1:$CT$1,0)+Conditions!$Q$2,FALSE))+VLOOKUP(CM$1,Conditions!$A:$CT,MATCH($B43&amp;"_b",Conditions!$S$1:$CT$1,0)+Conditions!$Q$2,FALSE),"")</f>
        <v>0.16131290696629294</v>
      </c>
      <c r="CN43" s="15">
        <f>IF(CN22,CN22*(VLOOKUP(CN$1,Conditions!$A:$CT,MATCH($B43&amp;"_m1",Conditions!$S$1:$CT$1,0)+Conditions!$Q$2,FALSE)*CN$19+CN$18*VLOOKUP(CN$1,Conditions!$A:$CT,MATCH($B43&amp;"_m2",Conditions!$S$1:$CT$1,0)+Conditions!$Q$2,FALSE))+VLOOKUP(CN$1,Conditions!$A:$CT,MATCH($B43&amp;"_b",Conditions!$S$1:$CT$1,0)+Conditions!$Q$2,FALSE),"")</f>
        <v>0.16131290696629294</v>
      </c>
      <c r="CO43" s="15">
        <f>IF(CO22,CO22*(VLOOKUP(CO$1,Conditions!$A:$CT,MATCH($B43&amp;"_m1",Conditions!$S$1:$CT$1,0)+Conditions!$Q$2,FALSE)*CO$19+CO$18*VLOOKUP(CO$1,Conditions!$A:$CT,MATCH($B43&amp;"_m2",Conditions!$S$1:$CT$1,0)+Conditions!$Q$2,FALSE))+VLOOKUP(CO$1,Conditions!$A:$CT,MATCH($B43&amp;"_b",Conditions!$S$1:$CT$1,0)+Conditions!$Q$2,FALSE),"")</f>
        <v>0.16131290696629294</v>
      </c>
      <c r="CP43" s="15">
        <f>IF(CP22,CP22*(VLOOKUP(CP$1,Conditions!$A:$CT,MATCH($B43&amp;"_m1",Conditions!$S$1:$CT$1,0)+Conditions!$Q$2,FALSE)*CP$19+CP$18*VLOOKUP(CP$1,Conditions!$A:$CT,MATCH($B43&amp;"_m2",Conditions!$S$1:$CT$1,0)+Conditions!$Q$2,FALSE))+VLOOKUP(CP$1,Conditions!$A:$CT,MATCH($B43&amp;"_b",Conditions!$S$1:$CT$1,0)+Conditions!$Q$2,FALSE),"")</f>
        <v>0.16131290696629294</v>
      </c>
      <c r="CQ43" s="15">
        <f>IF(CQ22,CQ22*(VLOOKUP(CQ$1,Conditions!$A:$CT,MATCH($B43&amp;"_m1",Conditions!$S$1:$CT$1,0)+Conditions!$Q$2,FALSE)*CQ$19+CQ$18*VLOOKUP(CQ$1,Conditions!$A:$CT,MATCH($B43&amp;"_m2",Conditions!$S$1:$CT$1,0)+Conditions!$Q$2,FALSE))+VLOOKUP(CQ$1,Conditions!$A:$CT,MATCH($B43&amp;"_b",Conditions!$S$1:$CT$1,0)+Conditions!$Q$2,FALSE),"")</f>
        <v>0.16131290696629294</v>
      </c>
      <c r="CR43" s="15">
        <f>IF(CR22,CR22*(VLOOKUP(CR$1,Conditions!$A:$CT,MATCH($B43&amp;"_m1",Conditions!$S$1:$CT$1,0)+Conditions!$Q$2,FALSE)*CR$19+CR$18*VLOOKUP(CR$1,Conditions!$A:$CT,MATCH($B43&amp;"_m2",Conditions!$S$1:$CT$1,0)+Conditions!$Q$2,FALSE))+VLOOKUP(CR$1,Conditions!$A:$CT,MATCH($B43&amp;"_b",Conditions!$S$1:$CT$1,0)+Conditions!$Q$2,FALSE),"")</f>
        <v>0.16131290696629294</v>
      </c>
      <c r="CS43" s="15">
        <f>IF(CS22,CS22*(VLOOKUP(CS$1,Conditions!$A:$CT,MATCH($B43&amp;"_m1",Conditions!$S$1:$CT$1,0)+Conditions!$Q$2,FALSE)*CS$19+CS$18*VLOOKUP(CS$1,Conditions!$A:$CT,MATCH($B43&amp;"_m2",Conditions!$S$1:$CT$1,0)+Conditions!$Q$2,FALSE))+VLOOKUP(CS$1,Conditions!$A:$CT,MATCH($B43&amp;"_b",Conditions!$S$1:$CT$1,0)+Conditions!$Q$2,FALSE),"")</f>
        <v>0.16131290696629294</v>
      </c>
      <c r="CT43" s="15">
        <f>IF(CT22,CT22*(VLOOKUP(CT$1,Conditions!$A:$CT,MATCH($B43&amp;"_m1",Conditions!$S$1:$CT$1,0)+Conditions!$Q$2,FALSE)*CT$19+CT$18*VLOOKUP(CT$1,Conditions!$A:$CT,MATCH($B43&amp;"_m2",Conditions!$S$1:$CT$1,0)+Conditions!$Q$2,FALSE))+VLOOKUP(CT$1,Conditions!$A:$CT,MATCH($B43&amp;"_b",Conditions!$S$1:$CT$1,0)+Conditions!$Q$2,FALSE),"")</f>
        <v>0.16131290696629294</v>
      </c>
      <c r="CU43" s="15">
        <f>IF(CU22,CU22*(VLOOKUP(CU$1,Conditions!$A:$CT,MATCH($B43&amp;"_m1",Conditions!$S$1:$CT$1,0)+Conditions!$Q$2,FALSE)*CU$19+CU$18*VLOOKUP(CU$1,Conditions!$A:$CT,MATCH($B43&amp;"_m2",Conditions!$S$1:$CT$1,0)+Conditions!$Q$2,FALSE))+VLOOKUP(CU$1,Conditions!$A:$CT,MATCH($B43&amp;"_b",Conditions!$S$1:$CT$1,0)+Conditions!$Q$2,FALSE),"")</f>
        <v>0.16131290696629294</v>
      </c>
      <c r="CV43" s="15">
        <f>IF(CV22,CV22*(VLOOKUP(CV$1,Conditions!$A:$CT,MATCH($B43&amp;"_m1",Conditions!$S$1:$CT$1,0)+Conditions!$Q$2,FALSE)*CV$19+CV$18*VLOOKUP(CV$1,Conditions!$A:$CT,MATCH($B43&amp;"_m2",Conditions!$S$1:$CT$1,0)+Conditions!$Q$2,FALSE))+VLOOKUP(CV$1,Conditions!$A:$CT,MATCH($B43&amp;"_b",Conditions!$S$1:$CT$1,0)+Conditions!$Q$2,FALSE),"")</f>
        <v>0.42724940666473588</v>
      </c>
      <c r="CW43" s="15">
        <f>IF(CW22,CW22*(VLOOKUP(CW$1,Conditions!$A:$CT,MATCH($B43&amp;"_m1",Conditions!$S$1:$CT$1,0)+Conditions!$Q$2,FALSE)*CW$19+CW$18*VLOOKUP(CW$1,Conditions!$A:$CT,MATCH($B43&amp;"_m2",Conditions!$S$1:$CT$1,0)+Conditions!$Q$2,FALSE))+VLOOKUP(CW$1,Conditions!$A:$CT,MATCH($B43&amp;"_b",Conditions!$S$1:$CT$1,0)+Conditions!$Q$2,FALSE),"")</f>
        <v>0.42724940666473588</v>
      </c>
      <c r="CX43" s="15">
        <f>IF(CX22,CX22*(VLOOKUP(CX$1,Conditions!$A:$CT,MATCH($B43&amp;"_m1",Conditions!$S$1:$CT$1,0)+Conditions!$Q$2,FALSE)*CX$19+CX$18*VLOOKUP(CX$1,Conditions!$A:$CT,MATCH($B43&amp;"_m2",Conditions!$S$1:$CT$1,0)+Conditions!$Q$2,FALSE))+VLOOKUP(CX$1,Conditions!$A:$CT,MATCH($B43&amp;"_b",Conditions!$S$1:$CT$1,0)+Conditions!$Q$2,FALSE),"")</f>
        <v>0.42724940666473588</v>
      </c>
      <c r="CY43" s="15">
        <f>IF(CY22,CY22*(VLOOKUP(CY$1,Conditions!$A:$CT,MATCH($B43&amp;"_m1",Conditions!$S$1:$CT$1,0)+Conditions!$Q$2,FALSE)*CY$19+CY$18*VLOOKUP(CY$1,Conditions!$A:$CT,MATCH($B43&amp;"_m2",Conditions!$S$1:$CT$1,0)+Conditions!$Q$2,FALSE))+VLOOKUP(CY$1,Conditions!$A:$CT,MATCH($B43&amp;"_b",Conditions!$S$1:$CT$1,0)+Conditions!$Q$2,FALSE),"")</f>
        <v>0.42724940666473588</v>
      </c>
      <c r="CZ43" s="15">
        <f>IF(CZ22,CZ22*(VLOOKUP(CZ$1,Conditions!$A:$CT,MATCH($B43&amp;"_m1",Conditions!$S$1:$CT$1,0)+Conditions!$Q$2,FALSE)*CZ$19+CZ$18*VLOOKUP(CZ$1,Conditions!$A:$CT,MATCH($B43&amp;"_m2",Conditions!$S$1:$CT$1,0)+Conditions!$Q$2,FALSE))+VLOOKUP(CZ$1,Conditions!$A:$CT,MATCH($B43&amp;"_b",Conditions!$S$1:$CT$1,0)+Conditions!$Q$2,FALSE),"")</f>
        <v>0.42724940666473588</v>
      </c>
      <c r="DA43" s="15">
        <f>IF(DA22,DA22*(VLOOKUP(DA$1,Conditions!$A:$CT,MATCH($B43&amp;"_m1",Conditions!$S$1:$CT$1,0)+Conditions!$Q$2,FALSE)*DA$19+DA$18*VLOOKUP(DA$1,Conditions!$A:$CT,MATCH($B43&amp;"_m2",Conditions!$S$1:$CT$1,0)+Conditions!$Q$2,FALSE))+VLOOKUP(DA$1,Conditions!$A:$CT,MATCH($B43&amp;"_b",Conditions!$S$1:$CT$1,0)+Conditions!$Q$2,FALSE),"")</f>
        <v>0.42724940666473588</v>
      </c>
      <c r="DB43" s="15">
        <f>IF(DB22,DB22*(VLOOKUP(DB$1,Conditions!$A:$CT,MATCH($B43&amp;"_m1",Conditions!$S$1:$CT$1,0)+Conditions!$Q$2,FALSE)*DB$19+DB$18*VLOOKUP(DB$1,Conditions!$A:$CT,MATCH($B43&amp;"_m2",Conditions!$S$1:$CT$1,0)+Conditions!$Q$2,FALSE))+VLOOKUP(DB$1,Conditions!$A:$CT,MATCH($B43&amp;"_b",Conditions!$S$1:$CT$1,0)+Conditions!$Q$2,FALSE),"")</f>
        <v>0.42724940666473588</v>
      </c>
      <c r="DC43" s="15">
        <f>IF(DC22,DC22*(VLOOKUP(DC$1,Conditions!$A:$CT,MATCH($B43&amp;"_m1",Conditions!$S$1:$CT$1,0)+Conditions!$Q$2,FALSE)*DC$19+DC$18*VLOOKUP(DC$1,Conditions!$A:$CT,MATCH($B43&amp;"_m2",Conditions!$S$1:$CT$1,0)+Conditions!$Q$2,FALSE))+VLOOKUP(DC$1,Conditions!$A:$CT,MATCH($B43&amp;"_b",Conditions!$S$1:$CT$1,0)+Conditions!$Q$2,FALSE),"")</f>
        <v>0.42724940666473588</v>
      </c>
      <c r="DD43" s="15">
        <f>IF(DD22,DD22*(VLOOKUP(DD$1,Conditions!$A:$CT,MATCH($B43&amp;"_m1",Conditions!$S$1:$CT$1,0)+Conditions!$Q$2,FALSE)*DD$19+DD$18*VLOOKUP(DD$1,Conditions!$A:$CT,MATCH($B43&amp;"_m2",Conditions!$S$1:$CT$1,0)+Conditions!$Q$2,FALSE))+VLOOKUP(DD$1,Conditions!$A:$CT,MATCH($B43&amp;"_b",Conditions!$S$1:$CT$1,0)+Conditions!$Q$2,FALSE),"")</f>
        <v>0.15416324998325895</v>
      </c>
      <c r="DE43" s="15">
        <f>IF(DE22,DE22*(VLOOKUP(DE$1,Conditions!$A:$CT,MATCH($B43&amp;"_m1",Conditions!$S$1:$CT$1,0)+Conditions!$Q$2,FALSE)*DE$19+DE$18*VLOOKUP(DE$1,Conditions!$A:$CT,MATCH($B43&amp;"_m2",Conditions!$S$1:$CT$1,0)+Conditions!$Q$2,FALSE))+VLOOKUP(DE$1,Conditions!$A:$CT,MATCH($B43&amp;"_b",Conditions!$S$1:$CT$1,0)+Conditions!$Q$2,FALSE),"")</f>
        <v>0.15416324998325895</v>
      </c>
      <c r="DF43" s="15">
        <f>IF(DF22,DF22*(VLOOKUP(DF$1,Conditions!$A:$CT,MATCH($B43&amp;"_m1",Conditions!$S$1:$CT$1,0)+Conditions!$Q$2,FALSE)*DF$19+DF$18*VLOOKUP(DF$1,Conditions!$A:$CT,MATCH($B43&amp;"_m2",Conditions!$S$1:$CT$1,0)+Conditions!$Q$2,FALSE))+VLOOKUP(DF$1,Conditions!$A:$CT,MATCH($B43&amp;"_b",Conditions!$S$1:$CT$1,0)+Conditions!$Q$2,FALSE),"")</f>
        <v>0.15416324998325895</v>
      </c>
      <c r="DG43" s="15">
        <f>IF(DG22,DG22*(VLOOKUP(DG$1,Conditions!$A:$CT,MATCH($B43&amp;"_m1",Conditions!$S$1:$CT$1,0)+Conditions!$Q$2,FALSE)*DG$19+DG$18*VLOOKUP(DG$1,Conditions!$A:$CT,MATCH($B43&amp;"_m2",Conditions!$S$1:$CT$1,0)+Conditions!$Q$2,FALSE))+VLOOKUP(DG$1,Conditions!$A:$CT,MATCH($B43&amp;"_b",Conditions!$S$1:$CT$1,0)+Conditions!$Q$2,FALSE),"")</f>
        <v>0.15416324998325895</v>
      </c>
      <c r="DH43" s="15">
        <f>IF(DH22,DH22*(VLOOKUP(DH$1,Conditions!$A:$CT,MATCH($B43&amp;"_m1",Conditions!$S$1:$CT$1,0)+Conditions!$Q$2,FALSE)*DH$19+DH$18*VLOOKUP(DH$1,Conditions!$A:$CT,MATCH($B43&amp;"_m2",Conditions!$S$1:$CT$1,0)+Conditions!$Q$2,FALSE))+VLOOKUP(DH$1,Conditions!$A:$CT,MATCH($B43&amp;"_b",Conditions!$S$1:$CT$1,0)+Conditions!$Q$2,FALSE),"")</f>
        <v>0.15416324998325895</v>
      </c>
      <c r="DI43" s="15">
        <f>IF(DI22,DI22*(VLOOKUP(DI$1,Conditions!$A:$CT,MATCH($B43&amp;"_m1",Conditions!$S$1:$CT$1,0)+Conditions!$Q$2,FALSE)*DI$19+DI$18*VLOOKUP(DI$1,Conditions!$A:$CT,MATCH($B43&amp;"_m2",Conditions!$S$1:$CT$1,0)+Conditions!$Q$2,FALSE))+VLOOKUP(DI$1,Conditions!$A:$CT,MATCH($B43&amp;"_b",Conditions!$S$1:$CT$1,0)+Conditions!$Q$2,FALSE),"")</f>
        <v>0.15416324998325895</v>
      </c>
      <c r="DJ43" s="15">
        <f>IF(DJ22,DJ22*(VLOOKUP(DJ$1,Conditions!$A:$CT,MATCH($B43&amp;"_m1",Conditions!$S$1:$CT$1,0)+Conditions!$Q$2,FALSE)*DJ$19+DJ$18*VLOOKUP(DJ$1,Conditions!$A:$CT,MATCH($B43&amp;"_m2",Conditions!$S$1:$CT$1,0)+Conditions!$Q$2,FALSE))+VLOOKUP(DJ$1,Conditions!$A:$CT,MATCH($B43&amp;"_b",Conditions!$S$1:$CT$1,0)+Conditions!$Q$2,FALSE),"")</f>
        <v>0.15416324998325895</v>
      </c>
      <c r="DK43" s="15">
        <f>IF(DK22,DK22*(VLOOKUP(DK$1,Conditions!$A:$CT,MATCH($B43&amp;"_m1",Conditions!$S$1:$CT$1,0)+Conditions!$Q$2,FALSE)*DK$19+DK$18*VLOOKUP(DK$1,Conditions!$A:$CT,MATCH($B43&amp;"_m2",Conditions!$S$1:$CT$1,0)+Conditions!$Q$2,FALSE))+VLOOKUP(DK$1,Conditions!$A:$CT,MATCH($B43&amp;"_b",Conditions!$S$1:$CT$1,0)+Conditions!$Q$2,FALSE),"")</f>
        <v>0.15416324998325895</v>
      </c>
      <c r="DL43" s="15">
        <f>IF(DL22,DL22*(VLOOKUP(DL$1,Conditions!$A:$CT,MATCH($B43&amp;"_m1",Conditions!$S$1:$CT$1,0)+Conditions!$Q$2,FALSE)*DL$19+DL$18*VLOOKUP(DL$1,Conditions!$A:$CT,MATCH($B43&amp;"_m2",Conditions!$S$1:$CT$1,0)+Conditions!$Q$2,FALSE))+VLOOKUP(DL$1,Conditions!$A:$CT,MATCH($B43&amp;"_b",Conditions!$S$1:$CT$1,0)+Conditions!$Q$2,FALSE),"")</f>
        <v>0.15416324998325895</v>
      </c>
      <c r="DM43" s="15">
        <f>IF(DM22,DM22*(VLOOKUP(DM$1,Conditions!$A:$CT,MATCH($B43&amp;"_m1",Conditions!$S$1:$CT$1,0)+Conditions!$Q$2,FALSE)*DM$19+DM$18*VLOOKUP(DM$1,Conditions!$A:$CT,MATCH($B43&amp;"_m2",Conditions!$S$1:$CT$1,0)+Conditions!$Q$2,FALSE))+VLOOKUP(DM$1,Conditions!$A:$CT,MATCH($B43&amp;"_b",Conditions!$S$1:$CT$1,0)+Conditions!$Q$2,FALSE),"")</f>
        <v>0.15416324998325895</v>
      </c>
      <c r="DN43" s="15">
        <f>IF(DN22,DN22*(VLOOKUP(DN$1,Conditions!$A:$CT,MATCH($B43&amp;"_m1",Conditions!$S$1:$CT$1,0)+Conditions!$Q$2,FALSE)*DN$19+DN$18*VLOOKUP(DN$1,Conditions!$A:$CT,MATCH($B43&amp;"_m2",Conditions!$S$1:$CT$1,0)+Conditions!$Q$2,FALSE))+VLOOKUP(DN$1,Conditions!$A:$CT,MATCH($B43&amp;"_b",Conditions!$S$1:$CT$1,0)+Conditions!$Q$2,FALSE),"")</f>
        <v>0.15416324998325895</v>
      </c>
      <c r="DO43" s="15">
        <f>IF(DO22,DO22*(VLOOKUP(DO$1,Conditions!$A:$CT,MATCH($B43&amp;"_m1",Conditions!$S$1:$CT$1,0)+Conditions!$Q$2,FALSE)*DO$19+DO$18*VLOOKUP(DO$1,Conditions!$A:$CT,MATCH($B43&amp;"_m2",Conditions!$S$1:$CT$1,0)+Conditions!$Q$2,FALSE))+VLOOKUP(DO$1,Conditions!$A:$CT,MATCH($B43&amp;"_b",Conditions!$S$1:$CT$1,0)+Conditions!$Q$2,FALSE),"")</f>
        <v>0.15416324998325895</v>
      </c>
      <c r="DP43" s="15">
        <f>IF(DP22,DP22*(VLOOKUP(DP$1,Conditions!$A:$CT,MATCH($B43&amp;"_m1",Conditions!$S$1:$CT$1,0)+Conditions!$Q$2,FALSE)*DP$19+DP$18*VLOOKUP(DP$1,Conditions!$A:$CT,MATCH($B43&amp;"_m2",Conditions!$S$1:$CT$1,0)+Conditions!$Q$2,FALSE))+VLOOKUP(DP$1,Conditions!$A:$CT,MATCH($B43&amp;"_b",Conditions!$S$1:$CT$1,0)+Conditions!$Q$2,FALSE),"")</f>
        <v>0.15416324998325895</v>
      </c>
      <c r="DQ43" s="15">
        <f>IF(DQ22,DQ22*(VLOOKUP(DQ$1,Conditions!$A:$CT,MATCH($B43&amp;"_m1",Conditions!$S$1:$CT$1,0)+Conditions!$Q$2,FALSE)*DQ$19+DQ$18*VLOOKUP(DQ$1,Conditions!$A:$CT,MATCH($B43&amp;"_m2",Conditions!$S$1:$CT$1,0)+Conditions!$Q$2,FALSE))+VLOOKUP(DQ$1,Conditions!$A:$CT,MATCH($B43&amp;"_b",Conditions!$S$1:$CT$1,0)+Conditions!$Q$2,FALSE),"")</f>
        <v>0.15416324998325895</v>
      </c>
      <c r="DR43" s="15">
        <f>IF(DR22,DR22*(VLOOKUP(DR$1,Conditions!$A:$CT,MATCH($B43&amp;"_m1",Conditions!$S$1:$CT$1,0)+Conditions!$Q$2,FALSE)*DR$19+DR$18*VLOOKUP(DR$1,Conditions!$A:$CT,MATCH($B43&amp;"_m2",Conditions!$S$1:$CT$1,0)+Conditions!$Q$2,FALSE))+VLOOKUP(DR$1,Conditions!$A:$CT,MATCH($B43&amp;"_b",Conditions!$S$1:$CT$1,0)+Conditions!$Q$2,FALSE),"")</f>
        <v>6.1706905681736104E-2</v>
      </c>
      <c r="DS43" s="15">
        <f>IF(DS22,DS22*(VLOOKUP(DS$1,Conditions!$A:$CT,MATCH($B43&amp;"_m1",Conditions!$S$1:$CT$1,0)+Conditions!$Q$2,FALSE)*DS$19+DS$18*VLOOKUP(DS$1,Conditions!$A:$CT,MATCH($B43&amp;"_m2",Conditions!$S$1:$CT$1,0)+Conditions!$Q$2,FALSE))+VLOOKUP(DS$1,Conditions!$A:$CT,MATCH($B43&amp;"_b",Conditions!$S$1:$CT$1,0)+Conditions!$Q$2,FALSE),"")</f>
        <v>6.1706905681736104E-2</v>
      </c>
      <c r="DT43" s="15">
        <f>IF(DT22,DT22*(VLOOKUP(DT$1,Conditions!$A:$CT,MATCH($B43&amp;"_m1",Conditions!$S$1:$CT$1,0)+Conditions!$Q$2,FALSE)*DT$19+DT$18*VLOOKUP(DT$1,Conditions!$A:$CT,MATCH($B43&amp;"_m2",Conditions!$S$1:$CT$1,0)+Conditions!$Q$2,FALSE))+VLOOKUP(DT$1,Conditions!$A:$CT,MATCH($B43&amp;"_b",Conditions!$S$1:$CT$1,0)+Conditions!$Q$2,FALSE),"")</f>
        <v>6.1706905681736104E-2</v>
      </c>
      <c r="DU43" s="15">
        <f>IF(DU22,DU22*(VLOOKUP(DU$1,Conditions!$A:$CT,MATCH($B43&amp;"_m1",Conditions!$S$1:$CT$1,0)+Conditions!$Q$2,FALSE)*DU$19+DU$18*VLOOKUP(DU$1,Conditions!$A:$CT,MATCH($B43&amp;"_m2",Conditions!$S$1:$CT$1,0)+Conditions!$Q$2,FALSE))+VLOOKUP(DU$1,Conditions!$A:$CT,MATCH($B43&amp;"_b",Conditions!$S$1:$CT$1,0)+Conditions!$Q$2,FALSE),"")</f>
        <v>6.1706905681736104E-2</v>
      </c>
      <c r="DV43" s="15">
        <f>IF(DV22,DV22*(VLOOKUP(DV$1,Conditions!$A:$CT,MATCH($B43&amp;"_m1",Conditions!$S$1:$CT$1,0)+Conditions!$Q$2,FALSE)*DV$19+DV$18*VLOOKUP(DV$1,Conditions!$A:$CT,MATCH($B43&amp;"_m2",Conditions!$S$1:$CT$1,0)+Conditions!$Q$2,FALSE))+VLOOKUP(DV$1,Conditions!$A:$CT,MATCH($B43&amp;"_b",Conditions!$S$1:$CT$1,0)+Conditions!$Q$2,FALSE),"")</f>
        <v>6.1706905681736104E-2</v>
      </c>
      <c r="DW43" s="15">
        <f>IF(DW22,DW22*(VLOOKUP(DW$1,Conditions!$A:$CT,MATCH($B43&amp;"_m1",Conditions!$S$1:$CT$1,0)+Conditions!$Q$2,FALSE)*DW$19+DW$18*VLOOKUP(DW$1,Conditions!$A:$CT,MATCH($B43&amp;"_m2",Conditions!$S$1:$CT$1,0)+Conditions!$Q$2,FALSE))+VLOOKUP(DW$1,Conditions!$A:$CT,MATCH($B43&amp;"_b",Conditions!$S$1:$CT$1,0)+Conditions!$Q$2,FALSE),"")</f>
        <v>6.1706905681736104E-2</v>
      </c>
      <c r="DX43" s="15">
        <f>IF(DX22,DX22*(VLOOKUP(DX$1,Conditions!$A:$CT,MATCH($B43&amp;"_m1",Conditions!$S$1:$CT$1,0)+Conditions!$Q$2,FALSE)*DX$19+DX$18*VLOOKUP(DX$1,Conditions!$A:$CT,MATCH($B43&amp;"_m2",Conditions!$S$1:$CT$1,0)+Conditions!$Q$2,FALSE))+VLOOKUP(DX$1,Conditions!$A:$CT,MATCH($B43&amp;"_b",Conditions!$S$1:$CT$1,0)+Conditions!$Q$2,FALSE),"")</f>
        <v>6.1706905681736104E-2</v>
      </c>
      <c r="DY43" s="15">
        <f>IF(DY22,DY22*(VLOOKUP(DY$1,Conditions!$A:$CT,MATCH($B43&amp;"_m1",Conditions!$S$1:$CT$1,0)+Conditions!$Q$2,FALSE)*DY$19+DY$18*VLOOKUP(DY$1,Conditions!$A:$CT,MATCH($B43&amp;"_m2",Conditions!$S$1:$CT$1,0)+Conditions!$Q$2,FALSE))+VLOOKUP(DY$1,Conditions!$A:$CT,MATCH($B43&amp;"_b",Conditions!$S$1:$CT$1,0)+Conditions!$Q$2,FALSE),"")</f>
        <v>6.1706905681736104E-2</v>
      </c>
      <c r="DZ43" s="15">
        <f>IF(DZ22,DZ22*(VLOOKUP(DZ$1,Conditions!$A:$CT,MATCH($B43&amp;"_m1",Conditions!$S$1:$CT$1,0)+Conditions!$Q$2,FALSE)*DZ$19+DZ$18*VLOOKUP(DZ$1,Conditions!$A:$CT,MATCH($B43&amp;"_m2",Conditions!$S$1:$CT$1,0)+Conditions!$Q$2,FALSE))+VLOOKUP(DZ$1,Conditions!$A:$CT,MATCH($B43&amp;"_b",Conditions!$S$1:$CT$1,0)+Conditions!$Q$2,FALSE),"")</f>
        <v>6.1706905681736104E-2</v>
      </c>
      <c r="EA43" s="15">
        <f>IF(EA22,EA22*(VLOOKUP(EA$1,Conditions!$A:$CT,MATCH($B43&amp;"_m1",Conditions!$S$1:$CT$1,0)+Conditions!$Q$2,FALSE)*EA$19+EA$18*VLOOKUP(EA$1,Conditions!$A:$CT,MATCH($B43&amp;"_m2",Conditions!$S$1:$CT$1,0)+Conditions!$Q$2,FALSE))+VLOOKUP(EA$1,Conditions!$A:$CT,MATCH($B43&amp;"_b",Conditions!$S$1:$CT$1,0)+Conditions!$Q$2,FALSE),"")</f>
        <v>0.42724940666473588</v>
      </c>
      <c r="EB43" s="15">
        <f>IF(EB22,EB22*(VLOOKUP(EB$1,Conditions!$A:$CT,MATCH($B43&amp;"_m1",Conditions!$S$1:$CT$1,0)+Conditions!$Q$2,FALSE)*EB$19+EB$18*VLOOKUP(EB$1,Conditions!$A:$CT,MATCH($B43&amp;"_m2",Conditions!$S$1:$CT$1,0)+Conditions!$Q$2,FALSE))+VLOOKUP(EB$1,Conditions!$A:$CT,MATCH($B43&amp;"_b",Conditions!$S$1:$CT$1,0)+Conditions!$Q$2,FALSE),"")</f>
        <v>0.42724940666473588</v>
      </c>
      <c r="EC43" s="15">
        <f>IF(EC22,EC22*(VLOOKUP(EC$1,Conditions!$A:$CT,MATCH($B43&amp;"_m1",Conditions!$S$1:$CT$1,0)+Conditions!$Q$2,FALSE)*EC$19+EC$18*VLOOKUP(EC$1,Conditions!$A:$CT,MATCH($B43&amp;"_m2",Conditions!$S$1:$CT$1,0)+Conditions!$Q$2,FALSE))+VLOOKUP(EC$1,Conditions!$A:$CT,MATCH($B43&amp;"_b",Conditions!$S$1:$CT$1,0)+Conditions!$Q$2,FALSE),"")</f>
        <v>0.42724940666473588</v>
      </c>
      <c r="ED43" s="15">
        <f>IF(ED22,ED22*(VLOOKUP(ED$1,Conditions!$A:$CT,MATCH($B43&amp;"_m1",Conditions!$S$1:$CT$1,0)+Conditions!$Q$2,FALSE)*ED$19+ED$18*VLOOKUP(ED$1,Conditions!$A:$CT,MATCH($B43&amp;"_m2",Conditions!$S$1:$CT$1,0)+Conditions!$Q$2,FALSE))+VLOOKUP(ED$1,Conditions!$A:$CT,MATCH($B43&amp;"_b",Conditions!$S$1:$CT$1,0)+Conditions!$Q$2,FALSE),"")</f>
        <v>0.42724940666473588</v>
      </c>
      <c r="EE43" s="15">
        <f>IF(EE22,EE22*(VLOOKUP(EE$1,Conditions!$A:$CT,MATCH($B43&amp;"_m1",Conditions!$S$1:$CT$1,0)+Conditions!$Q$2,FALSE)*EE$19+EE$18*VLOOKUP(EE$1,Conditions!$A:$CT,MATCH($B43&amp;"_m2",Conditions!$S$1:$CT$1,0)+Conditions!$Q$2,FALSE))+VLOOKUP(EE$1,Conditions!$A:$CT,MATCH($B43&amp;"_b",Conditions!$S$1:$CT$1,0)+Conditions!$Q$2,FALSE),"")</f>
        <v>0.42724940666473588</v>
      </c>
      <c r="EF43" s="15">
        <f>IF(EF22,EF22*(VLOOKUP(EF$1,Conditions!$A:$CT,MATCH($B43&amp;"_m1",Conditions!$S$1:$CT$1,0)+Conditions!$Q$2,FALSE)*EF$19+EF$18*VLOOKUP(EF$1,Conditions!$A:$CT,MATCH($B43&amp;"_m2",Conditions!$S$1:$CT$1,0)+Conditions!$Q$2,FALSE))+VLOOKUP(EF$1,Conditions!$A:$CT,MATCH($B43&amp;"_b",Conditions!$S$1:$CT$1,0)+Conditions!$Q$2,FALSE),"")</f>
        <v>0.42724940666473588</v>
      </c>
      <c r="EG43" s="15">
        <f>IF(EG22,EG22*(VLOOKUP(EG$1,Conditions!$A:$CT,MATCH($B43&amp;"_m1",Conditions!$S$1:$CT$1,0)+Conditions!$Q$2,FALSE)*EG$19+EG$18*VLOOKUP(EG$1,Conditions!$A:$CT,MATCH($B43&amp;"_m2",Conditions!$S$1:$CT$1,0)+Conditions!$Q$2,FALSE))+VLOOKUP(EG$1,Conditions!$A:$CT,MATCH($B43&amp;"_b",Conditions!$S$1:$CT$1,0)+Conditions!$Q$2,FALSE),"")</f>
        <v>0.42724940666473588</v>
      </c>
      <c r="EH43" s="15">
        <f>IF(EH22,EH22*(VLOOKUP(EH$1,Conditions!$A:$CT,MATCH($B43&amp;"_m1",Conditions!$S$1:$CT$1,0)+Conditions!$Q$2,FALSE)*EH$19+EH$18*VLOOKUP(EH$1,Conditions!$A:$CT,MATCH($B43&amp;"_m2",Conditions!$S$1:$CT$1,0)+Conditions!$Q$2,FALSE))+VLOOKUP(EH$1,Conditions!$A:$CT,MATCH($B43&amp;"_b",Conditions!$S$1:$CT$1,0)+Conditions!$Q$2,FALSE),"")</f>
        <v>0.42724940666473588</v>
      </c>
      <c r="EI43" s="15">
        <f>IF(EI22,EI22*(VLOOKUP(EI$1,Conditions!$A:$CT,MATCH($B43&amp;"_m1",Conditions!$S$1:$CT$1,0)+Conditions!$Q$2,FALSE)*EI$19+EI$18*VLOOKUP(EI$1,Conditions!$A:$CT,MATCH($B43&amp;"_m2",Conditions!$S$1:$CT$1,0)+Conditions!$Q$2,FALSE))+VLOOKUP(EI$1,Conditions!$A:$CT,MATCH($B43&amp;"_b",Conditions!$S$1:$CT$1,0)+Conditions!$Q$2,FALSE),"")</f>
        <v>0.42724940666473588</v>
      </c>
      <c r="EJ43" s="15">
        <f>IF(EJ22,EJ22*(VLOOKUP(EJ$1,Conditions!$A:$CT,MATCH($B43&amp;"_m1",Conditions!$S$1:$CT$1,0)+Conditions!$Q$2,FALSE)*EJ$19+EJ$18*VLOOKUP(EJ$1,Conditions!$A:$CT,MATCH($B43&amp;"_m2",Conditions!$S$1:$CT$1,0)+Conditions!$Q$2,FALSE))+VLOOKUP(EJ$1,Conditions!$A:$CT,MATCH($B43&amp;"_b",Conditions!$S$1:$CT$1,0)+Conditions!$Q$2,FALSE),"")</f>
        <v>0.42724940666473588</v>
      </c>
      <c r="EK43" s="15">
        <f>IF(EK22,EK22*(VLOOKUP(EK$1,Conditions!$A:$CT,MATCH($B43&amp;"_m1",Conditions!$S$1:$CT$1,0)+Conditions!$Q$2,FALSE)*EK$19+EK$18*VLOOKUP(EK$1,Conditions!$A:$CT,MATCH($B43&amp;"_m2",Conditions!$S$1:$CT$1,0)+Conditions!$Q$2,FALSE))+VLOOKUP(EK$1,Conditions!$A:$CT,MATCH($B43&amp;"_b",Conditions!$S$1:$CT$1,0)+Conditions!$Q$2,FALSE),"")</f>
        <v>0.42724940666473588</v>
      </c>
      <c r="EL43" s="15">
        <f>IF(EL22,EL22*(VLOOKUP(EL$1,Conditions!$A:$CT,MATCH($B43&amp;"_m1",Conditions!$S$1:$CT$1,0)+Conditions!$Q$2,FALSE)*EL$19+EL$18*VLOOKUP(EL$1,Conditions!$A:$CT,MATCH($B43&amp;"_m2",Conditions!$S$1:$CT$1,0)+Conditions!$Q$2,FALSE))+VLOOKUP(EL$1,Conditions!$A:$CT,MATCH($B43&amp;"_b",Conditions!$S$1:$CT$1,0)+Conditions!$Q$2,FALSE),"")</f>
        <v>0.42724940666473588</v>
      </c>
      <c r="EM43" s="15">
        <f>IF(EM22,EM22*(VLOOKUP(EM$1,Conditions!$A:$CT,MATCH($B43&amp;"_m1",Conditions!$S$1:$CT$1,0)+Conditions!$Q$2,FALSE)*EM$19+EM$18*VLOOKUP(EM$1,Conditions!$A:$CT,MATCH($B43&amp;"_m2",Conditions!$S$1:$CT$1,0)+Conditions!$Q$2,FALSE))+VLOOKUP(EM$1,Conditions!$A:$CT,MATCH($B43&amp;"_b",Conditions!$S$1:$CT$1,0)+Conditions!$Q$2,FALSE),"")</f>
        <v>0.42724940666473588</v>
      </c>
      <c r="EN43" s="15">
        <f>IF(EN22,EN22*(VLOOKUP(EN$1,Conditions!$A:$CT,MATCH($B43&amp;"_m1",Conditions!$S$1:$CT$1,0)+Conditions!$Q$2,FALSE)*EN$19+EN$18*VLOOKUP(EN$1,Conditions!$A:$CT,MATCH($B43&amp;"_m2",Conditions!$S$1:$CT$1,0)+Conditions!$Q$2,FALSE))+VLOOKUP(EN$1,Conditions!$A:$CT,MATCH($B43&amp;"_b",Conditions!$S$1:$CT$1,0)+Conditions!$Q$2,FALSE),"")</f>
        <v>0.42724940666473588</v>
      </c>
      <c r="EO43" s="15">
        <f>IF(EO22,EO22*(VLOOKUP(EO$1,Conditions!$A:$CT,MATCH($B43&amp;"_m1",Conditions!$S$1:$CT$1,0)+Conditions!$Q$2,FALSE)*EO$19+EO$18*VLOOKUP(EO$1,Conditions!$A:$CT,MATCH($B43&amp;"_m2",Conditions!$S$1:$CT$1,0)+Conditions!$Q$2,FALSE))+VLOOKUP(EO$1,Conditions!$A:$CT,MATCH($B43&amp;"_b",Conditions!$S$1:$CT$1,0)+Conditions!$Q$2,FALSE),"")</f>
        <v>0.42724940666473588</v>
      </c>
      <c r="EP43" s="15">
        <f>IF(EP22,EP22*(VLOOKUP(EP$1,Conditions!$A:$CT,MATCH($B43&amp;"_m1",Conditions!$S$1:$CT$1,0)+Conditions!$Q$2,FALSE)*EP$19+EP$18*VLOOKUP(EP$1,Conditions!$A:$CT,MATCH($B43&amp;"_m2",Conditions!$S$1:$CT$1,0)+Conditions!$Q$2,FALSE))+VLOOKUP(EP$1,Conditions!$A:$CT,MATCH($B43&amp;"_b",Conditions!$S$1:$CT$1,0)+Conditions!$Q$2,FALSE),"")</f>
        <v>0.42724940666473588</v>
      </c>
      <c r="EQ43" s="15">
        <f>IF(EQ22,EQ22*(VLOOKUP(EQ$1,Conditions!$A:$CT,MATCH($B43&amp;"_m1",Conditions!$S$1:$CT$1,0)+Conditions!$Q$2,FALSE)*EQ$19+EQ$18*VLOOKUP(EQ$1,Conditions!$A:$CT,MATCH($B43&amp;"_m2",Conditions!$S$1:$CT$1,0)+Conditions!$Q$2,FALSE))+VLOOKUP(EQ$1,Conditions!$A:$CT,MATCH($B43&amp;"_b",Conditions!$S$1:$CT$1,0)+Conditions!$Q$2,FALSE),"")</f>
        <v>0.42724940666473588</v>
      </c>
      <c r="ER43" s="15">
        <f>IF(ER22,ER22*(VLOOKUP(ER$1,Conditions!$A:$CT,MATCH($B43&amp;"_m1",Conditions!$S$1:$CT$1,0)+Conditions!$Q$2,FALSE)*ER$19+ER$18*VLOOKUP(ER$1,Conditions!$A:$CT,MATCH($B43&amp;"_m2",Conditions!$S$1:$CT$1,0)+Conditions!$Q$2,FALSE))+VLOOKUP(ER$1,Conditions!$A:$CT,MATCH($B43&amp;"_b",Conditions!$S$1:$CT$1,0)+Conditions!$Q$2,FALSE),"")</f>
        <v>0.42724940666473588</v>
      </c>
      <c r="ES43" s="15">
        <f>IF(ES22,ES22*(VLOOKUP(ES$1,Conditions!$A:$CT,MATCH($B43&amp;"_m1",Conditions!$S$1:$CT$1,0)+Conditions!$Q$2,FALSE)*ES$19+ES$18*VLOOKUP(ES$1,Conditions!$A:$CT,MATCH($B43&amp;"_m2",Conditions!$S$1:$CT$1,0)+Conditions!$Q$2,FALSE))+VLOOKUP(ES$1,Conditions!$A:$CT,MATCH($B43&amp;"_b",Conditions!$S$1:$CT$1,0)+Conditions!$Q$2,FALSE),"")</f>
        <v>0.42724940666473588</v>
      </c>
      <c r="ET43" s="15">
        <f>IF(ET22,ET22*(VLOOKUP(ET$1,Conditions!$A:$CT,MATCH($B43&amp;"_m1",Conditions!$S$1:$CT$1,0)+Conditions!$Q$2,FALSE)*ET$19+ET$18*VLOOKUP(ET$1,Conditions!$A:$CT,MATCH($B43&amp;"_m2",Conditions!$S$1:$CT$1,0)+Conditions!$Q$2,FALSE))+VLOOKUP(ET$1,Conditions!$A:$CT,MATCH($B43&amp;"_b",Conditions!$S$1:$CT$1,0)+Conditions!$Q$2,FALSE),"")</f>
        <v>0.42724940666473588</v>
      </c>
      <c r="EU43" s="15">
        <f>IF(EU22,EU22*(VLOOKUP(EU$1,Conditions!$A:$CT,MATCH($B43&amp;"_m1",Conditions!$S$1:$CT$1,0)+Conditions!$Q$2,FALSE)*EU$19+EU$18*VLOOKUP(EU$1,Conditions!$A:$CT,MATCH($B43&amp;"_m2",Conditions!$S$1:$CT$1,0)+Conditions!$Q$2,FALSE))+VLOOKUP(EU$1,Conditions!$A:$CT,MATCH($B43&amp;"_b",Conditions!$S$1:$CT$1,0)+Conditions!$Q$2,FALSE),"")</f>
        <v>0.42724940666473588</v>
      </c>
      <c r="EV43" s="15">
        <f>IF(EV22,EV22*(VLOOKUP(EV$1,Conditions!$A:$CT,MATCH($B43&amp;"_m1",Conditions!$S$1:$CT$1,0)+Conditions!$Q$2,FALSE)*EV$19+EV$18*VLOOKUP(EV$1,Conditions!$A:$CT,MATCH($B43&amp;"_m2",Conditions!$S$1:$CT$1,0)+Conditions!$Q$2,FALSE))+VLOOKUP(EV$1,Conditions!$A:$CT,MATCH($B43&amp;"_b",Conditions!$S$1:$CT$1,0)+Conditions!$Q$2,FALSE),"")</f>
        <v>0.42724940666473588</v>
      </c>
      <c r="EW43" s="15">
        <f>IF(EW22,EW22*(VLOOKUP(EW$1,Conditions!$A:$CT,MATCH($B43&amp;"_m1",Conditions!$S$1:$CT$1,0)+Conditions!$Q$2,FALSE)*EW$19+EW$18*VLOOKUP(EW$1,Conditions!$A:$CT,MATCH($B43&amp;"_m2",Conditions!$S$1:$CT$1,0)+Conditions!$Q$2,FALSE))+VLOOKUP(EW$1,Conditions!$A:$CT,MATCH($B43&amp;"_b",Conditions!$S$1:$CT$1,0)+Conditions!$Q$2,FALSE),"")</f>
        <v>0.42724940666473588</v>
      </c>
      <c r="EX43" s="15">
        <f>IF(EX22,EX22*(VLOOKUP(EX$1,Conditions!$A:$CT,MATCH($B43&amp;"_m1",Conditions!$S$1:$CT$1,0)+Conditions!$Q$2,FALSE)*EX$19+EX$18*VLOOKUP(EX$1,Conditions!$A:$CT,MATCH($B43&amp;"_m2",Conditions!$S$1:$CT$1,0)+Conditions!$Q$2,FALSE))+VLOOKUP(EX$1,Conditions!$A:$CT,MATCH($B43&amp;"_b",Conditions!$S$1:$CT$1,0)+Conditions!$Q$2,FALSE),"")</f>
        <v>0.42724940666473588</v>
      </c>
      <c r="EY43" s="15">
        <f>IF(EY22,EY22*(VLOOKUP(EY$1,Conditions!$A:$CT,MATCH($B43&amp;"_m1",Conditions!$S$1:$CT$1,0)+Conditions!$Q$2,FALSE)*EY$19+EY$18*VLOOKUP(EY$1,Conditions!$A:$CT,MATCH($B43&amp;"_m2",Conditions!$S$1:$CT$1,0)+Conditions!$Q$2,FALSE))+VLOOKUP(EY$1,Conditions!$A:$CT,MATCH($B43&amp;"_b",Conditions!$S$1:$CT$1,0)+Conditions!$Q$2,FALSE),"")</f>
        <v>0.29074444842458896</v>
      </c>
      <c r="EZ43" s="15">
        <f>IF(EZ22,EZ22*(VLOOKUP(EZ$1,Conditions!$A:$CT,MATCH($B43&amp;"_m1",Conditions!$S$1:$CT$1,0)+Conditions!$Q$2,FALSE)*EZ$19+EZ$18*VLOOKUP(EZ$1,Conditions!$A:$CT,MATCH($B43&amp;"_m2",Conditions!$S$1:$CT$1,0)+Conditions!$Q$2,FALSE))+VLOOKUP(EZ$1,Conditions!$A:$CT,MATCH($B43&amp;"_b",Conditions!$S$1:$CT$1,0)+Conditions!$Q$2,FALSE),"")</f>
        <v>0.29074444842458896</v>
      </c>
      <c r="FA43" s="15">
        <f>IF(FA22,FA22*(VLOOKUP(FA$1,Conditions!$A:$CT,MATCH($B43&amp;"_m1",Conditions!$S$1:$CT$1,0)+Conditions!$Q$2,FALSE)*FA$19+FA$18*VLOOKUP(FA$1,Conditions!$A:$CT,MATCH($B43&amp;"_m2",Conditions!$S$1:$CT$1,0)+Conditions!$Q$2,FALSE))+VLOOKUP(FA$1,Conditions!$A:$CT,MATCH($B43&amp;"_b",Conditions!$S$1:$CT$1,0)+Conditions!$Q$2,FALSE),"")</f>
        <v>0.29074444842458896</v>
      </c>
      <c r="FB43" s="15">
        <f>IF(FB22,FB22*(VLOOKUP(FB$1,Conditions!$A:$CT,MATCH($B43&amp;"_m1",Conditions!$S$1:$CT$1,0)+Conditions!$Q$2,FALSE)*FB$19+FB$18*VLOOKUP(FB$1,Conditions!$A:$CT,MATCH($B43&amp;"_m2",Conditions!$S$1:$CT$1,0)+Conditions!$Q$2,FALSE))+VLOOKUP(FB$1,Conditions!$A:$CT,MATCH($B43&amp;"_b",Conditions!$S$1:$CT$1,0)+Conditions!$Q$2,FALSE),"")</f>
        <v>0.29074444842458896</v>
      </c>
      <c r="FC43" s="15">
        <f>IF(FC22,FC22*(VLOOKUP(FC$1,Conditions!$A:$CT,MATCH($B43&amp;"_m1",Conditions!$S$1:$CT$1,0)+Conditions!$Q$2,FALSE)*FC$19+FC$18*VLOOKUP(FC$1,Conditions!$A:$CT,MATCH($B43&amp;"_m2",Conditions!$S$1:$CT$1,0)+Conditions!$Q$2,FALSE))+VLOOKUP(FC$1,Conditions!$A:$CT,MATCH($B43&amp;"_b",Conditions!$S$1:$CT$1,0)+Conditions!$Q$2,FALSE),"")</f>
        <v>0.29074444842458896</v>
      </c>
      <c r="FD43" s="15">
        <f>IF(FD22,FD22*(VLOOKUP(FD$1,Conditions!$A:$CT,MATCH($B43&amp;"_m1",Conditions!$S$1:$CT$1,0)+Conditions!$Q$2,FALSE)*FD$19+FD$18*VLOOKUP(FD$1,Conditions!$A:$CT,MATCH($B43&amp;"_m2",Conditions!$S$1:$CT$1,0)+Conditions!$Q$2,FALSE))+VLOOKUP(FD$1,Conditions!$A:$CT,MATCH($B43&amp;"_b",Conditions!$S$1:$CT$1,0)+Conditions!$Q$2,FALSE),"")</f>
        <v>0.29074444842458896</v>
      </c>
      <c r="FE43" s="15">
        <f>IF(FE22,FE22*(VLOOKUP(FE$1,Conditions!$A:$CT,MATCH($B43&amp;"_m1",Conditions!$S$1:$CT$1,0)+Conditions!$Q$2,FALSE)*FE$19+FE$18*VLOOKUP(FE$1,Conditions!$A:$CT,MATCH($B43&amp;"_m2",Conditions!$S$1:$CT$1,0)+Conditions!$Q$2,FALSE))+VLOOKUP(FE$1,Conditions!$A:$CT,MATCH($B43&amp;"_b",Conditions!$S$1:$CT$1,0)+Conditions!$Q$2,FALSE),"")</f>
        <v>0.29074444842458896</v>
      </c>
      <c r="FF43" s="15">
        <f>IF(FF22,FF22*(VLOOKUP(FF$1,Conditions!$A:$CT,MATCH($B43&amp;"_m1",Conditions!$S$1:$CT$1,0)+Conditions!$Q$2,FALSE)*FF$19+FF$18*VLOOKUP(FF$1,Conditions!$A:$CT,MATCH($B43&amp;"_m2",Conditions!$S$1:$CT$1,0)+Conditions!$Q$2,FALSE))+VLOOKUP(FF$1,Conditions!$A:$CT,MATCH($B43&amp;"_b",Conditions!$S$1:$CT$1,0)+Conditions!$Q$2,FALSE),"")</f>
        <v>0.35900076931281</v>
      </c>
      <c r="FG43" s="15">
        <f>IF(FG22,FG22*(VLOOKUP(FG$1,Conditions!$A:$CT,MATCH($B43&amp;"_m1",Conditions!$S$1:$CT$1,0)+Conditions!$Q$2,FALSE)*FG$19+FG$18*VLOOKUP(FG$1,Conditions!$A:$CT,MATCH($B43&amp;"_m2",Conditions!$S$1:$CT$1,0)+Conditions!$Q$2,FALSE))+VLOOKUP(FG$1,Conditions!$A:$CT,MATCH($B43&amp;"_b",Conditions!$S$1:$CT$1,0)+Conditions!$Q$2,FALSE),"")</f>
        <v>0.35900076931281</v>
      </c>
      <c r="FH43" s="15">
        <f>IF(FH22,FH22*(VLOOKUP(FH$1,Conditions!$A:$CT,MATCH($B43&amp;"_m1",Conditions!$S$1:$CT$1,0)+Conditions!$Q$2,FALSE)*FH$19+FH$18*VLOOKUP(FH$1,Conditions!$A:$CT,MATCH($B43&amp;"_m2",Conditions!$S$1:$CT$1,0)+Conditions!$Q$2,FALSE))+VLOOKUP(FH$1,Conditions!$A:$CT,MATCH($B43&amp;"_b",Conditions!$S$1:$CT$1,0)+Conditions!$Q$2,FALSE),"")</f>
        <v>0.35900076931281</v>
      </c>
      <c r="FI43" s="15">
        <f>IF(FI22,FI22*(VLOOKUP(FI$1,Conditions!$A:$CT,MATCH($B43&amp;"_m1",Conditions!$S$1:$CT$1,0)+Conditions!$Q$2,FALSE)*FI$19+FI$18*VLOOKUP(FI$1,Conditions!$A:$CT,MATCH($B43&amp;"_m2",Conditions!$S$1:$CT$1,0)+Conditions!$Q$2,FALSE))+VLOOKUP(FI$1,Conditions!$A:$CT,MATCH($B43&amp;"_b",Conditions!$S$1:$CT$1,0)+Conditions!$Q$2,FALSE),"")</f>
        <v>0.35900076931281</v>
      </c>
      <c r="FJ43" s="15">
        <f>IF(FJ22,FJ22*(VLOOKUP(FJ$1,Conditions!$A:$CT,MATCH($B43&amp;"_m1",Conditions!$S$1:$CT$1,0)+Conditions!$Q$2,FALSE)*FJ$19+FJ$18*VLOOKUP(FJ$1,Conditions!$A:$CT,MATCH($B43&amp;"_m2",Conditions!$S$1:$CT$1,0)+Conditions!$Q$2,FALSE))+VLOOKUP(FJ$1,Conditions!$A:$CT,MATCH($B43&amp;"_b",Conditions!$S$1:$CT$1,0)+Conditions!$Q$2,FALSE),"")</f>
        <v>0.35900076931281</v>
      </c>
      <c r="FK43" s="15">
        <f>IF(FK22,FK22*(VLOOKUP(FK$1,Conditions!$A:$CT,MATCH($B43&amp;"_m1",Conditions!$S$1:$CT$1,0)+Conditions!$Q$2,FALSE)*FK$19+FK$18*VLOOKUP(FK$1,Conditions!$A:$CT,MATCH($B43&amp;"_m2",Conditions!$S$1:$CT$1,0)+Conditions!$Q$2,FALSE))+VLOOKUP(FK$1,Conditions!$A:$CT,MATCH($B43&amp;"_b",Conditions!$S$1:$CT$1,0)+Conditions!$Q$2,FALSE),"")</f>
        <v>0.35900076931281</v>
      </c>
      <c r="FL43" s="15">
        <f>IF(FL22,FL22*(VLOOKUP(FL$1,Conditions!$A:$CT,MATCH($B43&amp;"_m1",Conditions!$S$1:$CT$1,0)+Conditions!$Q$2,FALSE)*FL$19+FL$18*VLOOKUP(FL$1,Conditions!$A:$CT,MATCH($B43&amp;"_m2",Conditions!$S$1:$CT$1,0)+Conditions!$Q$2,FALSE))+VLOOKUP(FL$1,Conditions!$A:$CT,MATCH($B43&amp;"_b",Conditions!$S$1:$CT$1,0)+Conditions!$Q$2,FALSE),"")</f>
        <v>0.35900076931281</v>
      </c>
      <c r="FM43" s="15">
        <f>IF(FM22,FM22*(VLOOKUP(FM$1,Conditions!$A:$CT,MATCH($B43&amp;"_m1",Conditions!$S$1:$CT$1,0)+Conditions!$Q$2,FALSE)*FM$19+FM$18*VLOOKUP(FM$1,Conditions!$A:$CT,MATCH($B43&amp;"_m2",Conditions!$S$1:$CT$1,0)+Conditions!$Q$2,FALSE))+VLOOKUP(FM$1,Conditions!$A:$CT,MATCH($B43&amp;"_b",Conditions!$S$1:$CT$1,0)+Conditions!$Q$2,FALSE),"")</f>
        <v>0.35900076931281</v>
      </c>
      <c r="FN43" s="15">
        <f>IF(FN22,FN22*(VLOOKUP(FN$1,Conditions!$A:$CT,MATCH($B43&amp;"_m1",Conditions!$S$1:$CT$1,0)+Conditions!$Q$2,FALSE)*FN$19+FN$18*VLOOKUP(FN$1,Conditions!$A:$CT,MATCH($B43&amp;"_m2",Conditions!$S$1:$CT$1,0)+Conditions!$Q$2,FALSE))+VLOOKUP(FN$1,Conditions!$A:$CT,MATCH($B43&amp;"_b",Conditions!$S$1:$CT$1,0)+Conditions!$Q$2,FALSE),"")</f>
        <v>0.35900076931281</v>
      </c>
      <c r="FO43" s="15">
        <f>IF(FO22,FO22*(VLOOKUP(FO$1,Conditions!$A:$CT,MATCH($B43&amp;"_m1",Conditions!$S$1:$CT$1,0)+Conditions!$Q$2,FALSE)*FO$19+FO$18*VLOOKUP(FO$1,Conditions!$A:$CT,MATCH($B43&amp;"_m2",Conditions!$S$1:$CT$1,0)+Conditions!$Q$2,FALSE))+VLOOKUP(FO$1,Conditions!$A:$CT,MATCH($B43&amp;"_b",Conditions!$S$1:$CT$1,0)+Conditions!$Q$2,FALSE),"")</f>
        <v>0.35900076931281</v>
      </c>
      <c r="FP43" s="15">
        <f>IF(FP22,FP22*(VLOOKUP(FP$1,Conditions!$A:$CT,MATCH($B43&amp;"_m1",Conditions!$S$1:$CT$1,0)+Conditions!$Q$2,FALSE)*FP$19+FP$18*VLOOKUP(FP$1,Conditions!$A:$CT,MATCH($B43&amp;"_m2",Conditions!$S$1:$CT$1,0)+Conditions!$Q$2,FALSE))+VLOOKUP(FP$1,Conditions!$A:$CT,MATCH($B43&amp;"_b",Conditions!$S$1:$CT$1,0)+Conditions!$Q$2,FALSE),"")</f>
        <v>0.35900076931281</v>
      </c>
      <c r="FQ43" s="15">
        <f>IF(FQ22,FQ22*(VLOOKUP(FQ$1,Conditions!$A:$CT,MATCH($B43&amp;"_m1",Conditions!$S$1:$CT$1,0)+Conditions!$Q$2,FALSE)*FQ$19+FQ$18*VLOOKUP(FQ$1,Conditions!$A:$CT,MATCH($B43&amp;"_m2",Conditions!$S$1:$CT$1,0)+Conditions!$Q$2,FALSE))+VLOOKUP(FQ$1,Conditions!$A:$CT,MATCH($B43&amp;"_b",Conditions!$S$1:$CT$1,0)+Conditions!$Q$2,FALSE),"")</f>
        <v>0.35900076931281</v>
      </c>
      <c r="FR43" s="15">
        <f>IF(FR22,FR22*(VLOOKUP(FR$1,Conditions!$A:$CT,MATCH($B43&amp;"_m1",Conditions!$S$1:$CT$1,0)+Conditions!$Q$2,FALSE)*FR$19+FR$18*VLOOKUP(FR$1,Conditions!$A:$CT,MATCH($B43&amp;"_m2",Conditions!$S$1:$CT$1,0)+Conditions!$Q$2,FALSE))+VLOOKUP(FR$1,Conditions!$A:$CT,MATCH($B43&amp;"_b",Conditions!$S$1:$CT$1,0)+Conditions!$Q$2,FALSE),"")</f>
        <v>0.35900076931281</v>
      </c>
      <c r="FS43" s="15">
        <f>IF(FS22,FS22*(VLOOKUP(FS$1,Conditions!$A:$CT,MATCH($B43&amp;"_m1",Conditions!$S$1:$CT$1,0)+Conditions!$Q$2,FALSE)*FS$19+FS$18*VLOOKUP(FS$1,Conditions!$A:$CT,MATCH($B43&amp;"_m2",Conditions!$S$1:$CT$1,0)+Conditions!$Q$2,FALSE))+VLOOKUP(FS$1,Conditions!$A:$CT,MATCH($B43&amp;"_b",Conditions!$S$1:$CT$1,0)+Conditions!$Q$2,FALSE),"")</f>
        <v>0.35900076931281</v>
      </c>
      <c r="FT43" s="15">
        <f>IF(FT22,FT22*(VLOOKUP(FT$1,Conditions!$A:$CT,MATCH($B43&amp;"_m1",Conditions!$S$1:$CT$1,0)+Conditions!$Q$2,FALSE)*FT$19+FT$18*VLOOKUP(FT$1,Conditions!$A:$CT,MATCH($B43&amp;"_m2",Conditions!$S$1:$CT$1,0)+Conditions!$Q$2,FALSE))+VLOOKUP(FT$1,Conditions!$A:$CT,MATCH($B43&amp;"_b",Conditions!$S$1:$CT$1,0)+Conditions!$Q$2,FALSE),"")</f>
        <v>0.35900076931281</v>
      </c>
      <c r="FU43" s="15">
        <f>IF(FU22,FU22*(VLOOKUP(FU$1,Conditions!$A:$CT,MATCH($B43&amp;"_m1",Conditions!$S$1:$CT$1,0)+Conditions!$Q$2,FALSE)*FU$19+FU$18*VLOOKUP(FU$1,Conditions!$A:$CT,MATCH($B43&amp;"_m2",Conditions!$S$1:$CT$1,0)+Conditions!$Q$2,FALSE))+VLOOKUP(FU$1,Conditions!$A:$CT,MATCH($B43&amp;"_b",Conditions!$S$1:$CT$1,0)+Conditions!$Q$2,FALSE),"")</f>
        <v>0.35900076931281</v>
      </c>
      <c r="FV43" s="15">
        <f>IF(FV22,FV22*(VLOOKUP(FV$1,Conditions!$A:$CT,MATCH($B43&amp;"_m1",Conditions!$S$1:$CT$1,0)+Conditions!$Q$2,FALSE)*FV$19+FV$18*VLOOKUP(FV$1,Conditions!$A:$CT,MATCH($B43&amp;"_m2",Conditions!$S$1:$CT$1,0)+Conditions!$Q$2,FALSE))+VLOOKUP(FV$1,Conditions!$A:$CT,MATCH($B43&amp;"_b",Conditions!$S$1:$CT$1,0)+Conditions!$Q$2,FALSE),"")</f>
        <v>0.35900076931281</v>
      </c>
      <c r="FW43" s="15">
        <f>IF(FW22,FW22*(VLOOKUP(FW$1,Conditions!$A:$CT,MATCH($B43&amp;"_m1",Conditions!$S$1:$CT$1,0)+Conditions!$Q$2,FALSE)*FW$19+FW$18*VLOOKUP(FW$1,Conditions!$A:$CT,MATCH($B43&amp;"_m2",Conditions!$S$1:$CT$1,0)+Conditions!$Q$2,FALSE))+VLOOKUP(FW$1,Conditions!$A:$CT,MATCH($B43&amp;"_b",Conditions!$S$1:$CT$1,0)+Conditions!$Q$2,FALSE),"")</f>
        <v>0.35900076931281</v>
      </c>
      <c r="FX43" s="15">
        <f>IF(FX22,FX22*(VLOOKUP(FX$1,Conditions!$A:$CT,MATCH($B43&amp;"_m1",Conditions!$S$1:$CT$1,0)+Conditions!$Q$2,FALSE)*FX$19+FX$18*VLOOKUP(FX$1,Conditions!$A:$CT,MATCH($B43&amp;"_m2",Conditions!$S$1:$CT$1,0)+Conditions!$Q$2,FALSE))+VLOOKUP(FX$1,Conditions!$A:$CT,MATCH($B43&amp;"_b",Conditions!$S$1:$CT$1,0)+Conditions!$Q$2,FALSE),"")</f>
        <v>0.35900076931281</v>
      </c>
      <c r="FY43" s="15">
        <f>IF(FY22,FY22*(VLOOKUP(FY$1,Conditions!$A:$CT,MATCH($B43&amp;"_m1",Conditions!$S$1:$CT$1,0)+Conditions!$Q$2,FALSE)*FY$19+FY$18*VLOOKUP(FY$1,Conditions!$A:$CT,MATCH($B43&amp;"_m2",Conditions!$S$1:$CT$1,0)+Conditions!$Q$2,FALSE))+VLOOKUP(FY$1,Conditions!$A:$CT,MATCH($B43&amp;"_b",Conditions!$S$1:$CT$1,0)+Conditions!$Q$2,FALSE),"")</f>
        <v>0.35900076931281</v>
      </c>
      <c r="FZ43" s="15">
        <f>IF(FZ22,FZ22*(VLOOKUP(FZ$1,Conditions!$A:$CT,MATCH($B43&amp;"_m1",Conditions!$S$1:$CT$1,0)+Conditions!$Q$2,FALSE)*FZ$19+FZ$18*VLOOKUP(FZ$1,Conditions!$A:$CT,MATCH($B43&amp;"_m2",Conditions!$S$1:$CT$1,0)+Conditions!$Q$2,FALSE))+VLOOKUP(FZ$1,Conditions!$A:$CT,MATCH($B43&amp;"_b",Conditions!$S$1:$CT$1,0)+Conditions!$Q$2,FALSE),"")</f>
        <v>0.35900076931281</v>
      </c>
      <c r="GA43" s="15">
        <f>IF(GA22,GA22*(VLOOKUP(GA$1,Conditions!$A:$CT,MATCH($B43&amp;"_m1",Conditions!$S$1:$CT$1,0)+Conditions!$Q$2,FALSE)*GA$19+GA$18*VLOOKUP(GA$1,Conditions!$A:$CT,MATCH($B43&amp;"_m2",Conditions!$S$1:$CT$1,0)+Conditions!$Q$2,FALSE))+VLOOKUP(GA$1,Conditions!$A:$CT,MATCH($B43&amp;"_b",Conditions!$S$1:$CT$1,0)+Conditions!$Q$2,FALSE),"")</f>
        <v>0.35900076931281</v>
      </c>
      <c r="GB43" s="15">
        <f>IF(GB22,GB22*(VLOOKUP(GB$1,Conditions!$A:$CT,MATCH($B43&amp;"_m1",Conditions!$S$1:$CT$1,0)+Conditions!$Q$2,FALSE)*GB$19+GB$18*VLOOKUP(GB$1,Conditions!$A:$CT,MATCH($B43&amp;"_m2",Conditions!$S$1:$CT$1,0)+Conditions!$Q$2,FALSE))+VLOOKUP(GB$1,Conditions!$A:$CT,MATCH($B43&amp;"_b",Conditions!$S$1:$CT$1,0)+Conditions!$Q$2,FALSE),"")</f>
        <v>0.22247282687866626</v>
      </c>
      <c r="GC43" s="15">
        <f>IF(GC22,GC22*(VLOOKUP(GC$1,Conditions!$A:$CT,MATCH($B43&amp;"_m1",Conditions!$S$1:$CT$1,0)+Conditions!$Q$2,FALSE)*GC$19+GC$18*VLOOKUP(GC$1,Conditions!$A:$CT,MATCH($B43&amp;"_m2",Conditions!$S$1:$CT$1,0)+Conditions!$Q$2,FALSE))+VLOOKUP(GC$1,Conditions!$A:$CT,MATCH($B43&amp;"_b",Conditions!$S$1:$CT$1,0)+Conditions!$Q$2,FALSE),"")</f>
        <v>0.22247282687866626</v>
      </c>
      <c r="GD43" s="15">
        <f>IF(GD22,GD22*(VLOOKUP(GD$1,Conditions!$A:$CT,MATCH($B43&amp;"_m1",Conditions!$S$1:$CT$1,0)+Conditions!$Q$2,FALSE)*GD$19+GD$18*VLOOKUP(GD$1,Conditions!$A:$CT,MATCH($B43&amp;"_m2",Conditions!$S$1:$CT$1,0)+Conditions!$Q$2,FALSE))+VLOOKUP(GD$1,Conditions!$A:$CT,MATCH($B43&amp;"_b",Conditions!$S$1:$CT$1,0)+Conditions!$Q$2,FALSE),"")</f>
        <v>0.22247282687866626</v>
      </c>
      <c r="GE43" s="15">
        <f>IF(GE22,GE22*(VLOOKUP(GE$1,Conditions!$A:$CT,MATCH($B43&amp;"_m1",Conditions!$S$1:$CT$1,0)+Conditions!$Q$2,FALSE)*GE$19+GE$18*VLOOKUP(GE$1,Conditions!$A:$CT,MATCH($B43&amp;"_m2",Conditions!$S$1:$CT$1,0)+Conditions!$Q$2,FALSE))+VLOOKUP(GE$1,Conditions!$A:$CT,MATCH($B43&amp;"_b",Conditions!$S$1:$CT$1,0)+Conditions!$Q$2,FALSE),"")</f>
        <v>0.22247282687866626</v>
      </c>
      <c r="GF43" s="15">
        <f>IF(GF22,GF22*(VLOOKUP(GF$1,Conditions!$A:$CT,MATCH($B43&amp;"_m1",Conditions!$S$1:$CT$1,0)+Conditions!$Q$2,FALSE)*GF$19+GF$18*VLOOKUP(GF$1,Conditions!$A:$CT,MATCH($B43&amp;"_m2",Conditions!$S$1:$CT$1,0)+Conditions!$Q$2,FALSE))+VLOOKUP(GF$1,Conditions!$A:$CT,MATCH($B43&amp;"_b",Conditions!$S$1:$CT$1,0)+Conditions!$Q$2,FALSE),"")</f>
        <v>0.22247282687866626</v>
      </c>
      <c r="GG43" s="15">
        <f>IF(GG22,GG22*(VLOOKUP(GG$1,Conditions!$A:$CT,MATCH($B43&amp;"_m1",Conditions!$S$1:$CT$1,0)+Conditions!$Q$2,FALSE)*GG$19+GG$18*VLOOKUP(GG$1,Conditions!$A:$CT,MATCH($B43&amp;"_m2",Conditions!$S$1:$CT$1,0)+Conditions!$Q$2,FALSE))+VLOOKUP(GG$1,Conditions!$A:$CT,MATCH($B43&amp;"_b",Conditions!$S$1:$CT$1,0)+Conditions!$Q$2,FALSE),"")</f>
        <v>0.22247282687866626</v>
      </c>
      <c r="GH43" s="15">
        <f>IF(GH22,GH22*(VLOOKUP(GH$1,Conditions!$A:$CT,MATCH($B43&amp;"_m1",Conditions!$S$1:$CT$1,0)+Conditions!$Q$2,FALSE)*GH$19+GH$18*VLOOKUP(GH$1,Conditions!$A:$CT,MATCH($B43&amp;"_m2",Conditions!$S$1:$CT$1,0)+Conditions!$Q$2,FALSE))+VLOOKUP(GH$1,Conditions!$A:$CT,MATCH($B43&amp;"_b",Conditions!$S$1:$CT$1,0)+Conditions!$Q$2,FALSE),"")</f>
        <v>0.22247282687866626</v>
      </c>
      <c r="GI43" s="15">
        <f>IF(GI22,GI22*(VLOOKUP(GI$1,Conditions!$A:$CT,MATCH($B43&amp;"_m1",Conditions!$S$1:$CT$1,0)+Conditions!$Q$2,FALSE)*GI$19+GI$18*VLOOKUP(GI$1,Conditions!$A:$CT,MATCH($B43&amp;"_m2",Conditions!$S$1:$CT$1,0)+Conditions!$Q$2,FALSE))+VLOOKUP(GI$1,Conditions!$A:$CT,MATCH($B43&amp;"_b",Conditions!$S$1:$CT$1,0)+Conditions!$Q$2,FALSE),"")</f>
        <v>0.22247282687866626</v>
      </c>
      <c r="GJ43" s="15">
        <f>IF(GJ22,GJ22*(VLOOKUP(GJ$1,Conditions!$A:$CT,MATCH($B43&amp;"_m1",Conditions!$S$1:$CT$1,0)+Conditions!$Q$2,FALSE)*GJ$19+GJ$18*VLOOKUP(GJ$1,Conditions!$A:$CT,MATCH($B43&amp;"_m2",Conditions!$S$1:$CT$1,0)+Conditions!$Q$2,FALSE))+VLOOKUP(GJ$1,Conditions!$A:$CT,MATCH($B43&amp;"_b",Conditions!$S$1:$CT$1,0)+Conditions!$Q$2,FALSE),"")</f>
        <v>0.22247282687866626</v>
      </c>
      <c r="GK43" s="15">
        <f>IF(GK22,GK22*(VLOOKUP(GK$1,Conditions!$A:$CT,MATCH($B43&amp;"_m1",Conditions!$S$1:$CT$1,0)+Conditions!$Q$2,FALSE)*GK$19+GK$18*VLOOKUP(GK$1,Conditions!$A:$CT,MATCH($B43&amp;"_m2",Conditions!$S$1:$CT$1,0)+Conditions!$Q$2,FALSE))+VLOOKUP(GK$1,Conditions!$A:$CT,MATCH($B43&amp;"_b",Conditions!$S$1:$CT$1,0)+Conditions!$Q$2,FALSE),"")</f>
        <v>0.22247282687866626</v>
      </c>
      <c r="GL43" s="15">
        <f>IF(GL22,GL22*(VLOOKUP(GL$1,Conditions!$A:$CT,MATCH($B43&amp;"_m1",Conditions!$S$1:$CT$1,0)+Conditions!$Q$2,FALSE)*GL$19+GL$18*VLOOKUP(GL$1,Conditions!$A:$CT,MATCH($B43&amp;"_m2",Conditions!$S$1:$CT$1,0)+Conditions!$Q$2,FALSE))+VLOOKUP(GL$1,Conditions!$A:$CT,MATCH($B43&amp;"_b",Conditions!$S$1:$CT$1,0)+Conditions!$Q$2,FALSE),"")</f>
        <v>0.15416324998325895</v>
      </c>
      <c r="GM43" s="15">
        <f>IF(GM22,GM22*(VLOOKUP(GM$1,Conditions!$A:$CT,MATCH($B43&amp;"_m1",Conditions!$S$1:$CT$1,0)+Conditions!$Q$2,FALSE)*GM$19+GM$18*VLOOKUP(GM$1,Conditions!$A:$CT,MATCH($B43&amp;"_m2",Conditions!$S$1:$CT$1,0)+Conditions!$Q$2,FALSE))+VLOOKUP(GM$1,Conditions!$A:$CT,MATCH($B43&amp;"_b",Conditions!$S$1:$CT$1,0)+Conditions!$Q$2,FALSE),"")</f>
        <v>0.15416324998325895</v>
      </c>
      <c r="GN43" s="15">
        <f>IF(GN22,GN22*(VLOOKUP(GN$1,Conditions!$A:$CT,MATCH($B43&amp;"_m1",Conditions!$S$1:$CT$1,0)+Conditions!$Q$2,FALSE)*GN$19+GN$18*VLOOKUP(GN$1,Conditions!$A:$CT,MATCH($B43&amp;"_m2",Conditions!$S$1:$CT$1,0)+Conditions!$Q$2,FALSE))+VLOOKUP(GN$1,Conditions!$A:$CT,MATCH($B43&amp;"_b",Conditions!$S$1:$CT$1,0)+Conditions!$Q$2,FALSE),"")</f>
        <v>0.15416324998325895</v>
      </c>
      <c r="GO43" s="15">
        <f>IF(GO22,GO22*(VLOOKUP(GO$1,Conditions!$A:$CT,MATCH($B43&amp;"_m1",Conditions!$S$1:$CT$1,0)+Conditions!$Q$2,FALSE)*GO$19+GO$18*VLOOKUP(GO$1,Conditions!$A:$CT,MATCH($B43&amp;"_m2",Conditions!$S$1:$CT$1,0)+Conditions!$Q$2,FALSE))+VLOOKUP(GO$1,Conditions!$A:$CT,MATCH($B43&amp;"_b",Conditions!$S$1:$CT$1,0)+Conditions!$Q$2,FALSE),"")</f>
        <v>0.15416324998325895</v>
      </c>
      <c r="GP43" s="15">
        <f>IF(GP22,GP22*(VLOOKUP(GP$1,Conditions!$A:$CT,MATCH($B43&amp;"_m1",Conditions!$S$1:$CT$1,0)+Conditions!$Q$2,FALSE)*GP$19+GP$18*VLOOKUP(GP$1,Conditions!$A:$CT,MATCH($B43&amp;"_m2",Conditions!$S$1:$CT$1,0)+Conditions!$Q$2,FALSE))+VLOOKUP(GP$1,Conditions!$A:$CT,MATCH($B43&amp;"_b",Conditions!$S$1:$CT$1,0)+Conditions!$Q$2,FALSE),"")</f>
        <v>0.15416324998325895</v>
      </c>
      <c r="GQ43" s="15">
        <f>IF(GQ22,GQ22*(VLOOKUP(GQ$1,Conditions!$A:$CT,MATCH($B43&amp;"_m1",Conditions!$S$1:$CT$1,0)+Conditions!$Q$2,FALSE)*GQ$19+GQ$18*VLOOKUP(GQ$1,Conditions!$A:$CT,MATCH($B43&amp;"_m2",Conditions!$S$1:$CT$1,0)+Conditions!$Q$2,FALSE))+VLOOKUP(GQ$1,Conditions!$A:$CT,MATCH($B43&amp;"_b",Conditions!$S$1:$CT$1,0)+Conditions!$Q$2,FALSE),"")</f>
        <v>0.15416324998325895</v>
      </c>
      <c r="GR43" s="15">
        <f>IF(GR22,GR22*(VLOOKUP(GR$1,Conditions!$A:$CT,MATCH($B43&amp;"_m1",Conditions!$S$1:$CT$1,0)+Conditions!$Q$2,FALSE)*GR$19+GR$18*VLOOKUP(GR$1,Conditions!$A:$CT,MATCH($B43&amp;"_m2",Conditions!$S$1:$CT$1,0)+Conditions!$Q$2,FALSE))+VLOOKUP(GR$1,Conditions!$A:$CT,MATCH($B43&amp;"_b",Conditions!$S$1:$CT$1,0)+Conditions!$Q$2,FALSE),"")</f>
        <v>0.15416324998325895</v>
      </c>
      <c r="GS43" s="15">
        <f>IF(GS22,GS22*(VLOOKUP(GS$1,Conditions!$A:$CT,MATCH($B43&amp;"_m1",Conditions!$S$1:$CT$1,0)+Conditions!$Q$2,FALSE)*GS$19+GS$18*VLOOKUP(GS$1,Conditions!$A:$CT,MATCH($B43&amp;"_m2",Conditions!$S$1:$CT$1,0)+Conditions!$Q$2,FALSE))+VLOOKUP(GS$1,Conditions!$A:$CT,MATCH($B43&amp;"_b",Conditions!$S$1:$CT$1,0)+Conditions!$Q$2,FALSE),"")</f>
        <v>0.15416324998325895</v>
      </c>
      <c r="GT43" s="15">
        <f>IF(GT22,GT22*(VLOOKUP(GT$1,Conditions!$A:$CT,MATCH($B43&amp;"_m1",Conditions!$S$1:$CT$1,0)+Conditions!$Q$2,FALSE)*GT$19+GT$18*VLOOKUP(GT$1,Conditions!$A:$CT,MATCH($B43&amp;"_m2",Conditions!$S$1:$CT$1,0)+Conditions!$Q$2,FALSE))+VLOOKUP(GT$1,Conditions!$A:$CT,MATCH($B43&amp;"_b",Conditions!$S$1:$CT$1,0)+Conditions!$Q$2,FALSE),"")</f>
        <v>0.15416324998325895</v>
      </c>
      <c r="GU43" s="15">
        <f>IF(GU22,GU22*(VLOOKUP(GU$1,Conditions!$A:$CT,MATCH($B43&amp;"_m1",Conditions!$S$1:$CT$1,0)+Conditions!$Q$2,FALSE)*GU$19+GU$18*VLOOKUP(GU$1,Conditions!$A:$CT,MATCH($B43&amp;"_m2",Conditions!$S$1:$CT$1,0)+Conditions!$Q$2,FALSE))+VLOOKUP(GU$1,Conditions!$A:$CT,MATCH($B43&amp;"_b",Conditions!$S$1:$CT$1,0)+Conditions!$Q$2,FALSE),"")</f>
        <v>0.15416324998325895</v>
      </c>
      <c r="GV43" s="15">
        <f>IF(GV22,GV22*(VLOOKUP(GV$1,Conditions!$A:$CT,MATCH($B43&amp;"_m1",Conditions!$S$1:$CT$1,0)+Conditions!$Q$2,FALSE)*GV$19+GV$18*VLOOKUP(GV$1,Conditions!$A:$CT,MATCH($B43&amp;"_m2",Conditions!$S$1:$CT$1,0)+Conditions!$Q$2,FALSE))+VLOOKUP(GV$1,Conditions!$A:$CT,MATCH($B43&amp;"_b",Conditions!$S$1:$CT$1,0)+Conditions!$Q$2,FALSE),"")</f>
        <v>0.15416324998325895</v>
      </c>
      <c r="GW43" s="15">
        <f>IF(GW22,GW22*(VLOOKUP(GW$1,Conditions!$A:$CT,MATCH($B43&amp;"_m1",Conditions!$S$1:$CT$1,0)+Conditions!$Q$2,FALSE)*GW$19+GW$18*VLOOKUP(GW$1,Conditions!$A:$CT,MATCH($B43&amp;"_m2",Conditions!$S$1:$CT$1,0)+Conditions!$Q$2,FALSE))+VLOOKUP(GW$1,Conditions!$A:$CT,MATCH($B43&amp;"_b",Conditions!$S$1:$CT$1,0)+Conditions!$Q$2,FALSE),"")</f>
        <v>0.15416324998325895</v>
      </c>
      <c r="GX43" s="15">
        <f>IF(GX22,GX22*(VLOOKUP(GX$1,Conditions!$A:$CT,MATCH($B43&amp;"_m1",Conditions!$S$1:$CT$1,0)+Conditions!$Q$2,FALSE)*GX$19+GX$18*VLOOKUP(GX$1,Conditions!$A:$CT,MATCH($B43&amp;"_m2",Conditions!$S$1:$CT$1,0)+Conditions!$Q$2,FALSE))+VLOOKUP(GX$1,Conditions!$A:$CT,MATCH($B43&amp;"_b",Conditions!$S$1:$CT$1,0)+Conditions!$Q$2,FALSE),"")</f>
        <v>0.15416324998325895</v>
      </c>
      <c r="GY43" s="15">
        <f>IF(GY22,GY22*(VLOOKUP(GY$1,Conditions!$A:$CT,MATCH($B43&amp;"_m1",Conditions!$S$1:$CT$1,0)+Conditions!$Q$2,FALSE)*GY$19+GY$18*VLOOKUP(GY$1,Conditions!$A:$CT,MATCH($B43&amp;"_m2",Conditions!$S$1:$CT$1,0)+Conditions!$Q$2,FALSE))+VLOOKUP(GY$1,Conditions!$A:$CT,MATCH($B43&amp;"_b",Conditions!$S$1:$CT$1,0)+Conditions!$Q$2,FALSE),"")</f>
        <v>0.15416324998325895</v>
      </c>
      <c r="GZ43" s="15">
        <f>IF(GZ22,GZ22*(VLOOKUP(GZ$1,Conditions!$A:$CT,MATCH($B43&amp;"_m1",Conditions!$S$1:$CT$1,0)+Conditions!$Q$2,FALSE)*GZ$19+GZ$18*VLOOKUP(GZ$1,Conditions!$A:$CT,MATCH($B43&amp;"_m2",Conditions!$S$1:$CT$1,0)+Conditions!$Q$2,FALSE))+VLOOKUP(GZ$1,Conditions!$A:$CT,MATCH($B43&amp;"_b",Conditions!$S$1:$CT$1,0)+Conditions!$Q$2,FALSE),"")</f>
        <v>0.15416324998325895</v>
      </c>
      <c r="HA43" s="15">
        <f>IF(HA22,HA22*(VLOOKUP(HA$1,Conditions!$A:$CT,MATCH($B43&amp;"_m1",Conditions!$S$1:$CT$1,0)+Conditions!$Q$2,FALSE)*HA$19+HA$18*VLOOKUP(HA$1,Conditions!$A:$CT,MATCH($B43&amp;"_m2",Conditions!$S$1:$CT$1,0)+Conditions!$Q$2,FALSE))+VLOOKUP(HA$1,Conditions!$A:$CT,MATCH($B43&amp;"_b",Conditions!$S$1:$CT$1,0)+Conditions!$Q$2,FALSE),"")</f>
        <v>0.15416324998325895</v>
      </c>
      <c r="HB43" s="15">
        <f>IF(HB22,HB22*(VLOOKUP(HB$1,Conditions!$A:$CT,MATCH($B43&amp;"_m1",Conditions!$S$1:$CT$1,0)+Conditions!$Q$2,FALSE)*HB$19+HB$18*VLOOKUP(HB$1,Conditions!$A:$CT,MATCH($B43&amp;"_m2",Conditions!$S$1:$CT$1,0)+Conditions!$Q$2,FALSE))+VLOOKUP(HB$1,Conditions!$A:$CT,MATCH($B43&amp;"_b",Conditions!$S$1:$CT$1,0)+Conditions!$Q$2,FALSE),"")</f>
        <v>0.15416324998325895</v>
      </c>
      <c r="HC43" s="15">
        <f>IF(HC22,HC22*(VLOOKUP(HC$1,Conditions!$A:$CT,MATCH($B43&amp;"_m1",Conditions!$S$1:$CT$1,0)+Conditions!$Q$2,FALSE)*HC$19+HC$18*VLOOKUP(HC$1,Conditions!$A:$CT,MATCH($B43&amp;"_m2",Conditions!$S$1:$CT$1,0)+Conditions!$Q$2,FALSE))+VLOOKUP(HC$1,Conditions!$A:$CT,MATCH($B43&amp;"_b",Conditions!$S$1:$CT$1,0)+Conditions!$Q$2,FALSE),"")</f>
        <v>0.15416324998325895</v>
      </c>
      <c r="HD43" s="15">
        <f>IF(HD22,HD22*(VLOOKUP(HD$1,Conditions!$A:$CT,MATCH($B43&amp;"_m1",Conditions!$S$1:$CT$1,0)+Conditions!$Q$2,FALSE)*HD$19+HD$18*VLOOKUP(HD$1,Conditions!$A:$CT,MATCH($B43&amp;"_m2",Conditions!$S$1:$CT$1,0)+Conditions!$Q$2,FALSE))+VLOOKUP(HD$1,Conditions!$A:$CT,MATCH($B43&amp;"_b",Conditions!$S$1:$CT$1,0)+Conditions!$Q$2,FALSE),"")</f>
        <v>0.15416324998325895</v>
      </c>
      <c r="HE43" s="15">
        <f>IF(HE22,HE22*(VLOOKUP(HE$1,Conditions!$A:$CT,MATCH($B43&amp;"_m1",Conditions!$S$1:$CT$1,0)+Conditions!$Q$2,FALSE)*HE$19+HE$18*VLOOKUP(HE$1,Conditions!$A:$CT,MATCH($B43&amp;"_m2",Conditions!$S$1:$CT$1,0)+Conditions!$Q$2,FALSE))+VLOOKUP(HE$1,Conditions!$A:$CT,MATCH($B43&amp;"_b",Conditions!$S$1:$CT$1,0)+Conditions!$Q$2,FALSE),"")</f>
        <v>0.15416324998325895</v>
      </c>
      <c r="HF43" s="15">
        <f>IF(HF22,HF22*(VLOOKUP(HF$1,Conditions!$A:$CT,MATCH($B43&amp;"_m1",Conditions!$S$1:$CT$1,0)+Conditions!$Q$2,FALSE)*HF$19+HF$18*VLOOKUP(HF$1,Conditions!$A:$CT,MATCH($B43&amp;"_m2",Conditions!$S$1:$CT$1,0)+Conditions!$Q$2,FALSE))+VLOOKUP(HF$1,Conditions!$A:$CT,MATCH($B43&amp;"_b",Conditions!$S$1:$CT$1,0)+Conditions!$Q$2,FALSE),"")</f>
        <v>0.15416324998325895</v>
      </c>
      <c r="HG43" s="15">
        <f>IF(HG22,HG22*(VLOOKUP(HG$1,Conditions!$A:$CT,MATCH($B43&amp;"_m1",Conditions!$S$1:$CT$1,0)+Conditions!$Q$2,FALSE)*HG$19+HG$18*VLOOKUP(HG$1,Conditions!$A:$CT,MATCH($B43&amp;"_m2",Conditions!$S$1:$CT$1,0)+Conditions!$Q$2,FALSE))+VLOOKUP(HG$1,Conditions!$A:$CT,MATCH($B43&amp;"_b",Conditions!$S$1:$CT$1,0)+Conditions!$Q$2,FALSE),"")</f>
        <v>0.15416324998325895</v>
      </c>
      <c r="HH43" s="15">
        <f>IF(HH22,HH22*(VLOOKUP(HH$1,Conditions!$A:$CT,MATCH($B43&amp;"_m1",Conditions!$S$1:$CT$1,0)+Conditions!$Q$2,FALSE)*HH$19+HH$18*VLOOKUP(HH$1,Conditions!$A:$CT,MATCH($B43&amp;"_m2",Conditions!$S$1:$CT$1,0)+Conditions!$Q$2,FALSE))+VLOOKUP(HH$1,Conditions!$A:$CT,MATCH($B43&amp;"_b",Conditions!$S$1:$CT$1,0)+Conditions!$Q$2,FALSE),"")</f>
        <v>0.15416324998325895</v>
      </c>
      <c r="HI43" s="15">
        <f>IF(HI22,HI22*(VLOOKUP(HI$1,Conditions!$A:$CT,MATCH($B43&amp;"_m1",Conditions!$S$1:$CT$1,0)+Conditions!$Q$2,FALSE)*HI$19+HI$18*VLOOKUP(HI$1,Conditions!$A:$CT,MATCH($B43&amp;"_m2",Conditions!$S$1:$CT$1,0)+Conditions!$Q$2,FALSE))+VLOOKUP(HI$1,Conditions!$A:$CT,MATCH($B43&amp;"_b",Conditions!$S$1:$CT$1,0)+Conditions!$Q$2,FALSE),"")</f>
        <v>0.15416324998325895</v>
      </c>
      <c r="HJ43" s="15">
        <f>IF(HJ22,HJ22*(VLOOKUP(HJ$1,Conditions!$A:$CT,MATCH($B43&amp;"_m1",Conditions!$S$1:$CT$1,0)+Conditions!$Q$2,FALSE)*HJ$19+HJ$18*VLOOKUP(HJ$1,Conditions!$A:$CT,MATCH($B43&amp;"_m2",Conditions!$S$1:$CT$1,0)+Conditions!$Q$2,FALSE))+VLOOKUP(HJ$1,Conditions!$A:$CT,MATCH($B43&amp;"_b",Conditions!$S$1:$CT$1,0)+Conditions!$Q$2,FALSE),"")</f>
        <v>0.15416324998325895</v>
      </c>
      <c r="HK43" s="15">
        <f>IF(HK22,HK22*(VLOOKUP(HK$1,Conditions!$A:$CT,MATCH($B43&amp;"_m1",Conditions!$S$1:$CT$1,0)+Conditions!$Q$2,FALSE)*HK$19+HK$18*VLOOKUP(HK$1,Conditions!$A:$CT,MATCH($B43&amp;"_m2",Conditions!$S$1:$CT$1,0)+Conditions!$Q$2,FALSE))+VLOOKUP(HK$1,Conditions!$A:$CT,MATCH($B43&amp;"_b",Conditions!$S$1:$CT$1,0)+Conditions!$Q$2,FALSE),"")</f>
        <v>6.1706905681736104E-2</v>
      </c>
      <c r="HL43" s="15">
        <f>IF(HL22,HL22*(VLOOKUP(HL$1,Conditions!$A:$CT,MATCH($B43&amp;"_m1",Conditions!$S$1:$CT$1,0)+Conditions!$Q$2,FALSE)*HL$19+HL$18*VLOOKUP(HL$1,Conditions!$A:$CT,MATCH($B43&amp;"_m2",Conditions!$S$1:$CT$1,0)+Conditions!$Q$2,FALSE))+VLOOKUP(HL$1,Conditions!$A:$CT,MATCH($B43&amp;"_b",Conditions!$S$1:$CT$1,0)+Conditions!$Q$2,FALSE),"")</f>
        <v>6.1706905681736104E-2</v>
      </c>
      <c r="HM43" s="15">
        <f>IF(HM22,HM22*(VLOOKUP(HM$1,Conditions!$A:$CT,MATCH($B43&amp;"_m1",Conditions!$S$1:$CT$1,0)+Conditions!$Q$2,FALSE)*HM$19+HM$18*VLOOKUP(HM$1,Conditions!$A:$CT,MATCH($B43&amp;"_m2",Conditions!$S$1:$CT$1,0)+Conditions!$Q$2,FALSE))+VLOOKUP(HM$1,Conditions!$A:$CT,MATCH($B43&amp;"_b",Conditions!$S$1:$CT$1,0)+Conditions!$Q$2,FALSE),"")</f>
        <v>6.1706905681736104E-2</v>
      </c>
      <c r="HN43" s="15">
        <f>IF(HN22,HN22*(VLOOKUP(HN$1,Conditions!$A:$CT,MATCH($B43&amp;"_m1",Conditions!$S$1:$CT$1,0)+Conditions!$Q$2,FALSE)*HN$19+HN$18*VLOOKUP(HN$1,Conditions!$A:$CT,MATCH($B43&amp;"_m2",Conditions!$S$1:$CT$1,0)+Conditions!$Q$2,FALSE))+VLOOKUP(HN$1,Conditions!$A:$CT,MATCH($B43&amp;"_b",Conditions!$S$1:$CT$1,0)+Conditions!$Q$2,FALSE),"")</f>
        <v>6.1706905681736104E-2</v>
      </c>
      <c r="HO43" s="15">
        <f>IF(HO22,HO22*(VLOOKUP(HO$1,Conditions!$A:$CT,MATCH($B43&amp;"_m1",Conditions!$S$1:$CT$1,0)+Conditions!$Q$2,FALSE)*HO$19+HO$18*VLOOKUP(HO$1,Conditions!$A:$CT,MATCH($B43&amp;"_m2",Conditions!$S$1:$CT$1,0)+Conditions!$Q$2,FALSE))+VLOOKUP(HO$1,Conditions!$A:$CT,MATCH($B43&amp;"_b",Conditions!$S$1:$CT$1,0)+Conditions!$Q$2,FALSE),"")</f>
        <v>6.1706905681736104E-2</v>
      </c>
      <c r="HP43" s="15">
        <f>IF(HP22,HP22*(VLOOKUP(HP$1,Conditions!$A:$CT,MATCH($B43&amp;"_m1",Conditions!$S$1:$CT$1,0)+Conditions!$Q$2,FALSE)*HP$19+HP$18*VLOOKUP(HP$1,Conditions!$A:$CT,MATCH($B43&amp;"_m2",Conditions!$S$1:$CT$1,0)+Conditions!$Q$2,FALSE))+VLOOKUP(HP$1,Conditions!$A:$CT,MATCH($B43&amp;"_b",Conditions!$S$1:$CT$1,0)+Conditions!$Q$2,FALSE),"")</f>
        <v>6.1706905681736104E-2</v>
      </c>
      <c r="HQ43" s="15">
        <f>IF(HQ22,HQ22*(VLOOKUP(HQ$1,Conditions!$A:$CT,MATCH($B43&amp;"_m1",Conditions!$S$1:$CT$1,0)+Conditions!$Q$2,FALSE)*HQ$19+HQ$18*VLOOKUP(HQ$1,Conditions!$A:$CT,MATCH($B43&amp;"_m2",Conditions!$S$1:$CT$1,0)+Conditions!$Q$2,FALSE))+VLOOKUP(HQ$1,Conditions!$A:$CT,MATCH($B43&amp;"_b",Conditions!$S$1:$CT$1,0)+Conditions!$Q$2,FALSE),"")</f>
        <v>6.1706905681736104E-2</v>
      </c>
      <c r="HR43" s="15">
        <f>IF(HR22,HR22*(VLOOKUP(HR$1,Conditions!$A:$CT,MATCH($B43&amp;"_m1",Conditions!$S$1:$CT$1,0)+Conditions!$Q$2,FALSE)*HR$19+HR$18*VLOOKUP(HR$1,Conditions!$A:$CT,MATCH($B43&amp;"_m2",Conditions!$S$1:$CT$1,0)+Conditions!$Q$2,FALSE))+VLOOKUP(HR$1,Conditions!$A:$CT,MATCH($B43&amp;"_b",Conditions!$S$1:$CT$1,0)+Conditions!$Q$2,FALSE),"")</f>
        <v>6.1706905681736104E-2</v>
      </c>
      <c r="HS43" s="15">
        <f>IF(HS22,HS22*(VLOOKUP(HS$1,Conditions!$A:$CT,MATCH($B43&amp;"_m1",Conditions!$S$1:$CT$1,0)+Conditions!$Q$2,FALSE)*HS$19+HS$18*VLOOKUP(HS$1,Conditions!$A:$CT,MATCH($B43&amp;"_m2",Conditions!$S$1:$CT$1,0)+Conditions!$Q$2,FALSE))+VLOOKUP(HS$1,Conditions!$A:$CT,MATCH($B43&amp;"_b",Conditions!$S$1:$CT$1,0)+Conditions!$Q$2,FALSE),"")</f>
        <v>6.1706905681736104E-2</v>
      </c>
      <c r="HT43" s="15">
        <f>IF(HT22,HT22*(VLOOKUP(HT$1,Conditions!$A:$CT,MATCH($B43&amp;"_m1",Conditions!$S$1:$CT$1,0)+Conditions!$Q$2,FALSE)*HT$19+HT$18*VLOOKUP(HT$1,Conditions!$A:$CT,MATCH($B43&amp;"_m2",Conditions!$S$1:$CT$1,0)+Conditions!$Q$2,FALSE))+VLOOKUP(HT$1,Conditions!$A:$CT,MATCH($B43&amp;"_b",Conditions!$S$1:$CT$1,0)+Conditions!$Q$2,FALSE),"")</f>
        <v>6.1706905681736104E-2</v>
      </c>
      <c r="HU43" s="15">
        <f>IF(HU22,HU22*(VLOOKUP(HU$1,Conditions!$A:$CT,MATCH($B43&amp;"_m1",Conditions!$S$1:$CT$1,0)+Conditions!$Q$2,FALSE)*HU$19+HU$18*VLOOKUP(HU$1,Conditions!$A:$CT,MATCH($B43&amp;"_m2",Conditions!$S$1:$CT$1,0)+Conditions!$Q$2,FALSE))+VLOOKUP(HU$1,Conditions!$A:$CT,MATCH($B43&amp;"_b",Conditions!$S$1:$CT$1,0)+Conditions!$Q$2,FALSE),"")</f>
        <v>6.1706905681736104E-2</v>
      </c>
      <c r="HV43" s="15">
        <f>IF(HV22,HV22*(VLOOKUP(HV$1,Conditions!$A:$CT,MATCH($B43&amp;"_m1",Conditions!$S$1:$CT$1,0)+Conditions!$Q$2,FALSE)*HV$19+HV$18*VLOOKUP(HV$1,Conditions!$A:$CT,MATCH($B43&amp;"_m2",Conditions!$S$1:$CT$1,0)+Conditions!$Q$2,FALSE))+VLOOKUP(HV$1,Conditions!$A:$CT,MATCH($B43&amp;"_b",Conditions!$S$1:$CT$1,0)+Conditions!$Q$2,FALSE),"")</f>
        <v>6.1706905681736104E-2</v>
      </c>
      <c r="HW43" s="15">
        <f>IF(HW22,HW22*(VLOOKUP(HW$1,Conditions!$A:$CT,MATCH($B43&amp;"_m1",Conditions!$S$1:$CT$1,0)+Conditions!$Q$2,FALSE)*HW$19+HW$18*VLOOKUP(HW$1,Conditions!$A:$CT,MATCH($B43&amp;"_m2",Conditions!$S$1:$CT$1,0)+Conditions!$Q$2,FALSE))+VLOOKUP(HW$1,Conditions!$A:$CT,MATCH($B43&amp;"_b",Conditions!$S$1:$CT$1,0)+Conditions!$Q$2,FALSE),"")</f>
        <v>6.1706905681736104E-2</v>
      </c>
      <c r="HX43" s="15">
        <f>IF(HX22,HX22*(VLOOKUP(HX$1,Conditions!$A:$CT,MATCH($B43&amp;"_m1",Conditions!$S$1:$CT$1,0)+Conditions!$Q$2,FALSE)*HX$19+HX$18*VLOOKUP(HX$1,Conditions!$A:$CT,MATCH($B43&amp;"_m2",Conditions!$S$1:$CT$1,0)+Conditions!$Q$2,FALSE))+VLOOKUP(HX$1,Conditions!$A:$CT,MATCH($B43&amp;"_b",Conditions!$S$1:$CT$1,0)+Conditions!$Q$2,FALSE),"")</f>
        <v>6.1706905681736104E-2</v>
      </c>
      <c r="HY43" s="15">
        <f>IF(HY22,HY22*(VLOOKUP(HY$1,Conditions!$A:$CT,MATCH($B43&amp;"_m1",Conditions!$S$1:$CT$1,0)+Conditions!$Q$2,FALSE)*HY$19+HY$18*VLOOKUP(HY$1,Conditions!$A:$CT,MATCH($B43&amp;"_m2",Conditions!$S$1:$CT$1,0)+Conditions!$Q$2,FALSE))+VLOOKUP(HY$1,Conditions!$A:$CT,MATCH($B43&amp;"_b",Conditions!$S$1:$CT$1,0)+Conditions!$Q$2,FALSE),"")</f>
        <v>6.1706905681736104E-2</v>
      </c>
      <c r="HZ43" s="15">
        <f>IF(HZ22,HZ22*(VLOOKUP(HZ$1,Conditions!$A:$CT,MATCH($B43&amp;"_m1",Conditions!$S$1:$CT$1,0)+Conditions!$Q$2,FALSE)*HZ$19+HZ$18*VLOOKUP(HZ$1,Conditions!$A:$CT,MATCH($B43&amp;"_m2",Conditions!$S$1:$CT$1,0)+Conditions!$Q$2,FALSE))+VLOOKUP(HZ$1,Conditions!$A:$CT,MATCH($B43&amp;"_b",Conditions!$S$1:$CT$1,0)+Conditions!$Q$2,FALSE),"")</f>
        <v>6.1706905681736104E-2</v>
      </c>
      <c r="IA43" s="15">
        <f>IF(IA22,IA22*(VLOOKUP(IA$1,Conditions!$A:$CT,MATCH($B43&amp;"_m1",Conditions!$S$1:$CT$1,0)+Conditions!$Q$2,FALSE)*IA$19+IA$18*VLOOKUP(IA$1,Conditions!$A:$CT,MATCH($B43&amp;"_m2",Conditions!$S$1:$CT$1,0)+Conditions!$Q$2,FALSE))+VLOOKUP(IA$1,Conditions!$A:$CT,MATCH($B43&amp;"_b",Conditions!$S$1:$CT$1,0)+Conditions!$Q$2,FALSE),"")</f>
        <v>6.1706905681736104E-2</v>
      </c>
      <c r="IB43" s="15">
        <f>IF(IB22,IB22*(VLOOKUP(IB$1,Conditions!$A:$CT,MATCH($B43&amp;"_m1",Conditions!$S$1:$CT$1,0)+Conditions!$Q$2,FALSE)*IB$19+IB$18*VLOOKUP(IB$1,Conditions!$A:$CT,MATCH($B43&amp;"_m2",Conditions!$S$1:$CT$1,0)+Conditions!$Q$2,FALSE))+VLOOKUP(IB$1,Conditions!$A:$CT,MATCH($B43&amp;"_b",Conditions!$S$1:$CT$1,0)+Conditions!$Q$2,FALSE),"")</f>
        <v>6.1706905681736104E-2</v>
      </c>
      <c r="IC43" s="15">
        <f>IF(IC22,IC22*(VLOOKUP(IC$1,Conditions!$A:$CT,MATCH($B43&amp;"_m1",Conditions!$S$1:$CT$1,0)+Conditions!$Q$2,FALSE)*IC$19+IC$18*VLOOKUP(IC$1,Conditions!$A:$CT,MATCH($B43&amp;"_m2",Conditions!$S$1:$CT$1,0)+Conditions!$Q$2,FALSE))+VLOOKUP(IC$1,Conditions!$A:$CT,MATCH($B43&amp;"_b",Conditions!$S$1:$CT$1,0)+Conditions!$Q$2,FALSE),"")</f>
        <v>6.1706905681736104E-2</v>
      </c>
      <c r="ID43" s="15">
        <f>IF(ID22,ID22*(VLOOKUP(ID$1,Conditions!$A:$CT,MATCH($B43&amp;"_m1",Conditions!$S$1:$CT$1,0)+Conditions!$Q$2,FALSE)*ID$19+ID$18*VLOOKUP(ID$1,Conditions!$A:$CT,MATCH($B43&amp;"_m2",Conditions!$S$1:$CT$1,0)+Conditions!$Q$2,FALSE))+VLOOKUP(ID$1,Conditions!$A:$CT,MATCH($B43&amp;"_b",Conditions!$S$1:$CT$1,0)+Conditions!$Q$2,FALSE),"")</f>
        <v>6.1706905681736104E-2</v>
      </c>
      <c r="IE43" s="15">
        <f>IF(IE22,IE22*(VLOOKUP(IE$1,Conditions!$A:$CT,MATCH($B43&amp;"_m1",Conditions!$S$1:$CT$1,0)+Conditions!$Q$2,FALSE)*IE$19+IE$18*VLOOKUP(IE$1,Conditions!$A:$CT,MATCH($B43&amp;"_m2",Conditions!$S$1:$CT$1,0)+Conditions!$Q$2,FALSE))+VLOOKUP(IE$1,Conditions!$A:$CT,MATCH($B43&amp;"_b",Conditions!$S$1:$CT$1,0)+Conditions!$Q$2,FALSE),"")</f>
        <v>6.1706905681736104E-2</v>
      </c>
      <c r="IF43" s="15">
        <f>IF(IF22,IF22*(VLOOKUP(IF$1,Conditions!$A:$CT,MATCH($B43&amp;"_m1",Conditions!$S$1:$CT$1,0)+Conditions!$Q$2,FALSE)*IF$19+IF$18*VLOOKUP(IF$1,Conditions!$A:$CT,MATCH($B43&amp;"_m2",Conditions!$S$1:$CT$1,0)+Conditions!$Q$2,FALSE))+VLOOKUP(IF$1,Conditions!$A:$CT,MATCH($B43&amp;"_b",Conditions!$S$1:$CT$1,0)+Conditions!$Q$2,FALSE),"")</f>
        <v>6.1706905681736104E-2</v>
      </c>
      <c r="IG43" s="15">
        <f>IF(IG22,IG22*(VLOOKUP(IG$1,Conditions!$A:$CT,MATCH($B43&amp;"_m1",Conditions!$S$1:$CT$1,0)+Conditions!$Q$2,FALSE)*IG$19+IG$18*VLOOKUP(IG$1,Conditions!$A:$CT,MATCH($B43&amp;"_m2",Conditions!$S$1:$CT$1,0)+Conditions!$Q$2,FALSE))+VLOOKUP(IG$1,Conditions!$A:$CT,MATCH($B43&amp;"_b",Conditions!$S$1:$CT$1,0)+Conditions!$Q$2,FALSE),"")</f>
        <v>6.1706905681736104E-2</v>
      </c>
      <c r="IH43" s="15">
        <f>IF(IH22,IH22*(VLOOKUP(IH$1,Conditions!$A:$CT,MATCH($B43&amp;"_m1",Conditions!$S$1:$CT$1,0)+Conditions!$Q$2,FALSE)*IH$19+IH$18*VLOOKUP(IH$1,Conditions!$A:$CT,MATCH($B43&amp;"_m2",Conditions!$S$1:$CT$1,0)+Conditions!$Q$2,FALSE))+VLOOKUP(IH$1,Conditions!$A:$CT,MATCH($B43&amp;"_b",Conditions!$S$1:$CT$1,0)+Conditions!$Q$2,FALSE),"")</f>
        <v>6.1706905681736104E-2</v>
      </c>
      <c r="II43" s="15">
        <f>IF(II22,II22*(VLOOKUP(II$1,Conditions!$A:$CT,MATCH($B43&amp;"_m1",Conditions!$S$1:$CT$1,0)+Conditions!$Q$2,FALSE)*II$19+II$18*VLOOKUP(II$1,Conditions!$A:$CT,MATCH($B43&amp;"_m2",Conditions!$S$1:$CT$1,0)+Conditions!$Q$2,FALSE))+VLOOKUP(II$1,Conditions!$A:$CT,MATCH($B43&amp;"_b",Conditions!$S$1:$CT$1,0)+Conditions!$Q$2,FALSE),"")</f>
        <v>6.1706905681736104E-2</v>
      </c>
      <c r="IJ43" s="15">
        <f>IF(IJ22,IJ22*(VLOOKUP(IJ$1,Conditions!$A:$CT,MATCH($B43&amp;"_m1",Conditions!$S$1:$CT$1,0)+Conditions!$Q$2,FALSE)*IJ$19+IJ$18*VLOOKUP(IJ$1,Conditions!$A:$CT,MATCH($B43&amp;"_m2",Conditions!$S$1:$CT$1,0)+Conditions!$Q$2,FALSE))+VLOOKUP(IJ$1,Conditions!$A:$CT,MATCH($B43&amp;"_b",Conditions!$S$1:$CT$1,0)+Conditions!$Q$2,FALSE),"")</f>
        <v>6.1706905681736104E-2</v>
      </c>
      <c r="IK43" s="15">
        <f>IF(IK22,IK22*(VLOOKUP(IK$1,Conditions!$A:$CT,MATCH($B43&amp;"_m1",Conditions!$S$1:$CT$1,0)+Conditions!$Q$2,FALSE)*IK$19+IK$18*VLOOKUP(IK$1,Conditions!$A:$CT,MATCH($B43&amp;"_m2",Conditions!$S$1:$CT$1,0)+Conditions!$Q$2,FALSE))+VLOOKUP(IK$1,Conditions!$A:$CT,MATCH($B43&amp;"_b",Conditions!$S$1:$CT$1,0)+Conditions!$Q$2,FALSE),"")</f>
        <v>6.1706905681736104E-2</v>
      </c>
      <c r="IL43" s="15">
        <f>IF(IL22,IL22*(VLOOKUP(IL$1,Conditions!$A:$CT,MATCH($B43&amp;"_m1",Conditions!$S$1:$CT$1,0)+Conditions!$Q$2,FALSE)*IL$19+IL$18*VLOOKUP(IL$1,Conditions!$A:$CT,MATCH($B43&amp;"_m2",Conditions!$S$1:$CT$1,0)+Conditions!$Q$2,FALSE))+VLOOKUP(IL$1,Conditions!$A:$CT,MATCH($B43&amp;"_b",Conditions!$S$1:$CT$1,0)+Conditions!$Q$2,FALSE),"")</f>
        <v>6.1706905681736104E-2</v>
      </c>
      <c r="IM43" s="15">
        <f>IF(IM22,IM22*(VLOOKUP(IM$1,Conditions!$A:$CT,MATCH($B43&amp;"_m1",Conditions!$S$1:$CT$1,0)+Conditions!$Q$2,FALSE)*IM$19+IM$18*VLOOKUP(IM$1,Conditions!$A:$CT,MATCH($B43&amp;"_m2",Conditions!$S$1:$CT$1,0)+Conditions!$Q$2,FALSE))+VLOOKUP(IM$1,Conditions!$A:$CT,MATCH($B43&amp;"_b",Conditions!$S$1:$CT$1,0)+Conditions!$Q$2,FALSE),"")</f>
        <v>6.1706905681736104E-2</v>
      </c>
      <c r="IN43" s="15">
        <f>IF(IN22,IN22*(VLOOKUP(IN$1,Conditions!$A:$CT,MATCH($B43&amp;"_m1",Conditions!$S$1:$CT$1,0)+Conditions!$Q$2,FALSE)*IN$19+IN$18*VLOOKUP(IN$1,Conditions!$A:$CT,MATCH($B43&amp;"_m2",Conditions!$S$1:$CT$1,0)+Conditions!$Q$2,FALSE))+VLOOKUP(IN$1,Conditions!$A:$CT,MATCH($B43&amp;"_b",Conditions!$S$1:$CT$1,0)+Conditions!$Q$2,FALSE),"")</f>
        <v>6.1706905681736104E-2</v>
      </c>
      <c r="IO43" s="15">
        <f>IF(IO22,IO22*(VLOOKUP(IO$1,Conditions!$A:$CT,MATCH($B43&amp;"_m1",Conditions!$S$1:$CT$1,0)+Conditions!$Q$2,FALSE)*IO$19+IO$18*VLOOKUP(IO$1,Conditions!$A:$CT,MATCH($B43&amp;"_m2",Conditions!$S$1:$CT$1,0)+Conditions!$Q$2,FALSE))+VLOOKUP(IO$1,Conditions!$A:$CT,MATCH($B43&amp;"_b",Conditions!$S$1:$CT$1,0)+Conditions!$Q$2,FALSE),"")</f>
        <v>0.42724940666473588</v>
      </c>
      <c r="IP43" s="15">
        <f>IF(IP22,IP22*(VLOOKUP(IP$1,Conditions!$A:$CT,MATCH($B43&amp;"_m1",Conditions!$S$1:$CT$1,0)+Conditions!$Q$2,FALSE)*IP$19+IP$18*VLOOKUP(IP$1,Conditions!$A:$CT,MATCH($B43&amp;"_m2",Conditions!$S$1:$CT$1,0)+Conditions!$Q$2,FALSE))+VLOOKUP(IP$1,Conditions!$A:$CT,MATCH($B43&amp;"_b",Conditions!$S$1:$CT$1,0)+Conditions!$Q$2,FALSE),"")</f>
        <v>0.42724940666473588</v>
      </c>
      <c r="IQ43" s="15">
        <f>IF(IQ22,IQ22*(VLOOKUP(IQ$1,Conditions!$A:$CT,MATCH($B43&amp;"_m1",Conditions!$S$1:$CT$1,0)+Conditions!$Q$2,FALSE)*IQ$19+IQ$18*VLOOKUP(IQ$1,Conditions!$A:$CT,MATCH($B43&amp;"_m2",Conditions!$S$1:$CT$1,0)+Conditions!$Q$2,FALSE))+VLOOKUP(IQ$1,Conditions!$A:$CT,MATCH($B43&amp;"_b",Conditions!$S$1:$CT$1,0)+Conditions!$Q$2,FALSE),"")</f>
        <v>0.42724940666473588</v>
      </c>
      <c r="IR43" s="15">
        <f>IF(IR22,IR22*(VLOOKUP(IR$1,Conditions!$A:$CT,MATCH($B43&amp;"_m1",Conditions!$S$1:$CT$1,0)+Conditions!$Q$2,FALSE)*IR$19+IR$18*VLOOKUP(IR$1,Conditions!$A:$CT,MATCH($B43&amp;"_m2",Conditions!$S$1:$CT$1,0)+Conditions!$Q$2,FALSE))+VLOOKUP(IR$1,Conditions!$A:$CT,MATCH($B43&amp;"_b",Conditions!$S$1:$CT$1,0)+Conditions!$Q$2,FALSE),"")</f>
        <v>0.42724940666473588</v>
      </c>
      <c r="IS43" s="15">
        <f>IF(IS22,IS22*(VLOOKUP(IS$1,Conditions!$A:$CT,MATCH($B43&amp;"_m1",Conditions!$S$1:$CT$1,0)+Conditions!$Q$2,FALSE)*IS$19+IS$18*VLOOKUP(IS$1,Conditions!$A:$CT,MATCH($B43&amp;"_m2",Conditions!$S$1:$CT$1,0)+Conditions!$Q$2,FALSE))+VLOOKUP(IS$1,Conditions!$A:$CT,MATCH($B43&amp;"_b",Conditions!$S$1:$CT$1,0)+Conditions!$Q$2,FALSE),"")</f>
        <v>0.42724940666473588</v>
      </c>
      <c r="IT43" s="15">
        <f>IF(IT22,IT22*(VLOOKUP(IT$1,Conditions!$A:$CT,MATCH($B43&amp;"_m1",Conditions!$S$1:$CT$1,0)+Conditions!$Q$2,FALSE)*IT$19+IT$18*VLOOKUP(IT$1,Conditions!$A:$CT,MATCH($B43&amp;"_m2",Conditions!$S$1:$CT$1,0)+Conditions!$Q$2,FALSE))+VLOOKUP(IT$1,Conditions!$A:$CT,MATCH($B43&amp;"_b",Conditions!$S$1:$CT$1,0)+Conditions!$Q$2,FALSE),"")</f>
        <v>0.42724940666473588</v>
      </c>
      <c r="IU43" s="15">
        <f>IF(IU22,IU22*(VLOOKUP(IU$1,Conditions!$A:$CT,MATCH($B43&amp;"_m1",Conditions!$S$1:$CT$1,0)+Conditions!$Q$2,FALSE)*IU$19+IU$18*VLOOKUP(IU$1,Conditions!$A:$CT,MATCH($B43&amp;"_m2",Conditions!$S$1:$CT$1,0)+Conditions!$Q$2,FALSE))+VLOOKUP(IU$1,Conditions!$A:$CT,MATCH($B43&amp;"_b",Conditions!$S$1:$CT$1,0)+Conditions!$Q$2,FALSE),"")</f>
        <v>0.42724940666473588</v>
      </c>
      <c r="IV43" s="15">
        <f>IF(IV22,IV22*(VLOOKUP(IV$1,Conditions!$A:$CT,MATCH($B43&amp;"_m1",Conditions!$S$1:$CT$1,0)+Conditions!$Q$2,FALSE)*IV$19+IV$18*VLOOKUP(IV$1,Conditions!$A:$CT,MATCH($B43&amp;"_m2",Conditions!$S$1:$CT$1,0)+Conditions!$Q$2,FALSE))+VLOOKUP(IV$1,Conditions!$A:$CT,MATCH($B43&amp;"_b",Conditions!$S$1:$CT$1,0)+Conditions!$Q$2,FALSE),"")</f>
        <v>0.42724940666473588</v>
      </c>
      <c r="IW43" s="15">
        <f>IF(IW22,IW22*(VLOOKUP(IW$1,Conditions!$A:$CT,MATCH($B43&amp;"_m1",Conditions!$S$1:$CT$1,0)+Conditions!$Q$2,FALSE)*IW$19+IW$18*VLOOKUP(IW$1,Conditions!$A:$CT,MATCH($B43&amp;"_m2",Conditions!$S$1:$CT$1,0)+Conditions!$Q$2,FALSE))+VLOOKUP(IW$1,Conditions!$A:$CT,MATCH($B43&amp;"_b",Conditions!$S$1:$CT$1,0)+Conditions!$Q$2,FALSE),"")</f>
        <v>0.42724940666473588</v>
      </c>
      <c r="IX43" s="15">
        <f>IF(IX22,IX22*(VLOOKUP(IX$1,Conditions!$A:$CT,MATCH($B43&amp;"_m1",Conditions!$S$1:$CT$1,0)+Conditions!$Q$2,FALSE)*IX$19+IX$18*VLOOKUP(IX$1,Conditions!$A:$CT,MATCH($B43&amp;"_m2",Conditions!$S$1:$CT$1,0)+Conditions!$Q$2,FALSE))+VLOOKUP(IX$1,Conditions!$A:$CT,MATCH($B43&amp;"_b",Conditions!$S$1:$CT$1,0)+Conditions!$Q$2,FALSE),"")</f>
        <v>0.42724940666473588</v>
      </c>
      <c r="IY43" s="15">
        <f>IF(IY22,IY22*(VLOOKUP(IY$1,Conditions!$A:$CT,MATCH($B43&amp;"_m1",Conditions!$S$1:$CT$1,0)+Conditions!$Q$2,FALSE)*IY$19+IY$18*VLOOKUP(IY$1,Conditions!$A:$CT,MATCH($B43&amp;"_m2",Conditions!$S$1:$CT$1,0)+Conditions!$Q$2,FALSE))+VLOOKUP(IY$1,Conditions!$A:$CT,MATCH($B43&amp;"_b",Conditions!$S$1:$CT$1,0)+Conditions!$Q$2,FALSE),"")</f>
        <v>0.42724940666473588</v>
      </c>
      <c r="IZ43" s="15">
        <f>IF(IZ22,IZ22*(VLOOKUP(IZ$1,Conditions!$A:$CT,MATCH($B43&amp;"_m1",Conditions!$S$1:$CT$1,0)+Conditions!$Q$2,FALSE)*IZ$19+IZ$18*VLOOKUP(IZ$1,Conditions!$A:$CT,MATCH($B43&amp;"_m2",Conditions!$S$1:$CT$1,0)+Conditions!$Q$2,FALSE))+VLOOKUP(IZ$1,Conditions!$A:$CT,MATCH($B43&amp;"_b",Conditions!$S$1:$CT$1,0)+Conditions!$Q$2,FALSE),"")</f>
        <v>0.42724940666473588</v>
      </c>
      <c r="JA43" s="15">
        <f>IF(JA22,JA22*(VLOOKUP(JA$1,Conditions!$A:$CT,MATCH($B43&amp;"_m1",Conditions!$S$1:$CT$1,0)+Conditions!$Q$2,FALSE)*JA$19+JA$18*VLOOKUP(JA$1,Conditions!$A:$CT,MATCH($B43&amp;"_m2",Conditions!$S$1:$CT$1,0)+Conditions!$Q$2,FALSE))+VLOOKUP(JA$1,Conditions!$A:$CT,MATCH($B43&amp;"_b",Conditions!$S$1:$CT$1,0)+Conditions!$Q$2,FALSE),"")</f>
        <v>0.42724940666473588</v>
      </c>
      <c r="JB43" s="15">
        <f>IF(JB22,JB22*(VLOOKUP(JB$1,Conditions!$A:$CT,MATCH($B43&amp;"_m1",Conditions!$S$1:$CT$1,0)+Conditions!$Q$2,FALSE)*JB$19+JB$18*VLOOKUP(JB$1,Conditions!$A:$CT,MATCH($B43&amp;"_m2",Conditions!$S$1:$CT$1,0)+Conditions!$Q$2,FALSE))+VLOOKUP(JB$1,Conditions!$A:$CT,MATCH($B43&amp;"_b",Conditions!$S$1:$CT$1,0)+Conditions!$Q$2,FALSE),"")</f>
        <v>0.42724940666473588</v>
      </c>
      <c r="JC43" s="15">
        <f>IF(JC22,JC22*(VLOOKUP(JC$1,Conditions!$A:$CT,MATCH($B43&amp;"_m1",Conditions!$S$1:$CT$1,0)+Conditions!$Q$2,FALSE)*JC$19+JC$18*VLOOKUP(JC$1,Conditions!$A:$CT,MATCH($B43&amp;"_m2",Conditions!$S$1:$CT$1,0)+Conditions!$Q$2,FALSE))+VLOOKUP(JC$1,Conditions!$A:$CT,MATCH($B43&amp;"_b",Conditions!$S$1:$CT$1,0)+Conditions!$Q$2,FALSE),"")</f>
        <v>0.42724940666473588</v>
      </c>
      <c r="JD43" s="15">
        <f>IF(JD22,JD22*(VLOOKUP(JD$1,Conditions!$A:$CT,MATCH($B43&amp;"_m1",Conditions!$S$1:$CT$1,0)+Conditions!$Q$2,FALSE)*JD$19+JD$18*VLOOKUP(JD$1,Conditions!$A:$CT,MATCH($B43&amp;"_m2",Conditions!$S$1:$CT$1,0)+Conditions!$Q$2,FALSE))+VLOOKUP(JD$1,Conditions!$A:$CT,MATCH($B43&amp;"_b",Conditions!$S$1:$CT$1,0)+Conditions!$Q$2,FALSE),"")</f>
        <v>0.42724940666473588</v>
      </c>
      <c r="JE43" s="15">
        <f>IF(JE22,JE22*(VLOOKUP(JE$1,Conditions!$A:$CT,MATCH($B43&amp;"_m1",Conditions!$S$1:$CT$1,0)+Conditions!$Q$2,FALSE)*JE$19+JE$18*VLOOKUP(JE$1,Conditions!$A:$CT,MATCH($B43&amp;"_m2",Conditions!$S$1:$CT$1,0)+Conditions!$Q$2,FALSE))+VLOOKUP(JE$1,Conditions!$A:$CT,MATCH($B43&amp;"_b",Conditions!$S$1:$CT$1,0)+Conditions!$Q$2,FALSE),"")</f>
        <v>0.42724940666473588</v>
      </c>
    </row>
    <row r="44" spans="1:265" s="7" customFormat="1" x14ac:dyDescent="0.2">
      <c r="A44" s="8"/>
      <c r="B44" s="21" t="str">
        <f>CONCATENATE(B26,"_",$C$42)</f>
        <v>methane_FID</v>
      </c>
      <c r="C44" s="11">
        <v>1</v>
      </c>
      <c r="D44" s="11"/>
      <c r="E44" s="15" t="str">
        <f>IF(E26,E26*(VLOOKUP(E$1,Conditions!$A:$CT,MATCH($B44&amp;"_m1",Conditions!$S$1:$CT$1,0)+Conditions!$Q$2,FALSE)*E$19+E$18*VLOOKUP(E$1,Conditions!$A:$CT,MATCH($B44&amp;"_m2",Conditions!$S$1:$CT$1,0)+Conditions!$Q$2,FALSE))+VLOOKUP(E$1,Conditions!$A:$CT,MATCH($B44&amp;"_b",Conditions!$S$1:$CT$1,0)+Conditions!$Q$2,FALSE),"")</f>
        <v/>
      </c>
      <c r="F44" s="15" t="str">
        <f>IF(F26,F26*(VLOOKUP(F$1,Conditions!$A:$CT,MATCH($B44&amp;"_m1",Conditions!$S$1:$CT$1,0)+Conditions!$Q$2,FALSE)*F$19+F$18*VLOOKUP(F$1,Conditions!$A:$CT,MATCH($B44&amp;"_m2",Conditions!$S$1:$CT$1,0)+Conditions!$Q$2,FALSE))+VLOOKUP(F$1,Conditions!$A:$CT,MATCH($B44&amp;"_b",Conditions!$S$1:$CT$1,0)+Conditions!$Q$2,FALSE),"")</f>
        <v/>
      </c>
      <c r="G44" s="15" t="str">
        <f>IF(G26,G26*(VLOOKUP(G$1,Conditions!$A:$CT,MATCH($B44&amp;"_m1",Conditions!$S$1:$CT$1,0)+Conditions!$Q$2,FALSE)*G$19+G$18*VLOOKUP(G$1,Conditions!$A:$CT,MATCH($B44&amp;"_m2",Conditions!$S$1:$CT$1,0)+Conditions!$Q$2,FALSE))+VLOOKUP(G$1,Conditions!$A:$CT,MATCH($B44&amp;"_b",Conditions!$S$1:$CT$1,0)+Conditions!$Q$2,FALSE),"")</f>
        <v/>
      </c>
      <c r="H44" s="15">
        <f>IF(H26,H26*(VLOOKUP(H$1,Conditions!$A:$CT,MATCH($B44&amp;"_m1",Conditions!$S$1:$CT$1,0)+Conditions!$Q$2,FALSE)*H$19+H$18*VLOOKUP(H$1,Conditions!$A:$CT,MATCH($B44&amp;"_m2",Conditions!$S$1:$CT$1,0)+Conditions!$Q$2,FALSE))+VLOOKUP(H$1,Conditions!$A:$CT,MATCH($B44&amp;"_b",Conditions!$S$1:$CT$1,0)+Conditions!$Q$2,FALSE),"")</f>
        <v>3.1547178302891117E-2</v>
      </c>
      <c r="I44" s="15">
        <f>IF(I26,I26*(VLOOKUP(I$1,Conditions!$A:$CT,MATCH($B44&amp;"_m1",Conditions!$S$1:$CT$1,0)+Conditions!$Q$2,FALSE)*I$19+I$18*VLOOKUP(I$1,Conditions!$A:$CT,MATCH($B44&amp;"_m2",Conditions!$S$1:$CT$1,0)+Conditions!$Q$2,FALSE))+VLOOKUP(I$1,Conditions!$A:$CT,MATCH($B44&amp;"_b",Conditions!$S$1:$CT$1,0)+Conditions!$Q$2,FALSE),"")</f>
        <v>3.3357262303876679E-2</v>
      </c>
      <c r="J44" s="15">
        <f>IF(J26,J26*(VLOOKUP(J$1,Conditions!$A:$CT,MATCH($B44&amp;"_m1",Conditions!$S$1:$CT$1,0)+Conditions!$Q$2,FALSE)*J$19+J$18*VLOOKUP(J$1,Conditions!$A:$CT,MATCH($B44&amp;"_m2",Conditions!$S$1:$CT$1,0)+Conditions!$Q$2,FALSE))+VLOOKUP(J$1,Conditions!$A:$CT,MATCH($B44&amp;"_b",Conditions!$S$1:$CT$1,0)+Conditions!$Q$2,FALSE),"")</f>
        <v>2.792701030092001E-2</v>
      </c>
      <c r="K44" s="15">
        <f>IF(K26,K26*(VLOOKUP(K$1,Conditions!$A:$CT,MATCH($B44&amp;"_m1",Conditions!$S$1:$CT$1,0)+Conditions!$Q$2,FALSE)*K$19+K$18*VLOOKUP(K$1,Conditions!$A:$CT,MATCH($B44&amp;"_m2",Conditions!$S$1:$CT$1,0)+Conditions!$Q$2,FALSE))+VLOOKUP(K$1,Conditions!$A:$CT,MATCH($B44&amp;"_b",Conditions!$S$1:$CT$1,0)+Conditions!$Q$2,FALSE),"")</f>
        <v>3.4747290424737565E-2</v>
      </c>
      <c r="L44" s="15">
        <f>IF(L26,L26*(VLOOKUP(L$1,Conditions!$A:$CT,MATCH($B44&amp;"_m1",Conditions!$S$1:$CT$1,0)+Conditions!$Q$2,FALSE)*L$19+L$18*VLOOKUP(L$1,Conditions!$A:$CT,MATCH($B44&amp;"_m2",Conditions!$S$1:$CT$1,0)+Conditions!$Q$2,FALSE))+VLOOKUP(L$1,Conditions!$A:$CT,MATCH($B44&amp;"_b",Conditions!$S$1:$CT$1,0)+Conditions!$Q$2,FALSE),"")</f>
        <v>3.5638246589474426E-2</v>
      </c>
      <c r="M44" s="15">
        <f>IF(M26,M26*(VLOOKUP(M$1,Conditions!$A:$CT,MATCH($B44&amp;"_m1",Conditions!$S$1:$CT$1,0)+Conditions!$Q$2,FALSE)*M$19+M$18*VLOOKUP(M$1,Conditions!$A:$CT,MATCH($B44&amp;"_m2",Conditions!$S$1:$CT$1,0)+Conditions!$Q$2,FALSE))+VLOOKUP(M$1,Conditions!$A:$CT,MATCH($B44&amp;"_b",Conditions!$S$1:$CT$1,0)+Conditions!$Q$2,FALSE),"")</f>
        <v>3.5044275812983194E-2</v>
      </c>
      <c r="N44" s="15">
        <f>IF(N26,N26*(VLOOKUP(N$1,Conditions!$A:$CT,MATCH($B44&amp;"_m1",Conditions!$S$1:$CT$1,0)+Conditions!$Q$2,FALSE)*N$19+N$18*VLOOKUP(N$1,Conditions!$A:$CT,MATCH($B44&amp;"_m2",Conditions!$S$1:$CT$1,0)+Conditions!$Q$2,FALSE))+VLOOKUP(N$1,Conditions!$A:$CT,MATCH($B44&amp;"_b",Conditions!$S$1:$CT$1,0)+Conditions!$Q$2,FALSE),"")</f>
        <v>3.5638246589474426E-2</v>
      </c>
      <c r="O44" s="15">
        <f>IF(O26,O26*(VLOOKUP(O$1,Conditions!$A:$CT,MATCH($B44&amp;"_m1",Conditions!$S$1:$CT$1,0)+Conditions!$Q$2,FALSE)*O$19+O$18*VLOOKUP(O$1,Conditions!$A:$CT,MATCH($B44&amp;"_m2",Conditions!$S$1:$CT$1,0)+Conditions!$Q$2,FALSE))+VLOOKUP(O$1,Conditions!$A:$CT,MATCH($B44&amp;"_b",Conditions!$S$1:$CT$1,0)+Conditions!$Q$2,FALSE),"")</f>
        <v>3.6232217365965665E-2</v>
      </c>
      <c r="P44" s="15">
        <f>IF(P26,P26*(VLOOKUP(P$1,Conditions!$A:$CT,MATCH($B44&amp;"_m1",Conditions!$S$1:$CT$1,0)+Conditions!$Q$2,FALSE)*P$19+P$18*VLOOKUP(P$1,Conditions!$A:$CT,MATCH($B44&amp;"_m2",Conditions!$S$1:$CT$1,0)+Conditions!$Q$2,FALSE))+VLOOKUP(P$1,Conditions!$A:$CT,MATCH($B44&amp;"_b",Conditions!$S$1:$CT$1,0)+Conditions!$Q$2,FALSE),"")</f>
        <v>5.2239426812739985E-2</v>
      </c>
      <c r="Q44" s="15">
        <f>IF(Q26,Q26*(VLOOKUP(Q$1,Conditions!$A:$CT,MATCH($B44&amp;"_m1",Conditions!$S$1:$CT$1,0)+Conditions!$Q$2,FALSE)*Q$19+Q$18*VLOOKUP(Q$1,Conditions!$A:$CT,MATCH($B44&amp;"_m2",Conditions!$S$1:$CT$1,0)+Conditions!$Q$2,FALSE))+VLOOKUP(Q$1,Conditions!$A:$CT,MATCH($B44&amp;"_b",Conditions!$S$1:$CT$1,0)+Conditions!$Q$2,FALSE),"")</f>
        <v>5.2922295137089528E-2</v>
      </c>
      <c r="R44" s="15">
        <f>IF(R26,R26*(VLOOKUP(R$1,Conditions!$A:$CT,MATCH($B44&amp;"_m1",Conditions!$S$1:$CT$1,0)+Conditions!$Q$2,FALSE)*R$19+R$18*VLOOKUP(R$1,Conditions!$A:$CT,MATCH($B44&amp;"_m2",Conditions!$S$1:$CT$1,0)+Conditions!$Q$2,FALSE))+VLOOKUP(R$1,Conditions!$A:$CT,MATCH($B44&amp;"_b",Conditions!$S$1:$CT$1,0)+Conditions!$Q$2,FALSE),"")</f>
        <v>5.2922295137089528E-2</v>
      </c>
      <c r="S44" s="15">
        <f>IF(S26,S26*(VLOOKUP(S$1,Conditions!$A:$CT,MATCH($B44&amp;"_m1",Conditions!$S$1:$CT$1,0)+Conditions!$Q$2,FALSE)*S$19+S$18*VLOOKUP(S$1,Conditions!$A:$CT,MATCH($B44&amp;"_m2",Conditions!$S$1:$CT$1,0)+Conditions!$Q$2,FALSE))+VLOOKUP(S$1,Conditions!$A:$CT,MATCH($B44&amp;"_b",Conditions!$S$1:$CT$1,0)+Conditions!$Q$2,FALSE),"")</f>
        <v>5.2922295137089528E-2</v>
      </c>
      <c r="T44" s="15">
        <f>IF(T26,T26*(VLOOKUP(T$1,Conditions!$A:$CT,MATCH($B44&amp;"_m1",Conditions!$S$1:$CT$1,0)+Conditions!$Q$2,FALSE)*T$19+T$18*VLOOKUP(T$1,Conditions!$A:$CT,MATCH($B44&amp;"_m2",Conditions!$S$1:$CT$1,0)+Conditions!$Q$2,FALSE))+VLOOKUP(T$1,Conditions!$A:$CT,MATCH($B44&amp;"_b",Conditions!$S$1:$CT$1,0)+Conditions!$Q$2,FALSE),"")</f>
        <v>5.2089368225978198E-2</v>
      </c>
      <c r="U44" s="15">
        <f>IF(U26,U26*(VLOOKUP(U$1,Conditions!$A:$CT,MATCH($B44&amp;"_m1",Conditions!$S$1:$CT$1,0)+Conditions!$Q$2,FALSE)*U$19+U$18*VLOOKUP(U$1,Conditions!$A:$CT,MATCH($B44&amp;"_m2",Conditions!$S$1:$CT$1,0)+Conditions!$Q$2,FALSE))+VLOOKUP(U$1,Conditions!$A:$CT,MATCH($B44&amp;"_b",Conditions!$S$1:$CT$1,0)+Conditions!$Q$2,FALSE),"")</f>
        <v>6.0350237195736858E-2</v>
      </c>
      <c r="V44" s="15">
        <f>IF(V26,V26*(VLOOKUP(V$1,Conditions!$A:$CT,MATCH($B44&amp;"_m1",Conditions!$S$1:$CT$1,0)+Conditions!$Q$2,FALSE)*V$19+V$18*VLOOKUP(V$1,Conditions!$A:$CT,MATCH($B44&amp;"_m2",Conditions!$S$1:$CT$1,0)+Conditions!$Q$2,FALSE))+VLOOKUP(V$1,Conditions!$A:$CT,MATCH($B44&amp;"_b",Conditions!$S$1:$CT$1,0)+Conditions!$Q$2,FALSE),"")</f>
        <v>6.2415454438176518E-2</v>
      </c>
      <c r="W44" s="15">
        <f>IF(W26,W26*(VLOOKUP(W$1,Conditions!$A:$CT,MATCH($B44&amp;"_m1",Conditions!$S$1:$CT$1,0)+Conditions!$Q$2,FALSE)*W$19+W$18*VLOOKUP(W$1,Conditions!$A:$CT,MATCH($B44&amp;"_m2",Conditions!$S$1:$CT$1,0)+Conditions!$Q$2,FALSE))+VLOOKUP(W$1,Conditions!$A:$CT,MATCH($B44&amp;"_b",Conditions!$S$1:$CT$1,0)+Conditions!$Q$2,FALSE),"")</f>
        <v>5.9202894283270378E-2</v>
      </c>
      <c r="X44" s="15">
        <f>IF(X26,X26*(VLOOKUP(X$1,Conditions!$A:$CT,MATCH($B44&amp;"_m1",Conditions!$S$1:$CT$1,0)+Conditions!$Q$2,FALSE)*X$19+X$18*VLOOKUP(X$1,Conditions!$A:$CT,MATCH($B44&amp;"_m2",Conditions!$S$1:$CT$1,0)+Conditions!$Q$2,FALSE))+VLOOKUP(X$1,Conditions!$A:$CT,MATCH($B44&amp;"_b",Conditions!$S$1:$CT$1,0)+Conditions!$Q$2,FALSE),"")</f>
        <v>0.15018006851868254</v>
      </c>
      <c r="Y44" s="15">
        <f>IF(Y26,Y26*(VLOOKUP(Y$1,Conditions!$A:$CT,MATCH($B44&amp;"_m1",Conditions!$S$1:$CT$1,0)+Conditions!$Q$2,FALSE)*Y$19+Y$18*VLOOKUP(Y$1,Conditions!$A:$CT,MATCH($B44&amp;"_m2",Conditions!$S$1:$CT$1,0)+Conditions!$Q$2,FALSE))+VLOOKUP(Y$1,Conditions!$A:$CT,MATCH($B44&amp;"_b",Conditions!$S$1:$CT$1,0)+Conditions!$Q$2,FALSE),"")</f>
        <v>5.7547992642453145E-2</v>
      </c>
      <c r="Z44" s="15">
        <f>IF(Z26,Z26*(VLOOKUP(Z$1,Conditions!$A:$CT,MATCH($B44&amp;"_m1",Conditions!$S$1:$CT$1,0)+Conditions!$Q$2,FALSE)*Z$19+Z$18*VLOOKUP(Z$1,Conditions!$A:$CT,MATCH($B44&amp;"_m2",Conditions!$S$1:$CT$1,0)+Conditions!$Q$2,FALSE))+VLOOKUP(Z$1,Conditions!$A:$CT,MATCH($B44&amp;"_b",Conditions!$S$1:$CT$1,0)+Conditions!$Q$2,FALSE),"")</f>
        <v>5.7043185689449175E-2</v>
      </c>
      <c r="AA44" s="15">
        <f>IF(AA26,AA26*(VLOOKUP(AA$1,Conditions!$A:$CT,MATCH($B44&amp;"_m1",Conditions!$S$1:$CT$1,0)+Conditions!$Q$2,FALSE)*AA$19+AA$18*VLOOKUP(AA$1,Conditions!$A:$CT,MATCH($B44&amp;"_m2",Conditions!$S$1:$CT$1,0)+Conditions!$Q$2,FALSE))+VLOOKUP(AA$1,Conditions!$A:$CT,MATCH($B44&amp;"_b",Conditions!$S$1:$CT$1,0)+Conditions!$Q$2,FALSE),"")</f>
        <v>5.6285975259943208E-2</v>
      </c>
      <c r="AB44" s="15">
        <f>IF(AB26,AB26*(VLOOKUP(AB$1,Conditions!$A:$CT,MATCH($B44&amp;"_m1",Conditions!$S$1:$CT$1,0)+Conditions!$Q$2,FALSE)*AB$19+AB$18*VLOOKUP(AB$1,Conditions!$A:$CT,MATCH($B44&amp;"_m2",Conditions!$S$1:$CT$1,0)+Conditions!$Q$2,FALSE))+VLOOKUP(AB$1,Conditions!$A:$CT,MATCH($B44&amp;"_b",Conditions!$S$1:$CT$1,0)+Conditions!$Q$2,FALSE),"")</f>
        <v>5.7800396118955127E-2</v>
      </c>
      <c r="AC44" s="15">
        <f>IF(AC26,AC26*(VLOOKUP(AC$1,Conditions!$A:$CT,MATCH($B44&amp;"_m1",Conditions!$S$1:$CT$1,0)+Conditions!$Q$2,FALSE)*AC$19+AC$18*VLOOKUP(AC$1,Conditions!$A:$CT,MATCH($B44&amp;"_m2",Conditions!$S$1:$CT$1,0)+Conditions!$Q$2,FALSE))+VLOOKUP(AC$1,Conditions!$A:$CT,MATCH($B44&amp;"_b",Conditions!$S$1:$CT$1,0)+Conditions!$Q$2,FALSE),"")</f>
        <v>5.6033571783441219E-2</v>
      </c>
      <c r="AD44" s="15">
        <f>IF(AD26,AD26*(VLOOKUP(AD$1,Conditions!$A:$CT,MATCH($B44&amp;"_m1",Conditions!$S$1:$CT$1,0)+Conditions!$Q$2,FALSE)*AD$19+AD$18*VLOOKUP(AD$1,Conditions!$A:$CT,MATCH($B44&amp;"_m2",Conditions!$S$1:$CT$1,0)+Conditions!$Q$2,FALSE))+VLOOKUP(AD$1,Conditions!$A:$CT,MATCH($B44&amp;"_b",Conditions!$S$1:$CT$1,0)+Conditions!$Q$2,FALSE),"")</f>
        <v>5.7547992642453145E-2</v>
      </c>
      <c r="AE44" s="15" t="str">
        <f>IF(AE26,AE26*(VLOOKUP(AE$1,Conditions!$A:$CT,MATCH($B44&amp;"_m1",Conditions!$S$1:$CT$1,0)+Conditions!$Q$2,FALSE)*AE$19+AE$18*VLOOKUP(AE$1,Conditions!$A:$CT,MATCH($B44&amp;"_m2",Conditions!$S$1:$CT$1,0)+Conditions!$Q$2,FALSE))+VLOOKUP(AE$1,Conditions!$A:$CT,MATCH($B44&amp;"_b",Conditions!$S$1:$CT$1,0)+Conditions!$Q$2,FALSE),"")</f>
        <v/>
      </c>
      <c r="AF44" s="15" t="str">
        <f>IF(AF26,AF26*(VLOOKUP(AF$1,Conditions!$A:$CT,MATCH($B44&amp;"_m1",Conditions!$S$1:$CT$1,0)+Conditions!$Q$2,FALSE)*AF$19+AF$18*VLOOKUP(AF$1,Conditions!$A:$CT,MATCH($B44&amp;"_m2",Conditions!$S$1:$CT$1,0)+Conditions!$Q$2,FALSE))+VLOOKUP(AF$1,Conditions!$A:$CT,MATCH($B44&amp;"_b",Conditions!$S$1:$CT$1,0)+Conditions!$Q$2,FALSE),"")</f>
        <v/>
      </c>
      <c r="AG44" s="15" t="str">
        <f>IF(AG26,AG26*(VLOOKUP(AG$1,Conditions!$A:$CT,MATCH($B44&amp;"_m1",Conditions!$S$1:$CT$1,0)+Conditions!$Q$2,FALSE)*AG$19+AG$18*VLOOKUP(AG$1,Conditions!$A:$CT,MATCH($B44&amp;"_m2",Conditions!$S$1:$CT$1,0)+Conditions!$Q$2,FALSE))+VLOOKUP(AG$1,Conditions!$A:$CT,MATCH($B44&amp;"_b",Conditions!$S$1:$CT$1,0)+Conditions!$Q$2,FALSE),"")</f>
        <v/>
      </c>
      <c r="AH44" s="15">
        <f>IF(AH26,AH26*(VLOOKUP(AH$1,Conditions!$A:$CT,MATCH($B44&amp;"_m1",Conditions!$S$1:$CT$1,0)+Conditions!$Q$2,FALSE)*AH$19+AH$18*VLOOKUP(AH$1,Conditions!$A:$CT,MATCH($B44&amp;"_m2",Conditions!$S$1:$CT$1,0)+Conditions!$Q$2,FALSE))+VLOOKUP(AH$1,Conditions!$A:$CT,MATCH($B44&amp;"_b",Conditions!$S$1:$CT$1,0)+Conditions!$Q$2,FALSE),"")</f>
        <v>5.2082305971923705E-4</v>
      </c>
      <c r="AI44" s="15">
        <f>IF(AI26,AI26*(VLOOKUP(AI$1,Conditions!$A:$CT,MATCH($B44&amp;"_m1",Conditions!$S$1:$CT$1,0)+Conditions!$Q$2,FALSE)*AI$19+AI$18*VLOOKUP(AI$1,Conditions!$A:$CT,MATCH($B44&amp;"_m2",Conditions!$S$1:$CT$1,0)+Conditions!$Q$2,FALSE))+VLOOKUP(AI$1,Conditions!$A:$CT,MATCH($B44&amp;"_b",Conditions!$S$1:$CT$1,0)+Conditions!$Q$2,FALSE),"")</f>
        <v>5.2380582610265332E-4</v>
      </c>
      <c r="AJ44" s="15">
        <f>IF(AJ26,AJ26*(VLOOKUP(AJ$1,Conditions!$A:$CT,MATCH($B44&amp;"_m1",Conditions!$S$1:$CT$1,0)+Conditions!$Q$2,FALSE)*AJ$19+AJ$18*VLOOKUP(AJ$1,Conditions!$A:$CT,MATCH($B44&amp;"_m2",Conditions!$S$1:$CT$1,0)+Conditions!$Q$2,FALSE))+VLOOKUP(AJ$1,Conditions!$A:$CT,MATCH($B44&amp;"_b",Conditions!$S$1:$CT$1,0)+Conditions!$Q$2,FALSE),"")</f>
        <v>5.7451285462072966E-4</v>
      </c>
      <c r="AK44" s="15">
        <f>IF(AK26,AK26*(VLOOKUP(AK$1,Conditions!$A:$CT,MATCH($B44&amp;"_m1",Conditions!$S$1:$CT$1,0)+Conditions!$Q$2,FALSE)*AK$19+AK$18*VLOOKUP(AK$1,Conditions!$A:$CT,MATCH($B44&amp;"_m2",Conditions!$S$1:$CT$1,0)+Conditions!$Q$2,FALSE))+VLOOKUP(AK$1,Conditions!$A:$CT,MATCH($B44&amp;"_b",Conditions!$S$1:$CT$1,0)+Conditions!$Q$2,FALSE),"")</f>
        <v>5.9837498568805975E-4</v>
      </c>
      <c r="AL44" s="15">
        <f>IF(AL26,AL26*(VLOOKUP(AL$1,Conditions!$A:$CT,MATCH($B44&amp;"_m1",Conditions!$S$1:$CT$1,0)+Conditions!$Q$2,FALSE)*AL$19+AL$18*VLOOKUP(AL$1,Conditions!$A:$CT,MATCH($B44&amp;"_m2",Conditions!$S$1:$CT$1,0)+Conditions!$Q$2,FALSE))+VLOOKUP(AL$1,Conditions!$A:$CT,MATCH($B44&amp;"_b",Conditions!$S$1:$CT$1,0)+Conditions!$Q$2,FALSE),"")</f>
        <v>5.8793530334610294E-4</v>
      </c>
      <c r="AM44" s="15">
        <f>IF(AM26,AM26*(VLOOKUP(AM$1,Conditions!$A:$CT,MATCH($B44&amp;"_m1",Conditions!$S$1:$CT$1,0)+Conditions!$Q$2,FALSE)*AM$19+AM$18*VLOOKUP(AM$1,Conditions!$A:$CT,MATCH($B44&amp;"_m2",Conditions!$S$1:$CT$1,0)+Conditions!$Q$2,FALSE))+VLOOKUP(AM$1,Conditions!$A:$CT,MATCH($B44&amp;"_b",Conditions!$S$1:$CT$1,0)+Conditions!$Q$2,FALSE),"")</f>
        <v>5.7600423781243779E-4</v>
      </c>
      <c r="AN44" s="15">
        <f>IF(AN26,AN26*(VLOOKUP(AN$1,Conditions!$A:$CT,MATCH($B44&amp;"_m1",Conditions!$S$1:$CT$1,0)+Conditions!$Q$2,FALSE)*AN$19+AN$18*VLOOKUP(AN$1,Conditions!$A:$CT,MATCH($B44&amp;"_m2",Conditions!$S$1:$CT$1,0)+Conditions!$Q$2,FALSE))+VLOOKUP(AN$1,Conditions!$A:$CT,MATCH($B44&amp;"_b",Conditions!$S$1:$CT$1,0)+Conditions!$Q$2,FALSE),"")</f>
        <v>5.8346115377097844E-4</v>
      </c>
      <c r="AO44" s="15">
        <f>IF(AO26,AO26*(VLOOKUP(AO$1,Conditions!$A:$CT,MATCH($B44&amp;"_m1",Conditions!$S$1:$CT$1,0)+Conditions!$Q$2,FALSE)*AO$19+AO$18*VLOOKUP(AO$1,Conditions!$A:$CT,MATCH($B44&amp;"_m2",Conditions!$S$1:$CT$1,0)+Conditions!$Q$2,FALSE))+VLOOKUP(AO$1,Conditions!$A:$CT,MATCH($B44&amp;"_b",Conditions!$S$1:$CT$1,0)+Conditions!$Q$2,FALSE),"")</f>
        <v>5.8047838738756229E-4</v>
      </c>
      <c r="AP44" s="15">
        <f>IF(AP26,AP26*(VLOOKUP(AP$1,Conditions!$A:$CT,MATCH($B44&amp;"_m1",Conditions!$S$1:$CT$1,0)+Conditions!$Q$2,FALSE)*AP$19+AP$18*VLOOKUP(AP$1,Conditions!$A:$CT,MATCH($B44&amp;"_m2",Conditions!$S$1:$CT$1,0)+Conditions!$Q$2,FALSE))+VLOOKUP(AP$1,Conditions!$A:$CT,MATCH($B44&amp;"_b",Conditions!$S$1:$CT$1,0)+Conditions!$Q$2,FALSE),"")</f>
        <v>5.7302147142902164E-4</v>
      </c>
      <c r="AQ44" s="15">
        <f>IF(AQ26,AQ26*(VLOOKUP(AQ$1,Conditions!$A:$CT,MATCH($B44&amp;"_m1",Conditions!$S$1:$CT$1,0)+Conditions!$Q$2,FALSE)*AQ$19+AQ$18*VLOOKUP(AQ$1,Conditions!$A:$CT,MATCH($B44&amp;"_m2",Conditions!$S$1:$CT$1,0)+Conditions!$Q$2,FALSE))+VLOOKUP(AQ$1,Conditions!$A:$CT,MATCH($B44&amp;"_b",Conditions!$S$1:$CT$1,0)+Conditions!$Q$2,FALSE),"")</f>
        <v>5.7600423781243779E-4</v>
      </c>
      <c r="AR44" s="15">
        <f>IF(AR26,AR26*(VLOOKUP(AR$1,Conditions!$A:$CT,MATCH($B44&amp;"_m1",Conditions!$S$1:$CT$1,0)+Conditions!$Q$2,FALSE)*AR$19+AR$18*VLOOKUP(AR$1,Conditions!$A:$CT,MATCH($B44&amp;"_m2",Conditions!$S$1:$CT$1,0)+Conditions!$Q$2,FALSE))+VLOOKUP(AR$1,Conditions!$A:$CT,MATCH($B44&amp;"_b",Conditions!$S$1:$CT$1,0)+Conditions!$Q$2,FALSE),"")</f>
        <v>5.7898700419585416E-4</v>
      </c>
      <c r="AS44" s="15">
        <f>IF(AS26,AS26*(VLOOKUP(AS$1,Conditions!$A:$CT,MATCH($B44&amp;"_m1",Conditions!$S$1:$CT$1,0)+Conditions!$Q$2,FALSE)*AS$19+AS$18*VLOOKUP(AS$1,Conditions!$A:$CT,MATCH($B44&amp;"_m2",Conditions!$S$1:$CT$1,0)+Conditions!$Q$2,FALSE))+VLOOKUP(AS$1,Conditions!$A:$CT,MATCH($B44&amp;"_b",Conditions!$S$1:$CT$1,0)+Conditions!$Q$2,FALSE),"")</f>
        <v>6.9845362310590967E-4</v>
      </c>
      <c r="AT44" s="15">
        <f>IF(AT26,AT26*(VLOOKUP(AT$1,Conditions!$A:$CT,MATCH($B44&amp;"_m1",Conditions!$S$1:$CT$1,0)+Conditions!$Q$2,FALSE)*AT$19+AT$18*VLOOKUP(AT$1,Conditions!$A:$CT,MATCH($B44&amp;"_m2",Conditions!$S$1:$CT$1,0)+Conditions!$Q$2,FALSE))+VLOOKUP(AT$1,Conditions!$A:$CT,MATCH($B44&amp;"_b",Conditions!$S$1:$CT$1,0)+Conditions!$Q$2,FALSE),"")</f>
        <v>7.2958974712943817E-4</v>
      </c>
      <c r="AU44" s="15">
        <f>IF(AU26,AU26*(VLOOKUP(AU$1,Conditions!$A:$CT,MATCH($B44&amp;"_m1",Conditions!$S$1:$CT$1,0)+Conditions!$Q$2,FALSE)*AU$19+AU$18*VLOOKUP(AU$1,Conditions!$A:$CT,MATCH($B44&amp;"_m2",Conditions!$S$1:$CT$1,0)+Conditions!$Q$2,FALSE))+VLOOKUP(AU$1,Conditions!$A:$CT,MATCH($B44&amp;"_b",Conditions!$S$1:$CT$1,0)+Conditions!$Q$2,FALSE),"")</f>
        <v>8.0051091851636414E-4</v>
      </c>
      <c r="AV44" s="15">
        <f>IF(AV26,AV26*(VLOOKUP(AV$1,Conditions!$A:$CT,MATCH($B44&amp;"_m1",Conditions!$S$1:$CT$1,0)+Conditions!$Q$2,FALSE)*AV$19+AV$18*VLOOKUP(AV$1,Conditions!$A:$CT,MATCH($B44&amp;"_m2",Conditions!$S$1:$CT$1,0)+Conditions!$Q$2,FALSE))+VLOOKUP(AV$1,Conditions!$A:$CT,MATCH($B44&amp;"_b",Conditions!$S$1:$CT$1,0)+Conditions!$Q$2,FALSE),"")</f>
        <v>7.8148328716865227E-4</v>
      </c>
      <c r="AW44" s="15">
        <f>IF(AW26,AW26*(VLOOKUP(AW$1,Conditions!$A:$CT,MATCH($B44&amp;"_m1",Conditions!$S$1:$CT$1,0)+Conditions!$Q$2,FALSE)*AW$19+AW$18*VLOOKUP(AW$1,Conditions!$A:$CT,MATCH($B44&amp;"_m2",Conditions!$S$1:$CT$1,0)+Conditions!$Q$2,FALSE))+VLOOKUP(AW$1,Conditions!$A:$CT,MATCH($B44&amp;"_b",Conditions!$S$1:$CT$1,0)+Conditions!$Q$2,FALSE),"")</f>
        <v>7.676450098248618E-4</v>
      </c>
      <c r="AX44" s="15">
        <f>IF(AX26,AX26*(VLOOKUP(AX$1,Conditions!$A:$CT,MATCH($B44&amp;"_m1",Conditions!$S$1:$CT$1,0)+Conditions!$Q$2,FALSE)*AX$19+AX$18*VLOOKUP(AX$1,Conditions!$A:$CT,MATCH($B44&amp;"_m2",Conditions!$S$1:$CT$1,0)+Conditions!$Q$2,FALSE))+VLOOKUP(AX$1,Conditions!$A:$CT,MATCH($B44&amp;"_b",Conditions!$S$1:$CT$1,0)+Conditions!$Q$2,FALSE),"")</f>
        <v>7.5380673248107133E-4</v>
      </c>
      <c r="AY44" s="15">
        <f>IF(AY26,AY26*(VLOOKUP(AY$1,Conditions!$A:$CT,MATCH($B44&amp;"_m1",Conditions!$S$1:$CT$1,0)+Conditions!$Q$2,FALSE)*AY$19+AY$18*VLOOKUP(AY$1,Conditions!$A:$CT,MATCH($B44&amp;"_m2",Conditions!$S$1:$CT$1,0)+Conditions!$Q$2,FALSE))+VLOOKUP(AY$1,Conditions!$A:$CT,MATCH($B44&amp;"_b",Conditions!$S$1:$CT$1,0)+Conditions!$Q$2,FALSE),"")</f>
        <v>7.4688759380917621E-4</v>
      </c>
      <c r="AZ44" s="15">
        <f>IF(AZ26,AZ26*(VLOOKUP(AZ$1,Conditions!$A:$CT,MATCH($B44&amp;"_m1",Conditions!$S$1:$CT$1,0)+Conditions!$Q$2,FALSE)*AZ$19+AZ$18*VLOOKUP(AZ$1,Conditions!$A:$CT,MATCH($B44&amp;"_m2",Conditions!$S$1:$CT$1,0)+Conditions!$Q$2,FALSE))+VLOOKUP(AZ$1,Conditions!$A:$CT,MATCH($B44&amp;"_b",Conditions!$S$1:$CT$1,0)+Conditions!$Q$2,FALSE),"")</f>
        <v>7.4342802447322864E-4</v>
      </c>
      <c r="BA44" s="15">
        <f>IF(BA26,BA26*(VLOOKUP(BA$1,Conditions!$A:$CT,MATCH($B44&amp;"_m1",Conditions!$S$1:$CT$1,0)+Conditions!$Q$2,FALSE)*BA$19+BA$18*VLOOKUP(BA$1,Conditions!$A:$CT,MATCH($B44&amp;"_m2",Conditions!$S$1:$CT$1,0)+Conditions!$Q$2,FALSE))+VLOOKUP(BA$1,Conditions!$A:$CT,MATCH($B44&amp;"_b",Conditions!$S$1:$CT$1,0)+Conditions!$Q$2,FALSE),"")</f>
        <v>7.6937479449283564E-4</v>
      </c>
      <c r="BB44" s="15">
        <f>IF(BB26,BB26*(VLOOKUP(BB$1,Conditions!$A:$CT,MATCH($B44&amp;"_m1",Conditions!$S$1:$CT$1,0)+Conditions!$Q$2,FALSE)*BB$19+BB$18*VLOOKUP(BB$1,Conditions!$A:$CT,MATCH($B44&amp;"_m2",Conditions!$S$1:$CT$1,0)+Conditions!$Q$2,FALSE))+VLOOKUP(BB$1,Conditions!$A:$CT,MATCH($B44&amp;"_b",Conditions!$S$1:$CT$1,0)+Conditions!$Q$2,FALSE),"")</f>
        <v>5.7247834683041049E-4</v>
      </c>
      <c r="BC44" s="15">
        <f>IF(BC26,BC26*(VLOOKUP(BC$1,Conditions!$A:$CT,MATCH($B44&amp;"_m1",Conditions!$S$1:$CT$1,0)+Conditions!$Q$2,FALSE)*BC$19+BC$18*VLOOKUP(BC$1,Conditions!$A:$CT,MATCH($B44&amp;"_m2",Conditions!$S$1:$CT$1,0)+Conditions!$Q$2,FALSE))+VLOOKUP(BC$1,Conditions!$A:$CT,MATCH($B44&amp;"_b",Conditions!$S$1:$CT$1,0)+Conditions!$Q$2,FALSE),"")</f>
        <v>4.5289478185954479E-4</v>
      </c>
      <c r="BD44" s="15">
        <f>IF(BD26,BD26*(VLOOKUP(BD$1,Conditions!$A:$CT,MATCH($B44&amp;"_m1",Conditions!$S$1:$CT$1,0)+Conditions!$Q$2,FALSE)*BD$19+BD$18*VLOOKUP(BD$1,Conditions!$A:$CT,MATCH($B44&amp;"_m2",Conditions!$S$1:$CT$1,0)+Conditions!$Q$2,FALSE))+VLOOKUP(BD$1,Conditions!$A:$CT,MATCH($B44&amp;"_b",Conditions!$S$1:$CT$1,0)+Conditions!$Q$2,FALSE),"")</f>
        <v>4.0555962072524372E-4</v>
      </c>
      <c r="BE44" s="15">
        <f>IF(BE26,BE26*(VLOOKUP(BE$1,Conditions!$A:$CT,MATCH($B44&amp;"_m1",Conditions!$S$1:$CT$1,0)+Conditions!$Q$2,FALSE)*BE$19+BE$18*VLOOKUP(BE$1,Conditions!$A:$CT,MATCH($B44&amp;"_m2",Conditions!$S$1:$CT$1,0)+Conditions!$Q$2,FALSE))+VLOOKUP(BE$1,Conditions!$A:$CT,MATCH($B44&amp;"_b",Conditions!$S$1:$CT$1,0)+Conditions!$Q$2,FALSE),"")</f>
        <v>4.1677057994126245E-4</v>
      </c>
      <c r="BF44" s="15">
        <f>IF(BF26,BF26*(VLOOKUP(BF$1,Conditions!$A:$CT,MATCH($B44&amp;"_m1",Conditions!$S$1:$CT$1,0)+Conditions!$Q$2,FALSE)*BF$19+BF$18*VLOOKUP(BF$1,Conditions!$A:$CT,MATCH($B44&amp;"_m2",Conditions!$S$1:$CT$1,0)+Conditions!$Q$2,FALSE))+VLOOKUP(BF$1,Conditions!$A:$CT,MATCH($B44&amp;"_b",Conditions!$S$1:$CT$1,0)+Conditions!$Q$2,FALSE),"")</f>
        <v>4.1677057994126245E-4</v>
      </c>
      <c r="BG44" s="15">
        <f>IF(BG26,BG26*(VLOOKUP(BG$1,Conditions!$A:$CT,MATCH($B44&amp;"_m1",Conditions!$S$1:$CT$1,0)+Conditions!$Q$2,FALSE)*BG$19+BG$18*VLOOKUP(BG$1,Conditions!$A:$CT,MATCH($B44&amp;"_m2",Conditions!$S$1:$CT$1,0)+Conditions!$Q$2,FALSE))+VLOOKUP(BG$1,Conditions!$A:$CT,MATCH($B44&amp;"_b",Conditions!$S$1:$CT$1,0)+Conditions!$Q$2,FALSE),"")</f>
        <v>4.1926190421148876E-4</v>
      </c>
      <c r="BH44" s="15">
        <f>IF(BH26,BH26*(VLOOKUP(BH$1,Conditions!$A:$CT,MATCH($B44&amp;"_m1",Conditions!$S$1:$CT$1,0)+Conditions!$Q$2,FALSE)*BH$19+BH$18*VLOOKUP(BH$1,Conditions!$A:$CT,MATCH($B44&amp;"_m2",Conditions!$S$1:$CT$1,0)+Conditions!$Q$2,FALSE))+VLOOKUP(BH$1,Conditions!$A:$CT,MATCH($B44&amp;"_b",Conditions!$S$1:$CT$1,0)+Conditions!$Q$2,FALSE),"")</f>
        <v>4.1178793140080966E-4</v>
      </c>
      <c r="BI44" s="15">
        <f>IF(BI26,BI26*(VLOOKUP(BI$1,Conditions!$A:$CT,MATCH($B44&amp;"_m1",Conditions!$S$1:$CT$1,0)+Conditions!$Q$2,FALSE)*BI$19+BI$18*VLOOKUP(BI$1,Conditions!$A:$CT,MATCH($B44&amp;"_m2",Conditions!$S$1:$CT$1,0)+Conditions!$Q$2,FALSE))+VLOOKUP(BI$1,Conditions!$A:$CT,MATCH($B44&amp;"_b",Conditions!$S$1:$CT$1,0)+Conditions!$Q$2,FALSE),"")</f>
        <v>4.0057697218479104E-4</v>
      </c>
      <c r="BJ44" s="15">
        <f>IF(BJ26,BJ26*(VLOOKUP(BJ$1,Conditions!$A:$CT,MATCH($B44&amp;"_m1",Conditions!$S$1:$CT$1,0)+Conditions!$Q$2,FALSE)*BJ$19+BJ$18*VLOOKUP(BJ$1,Conditions!$A:$CT,MATCH($B44&amp;"_m2",Conditions!$S$1:$CT$1,0)+Conditions!$Q$2,FALSE))+VLOOKUP(BJ$1,Conditions!$A:$CT,MATCH($B44&amp;"_b",Conditions!$S$1:$CT$1,0)+Conditions!$Q$2,FALSE),"")</f>
        <v>4.0431395859013056E-4</v>
      </c>
      <c r="BK44" s="15">
        <f>IF(BK26,BK26*(VLOOKUP(BK$1,Conditions!$A:$CT,MATCH($B44&amp;"_m1",Conditions!$S$1:$CT$1,0)+Conditions!$Q$2,FALSE)*BK$19+BK$18*VLOOKUP(BK$1,Conditions!$A:$CT,MATCH($B44&amp;"_m2",Conditions!$S$1:$CT$1,0)+Conditions!$Q$2,FALSE))+VLOOKUP(BK$1,Conditions!$A:$CT,MATCH($B44&amp;"_b",Conditions!$S$1:$CT$1,0)+Conditions!$Q$2,FALSE),"")</f>
        <v>4.0555962072524372E-4</v>
      </c>
      <c r="BL44" s="15">
        <f>IF(BL26,BL26*(VLOOKUP(BL$1,Conditions!$A:$CT,MATCH($B44&amp;"_m1",Conditions!$S$1:$CT$1,0)+Conditions!$Q$2,FALSE)*BL$19+BL$18*VLOOKUP(BL$1,Conditions!$A:$CT,MATCH($B44&amp;"_m2",Conditions!$S$1:$CT$1,0)+Conditions!$Q$2,FALSE))+VLOOKUP(BL$1,Conditions!$A:$CT,MATCH($B44&amp;"_b",Conditions!$S$1:$CT$1,0)+Conditions!$Q$2,FALSE),"")</f>
        <v>2.7399578709029075E-4</v>
      </c>
      <c r="BM44" s="15">
        <f>IF(BM26,BM26*(VLOOKUP(BM$1,Conditions!$A:$CT,MATCH($B44&amp;"_m1",Conditions!$S$1:$CT$1,0)+Conditions!$Q$2,FALSE)*BM$19+BM$18*VLOOKUP(BM$1,Conditions!$A:$CT,MATCH($B44&amp;"_m2",Conditions!$S$1:$CT$1,0)+Conditions!$Q$2,FALSE))+VLOOKUP(BM$1,Conditions!$A:$CT,MATCH($B44&amp;"_b",Conditions!$S$1:$CT$1,0)+Conditions!$Q$2,FALSE),"")</f>
        <v>2.5792885737348854E-4</v>
      </c>
      <c r="BN44" s="15">
        <f>IF(BN26,BN26*(VLOOKUP(BN$1,Conditions!$A:$CT,MATCH($B44&amp;"_m1",Conditions!$S$1:$CT$1,0)+Conditions!$Q$2,FALSE)*BN$19+BN$18*VLOOKUP(BN$1,Conditions!$A:$CT,MATCH($B44&amp;"_m2",Conditions!$S$1:$CT$1,0)+Conditions!$Q$2,FALSE))+VLOOKUP(BN$1,Conditions!$A:$CT,MATCH($B44&amp;"_b",Conditions!$S$1:$CT$1,0)+Conditions!$Q$2,FALSE),"")</f>
        <v>2.6395395601728935E-4</v>
      </c>
      <c r="BO44" s="15">
        <f>IF(BO26,BO26*(VLOOKUP(BO$1,Conditions!$A:$CT,MATCH($B44&amp;"_m1",Conditions!$S$1:$CT$1,0)+Conditions!$Q$2,FALSE)*BO$19+BO$18*VLOOKUP(BO$1,Conditions!$A:$CT,MATCH($B44&amp;"_m2",Conditions!$S$1:$CT$1,0)+Conditions!$Q$2,FALSE))+VLOOKUP(BO$1,Conditions!$A:$CT,MATCH($B44&amp;"_b",Conditions!$S$1:$CT$1,0)+Conditions!$Q$2,FALSE),"")</f>
        <v>2.6294977290998922E-4</v>
      </c>
      <c r="BP44" s="15">
        <f>IF(BP26,BP26*(VLOOKUP(BP$1,Conditions!$A:$CT,MATCH($B44&amp;"_m1",Conditions!$S$1:$CT$1,0)+Conditions!$Q$2,FALSE)*BP$19+BP$18*VLOOKUP(BP$1,Conditions!$A:$CT,MATCH($B44&amp;"_m2",Conditions!$S$1:$CT$1,0)+Conditions!$Q$2,FALSE))+VLOOKUP(BP$1,Conditions!$A:$CT,MATCH($B44&amp;"_b",Conditions!$S$1:$CT$1,0)+Conditions!$Q$2,FALSE),"")</f>
        <v>2.6696650533918976E-4</v>
      </c>
      <c r="BQ44" s="15">
        <f>IF(BQ26,BQ26*(VLOOKUP(BQ$1,Conditions!$A:$CT,MATCH($B44&amp;"_m1",Conditions!$S$1:$CT$1,0)+Conditions!$Q$2,FALSE)*BQ$19+BQ$18*VLOOKUP(BQ$1,Conditions!$A:$CT,MATCH($B44&amp;"_m2",Conditions!$S$1:$CT$1,0)+Conditions!$Q$2,FALSE))+VLOOKUP(BQ$1,Conditions!$A:$CT,MATCH($B44&amp;"_b",Conditions!$S$1:$CT$1,0)+Conditions!$Q$2,FALSE),"")</f>
        <v>2.5993722358808881E-4</v>
      </c>
      <c r="BR44" s="15">
        <f>IF(BR26,BR26*(VLOOKUP(BR$1,Conditions!$A:$CT,MATCH($B44&amp;"_m1",Conditions!$S$1:$CT$1,0)+Conditions!$Q$2,FALSE)*BR$19+BR$18*VLOOKUP(BR$1,Conditions!$A:$CT,MATCH($B44&amp;"_m2",Conditions!$S$1:$CT$1,0)+Conditions!$Q$2,FALSE))+VLOOKUP(BR$1,Conditions!$A:$CT,MATCH($B44&amp;"_b",Conditions!$S$1:$CT$1,0)+Conditions!$Q$2,FALSE),"")</f>
        <v>2.5993722358808881E-4</v>
      </c>
      <c r="BS44" s="15">
        <f>IF(BS26,BS26*(VLOOKUP(BS$1,Conditions!$A:$CT,MATCH($B44&amp;"_m1",Conditions!$S$1:$CT$1,0)+Conditions!$Q$2,FALSE)*BS$19+BS$18*VLOOKUP(BS$1,Conditions!$A:$CT,MATCH($B44&amp;"_m2",Conditions!$S$1:$CT$1,0)+Conditions!$Q$2,FALSE))+VLOOKUP(BS$1,Conditions!$A:$CT,MATCH($B44&amp;"_b",Conditions!$S$1:$CT$1,0)+Conditions!$Q$2,FALSE),"")</f>
        <v>2.6596232223188962E-4</v>
      </c>
      <c r="BT44" s="15">
        <f>IF(BT26,BT26*(VLOOKUP(BT$1,Conditions!$A:$CT,MATCH($B44&amp;"_m1",Conditions!$S$1:$CT$1,0)+Conditions!$Q$2,FALSE)*BT$19+BT$18*VLOOKUP(BT$1,Conditions!$A:$CT,MATCH($B44&amp;"_m2",Conditions!$S$1:$CT$1,0)+Conditions!$Q$2,FALSE))+VLOOKUP(BT$1,Conditions!$A:$CT,MATCH($B44&amp;"_b",Conditions!$S$1:$CT$1,0)+Conditions!$Q$2,FALSE),"")</f>
        <v>4.7459018077628499E-4</v>
      </c>
      <c r="BU44" s="15">
        <f>IF(BU26,BU26*(VLOOKUP(BU$1,Conditions!$A:$CT,MATCH($B44&amp;"_m1",Conditions!$S$1:$CT$1,0)+Conditions!$Q$2,FALSE)*BU$19+BU$18*VLOOKUP(BU$1,Conditions!$A:$CT,MATCH($B44&amp;"_m2",Conditions!$S$1:$CT$1,0)+Conditions!$Q$2,FALSE))+VLOOKUP(BU$1,Conditions!$A:$CT,MATCH($B44&amp;"_b",Conditions!$S$1:$CT$1,0)+Conditions!$Q$2,FALSE),"")</f>
        <v>5.7749562100414592E-4</v>
      </c>
      <c r="BV44" s="15">
        <f>IF(BV26,BV26*(VLOOKUP(BV$1,Conditions!$A:$CT,MATCH($B44&amp;"_m1",Conditions!$S$1:$CT$1,0)+Conditions!$Q$2,FALSE)*BV$19+BV$18*VLOOKUP(BV$1,Conditions!$A:$CT,MATCH($B44&amp;"_m2",Conditions!$S$1:$CT$1,0)+Conditions!$Q$2,FALSE))+VLOOKUP(BV$1,Conditions!$A:$CT,MATCH($B44&amp;"_b",Conditions!$S$1:$CT$1,0)+Conditions!$Q$2,FALSE),"")</f>
        <v>6.8189244442371508E-4</v>
      </c>
      <c r="BW44" s="15">
        <f>IF(BW26,BW26*(VLOOKUP(BW$1,Conditions!$A:$CT,MATCH($B44&amp;"_m1",Conditions!$S$1:$CT$1,0)+Conditions!$Q$2,FALSE)*BW$19+BW$18*VLOOKUP(BW$1,Conditions!$A:$CT,MATCH($B44&amp;"_m2",Conditions!$S$1:$CT$1,0)+Conditions!$Q$2,FALSE))+VLOOKUP(BW$1,Conditions!$A:$CT,MATCH($B44&amp;"_b",Conditions!$S$1:$CT$1,0)+Conditions!$Q$2,FALSE),"")</f>
        <v>7.2961670655837527E-4</v>
      </c>
      <c r="BX44" s="15">
        <f>IF(BX26,BX26*(VLOOKUP(BX$1,Conditions!$A:$CT,MATCH($B44&amp;"_m1",Conditions!$S$1:$CT$1,0)+Conditions!$Q$2,FALSE)*BX$19+BX$18*VLOOKUP(BX$1,Conditions!$A:$CT,MATCH($B44&amp;"_m2",Conditions!$S$1:$CT$1,0)+Conditions!$Q$2,FALSE))+VLOOKUP(BX$1,Conditions!$A:$CT,MATCH($B44&amp;"_b",Conditions!$S$1:$CT$1,0)+Conditions!$Q$2,FALSE),"")</f>
        <v>7.0873734187446144E-4</v>
      </c>
      <c r="BY44" s="15">
        <f>IF(BY26,BY26*(VLOOKUP(BY$1,Conditions!$A:$CT,MATCH($B44&amp;"_m1",Conditions!$S$1:$CT$1,0)+Conditions!$Q$2,FALSE)*BY$19+BY$18*VLOOKUP(BY$1,Conditions!$A:$CT,MATCH($B44&amp;"_m2",Conditions!$S$1:$CT$1,0)+Conditions!$Q$2,FALSE))+VLOOKUP(BY$1,Conditions!$A:$CT,MATCH($B44&amp;"_b",Conditions!$S$1:$CT$1,0)+Conditions!$Q$2,FALSE),"")</f>
        <v>7.0575457549104518E-4</v>
      </c>
      <c r="BZ44" s="15">
        <f>IF(BZ26,BZ26*(VLOOKUP(BZ$1,Conditions!$A:$CT,MATCH($B44&amp;"_m1",Conditions!$S$1:$CT$1,0)+Conditions!$Q$2,FALSE)*BZ$19+BZ$18*VLOOKUP(BZ$1,Conditions!$A:$CT,MATCH($B44&amp;"_m2",Conditions!$S$1:$CT$1,0)+Conditions!$Q$2,FALSE))+VLOOKUP(BZ$1,Conditions!$A:$CT,MATCH($B44&amp;"_b",Conditions!$S$1:$CT$1,0)+Conditions!$Q$2,FALSE),"")</f>
        <v>7.1022872506616957E-4</v>
      </c>
      <c r="CA44" s="15">
        <f>IF(CA26,CA26*(VLOOKUP(CA$1,Conditions!$A:$CT,MATCH($B44&amp;"_m1",Conditions!$S$1:$CT$1,0)+Conditions!$Q$2,FALSE)*CA$19+CA$18*VLOOKUP(CA$1,Conditions!$A:$CT,MATCH($B44&amp;"_m2",Conditions!$S$1:$CT$1,0)+Conditions!$Q$2,FALSE))+VLOOKUP(CA$1,Conditions!$A:$CT,MATCH($B44&amp;"_b",Conditions!$S$1:$CT$1,0)+Conditions!$Q$2,FALSE),"")</f>
        <v>7.1619425783300209E-4</v>
      </c>
      <c r="CB44" s="15">
        <f>IF(CB26,CB26*(VLOOKUP(CB$1,Conditions!$A:$CT,MATCH($B44&amp;"_m1",Conditions!$S$1:$CT$1,0)+Conditions!$Q$2,FALSE)*CB$19+CB$18*VLOOKUP(CB$1,Conditions!$A:$CT,MATCH($B44&amp;"_m2",Conditions!$S$1:$CT$1,0)+Conditions!$Q$2,FALSE))+VLOOKUP(CB$1,Conditions!$A:$CT,MATCH($B44&amp;"_b",Conditions!$S$1:$CT$1,0)+Conditions!$Q$2,FALSE),"")</f>
        <v>6.9382350995738013E-4</v>
      </c>
      <c r="CC44" s="15">
        <f>IF(CC26,CC26*(VLOOKUP(CC$1,Conditions!$A:$CT,MATCH($B44&amp;"_m1",Conditions!$S$1:$CT$1,0)+Conditions!$Q$2,FALSE)*CC$19+CC$18*VLOOKUP(CC$1,Conditions!$A:$CT,MATCH($B44&amp;"_m2",Conditions!$S$1:$CT$1,0)+Conditions!$Q$2,FALSE))+VLOOKUP(CC$1,Conditions!$A:$CT,MATCH($B44&amp;"_b",Conditions!$S$1:$CT$1,0)+Conditions!$Q$2,FALSE),"")</f>
        <v>7.044952589891786E-4</v>
      </c>
      <c r="CD44" s="15">
        <f>IF(CD26,CD26*(VLOOKUP(CD$1,Conditions!$A:$CT,MATCH($B44&amp;"_m1",Conditions!$S$1:$CT$1,0)+Conditions!$Q$2,FALSE)*CD$19+CD$18*VLOOKUP(CD$1,Conditions!$A:$CT,MATCH($B44&amp;"_m2",Conditions!$S$1:$CT$1,0)+Conditions!$Q$2,FALSE))+VLOOKUP(CD$1,Conditions!$A:$CT,MATCH($B44&amp;"_b",Conditions!$S$1:$CT$1,0)+Conditions!$Q$2,FALSE),"")</f>
        <v>6.6579354142211073E-4</v>
      </c>
      <c r="CE44" s="15">
        <f>IF(CE26,CE26*(VLOOKUP(CE$1,Conditions!$A:$CT,MATCH($B44&amp;"_m1",Conditions!$S$1:$CT$1,0)+Conditions!$Q$2,FALSE)*CE$19+CE$18*VLOOKUP(CE$1,Conditions!$A:$CT,MATCH($B44&amp;"_m2",Conditions!$S$1:$CT$1,0)+Conditions!$Q$2,FALSE))+VLOOKUP(CE$1,Conditions!$A:$CT,MATCH($B44&amp;"_b",Conditions!$S$1:$CT$1,0)+Conditions!$Q$2,FALSE),"")</f>
        <v>6.2709182385504297E-4</v>
      </c>
      <c r="CF44" s="15">
        <f>IF(CF26,CF26*(VLOOKUP(CF$1,Conditions!$A:$CT,MATCH($B44&amp;"_m1",Conditions!$S$1:$CT$1,0)+Conditions!$Q$2,FALSE)*CF$19+CF$18*VLOOKUP(CF$1,Conditions!$A:$CT,MATCH($B44&amp;"_m2",Conditions!$S$1:$CT$1,0)+Conditions!$Q$2,FALSE))+VLOOKUP(CF$1,Conditions!$A:$CT,MATCH($B44&amp;"_b",Conditions!$S$1:$CT$1,0)+Conditions!$Q$2,FALSE),"")</f>
        <v>6.0327538227530897E-4</v>
      </c>
      <c r="CG44" s="15">
        <f>IF(CG26,CG26*(VLOOKUP(CG$1,Conditions!$A:$CT,MATCH($B44&amp;"_m1",Conditions!$S$1:$CT$1,0)+Conditions!$Q$2,FALSE)*CG$19+CG$18*VLOOKUP(CG$1,Conditions!$A:$CT,MATCH($B44&amp;"_m2",Conditions!$S$1:$CT$1,0)+Conditions!$Q$2,FALSE))+VLOOKUP(CG$1,Conditions!$A:$CT,MATCH($B44&amp;"_b",Conditions!$S$1:$CT$1,0)+Conditions!$Q$2,FALSE),"")</f>
        <v>6.0625243747277572E-4</v>
      </c>
      <c r="CH44" s="15">
        <f>IF(CH26,CH26*(VLOOKUP(CH$1,Conditions!$A:$CT,MATCH($B44&amp;"_m1",Conditions!$S$1:$CT$1,0)+Conditions!$Q$2,FALSE)*CH$19+CH$18*VLOOKUP(CH$1,Conditions!$A:$CT,MATCH($B44&amp;"_m2",Conditions!$S$1:$CT$1,0)+Conditions!$Q$2,FALSE))+VLOOKUP(CH$1,Conditions!$A:$CT,MATCH($B44&amp;"_b",Conditions!$S$1:$CT$1,0)+Conditions!$Q$2,FALSE),"")</f>
        <v>6.136950754664426E-4</v>
      </c>
      <c r="CI44" s="15">
        <f>IF(CI26,CI26*(VLOOKUP(CI$1,Conditions!$A:$CT,MATCH($B44&amp;"_m1",Conditions!$S$1:$CT$1,0)+Conditions!$Q$2,FALSE)*CI$19+CI$18*VLOOKUP(CI$1,Conditions!$A:$CT,MATCH($B44&amp;"_m2",Conditions!$S$1:$CT$1,0)+Conditions!$Q$2,FALSE))+VLOOKUP(CI$1,Conditions!$A:$CT,MATCH($B44&amp;"_b",Conditions!$S$1:$CT$1,0)+Conditions!$Q$2,FALSE),"")</f>
        <v>6.1667213066390935E-4</v>
      </c>
      <c r="CJ44" s="15">
        <f>IF(CJ26,CJ26*(VLOOKUP(CJ$1,Conditions!$A:$CT,MATCH($B44&amp;"_m1",Conditions!$S$1:$CT$1,0)+Conditions!$Q$2,FALSE)*CJ$19+CJ$18*VLOOKUP(CJ$1,Conditions!$A:$CT,MATCH($B44&amp;"_m2",Conditions!$S$1:$CT$1,0)+Conditions!$Q$2,FALSE))+VLOOKUP(CJ$1,Conditions!$A:$CT,MATCH($B44&amp;"_b",Conditions!$S$1:$CT$1,0)+Conditions!$Q$2,FALSE),"")</f>
        <v>6.0178685467657559E-4</v>
      </c>
      <c r="CK44" s="15">
        <f>IF(CK26,CK26*(VLOOKUP(CK$1,Conditions!$A:$CT,MATCH($B44&amp;"_m1",Conditions!$S$1:$CT$1,0)+Conditions!$Q$2,FALSE)*CK$19+CK$18*VLOOKUP(CK$1,Conditions!$A:$CT,MATCH($B44&amp;"_m2",Conditions!$S$1:$CT$1,0)+Conditions!$Q$2,FALSE))+VLOOKUP(CK$1,Conditions!$A:$CT,MATCH($B44&amp;"_b",Conditions!$S$1:$CT$1,0)+Conditions!$Q$2,FALSE),"")</f>
        <v>6.0327538227530897E-4</v>
      </c>
      <c r="CL44" s="15">
        <f>IF(CL26,CL26*(VLOOKUP(CL$1,Conditions!$A:$CT,MATCH($B44&amp;"_m1",Conditions!$S$1:$CT$1,0)+Conditions!$Q$2,FALSE)*CL$19+CL$18*VLOOKUP(CL$1,Conditions!$A:$CT,MATCH($B44&amp;"_m2",Conditions!$S$1:$CT$1,0)+Conditions!$Q$2,FALSE))+VLOOKUP(CL$1,Conditions!$A:$CT,MATCH($B44&amp;"_b",Conditions!$S$1:$CT$1,0)+Conditions!$Q$2,FALSE),"")</f>
        <v>6.0721046731461166E-4</v>
      </c>
      <c r="CM44" s="15">
        <f>IF(CM26,CM26*(VLOOKUP(CM$1,Conditions!$A:$CT,MATCH($B44&amp;"_m1",Conditions!$S$1:$CT$1,0)+Conditions!$Q$2,FALSE)*CM$19+CM$18*VLOOKUP(CM$1,Conditions!$A:$CT,MATCH($B44&amp;"_m2",Conditions!$S$1:$CT$1,0)+Conditions!$Q$2,FALSE))+VLOOKUP(CM$1,Conditions!$A:$CT,MATCH($B44&amp;"_b",Conditions!$S$1:$CT$1,0)+Conditions!$Q$2,FALSE),"")</f>
        <v>6.4001427890413368E-4</v>
      </c>
      <c r="CN44" s="15">
        <f>IF(CN26,CN26*(VLOOKUP(CN$1,Conditions!$A:$CT,MATCH($B44&amp;"_m1",Conditions!$S$1:$CT$1,0)+Conditions!$Q$2,FALSE)*CN$19+CN$18*VLOOKUP(CN$1,Conditions!$A:$CT,MATCH($B44&amp;"_m2",Conditions!$S$1:$CT$1,0)+Conditions!$Q$2,FALSE))+VLOOKUP(CN$1,Conditions!$A:$CT,MATCH($B44&amp;"_b",Conditions!$S$1:$CT$1,0)+Conditions!$Q$2,FALSE),"")</f>
        <v>6.4597860828404679E-4</v>
      </c>
      <c r="CO44" s="15">
        <f>IF(CO26,CO26*(VLOOKUP(CO$1,Conditions!$A:$CT,MATCH($B44&amp;"_m1",Conditions!$S$1:$CT$1,0)+Conditions!$Q$2,FALSE)*CO$19+CO$18*VLOOKUP(CO$1,Conditions!$A:$CT,MATCH($B44&amp;"_m2",Conditions!$S$1:$CT$1,0)+Conditions!$Q$2,FALSE))+VLOOKUP(CO$1,Conditions!$A:$CT,MATCH($B44&amp;"_b",Conditions!$S$1:$CT$1,0)+Conditions!$Q$2,FALSE),"")</f>
        <v>6.787824198735687E-4</v>
      </c>
      <c r="CP44" s="15">
        <f>IF(CP26,CP26*(VLOOKUP(CP$1,Conditions!$A:$CT,MATCH($B44&amp;"_m1",Conditions!$S$1:$CT$1,0)+Conditions!$Q$2,FALSE)*CP$19+CP$18*VLOOKUP(CP$1,Conditions!$A:$CT,MATCH($B44&amp;"_m2",Conditions!$S$1:$CT$1,0)+Conditions!$Q$2,FALSE))+VLOOKUP(CP$1,Conditions!$A:$CT,MATCH($B44&amp;"_b",Conditions!$S$1:$CT$1,0)+Conditions!$Q$2,FALSE),"")</f>
        <v>6.519429376639598E-4</v>
      </c>
      <c r="CQ44" s="15">
        <f>IF(CQ26,CQ26*(VLOOKUP(CQ$1,Conditions!$A:$CT,MATCH($B44&amp;"_m1",Conditions!$S$1:$CT$1,0)+Conditions!$Q$2,FALSE)*CQ$19+CQ$18*VLOOKUP(CQ$1,Conditions!$A:$CT,MATCH($B44&amp;"_m2",Conditions!$S$1:$CT$1,0)+Conditions!$Q$2,FALSE))+VLOOKUP(CQ$1,Conditions!$A:$CT,MATCH($B44&amp;"_b",Conditions!$S$1:$CT$1,0)+Conditions!$Q$2,FALSE),"")</f>
        <v>6.5343402000893813E-4</v>
      </c>
      <c r="CR44" s="15">
        <f>IF(CR26,CR26*(VLOOKUP(CR$1,Conditions!$A:$CT,MATCH($B44&amp;"_m1",Conditions!$S$1:$CT$1,0)+Conditions!$Q$2,FALSE)*CR$19+CR$18*VLOOKUP(CR$1,Conditions!$A:$CT,MATCH($B44&amp;"_m2",Conditions!$S$1:$CT$1,0)+Conditions!$Q$2,FALSE))+VLOOKUP(CR$1,Conditions!$A:$CT,MATCH($B44&amp;"_b",Conditions!$S$1:$CT$1,0)+Conditions!$Q$2,FALSE),"")</f>
        <v>6.5343402000893813E-4</v>
      </c>
      <c r="CS44" s="15">
        <f>IF(CS26,CS26*(VLOOKUP(CS$1,Conditions!$A:$CT,MATCH($B44&amp;"_m1",Conditions!$S$1:$CT$1,0)+Conditions!$Q$2,FALSE)*CS$19+CS$18*VLOOKUP(CS$1,Conditions!$A:$CT,MATCH($B44&amp;"_m2",Conditions!$S$1:$CT$1,0)+Conditions!$Q$2,FALSE))+VLOOKUP(CS$1,Conditions!$A:$CT,MATCH($B44&amp;"_b",Conditions!$S$1:$CT$1,0)+Conditions!$Q$2,FALSE),"")</f>
        <v>6.5641618469889458E-4</v>
      </c>
      <c r="CT44" s="15">
        <f>IF(CT26,CT26*(VLOOKUP(CT$1,Conditions!$A:$CT,MATCH($B44&amp;"_m1",Conditions!$S$1:$CT$1,0)+Conditions!$Q$2,FALSE)*CT$19+CT$18*VLOOKUP(CT$1,Conditions!$A:$CT,MATCH($B44&amp;"_m2",Conditions!$S$1:$CT$1,0)+Conditions!$Q$2,FALSE))+VLOOKUP(CT$1,Conditions!$A:$CT,MATCH($B44&amp;"_b",Conditions!$S$1:$CT$1,0)+Conditions!$Q$2,FALSE),"")</f>
        <v>6.6834484345872081E-4</v>
      </c>
      <c r="CU44" s="15">
        <f>IF(CU26,CU26*(VLOOKUP(CU$1,Conditions!$A:$CT,MATCH($B44&amp;"_m1",Conditions!$S$1:$CT$1,0)+Conditions!$Q$2,FALSE)*CU$19+CU$18*VLOOKUP(CU$1,Conditions!$A:$CT,MATCH($B44&amp;"_m2",Conditions!$S$1:$CT$1,0)+Conditions!$Q$2,FALSE))+VLOOKUP(CU$1,Conditions!$A:$CT,MATCH($B44&amp;"_b",Conditions!$S$1:$CT$1,0)+Conditions!$Q$2,FALSE),"")</f>
        <v>6.519429376639598E-4</v>
      </c>
      <c r="CV44" s="15">
        <f>IF(CV26,CV26*(VLOOKUP(CV$1,Conditions!$A:$CT,MATCH($B44&amp;"_m1",Conditions!$S$1:$CT$1,0)+Conditions!$Q$2,FALSE)*CV$19+CV$18*VLOOKUP(CV$1,Conditions!$A:$CT,MATCH($B44&amp;"_m2",Conditions!$S$1:$CT$1,0)+Conditions!$Q$2,FALSE))+VLOOKUP(CV$1,Conditions!$A:$CT,MATCH($B44&amp;"_b",Conditions!$S$1:$CT$1,0)+Conditions!$Q$2,FALSE),"")</f>
        <v>7.3200126145699551E-4</v>
      </c>
      <c r="CW44" s="15">
        <f>IF(CW26,CW26*(VLOOKUP(CW$1,Conditions!$A:$CT,MATCH($B44&amp;"_m1",Conditions!$S$1:$CT$1,0)+Conditions!$Q$2,FALSE)*CW$19+CW$18*VLOOKUP(CW$1,Conditions!$A:$CT,MATCH($B44&amp;"_m2",Conditions!$S$1:$CT$1,0)+Conditions!$Q$2,FALSE))+VLOOKUP(CW$1,Conditions!$A:$CT,MATCH($B44&amp;"_b",Conditions!$S$1:$CT$1,0)+Conditions!$Q$2,FALSE),"")</f>
        <v>3.9637756225485054E-4</v>
      </c>
      <c r="CX44" s="15">
        <f>IF(CX26,CX26*(VLOOKUP(CX$1,Conditions!$A:$CT,MATCH($B44&amp;"_m1",Conditions!$S$1:$CT$1,0)+Conditions!$Q$2,FALSE)*CX$19+CX$18*VLOOKUP(CX$1,Conditions!$A:$CT,MATCH($B44&amp;"_m2",Conditions!$S$1:$CT$1,0)+Conditions!$Q$2,FALSE))+VLOOKUP(CX$1,Conditions!$A:$CT,MATCH($B44&amp;"_b",Conditions!$S$1:$CT$1,0)+Conditions!$Q$2,FALSE),"")</f>
        <v>4.7438739504237614E-4</v>
      </c>
      <c r="CY44" s="15">
        <f>IF(CY26,CY26*(VLOOKUP(CY$1,Conditions!$A:$CT,MATCH($B44&amp;"_m1",Conditions!$S$1:$CT$1,0)+Conditions!$Q$2,FALSE)*CY$19+CY$18*VLOOKUP(CY$1,Conditions!$A:$CT,MATCH($B44&amp;"_m2",Conditions!$S$1:$CT$1,0)+Conditions!$Q$2,FALSE))+VLOOKUP(CY$1,Conditions!$A:$CT,MATCH($B44&amp;"_b",Conditions!$S$1:$CT$1,0)+Conditions!$Q$2,FALSE),"")</f>
        <v>4.6713066641097844E-4</v>
      </c>
      <c r="CZ44" s="15">
        <f>IF(CZ26,CZ26*(VLOOKUP(CZ$1,Conditions!$A:$CT,MATCH($B44&amp;"_m1",Conditions!$S$1:$CT$1,0)+Conditions!$Q$2,FALSE)*CZ$19+CZ$18*VLOOKUP(CZ$1,Conditions!$A:$CT,MATCH($B44&amp;"_m2",Conditions!$S$1:$CT$1,0)+Conditions!$Q$2,FALSE))+VLOOKUP(CZ$1,Conditions!$A:$CT,MATCH($B44&amp;"_b",Conditions!$S$1:$CT$1,0)+Conditions!$Q$2,FALSE),"")</f>
        <v>4.7257321288452669E-4</v>
      </c>
      <c r="DA44" s="15">
        <f>IF(DA26,DA26*(VLOOKUP(DA$1,Conditions!$A:$CT,MATCH($B44&amp;"_m1",Conditions!$S$1:$CT$1,0)+Conditions!$Q$2,FALSE)*DA$19+DA$18*VLOOKUP(DA$1,Conditions!$A:$CT,MATCH($B44&amp;"_m2",Conditions!$S$1:$CT$1,0)+Conditions!$Q$2,FALSE))+VLOOKUP(DA$1,Conditions!$A:$CT,MATCH($B44&amp;"_b",Conditions!$S$1:$CT$1,0)+Conditions!$Q$2,FALSE),"")</f>
        <v>4.7801575935807499E-4</v>
      </c>
      <c r="DB44" s="15">
        <f>IF(DB26,DB26*(VLOOKUP(DB$1,Conditions!$A:$CT,MATCH($B44&amp;"_m1",Conditions!$S$1:$CT$1,0)+Conditions!$Q$2,FALSE)*DB$19+DB$18*VLOOKUP(DB$1,Conditions!$A:$CT,MATCH($B44&amp;"_m2",Conditions!$S$1:$CT$1,0)+Conditions!$Q$2,FALSE))+VLOOKUP(DB$1,Conditions!$A:$CT,MATCH($B44&amp;"_b",Conditions!$S$1:$CT$1,0)+Conditions!$Q$2,FALSE),"")</f>
        <v>4.8164412367377384E-4</v>
      </c>
      <c r="DC44" s="15">
        <f>IF(DC26,DC26*(VLOOKUP(DC$1,Conditions!$A:$CT,MATCH($B44&amp;"_m1",Conditions!$S$1:$CT$1,0)+Conditions!$Q$2,FALSE)*DC$19+DC$18*VLOOKUP(DC$1,Conditions!$A:$CT,MATCH($B44&amp;"_m2",Conditions!$S$1:$CT$1,0)+Conditions!$Q$2,FALSE))+VLOOKUP(DC$1,Conditions!$A:$CT,MATCH($B44&amp;"_b",Conditions!$S$1:$CT$1,0)+Conditions!$Q$2,FALSE),"")</f>
        <v>4.7982994151592444E-4</v>
      </c>
      <c r="DD44" s="15">
        <f>IF(DD26,DD26*(VLOOKUP(DD$1,Conditions!$A:$CT,MATCH($B44&amp;"_m1",Conditions!$S$1:$CT$1,0)+Conditions!$Q$2,FALSE)*DD$19+DD$18*VLOOKUP(DD$1,Conditions!$A:$CT,MATCH($B44&amp;"_m2",Conditions!$S$1:$CT$1,0)+Conditions!$Q$2,FALSE))+VLOOKUP(DD$1,Conditions!$A:$CT,MATCH($B44&amp;"_b",Conditions!$S$1:$CT$1,0)+Conditions!$Q$2,FALSE),"")</f>
        <v>7.6568331041032556E-4</v>
      </c>
      <c r="DE44" s="15">
        <f>IF(DE26,DE26*(VLOOKUP(DE$1,Conditions!$A:$CT,MATCH($B44&amp;"_m1",Conditions!$S$1:$CT$1,0)+Conditions!$Q$2,FALSE)*DE$19+DE$18*VLOOKUP(DE$1,Conditions!$A:$CT,MATCH($B44&amp;"_m2",Conditions!$S$1:$CT$1,0)+Conditions!$Q$2,FALSE))+VLOOKUP(DE$1,Conditions!$A:$CT,MATCH($B44&amp;"_b",Conditions!$S$1:$CT$1,0)+Conditions!$Q$2,FALSE),"")</f>
        <v>6.991362860215664E-4</v>
      </c>
      <c r="DF44" s="15">
        <f>IF(DF26,DF26*(VLOOKUP(DF$1,Conditions!$A:$CT,MATCH($B44&amp;"_m1",Conditions!$S$1:$CT$1,0)+Conditions!$Q$2,FALSE)*DF$19+DF$18*VLOOKUP(DF$1,Conditions!$A:$CT,MATCH($B44&amp;"_m2",Conditions!$S$1:$CT$1,0)+Conditions!$Q$2,FALSE))+VLOOKUP(DF$1,Conditions!$A:$CT,MATCH($B44&amp;"_b",Conditions!$S$1:$CT$1,0)+Conditions!$Q$2,FALSE),"")</f>
        <v>6.8474774020778047E-4</v>
      </c>
      <c r="DG44" s="15">
        <f>IF(DG26,DG26*(VLOOKUP(DG$1,Conditions!$A:$CT,MATCH($B44&amp;"_m1",Conditions!$S$1:$CT$1,0)+Conditions!$Q$2,FALSE)*DG$19+DG$18*VLOOKUP(DG$1,Conditions!$A:$CT,MATCH($B44&amp;"_m2",Conditions!$S$1:$CT$1,0)+Conditions!$Q$2,FALSE))+VLOOKUP(DG$1,Conditions!$A:$CT,MATCH($B44&amp;"_b",Conditions!$S$1:$CT$1,0)+Conditions!$Q$2,FALSE),"")</f>
        <v>6.8654630843450375E-4</v>
      </c>
      <c r="DH44" s="15">
        <f>IF(DH26,DH26*(VLOOKUP(DH$1,Conditions!$A:$CT,MATCH($B44&amp;"_m1",Conditions!$S$1:$CT$1,0)+Conditions!$Q$2,FALSE)*DH$19+DH$18*VLOOKUP(DH$1,Conditions!$A:$CT,MATCH($B44&amp;"_m2",Conditions!$S$1:$CT$1,0)+Conditions!$Q$2,FALSE))+VLOOKUP(DH$1,Conditions!$A:$CT,MATCH($B44&amp;"_b",Conditions!$S$1:$CT$1,0)+Conditions!$Q$2,FALSE),"")</f>
        <v>6.7575489907416438E-4</v>
      </c>
      <c r="DI44" s="15">
        <f>IF(DI26,DI26*(VLOOKUP(DI$1,Conditions!$A:$CT,MATCH($B44&amp;"_m1",Conditions!$S$1:$CT$1,0)+Conditions!$Q$2,FALSE)*DI$19+DI$18*VLOOKUP(DI$1,Conditions!$A:$CT,MATCH($B44&amp;"_m2",Conditions!$S$1:$CT$1,0)+Conditions!$Q$2,FALSE))+VLOOKUP(DI$1,Conditions!$A:$CT,MATCH($B44&amp;"_b",Conditions!$S$1:$CT$1,0)+Conditions!$Q$2,FALSE),"")</f>
        <v>6.991362860215664E-4</v>
      </c>
      <c r="DJ44" s="15">
        <f>IF(DJ26,DJ26*(VLOOKUP(DJ$1,Conditions!$A:$CT,MATCH($B44&amp;"_m1",Conditions!$S$1:$CT$1,0)+Conditions!$Q$2,FALSE)*DJ$19+DJ$18*VLOOKUP(DJ$1,Conditions!$A:$CT,MATCH($B44&amp;"_m2",Conditions!$S$1:$CT$1,0)+Conditions!$Q$2,FALSE))+VLOOKUP(DJ$1,Conditions!$A:$CT,MATCH($B44&amp;"_b",Conditions!$S$1:$CT$1,0)+Conditions!$Q$2,FALSE),"")</f>
        <v>6.8474774020778047E-4</v>
      </c>
      <c r="DK44" s="15">
        <f>IF(DK26,DK26*(VLOOKUP(DK$1,Conditions!$A:$CT,MATCH($B44&amp;"_m1",Conditions!$S$1:$CT$1,0)+Conditions!$Q$2,FALSE)*DK$19+DK$18*VLOOKUP(DK$1,Conditions!$A:$CT,MATCH($B44&amp;"_m2",Conditions!$S$1:$CT$1,0)+Conditions!$Q$2,FALSE))+VLOOKUP(DK$1,Conditions!$A:$CT,MATCH($B44&amp;"_b",Conditions!$S$1:$CT$1,0)+Conditions!$Q$2,FALSE),"")</f>
        <v>6.8834487666122703E-4</v>
      </c>
      <c r="DL44" s="15">
        <f>IF(DL26,DL26*(VLOOKUP(DL$1,Conditions!$A:$CT,MATCH($B44&amp;"_m1",Conditions!$S$1:$CT$1,0)+Conditions!$Q$2,FALSE)*DL$19+DL$18*VLOOKUP(DL$1,Conditions!$A:$CT,MATCH($B44&amp;"_m2",Conditions!$S$1:$CT$1,0)+Conditions!$Q$2,FALSE))+VLOOKUP(DL$1,Conditions!$A:$CT,MATCH($B44&amp;"_b",Conditions!$S$1:$CT$1,0)+Conditions!$Q$2,FALSE),"")</f>
        <v>6.9194201311467338E-4</v>
      </c>
      <c r="DM44" s="15">
        <f>IF(DM26,DM26*(VLOOKUP(DM$1,Conditions!$A:$CT,MATCH($B44&amp;"_m1",Conditions!$S$1:$CT$1,0)+Conditions!$Q$2,FALSE)*DM$19+DM$18*VLOOKUP(DM$1,Conditions!$A:$CT,MATCH($B44&amp;"_m2",Conditions!$S$1:$CT$1,0)+Conditions!$Q$2,FALSE))+VLOOKUP(DM$1,Conditions!$A:$CT,MATCH($B44&amp;"_b",Conditions!$S$1:$CT$1,0)+Conditions!$Q$2,FALSE),"")</f>
        <v>6.991362860215664E-4</v>
      </c>
      <c r="DN44" s="15">
        <f>IF(DN26,DN26*(VLOOKUP(DN$1,Conditions!$A:$CT,MATCH($B44&amp;"_m1",Conditions!$S$1:$CT$1,0)+Conditions!$Q$2,FALSE)*DN$19+DN$18*VLOOKUP(DN$1,Conditions!$A:$CT,MATCH($B44&amp;"_m2",Conditions!$S$1:$CT$1,0)+Conditions!$Q$2,FALSE))+VLOOKUP(DN$1,Conditions!$A:$CT,MATCH($B44&amp;"_b",Conditions!$S$1:$CT$1,0)+Conditions!$Q$2,FALSE),"")</f>
        <v>7.0273342247501275E-4</v>
      </c>
      <c r="DO44" s="15">
        <f>IF(DO26,DO26*(VLOOKUP(DO$1,Conditions!$A:$CT,MATCH($B44&amp;"_m1",Conditions!$S$1:$CT$1,0)+Conditions!$Q$2,FALSE)*DO$19+DO$18*VLOOKUP(DO$1,Conditions!$A:$CT,MATCH($B44&amp;"_m2",Conditions!$S$1:$CT$1,0)+Conditions!$Q$2,FALSE))+VLOOKUP(DO$1,Conditions!$A:$CT,MATCH($B44&amp;"_b",Conditions!$S$1:$CT$1,0)+Conditions!$Q$2,FALSE),"")</f>
        <v>7.0273342247501275E-4</v>
      </c>
      <c r="DP44" s="15">
        <f>IF(DP26,DP26*(VLOOKUP(DP$1,Conditions!$A:$CT,MATCH($B44&amp;"_m1",Conditions!$S$1:$CT$1,0)+Conditions!$Q$2,FALSE)*DP$19+DP$18*VLOOKUP(DP$1,Conditions!$A:$CT,MATCH($B44&amp;"_m2",Conditions!$S$1:$CT$1,0)+Conditions!$Q$2,FALSE))+VLOOKUP(DP$1,Conditions!$A:$CT,MATCH($B44&amp;"_b",Conditions!$S$1:$CT$1,0)+Conditions!$Q$2,FALSE),"")</f>
        <v>7.1352483183535211E-4</v>
      </c>
      <c r="DQ44" s="15">
        <f>IF(DQ26,DQ26*(VLOOKUP(DQ$1,Conditions!$A:$CT,MATCH($B44&amp;"_m1",Conditions!$S$1:$CT$1,0)+Conditions!$Q$2,FALSE)*DQ$19+DQ$18*VLOOKUP(DQ$1,Conditions!$A:$CT,MATCH($B44&amp;"_m2",Conditions!$S$1:$CT$1,0)+Conditions!$Q$2,FALSE))+VLOOKUP(DQ$1,Conditions!$A:$CT,MATCH($B44&amp;"_b",Conditions!$S$1:$CT$1,0)+Conditions!$Q$2,FALSE),"")</f>
        <v>7.1892053651552174E-4</v>
      </c>
      <c r="DR44" s="15">
        <f>IF(DR26,DR26*(VLOOKUP(DR$1,Conditions!$A:$CT,MATCH($B44&amp;"_m1",Conditions!$S$1:$CT$1,0)+Conditions!$Q$2,FALSE)*DR$19+DR$18*VLOOKUP(DR$1,Conditions!$A:$CT,MATCH($B44&amp;"_m2",Conditions!$S$1:$CT$1,0)+Conditions!$Q$2,FALSE))+VLOOKUP(DR$1,Conditions!$A:$CT,MATCH($B44&amp;"_b",Conditions!$S$1:$CT$1,0)+Conditions!$Q$2,FALSE),"")</f>
        <v>3.8146619099537372E-4</v>
      </c>
      <c r="DS44" s="15">
        <f>IF(DS26,DS26*(VLOOKUP(DS$1,Conditions!$A:$CT,MATCH($B44&amp;"_m1",Conditions!$S$1:$CT$1,0)+Conditions!$Q$2,FALSE)*DS$19+DS$18*VLOOKUP(DS$1,Conditions!$A:$CT,MATCH($B44&amp;"_m2",Conditions!$S$1:$CT$1,0)+Conditions!$Q$2,FALSE))+VLOOKUP(DS$1,Conditions!$A:$CT,MATCH($B44&amp;"_b",Conditions!$S$1:$CT$1,0)+Conditions!$Q$2,FALSE),"")</f>
        <v>4.5613649792791228E-4</v>
      </c>
      <c r="DT44" s="15">
        <f>IF(DT26,DT26*(VLOOKUP(DT$1,Conditions!$A:$CT,MATCH($B44&amp;"_m1",Conditions!$S$1:$CT$1,0)+Conditions!$Q$2,FALSE)*DT$19+DT$18*VLOOKUP(DT$1,Conditions!$A:$CT,MATCH($B44&amp;"_m2",Conditions!$S$1:$CT$1,0)+Conditions!$Q$2,FALSE))+VLOOKUP(DT$1,Conditions!$A:$CT,MATCH($B44&amp;"_b",Conditions!$S$1:$CT$1,0)+Conditions!$Q$2,FALSE),"")</f>
        <v>4.4919042286442032E-4</v>
      </c>
      <c r="DU44" s="15">
        <f>IF(DU26,DU26*(VLOOKUP(DU$1,Conditions!$A:$CT,MATCH($B44&amp;"_m1",Conditions!$S$1:$CT$1,0)+Conditions!$Q$2,FALSE)*DU$19+DU$18*VLOOKUP(DU$1,Conditions!$A:$CT,MATCH($B44&amp;"_m2",Conditions!$S$1:$CT$1,0)+Conditions!$Q$2,FALSE))+VLOOKUP(DU$1,Conditions!$A:$CT,MATCH($B44&amp;"_b",Conditions!$S$1:$CT$1,0)+Conditions!$Q$2,FALSE),"")</f>
        <v>4.5439997916203929E-4</v>
      </c>
      <c r="DV44" s="15">
        <f>IF(DV26,DV26*(VLOOKUP(DV$1,Conditions!$A:$CT,MATCH($B44&amp;"_m1",Conditions!$S$1:$CT$1,0)+Conditions!$Q$2,FALSE)*DV$19+DV$18*VLOOKUP(DV$1,Conditions!$A:$CT,MATCH($B44&amp;"_m2",Conditions!$S$1:$CT$1,0)+Conditions!$Q$2,FALSE))+VLOOKUP(DV$1,Conditions!$A:$CT,MATCH($B44&amp;"_b",Conditions!$S$1:$CT$1,0)+Conditions!$Q$2,FALSE),"")</f>
        <v>4.5960953545965826E-4</v>
      </c>
      <c r="DW44" s="15">
        <f>IF(DW26,DW26*(VLOOKUP(DW$1,Conditions!$A:$CT,MATCH($B44&amp;"_m1",Conditions!$S$1:$CT$1,0)+Conditions!$Q$2,FALSE)*DW$19+DW$18*VLOOKUP(DW$1,Conditions!$A:$CT,MATCH($B44&amp;"_m2",Conditions!$S$1:$CT$1,0)+Conditions!$Q$2,FALSE))+VLOOKUP(DW$1,Conditions!$A:$CT,MATCH($B44&amp;"_b",Conditions!$S$1:$CT$1,0)+Conditions!$Q$2,FALSE),"")</f>
        <v>4.6308257299140424E-4</v>
      </c>
      <c r="DX44" s="15">
        <f>IF(DX26,DX26*(VLOOKUP(DX$1,Conditions!$A:$CT,MATCH($B44&amp;"_m1",Conditions!$S$1:$CT$1,0)+Conditions!$Q$2,FALSE)*DX$19+DX$18*VLOOKUP(DX$1,Conditions!$A:$CT,MATCH($B44&amp;"_m2",Conditions!$S$1:$CT$1,0)+Conditions!$Q$2,FALSE))+VLOOKUP(DX$1,Conditions!$A:$CT,MATCH($B44&amp;"_b",Conditions!$S$1:$CT$1,0)+Conditions!$Q$2,FALSE),"")</f>
        <v>4.6134605422553125E-4</v>
      </c>
      <c r="DY44" s="15">
        <f>IF(DY26,DY26*(VLOOKUP(DY$1,Conditions!$A:$CT,MATCH($B44&amp;"_m1",Conditions!$S$1:$CT$1,0)+Conditions!$Q$2,FALSE)*DY$19+DY$18*VLOOKUP(DY$1,Conditions!$A:$CT,MATCH($B44&amp;"_m2",Conditions!$S$1:$CT$1,0)+Conditions!$Q$2,FALSE))+VLOOKUP(DY$1,Conditions!$A:$CT,MATCH($B44&amp;"_b",Conditions!$S$1:$CT$1,0)+Conditions!$Q$2,FALSE),"")</f>
        <v>4.4745390409854733E-4</v>
      </c>
      <c r="DZ44" s="15">
        <f>IF(DZ26,DZ26*(VLOOKUP(DZ$1,Conditions!$A:$CT,MATCH($B44&amp;"_m1",Conditions!$S$1:$CT$1,0)+Conditions!$Q$2,FALSE)*DZ$19+DZ$18*VLOOKUP(DZ$1,Conditions!$A:$CT,MATCH($B44&amp;"_m2",Conditions!$S$1:$CT$1,0)+Conditions!$Q$2,FALSE))+VLOOKUP(DZ$1,Conditions!$A:$CT,MATCH($B44&amp;"_b",Conditions!$S$1:$CT$1,0)+Conditions!$Q$2,FALSE),"")</f>
        <v>1.5622989517890067E-3</v>
      </c>
      <c r="EA44" s="15">
        <f>IF(EA26,EA26*(VLOOKUP(EA$1,Conditions!$A:$CT,MATCH($B44&amp;"_m1",Conditions!$S$1:$CT$1,0)+Conditions!$Q$2,FALSE)*EA$19+EA$18*VLOOKUP(EA$1,Conditions!$A:$CT,MATCH($B44&amp;"_m2",Conditions!$S$1:$CT$1,0)+Conditions!$Q$2,FALSE))+VLOOKUP(EA$1,Conditions!$A:$CT,MATCH($B44&amp;"_b",Conditions!$S$1:$CT$1,0)+Conditions!$Q$2,FALSE),"")</f>
        <v>1.9366182142690181E-3</v>
      </c>
      <c r="EB44" s="15">
        <f>IF(EB26,EB26*(VLOOKUP(EB$1,Conditions!$A:$CT,MATCH($B44&amp;"_m1",Conditions!$S$1:$CT$1,0)+Conditions!$Q$2,FALSE)*EB$19+EB$18*VLOOKUP(EB$1,Conditions!$A:$CT,MATCH($B44&amp;"_m2",Conditions!$S$1:$CT$1,0)+Conditions!$Q$2,FALSE))+VLOOKUP(EB$1,Conditions!$A:$CT,MATCH($B44&amp;"_b",Conditions!$S$1:$CT$1,0)+Conditions!$Q$2,FALSE),"")</f>
        <v>1.9094054819012766E-3</v>
      </c>
      <c r="EC44" s="15">
        <f>IF(EC26,EC26*(VLOOKUP(EC$1,Conditions!$A:$CT,MATCH($B44&amp;"_m1",Conditions!$S$1:$CT$1,0)+Conditions!$Q$2,FALSE)*EC$19+EC$18*VLOOKUP(EC$1,Conditions!$A:$CT,MATCH($B44&amp;"_m2",Conditions!$S$1:$CT$1,0)+Conditions!$Q$2,FALSE))+VLOOKUP(EC$1,Conditions!$A:$CT,MATCH($B44&amp;"_b",Conditions!$S$1:$CT$1,0)+Conditions!$Q$2,FALSE),"")</f>
        <v>1.9003345711120292E-3</v>
      </c>
      <c r="ED44" s="15">
        <f>IF(ED26,ED26*(VLOOKUP(ED$1,Conditions!$A:$CT,MATCH($B44&amp;"_m1",Conditions!$S$1:$CT$1,0)+Conditions!$Q$2,FALSE)*ED$19+ED$18*VLOOKUP(ED$1,Conditions!$A:$CT,MATCH($B44&amp;"_m2",Conditions!$S$1:$CT$1,0)+Conditions!$Q$2,FALSE))+VLOOKUP(ED$1,Conditions!$A:$CT,MATCH($B44&amp;"_b",Conditions!$S$1:$CT$1,0)+Conditions!$Q$2,FALSE),"")</f>
        <v>1.8876352960070838E-3</v>
      </c>
      <c r="EE44" s="15">
        <f>IF(EE26,EE26*(VLOOKUP(EE$1,Conditions!$A:$CT,MATCH($B44&amp;"_m1",Conditions!$S$1:$CT$1,0)+Conditions!$Q$2,FALSE)*EE$19+EE$18*VLOOKUP(EE$1,Conditions!$A:$CT,MATCH($B44&amp;"_m2",Conditions!$S$1:$CT$1,0)+Conditions!$Q$2,FALSE))+VLOOKUP(EE$1,Conditions!$A:$CT,MATCH($B44&amp;"_b",Conditions!$S$1:$CT$1,0)+Conditions!$Q$2,FALSE),"")</f>
        <v>1.8948920246384814E-3</v>
      </c>
      <c r="EF44" s="15">
        <f>IF(EF26,EF26*(VLOOKUP(EF$1,Conditions!$A:$CT,MATCH($B44&amp;"_m1",Conditions!$S$1:$CT$1,0)+Conditions!$Q$2,FALSE)*EF$19+EF$18*VLOOKUP(EF$1,Conditions!$A:$CT,MATCH($B44&amp;"_m2",Conditions!$S$1:$CT$1,0)+Conditions!$Q$2,FALSE))+VLOOKUP(EF$1,Conditions!$A:$CT,MATCH($B44&amp;"_b",Conditions!$S$1:$CT$1,0)+Conditions!$Q$2,FALSE),"")</f>
        <v>1.9003345711120292E-3</v>
      </c>
      <c r="EG44" s="15">
        <f>IF(EG26,EG26*(VLOOKUP(EG$1,Conditions!$A:$CT,MATCH($B44&amp;"_m1",Conditions!$S$1:$CT$1,0)+Conditions!$Q$2,FALSE)*EG$19+EG$18*VLOOKUP(EG$1,Conditions!$A:$CT,MATCH($B44&amp;"_m2",Conditions!$S$1:$CT$1,0)+Conditions!$Q$2,FALSE))+VLOOKUP(EG$1,Conditions!$A:$CT,MATCH($B44&amp;"_b",Conditions!$S$1:$CT$1,0)+Conditions!$Q$2,FALSE),"")</f>
        <v>1.882192749533535E-3</v>
      </c>
      <c r="EH44" s="15">
        <f>IF(EH26,EH26*(VLOOKUP(EH$1,Conditions!$A:$CT,MATCH($B44&amp;"_m1",Conditions!$S$1:$CT$1,0)+Conditions!$Q$2,FALSE)*EH$19+EH$18*VLOOKUP(EH$1,Conditions!$A:$CT,MATCH($B44&amp;"_m2",Conditions!$S$1:$CT$1,0)+Conditions!$Q$2,FALSE))+VLOOKUP(EH$1,Conditions!$A:$CT,MATCH($B44&amp;"_b",Conditions!$S$1:$CT$1,0)+Conditions!$Q$2,FALSE),"")</f>
        <v>1.8767502030599867E-3</v>
      </c>
      <c r="EI44" s="15">
        <f>IF(EI26,EI26*(VLOOKUP(EI$1,Conditions!$A:$CT,MATCH($B44&amp;"_m1",Conditions!$S$1:$CT$1,0)+Conditions!$Q$2,FALSE)*EI$19+EI$18*VLOOKUP(EI$1,Conditions!$A:$CT,MATCH($B44&amp;"_m2",Conditions!$S$1:$CT$1,0)+Conditions!$Q$2,FALSE))+VLOOKUP(EI$1,Conditions!$A:$CT,MATCH($B44&amp;"_b",Conditions!$S$1:$CT$1,0)+Conditions!$Q$2,FALSE),"")</f>
        <v>1.8840069316913848E-3</v>
      </c>
      <c r="EJ44" s="15">
        <f>IF(EJ26,EJ26*(VLOOKUP(EJ$1,Conditions!$A:$CT,MATCH($B44&amp;"_m1",Conditions!$S$1:$CT$1,0)+Conditions!$Q$2,FALSE)*EJ$19+EJ$18*VLOOKUP(EJ$1,Conditions!$A:$CT,MATCH($B44&amp;"_m2",Conditions!$S$1:$CT$1,0)+Conditions!$Q$2,FALSE))+VLOOKUP(EJ$1,Conditions!$A:$CT,MATCH($B44&amp;"_b",Conditions!$S$1:$CT$1,0)+Conditions!$Q$2,FALSE),"")</f>
        <v>1.8858211138492341E-3</v>
      </c>
      <c r="EK44" s="15">
        <f>IF(EK26,EK26*(VLOOKUP(EK$1,Conditions!$A:$CT,MATCH($B44&amp;"_m1",Conditions!$S$1:$CT$1,0)+Conditions!$Q$2,FALSE)*EK$19+EK$18*VLOOKUP(EK$1,Conditions!$A:$CT,MATCH($B44&amp;"_m2",Conditions!$S$1:$CT$1,0)+Conditions!$Q$2,FALSE))+VLOOKUP(EK$1,Conditions!$A:$CT,MATCH($B44&amp;"_b",Conditions!$S$1:$CT$1,0)+Conditions!$Q$2,FALSE),"")</f>
        <v>1.8676792922707399E-3</v>
      </c>
      <c r="EL44" s="15">
        <f>IF(EL26,EL26*(VLOOKUP(EL$1,Conditions!$A:$CT,MATCH($B44&amp;"_m1",Conditions!$S$1:$CT$1,0)+Conditions!$Q$2,FALSE)*EL$19+EL$18*VLOOKUP(EL$1,Conditions!$A:$CT,MATCH($B44&amp;"_m2",Conditions!$S$1:$CT$1,0)+Conditions!$Q$2,FALSE))+VLOOKUP(EL$1,Conditions!$A:$CT,MATCH($B44&amp;"_b",Conditions!$S$1:$CT$1,0)+Conditions!$Q$2,FALSE),"")</f>
        <v>1.8440949242186973E-3</v>
      </c>
      <c r="EM44" s="15">
        <f>IF(EM26,EM26*(VLOOKUP(EM$1,Conditions!$A:$CT,MATCH($B44&amp;"_m1",Conditions!$S$1:$CT$1,0)+Conditions!$Q$2,FALSE)*EM$19+EM$18*VLOOKUP(EM$1,Conditions!$A:$CT,MATCH($B44&amp;"_m2",Conditions!$S$1:$CT$1,0)+Conditions!$Q$2,FALSE))+VLOOKUP(EM$1,Conditions!$A:$CT,MATCH($B44&amp;"_b",Conditions!$S$1:$CT$1,0)+Conditions!$Q$2,FALSE),"")</f>
        <v>1.8459091063765466E-3</v>
      </c>
      <c r="EN44" s="15">
        <f>IF(EN26,EN26*(VLOOKUP(EN$1,Conditions!$A:$CT,MATCH($B44&amp;"_m1",Conditions!$S$1:$CT$1,0)+Conditions!$Q$2,FALSE)*EN$19+EN$18*VLOOKUP(EN$1,Conditions!$A:$CT,MATCH($B44&amp;"_m2",Conditions!$S$1:$CT$1,0)+Conditions!$Q$2,FALSE))+VLOOKUP(EN$1,Conditions!$A:$CT,MATCH($B44&amp;"_b",Conditions!$S$1:$CT$1,0)+Conditions!$Q$2,FALSE),"")</f>
        <v>1.8676792922707399E-3</v>
      </c>
      <c r="EO44" s="15">
        <f>IF(EO26,EO26*(VLOOKUP(EO$1,Conditions!$A:$CT,MATCH($B44&amp;"_m1",Conditions!$S$1:$CT$1,0)+Conditions!$Q$2,FALSE)*EO$19+EO$18*VLOOKUP(EO$1,Conditions!$A:$CT,MATCH($B44&amp;"_m2",Conditions!$S$1:$CT$1,0)+Conditions!$Q$2,FALSE))+VLOOKUP(EO$1,Conditions!$A:$CT,MATCH($B44&amp;"_b",Conditions!$S$1:$CT$1,0)+Conditions!$Q$2,FALSE),"")</f>
        <v>1.8567941993236432E-3</v>
      </c>
      <c r="EP44" s="15">
        <f>IF(EP26,EP26*(VLOOKUP(EP$1,Conditions!$A:$CT,MATCH($B44&amp;"_m1",Conditions!$S$1:$CT$1,0)+Conditions!$Q$2,FALSE)*EP$19+EP$18*VLOOKUP(EP$1,Conditions!$A:$CT,MATCH($B44&amp;"_m2",Conditions!$S$1:$CT$1,0)+Conditions!$Q$2,FALSE))+VLOOKUP(EP$1,Conditions!$A:$CT,MATCH($B44&amp;"_b",Conditions!$S$1:$CT$1,0)+Conditions!$Q$2,FALSE),"")</f>
        <v>1.8658651101128906E-3</v>
      </c>
      <c r="EQ44" s="15">
        <f>IF(EQ26,EQ26*(VLOOKUP(EQ$1,Conditions!$A:$CT,MATCH($B44&amp;"_m1",Conditions!$S$1:$CT$1,0)+Conditions!$Q$2,FALSE)*EQ$19+EQ$18*VLOOKUP(EQ$1,Conditions!$A:$CT,MATCH($B44&amp;"_m2",Conditions!$S$1:$CT$1,0)+Conditions!$Q$2,FALSE))+VLOOKUP(EQ$1,Conditions!$A:$CT,MATCH($B44&amp;"_b",Conditions!$S$1:$CT$1,0)+Conditions!$Q$2,FALSE),"")</f>
        <v>1.8586083814814925E-3</v>
      </c>
      <c r="ER44" s="15">
        <f>IF(ER26,ER26*(VLOOKUP(ER$1,Conditions!$A:$CT,MATCH($B44&amp;"_m1",Conditions!$S$1:$CT$1,0)+Conditions!$Q$2,FALSE)*ER$19+ER$18*VLOOKUP(ER$1,Conditions!$A:$CT,MATCH($B44&amp;"_m2",Conditions!$S$1:$CT$1,0)+Conditions!$Q$2,FALSE))+VLOOKUP(ER$1,Conditions!$A:$CT,MATCH($B44&amp;"_b",Conditions!$S$1:$CT$1,0)+Conditions!$Q$2,FALSE),"")</f>
        <v>1.831395649113751E-3</v>
      </c>
      <c r="ES44" s="15">
        <f>IF(ES26,ES26*(VLOOKUP(ES$1,Conditions!$A:$CT,MATCH($B44&amp;"_m1",Conditions!$S$1:$CT$1,0)+Conditions!$Q$2,FALSE)*ES$19+ES$18*VLOOKUP(ES$1,Conditions!$A:$CT,MATCH($B44&amp;"_m2",Conditions!$S$1:$CT$1,0)+Conditions!$Q$2,FALSE))+VLOOKUP(ES$1,Conditions!$A:$CT,MATCH($B44&amp;"_b",Conditions!$S$1:$CT$1,0)+Conditions!$Q$2,FALSE),"")</f>
        <v>1.8513516528500949E-3</v>
      </c>
      <c r="ET44" s="15">
        <f>IF(ET26,ET26*(VLOOKUP(ET$1,Conditions!$A:$CT,MATCH($B44&amp;"_m1",Conditions!$S$1:$CT$1,0)+Conditions!$Q$2,FALSE)*ET$19+ET$18*VLOOKUP(ET$1,Conditions!$A:$CT,MATCH($B44&amp;"_m2",Conditions!$S$1:$CT$1,0)+Conditions!$Q$2,FALSE))+VLOOKUP(ET$1,Conditions!$A:$CT,MATCH($B44&amp;"_b",Conditions!$S$1:$CT$1,0)+Conditions!$Q$2,FALSE),"")</f>
        <v>1.831395649113751E-3</v>
      </c>
      <c r="EU44" s="15">
        <f>IF(EU26,EU26*(VLOOKUP(EU$1,Conditions!$A:$CT,MATCH($B44&amp;"_m1",Conditions!$S$1:$CT$1,0)+Conditions!$Q$2,FALSE)*EU$19+EU$18*VLOOKUP(EU$1,Conditions!$A:$CT,MATCH($B44&amp;"_m2",Conditions!$S$1:$CT$1,0)+Conditions!$Q$2,FALSE))+VLOOKUP(EU$1,Conditions!$A:$CT,MATCH($B44&amp;"_b",Conditions!$S$1:$CT$1,0)+Conditions!$Q$2,FALSE),"")</f>
        <v>1.8477232885343959E-3</v>
      </c>
      <c r="EV44" s="15">
        <f>IF(EV26,EV26*(VLOOKUP(EV$1,Conditions!$A:$CT,MATCH($B44&amp;"_m1",Conditions!$S$1:$CT$1,0)+Conditions!$Q$2,FALSE)*EV$19+EV$18*VLOOKUP(EV$1,Conditions!$A:$CT,MATCH($B44&amp;"_m2",Conditions!$S$1:$CT$1,0)+Conditions!$Q$2,FALSE))+VLOOKUP(EV$1,Conditions!$A:$CT,MATCH($B44&amp;"_b",Conditions!$S$1:$CT$1,0)+Conditions!$Q$2,FALSE),"")</f>
        <v>1.838652377745149E-3</v>
      </c>
      <c r="EW44" s="15">
        <f>IF(EW26,EW26*(VLOOKUP(EW$1,Conditions!$A:$CT,MATCH($B44&amp;"_m1",Conditions!$S$1:$CT$1,0)+Conditions!$Q$2,FALSE)*EW$19+EW$18*VLOOKUP(EW$1,Conditions!$A:$CT,MATCH($B44&amp;"_m2",Conditions!$S$1:$CT$1,0)+Conditions!$Q$2,FALSE))+VLOOKUP(EW$1,Conditions!$A:$CT,MATCH($B44&amp;"_b",Conditions!$S$1:$CT$1,0)+Conditions!$Q$2,FALSE),"")</f>
        <v>1.8749360209021374E-3</v>
      </c>
      <c r="EX44" s="15">
        <f>IF(EX26,EX26*(VLOOKUP(EX$1,Conditions!$A:$CT,MATCH($B44&amp;"_m1",Conditions!$S$1:$CT$1,0)+Conditions!$Q$2,FALSE)*EX$19+EX$18*VLOOKUP(EX$1,Conditions!$A:$CT,MATCH($B44&amp;"_m2",Conditions!$S$1:$CT$1,0)+Conditions!$Q$2,FALSE))+VLOOKUP(EX$1,Conditions!$A:$CT,MATCH($B44&amp;"_b",Conditions!$S$1:$CT$1,0)+Conditions!$Q$2,FALSE),"")</f>
        <v>1.838652377745149E-3</v>
      </c>
      <c r="EY44" s="15">
        <f>IF(EY26,EY26*(VLOOKUP(EY$1,Conditions!$A:$CT,MATCH($B44&amp;"_m1",Conditions!$S$1:$CT$1,0)+Conditions!$Q$2,FALSE)*EY$19+EY$18*VLOOKUP(EY$1,Conditions!$A:$CT,MATCH($B44&amp;"_m2",Conditions!$S$1:$CT$1,0)+Conditions!$Q$2,FALSE))+VLOOKUP(EY$1,Conditions!$A:$CT,MATCH($B44&amp;"_b",Conditions!$S$1:$CT$1,0)+Conditions!$Q$2,FALSE),"")</f>
        <v>5.6578703592215609E-4</v>
      </c>
      <c r="EZ44" s="15">
        <f>IF(EZ26,EZ26*(VLOOKUP(EZ$1,Conditions!$A:$CT,MATCH($B44&amp;"_m1",Conditions!$S$1:$CT$1,0)+Conditions!$Q$2,FALSE)*EZ$19+EZ$18*VLOOKUP(EZ$1,Conditions!$A:$CT,MATCH($B44&amp;"_m2",Conditions!$S$1:$CT$1,0)+Conditions!$Q$2,FALSE))+VLOOKUP(EZ$1,Conditions!$A:$CT,MATCH($B44&amp;"_b",Conditions!$S$1:$CT$1,0)+Conditions!$Q$2,FALSE),"")</f>
        <v>5.7302804918053926E-4</v>
      </c>
      <c r="FA44" s="15">
        <f>IF(FA26,FA26*(VLOOKUP(FA$1,Conditions!$A:$CT,MATCH($B44&amp;"_m1",Conditions!$S$1:$CT$1,0)+Conditions!$Q$2,FALSE)*FA$19+FA$18*VLOOKUP(FA$1,Conditions!$A:$CT,MATCH($B44&amp;"_m2",Conditions!$S$1:$CT$1,0)+Conditions!$Q$2,FALSE))+VLOOKUP(FA$1,Conditions!$A:$CT,MATCH($B44&amp;"_b",Conditions!$S$1:$CT$1,0)+Conditions!$Q$2,FALSE),"")</f>
        <v>5.6759728923675183E-4</v>
      </c>
      <c r="FB44" s="15">
        <f>IF(FB26,FB26*(VLOOKUP(FB$1,Conditions!$A:$CT,MATCH($B44&amp;"_m1",Conditions!$S$1:$CT$1,0)+Conditions!$Q$2,FALSE)*FB$19+FB$18*VLOOKUP(FB$1,Conditions!$A:$CT,MATCH($B44&amp;"_m2",Conditions!$S$1:$CT$1,0)+Conditions!$Q$2,FALSE))+VLOOKUP(FB$1,Conditions!$A:$CT,MATCH($B44&amp;"_b",Conditions!$S$1:$CT$1,0)+Conditions!$Q$2,FALSE),"")</f>
        <v>5.6940754255134767E-4</v>
      </c>
      <c r="FC44" s="15">
        <f>IF(FC26,FC26*(VLOOKUP(FC$1,Conditions!$A:$CT,MATCH($B44&amp;"_m1",Conditions!$S$1:$CT$1,0)+Conditions!$Q$2,FALSE)*FC$19+FC$18*VLOOKUP(FC$1,Conditions!$A:$CT,MATCH($B44&amp;"_m2",Conditions!$S$1:$CT$1,0)+Conditions!$Q$2,FALSE))+VLOOKUP(FC$1,Conditions!$A:$CT,MATCH($B44&amp;"_b",Conditions!$S$1:$CT$1,0)+Conditions!$Q$2,FALSE),"")</f>
        <v>5.6035627597836877E-4</v>
      </c>
      <c r="FD44" s="15">
        <f>IF(FD26,FD26*(VLOOKUP(FD$1,Conditions!$A:$CT,MATCH($B44&amp;"_m1",Conditions!$S$1:$CT$1,0)+Conditions!$Q$2,FALSE)*FD$19+FD$18*VLOOKUP(FD$1,Conditions!$A:$CT,MATCH($B44&amp;"_m2",Conditions!$S$1:$CT$1,0)+Conditions!$Q$2,FALSE))+VLOOKUP(FD$1,Conditions!$A:$CT,MATCH($B44&amp;"_b",Conditions!$S$1:$CT$1,0)+Conditions!$Q$2,FALSE),"")</f>
        <v>5.6759728923675183E-4</v>
      </c>
      <c r="FE44" s="15">
        <f>IF(FE26,FE26*(VLOOKUP(FE$1,Conditions!$A:$CT,MATCH($B44&amp;"_m1",Conditions!$S$1:$CT$1,0)+Conditions!$Q$2,FALSE)*FE$19+FE$18*VLOOKUP(FE$1,Conditions!$A:$CT,MATCH($B44&amp;"_m2",Conditions!$S$1:$CT$1,0)+Conditions!$Q$2,FALSE))+VLOOKUP(FE$1,Conditions!$A:$CT,MATCH($B44&amp;"_b",Conditions!$S$1:$CT$1,0)+Conditions!$Q$2,FALSE),"")</f>
        <v>5.6578703592215609E-4</v>
      </c>
      <c r="FF44" s="15">
        <f>IF(FF26,FF26*(VLOOKUP(FF$1,Conditions!$A:$CT,MATCH($B44&amp;"_m1",Conditions!$S$1:$CT$1,0)+Conditions!$Q$2,FALSE)*FF$19+FF$18*VLOOKUP(FF$1,Conditions!$A:$CT,MATCH($B44&amp;"_m2",Conditions!$S$1:$CT$1,0)+Conditions!$Q$2,FALSE))+VLOOKUP(FF$1,Conditions!$A:$CT,MATCH($B44&amp;"_b",Conditions!$S$1:$CT$1,0)+Conditions!$Q$2,FALSE),"")</f>
        <v>5.1752020909868091E-4</v>
      </c>
      <c r="FG44" s="15">
        <f>IF(FG26,FG26*(VLOOKUP(FG$1,Conditions!$A:$CT,MATCH($B44&amp;"_m1",Conditions!$S$1:$CT$1,0)+Conditions!$Q$2,FALSE)*FG$19+FG$18*VLOOKUP(FG$1,Conditions!$A:$CT,MATCH($B44&amp;"_m2",Conditions!$S$1:$CT$1,0)+Conditions!$Q$2,FALSE))+VLOOKUP(FG$1,Conditions!$A:$CT,MATCH($B44&amp;"_b",Conditions!$S$1:$CT$1,0)+Conditions!$Q$2,FALSE),"")</f>
        <v>5.2477064340217001E-4</v>
      </c>
      <c r="FH44" s="15">
        <f>IF(FH26,FH26*(VLOOKUP(FH$1,Conditions!$A:$CT,MATCH($B44&amp;"_m1",Conditions!$S$1:$CT$1,0)+Conditions!$Q$2,FALSE)*FH$19+FH$18*VLOOKUP(FH$1,Conditions!$A:$CT,MATCH($B44&amp;"_m2",Conditions!$S$1:$CT$1,0)+Conditions!$Q$2,FALSE))+VLOOKUP(FH$1,Conditions!$A:$CT,MATCH($B44&amp;"_b",Conditions!$S$1:$CT$1,0)+Conditions!$Q$2,FALSE),"")</f>
        <v>5.2477064340217001E-4</v>
      </c>
      <c r="FI44" s="15">
        <f>IF(FI26,FI26*(VLOOKUP(FI$1,Conditions!$A:$CT,MATCH($B44&amp;"_m1",Conditions!$S$1:$CT$1,0)+Conditions!$Q$2,FALSE)*FI$19+FI$18*VLOOKUP(FI$1,Conditions!$A:$CT,MATCH($B44&amp;"_m2",Conditions!$S$1:$CT$1,0)+Conditions!$Q$2,FALSE))+VLOOKUP(FI$1,Conditions!$A:$CT,MATCH($B44&amp;"_b",Conditions!$S$1:$CT$1,0)+Conditions!$Q$2,FALSE),"")</f>
        <v>5.2658325197804234E-4</v>
      </c>
      <c r="FJ44" s="15">
        <f>IF(FJ26,FJ26*(VLOOKUP(FJ$1,Conditions!$A:$CT,MATCH($B44&amp;"_m1",Conditions!$S$1:$CT$1,0)+Conditions!$Q$2,FALSE)*FJ$19+FJ$18*VLOOKUP(FJ$1,Conditions!$A:$CT,MATCH($B44&amp;"_m2",Conditions!$S$1:$CT$1,0)+Conditions!$Q$2,FALSE))+VLOOKUP(FJ$1,Conditions!$A:$CT,MATCH($B44&amp;"_b",Conditions!$S$1:$CT$1,0)+Conditions!$Q$2,FALSE),"")</f>
        <v>5.3202107770565911E-4</v>
      </c>
      <c r="FK44" s="15">
        <f>IF(FK26,FK26*(VLOOKUP(FK$1,Conditions!$A:$CT,MATCH($B44&amp;"_m1",Conditions!$S$1:$CT$1,0)+Conditions!$Q$2,FALSE)*FK$19+FK$18*VLOOKUP(FK$1,Conditions!$A:$CT,MATCH($B44&amp;"_m2",Conditions!$S$1:$CT$1,0)+Conditions!$Q$2,FALSE))+VLOOKUP(FK$1,Conditions!$A:$CT,MATCH($B44&amp;"_b",Conditions!$S$1:$CT$1,0)+Conditions!$Q$2,FALSE),"")</f>
        <v>5.2839586055391467E-4</v>
      </c>
      <c r="FL44" s="15">
        <f>IF(FL26,FL26*(VLOOKUP(FL$1,Conditions!$A:$CT,MATCH($B44&amp;"_m1",Conditions!$S$1:$CT$1,0)+Conditions!$Q$2,FALSE)*FL$19+FL$18*VLOOKUP(FL$1,Conditions!$A:$CT,MATCH($B44&amp;"_m2",Conditions!$S$1:$CT$1,0)+Conditions!$Q$2,FALSE))+VLOOKUP(FL$1,Conditions!$A:$CT,MATCH($B44&amp;"_b",Conditions!$S$1:$CT$1,0)+Conditions!$Q$2,FALSE),"")</f>
        <v>5.2839586055391467E-4</v>
      </c>
      <c r="FM44" s="15">
        <f>IF(FM26,FM26*(VLOOKUP(FM$1,Conditions!$A:$CT,MATCH($B44&amp;"_m1",Conditions!$S$1:$CT$1,0)+Conditions!$Q$2,FALSE)*FM$19+FM$18*VLOOKUP(FM$1,Conditions!$A:$CT,MATCH($B44&amp;"_m2",Conditions!$S$1:$CT$1,0)+Conditions!$Q$2,FALSE))+VLOOKUP(FM$1,Conditions!$A:$CT,MATCH($B44&amp;"_b",Conditions!$S$1:$CT$1,0)+Conditions!$Q$2,FALSE),"")</f>
        <v>5.30208469129787E-4</v>
      </c>
      <c r="FN44" s="15">
        <f>IF(FN26,FN26*(VLOOKUP(FN$1,Conditions!$A:$CT,MATCH($B44&amp;"_m1",Conditions!$S$1:$CT$1,0)+Conditions!$Q$2,FALSE)*FN$19+FN$18*VLOOKUP(FN$1,Conditions!$A:$CT,MATCH($B44&amp;"_m2",Conditions!$S$1:$CT$1,0)+Conditions!$Q$2,FALSE))+VLOOKUP(FN$1,Conditions!$A:$CT,MATCH($B44&amp;"_b",Conditions!$S$1:$CT$1,0)+Conditions!$Q$2,FALSE),"")</f>
        <v>5.30208469129787E-4</v>
      </c>
      <c r="FO44" s="15">
        <f>IF(FO26,FO26*(VLOOKUP(FO$1,Conditions!$A:$CT,MATCH($B44&amp;"_m1",Conditions!$S$1:$CT$1,0)+Conditions!$Q$2,FALSE)*FO$19+FO$18*VLOOKUP(FO$1,Conditions!$A:$CT,MATCH($B44&amp;"_m2",Conditions!$S$1:$CT$1,0)+Conditions!$Q$2,FALSE))+VLOOKUP(FO$1,Conditions!$A:$CT,MATCH($B44&amp;"_b",Conditions!$S$1:$CT$1,0)+Conditions!$Q$2,FALSE),"")</f>
        <v>5.3202107770565911E-4</v>
      </c>
      <c r="FP44" s="15">
        <f>IF(FP26,FP26*(VLOOKUP(FP$1,Conditions!$A:$CT,MATCH($B44&amp;"_m1",Conditions!$S$1:$CT$1,0)+Conditions!$Q$2,FALSE)*FP$19+FP$18*VLOOKUP(FP$1,Conditions!$A:$CT,MATCH($B44&amp;"_m2",Conditions!$S$1:$CT$1,0)+Conditions!$Q$2,FALSE))+VLOOKUP(FP$1,Conditions!$A:$CT,MATCH($B44&amp;"_b",Conditions!$S$1:$CT$1,0)+Conditions!$Q$2,FALSE),"")</f>
        <v>5.30208469129787E-4</v>
      </c>
      <c r="FQ44" s="15">
        <f>IF(FQ26,FQ26*(VLOOKUP(FQ$1,Conditions!$A:$CT,MATCH($B44&amp;"_m1",Conditions!$S$1:$CT$1,0)+Conditions!$Q$2,FALSE)*FQ$19+FQ$18*VLOOKUP(FQ$1,Conditions!$A:$CT,MATCH($B44&amp;"_m2",Conditions!$S$1:$CT$1,0)+Conditions!$Q$2,FALSE))+VLOOKUP(FQ$1,Conditions!$A:$CT,MATCH($B44&amp;"_b",Conditions!$S$1:$CT$1,0)+Conditions!$Q$2,FALSE),"")</f>
        <v>5.30208469129787E-4</v>
      </c>
      <c r="FR44" s="15">
        <f>IF(FR26,FR26*(VLOOKUP(FR$1,Conditions!$A:$CT,MATCH($B44&amp;"_m1",Conditions!$S$1:$CT$1,0)+Conditions!$Q$2,FALSE)*FR$19+FR$18*VLOOKUP(FR$1,Conditions!$A:$CT,MATCH($B44&amp;"_m2",Conditions!$S$1:$CT$1,0)+Conditions!$Q$2,FALSE))+VLOOKUP(FR$1,Conditions!$A:$CT,MATCH($B44&amp;"_b",Conditions!$S$1:$CT$1,0)+Conditions!$Q$2,FALSE),"")</f>
        <v>5.30208469129787E-4</v>
      </c>
      <c r="FS44" s="15">
        <f>IF(FS26,FS26*(VLOOKUP(FS$1,Conditions!$A:$CT,MATCH($B44&amp;"_m1",Conditions!$S$1:$CT$1,0)+Conditions!$Q$2,FALSE)*FS$19+FS$18*VLOOKUP(FS$1,Conditions!$A:$CT,MATCH($B44&amp;"_m2",Conditions!$S$1:$CT$1,0)+Conditions!$Q$2,FALSE))+VLOOKUP(FS$1,Conditions!$A:$CT,MATCH($B44&amp;"_b",Conditions!$S$1:$CT$1,0)+Conditions!$Q$2,FALSE),"")</f>
        <v>5.30208469129787E-4</v>
      </c>
      <c r="FT44" s="15">
        <f>IF(FT26,FT26*(VLOOKUP(FT$1,Conditions!$A:$CT,MATCH($B44&amp;"_m1",Conditions!$S$1:$CT$1,0)+Conditions!$Q$2,FALSE)*FT$19+FT$18*VLOOKUP(FT$1,Conditions!$A:$CT,MATCH($B44&amp;"_m2",Conditions!$S$1:$CT$1,0)+Conditions!$Q$2,FALSE))+VLOOKUP(FT$1,Conditions!$A:$CT,MATCH($B44&amp;"_b",Conditions!$S$1:$CT$1,0)+Conditions!$Q$2,FALSE),"")</f>
        <v>5.2658325197804234E-4</v>
      </c>
      <c r="FU44" s="15">
        <f>IF(FU26,FU26*(VLOOKUP(FU$1,Conditions!$A:$CT,MATCH($B44&amp;"_m1",Conditions!$S$1:$CT$1,0)+Conditions!$Q$2,FALSE)*FU$19+FU$18*VLOOKUP(FU$1,Conditions!$A:$CT,MATCH($B44&amp;"_m2",Conditions!$S$1:$CT$1,0)+Conditions!$Q$2,FALSE))+VLOOKUP(FU$1,Conditions!$A:$CT,MATCH($B44&amp;"_b",Conditions!$S$1:$CT$1,0)+Conditions!$Q$2,FALSE),"")</f>
        <v>5.2839586055391467E-4</v>
      </c>
      <c r="FV44" s="15">
        <f>IF(FV26,FV26*(VLOOKUP(FV$1,Conditions!$A:$CT,MATCH($B44&amp;"_m1",Conditions!$S$1:$CT$1,0)+Conditions!$Q$2,FALSE)*FV$19+FV$18*VLOOKUP(FV$1,Conditions!$A:$CT,MATCH($B44&amp;"_m2",Conditions!$S$1:$CT$1,0)+Conditions!$Q$2,FALSE))+VLOOKUP(FV$1,Conditions!$A:$CT,MATCH($B44&amp;"_b",Conditions!$S$1:$CT$1,0)+Conditions!$Q$2,FALSE),"")</f>
        <v>5.2658325197804234E-4</v>
      </c>
      <c r="FW44" s="15">
        <f>IF(FW26,FW26*(VLOOKUP(FW$1,Conditions!$A:$CT,MATCH($B44&amp;"_m1",Conditions!$S$1:$CT$1,0)+Conditions!$Q$2,FALSE)*FW$19+FW$18*VLOOKUP(FW$1,Conditions!$A:$CT,MATCH($B44&amp;"_m2",Conditions!$S$1:$CT$1,0)+Conditions!$Q$2,FALSE))+VLOOKUP(FW$1,Conditions!$A:$CT,MATCH($B44&amp;"_b",Conditions!$S$1:$CT$1,0)+Conditions!$Q$2,FALSE),"")</f>
        <v>5.2658325197804234E-4</v>
      </c>
      <c r="FX44" s="15">
        <f>IF(FX26,FX26*(VLOOKUP(FX$1,Conditions!$A:$CT,MATCH($B44&amp;"_m1",Conditions!$S$1:$CT$1,0)+Conditions!$Q$2,FALSE)*FX$19+FX$18*VLOOKUP(FX$1,Conditions!$A:$CT,MATCH($B44&amp;"_m2",Conditions!$S$1:$CT$1,0)+Conditions!$Q$2,FALSE))+VLOOKUP(FX$1,Conditions!$A:$CT,MATCH($B44&amp;"_b",Conditions!$S$1:$CT$1,0)+Conditions!$Q$2,FALSE),"")</f>
        <v>5.2477064340217001E-4</v>
      </c>
      <c r="FY44" s="15">
        <f>IF(FY26,FY26*(VLOOKUP(FY$1,Conditions!$A:$CT,MATCH($B44&amp;"_m1",Conditions!$S$1:$CT$1,0)+Conditions!$Q$2,FALSE)*FY$19+FY$18*VLOOKUP(FY$1,Conditions!$A:$CT,MATCH($B44&amp;"_m2",Conditions!$S$1:$CT$1,0)+Conditions!$Q$2,FALSE))+VLOOKUP(FY$1,Conditions!$A:$CT,MATCH($B44&amp;"_b",Conditions!$S$1:$CT$1,0)+Conditions!$Q$2,FALSE),"")</f>
        <v>5.2477064340217001E-4</v>
      </c>
      <c r="FZ44" s="15">
        <f>IF(FZ26,FZ26*(VLOOKUP(FZ$1,Conditions!$A:$CT,MATCH($B44&amp;"_m1",Conditions!$S$1:$CT$1,0)+Conditions!$Q$2,FALSE)*FZ$19+FZ$18*VLOOKUP(FZ$1,Conditions!$A:$CT,MATCH($B44&amp;"_m2",Conditions!$S$1:$CT$1,0)+Conditions!$Q$2,FALSE))+VLOOKUP(FZ$1,Conditions!$A:$CT,MATCH($B44&amp;"_b",Conditions!$S$1:$CT$1,0)+Conditions!$Q$2,FALSE),"")</f>
        <v>5.2295803482629768E-4</v>
      </c>
      <c r="GA44" s="15">
        <f>IF(GA26,GA26*(VLOOKUP(GA$1,Conditions!$A:$CT,MATCH($B44&amp;"_m1",Conditions!$S$1:$CT$1,0)+Conditions!$Q$2,FALSE)*GA$19+GA$18*VLOOKUP(GA$1,Conditions!$A:$CT,MATCH($B44&amp;"_m2",Conditions!$S$1:$CT$1,0)+Conditions!$Q$2,FALSE))+VLOOKUP(GA$1,Conditions!$A:$CT,MATCH($B44&amp;"_b",Conditions!$S$1:$CT$1,0)+Conditions!$Q$2,FALSE),"")</f>
        <v>5.2114542625042557E-4</v>
      </c>
      <c r="GB44" s="15">
        <f>IF(GB26,GB26*(VLOOKUP(GB$1,Conditions!$A:$CT,MATCH($B44&amp;"_m1",Conditions!$S$1:$CT$1,0)+Conditions!$Q$2,FALSE)*GB$19+GB$18*VLOOKUP(GB$1,Conditions!$A:$CT,MATCH($B44&amp;"_m2",Conditions!$S$1:$CT$1,0)+Conditions!$Q$2,FALSE))+VLOOKUP(GB$1,Conditions!$A:$CT,MATCH($B44&amp;"_b",Conditions!$S$1:$CT$1,0)+Conditions!$Q$2,FALSE),"")</f>
        <v>6.5498531561606233E-4</v>
      </c>
      <c r="GC44" s="15">
        <f>IF(GC26,GC26*(VLOOKUP(GC$1,Conditions!$A:$CT,MATCH($B44&amp;"_m1",Conditions!$S$1:$CT$1,0)+Conditions!$Q$2,FALSE)*GC$19+GC$18*VLOOKUP(GC$1,Conditions!$A:$CT,MATCH($B44&amp;"_m2",Conditions!$S$1:$CT$1,0)+Conditions!$Q$2,FALSE))+VLOOKUP(GC$1,Conditions!$A:$CT,MATCH($B44&amp;"_b",Conditions!$S$1:$CT$1,0)+Conditions!$Q$2,FALSE),"")</f>
        <v>7.669784856024752E-4</v>
      </c>
      <c r="GD44" s="15">
        <f>IF(GD26,GD26*(VLOOKUP(GD$1,Conditions!$A:$CT,MATCH($B44&amp;"_m1",Conditions!$S$1:$CT$1,0)+Conditions!$Q$2,FALSE)*GD$19+GD$18*VLOOKUP(GD$1,Conditions!$A:$CT,MATCH($B44&amp;"_m2",Conditions!$S$1:$CT$1,0)+Conditions!$Q$2,FALSE))+VLOOKUP(GD$1,Conditions!$A:$CT,MATCH($B44&amp;"_b",Conditions!$S$1:$CT$1,0)+Conditions!$Q$2,FALSE),"")</f>
        <v>6.2247116949097462E-4</v>
      </c>
      <c r="GE44" s="15">
        <f>IF(GE26,GE26*(VLOOKUP(GE$1,Conditions!$A:$CT,MATCH($B44&amp;"_m1",Conditions!$S$1:$CT$1,0)+Conditions!$Q$2,FALSE)*GE$19+GE$18*VLOOKUP(GE$1,Conditions!$A:$CT,MATCH($B44&amp;"_m2",Conditions!$S$1:$CT$1,0)+Conditions!$Q$2,FALSE))+VLOOKUP(GE$1,Conditions!$A:$CT,MATCH($B44&amp;"_b",Conditions!$S$1:$CT$1,0)+Conditions!$Q$2,FALSE),"")</f>
        <v>6.0802043787982455E-4</v>
      </c>
      <c r="GF44" s="15">
        <f>IF(GF26,GF26*(VLOOKUP(GF$1,Conditions!$A:$CT,MATCH($B44&amp;"_m1",Conditions!$S$1:$CT$1,0)+Conditions!$Q$2,FALSE)*GF$19+GF$18*VLOOKUP(GF$1,Conditions!$A:$CT,MATCH($B44&amp;"_m2",Conditions!$S$1:$CT$1,0)+Conditions!$Q$2,FALSE))+VLOOKUP(GF$1,Conditions!$A:$CT,MATCH($B44&amp;"_b",Conditions!$S$1:$CT$1,0)+Conditions!$Q$2,FALSE),"")</f>
        <v>6.2789019384515594E-4</v>
      </c>
      <c r="GG44" s="15">
        <f>IF(GG26,GG26*(VLOOKUP(GG$1,Conditions!$A:$CT,MATCH($B44&amp;"_m1",Conditions!$S$1:$CT$1,0)+Conditions!$Q$2,FALSE)*GG$19+GG$18*VLOOKUP(GG$1,Conditions!$A:$CT,MATCH($B44&amp;"_m2",Conditions!$S$1:$CT$1,0)+Conditions!$Q$2,FALSE))+VLOOKUP(GG$1,Conditions!$A:$CT,MATCH($B44&amp;"_b",Conditions!$S$1:$CT$1,0)+Conditions!$Q$2,FALSE),"")</f>
        <v>6.242775109423684E-4</v>
      </c>
      <c r="GH44" s="15">
        <f>IF(GH26,GH26*(VLOOKUP(GH$1,Conditions!$A:$CT,MATCH($B44&amp;"_m1",Conditions!$S$1:$CT$1,0)+Conditions!$Q$2,FALSE)*GH$19+GH$18*VLOOKUP(GH$1,Conditions!$A:$CT,MATCH($B44&amp;"_m2",Conditions!$S$1:$CT$1,0)+Conditions!$Q$2,FALSE))+VLOOKUP(GH$1,Conditions!$A:$CT,MATCH($B44&amp;"_b",Conditions!$S$1:$CT$1,0)+Conditions!$Q$2,FALSE),"")</f>
        <v>6.1705214513679341E-4</v>
      </c>
      <c r="GI44" s="15">
        <f>IF(GI26,GI26*(VLOOKUP(GI$1,Conditions!$A:$CT,MATCH($B44&amp;"_m1",Conditions!$S$1:$CT$1,0)+Conditions!$Q$2,FALSE)*GI$19+GI$18*VLOOKUP(GI$1,Conditions!$A:$CT,MATCH($B44&amp;"_m2",Conditions!$S$1:$CT$1,0)+Conditions!$Q$2,FALSE))+VLOOKUP(GI$1,Conditions!$A:$CT,MATCH($B44&amp;"_b",Conditions!$S$1:$CT$1,0)+Conditions!$Q$2,FALSE),"")</f>
        <v>6.0802043787982455E-4</v>
      </c>
      <c r="GJ44" s="15">
        <f>IF(GJ26,GJ26*(VLOOKUP(GJ$1,Conditions!$A:$CT,MATCH($B44&amp;"_m1",Conditions!$S$1:$CT$1,0)+Conditions!$Q$2,FALSE)*GJ$19+GJ$18*VLOOKUP(GJ$1,Conditions!$A:$CT,MATCH($B44&amp;"_m2",Conditions!$S$1:$CT$1,0)+Conditions!$Q$2,FALSE))+VLOOKUP(GJ$1,Conditions!$A:$CT,MATCH($B44&amp;"_b",Conditions!$S$1:$CT$1,0)+Conditions!$Q$2,FALSE),"")</f>
        <v>6.1343946223400587E-4</v>
      </c>
      <c r="GK44" s="15">
        <f>IF(GK26,GK26*(VLOOKUP(GK$1,Conditions!$A:$CT,MATCH($B44&amp;"_m1",Conditions!$S$1:$CT$1,0)+Conditions!$Q$2,FALSE)*GK$19+GK$18*VLOOKUP(GK$1,Conditions!$A:$CT,MATCH($B44&amp;"_m2",Conditions!$S$1:$CT$1,0)+Conditions!$Q$2,FALSE))+VLOOKUP(GK$1,Conditions!$A:$CT,MATCH($B44&amp;"_b",Conditions!$S$1:$CT$1,0)+Conditions!$Q$2,FALSE),"")</f>
        <v>6.0440775497703711E-4</v>
      </c>
      <c r="GL44" s="15">
        <f>IF(GL26,GL26*(VLOOKUP(GL$1,Conditions!$A:$CT,MATCH($B44&amp;"_m1",Conditions!$S$1:$CT$1,0)+Conditions!$Q$2,FALSE)*GL$19+GL$18*VLOOKUP(GL$1,Conditions!$A:$CT,MATCH($B44&amp;"_m2",Conditions!$S$1:$CT$1,0)+Conditions!$Q$2,FALSE))+VLOOKUP(GL$1,Conditions!$A:$CT,MATCH($B44&amp;"_b",Conditions!$S$1:$CT$1,0)+Conditions!$Q$2,FALSE),"")</f>
        <v>7.782732879973881E-4</v>
      </c>
      <c r="GM44" s="15">
        <f>IF(GM26,GM26*(VLOOKUP(GM$1,Conditions!$A:$CT,MATCH($B44&amp;"_m1",Conditions!$S$1:$CT$1,0)+Conditions!$Q$2,FALSE)*GM$19+GM$18*VLOOKUP(GM$1,Conditions!$A:$CT,MATCH($B44&amp;"_m2",Conditions!$S$1:$CT$1,0)+Conditions!$Q$2,FALSE))+VLOOKUP(GM$1,Conditions!$A:$CT,MATCH($B44&amp;"_b",Conditions!$S$1:$CT$1,0)+Conditions!$Q$2,FALSE),"")</f>
        <v>7.6748187863704873E-4</v>
      </c>
      <c r="GN44" s="15">
        <f>IF(GN26,GN26*(VLOOKUP(GN$1,Conditions!$A:$CT,MATCH($B44&amp;"_m1",Conditions!$S$1:$CT$1,0)+Conditions!$Q$2,FALSE)*GN$19+GN$18*VLOOKUP(GN$1,Conditions!$A:$CT,MATCH($B44&amp;"_m2",Conditions!$S$1:$CT$1,0)+Conditions!$Q$2,FALSE))+VLOOKUP(GN$1,Conditions!$A:$CT,MATCH($B44&amp;"_b",Conditions!$S$1:$CT$1,0)+Conditions!$Q$2,FALSE),"")</f>
        <v>7.8187042445083444E-4</v>
      </c>
      <c r="GO44" s="15">
        <f>IF(GO26,GO26*(VLOOKUP(GO$1,Conditions!$A:$CT,MATCH($B44&amp;"_m1",Conditions!$S$1:$CT$1,0)+Conditions!$Q$2,FALSE)*GO$19+GO$18*VLOOKUP(GO$1,Conditions!$A:$CT,MATCH($B44&amp;"_m2",Conditions!$S$1:$CT$1,0)+Conditions!$Q$2,FALSE))+VLOOKUP(GO$1,Conditions!$A:$CT,MATCH($B44&amp;"_b",Conditions!$S$1:$CT$1,0)+Conditions!$Q$2,FALSE),"")</f>
        <v>7.9086326558445064E-4</v>
      </c>
      <c r="GP44" s="15">
        <f>IF(GP26,GP26*(VLOOKUP(GP$1,Conditions!$A:$CT,MATCH($B44&amp;"_m1",Conditions!$S$1:$CT$1,0)+Conditions!$Q$2,FALSE)*GP$19+GP$18*VLOOKUP(GP$1,Conditions!$A:$CT,MATCH($B44&amp;"_m2",Conditions!$S$1:$CT$1,0)+Conditions!$Q$2,FALSE))+VLOOKUP(GP$1,Conditions!$A:$CT,MATCH($B44&amp;"_b",Conditions!$S$1:$CT$1,0)+Conditions!$Q$2,FALSE),"")</f>
        <v>7.8906469735772746E-4</v>
      </c>
      <c r="GQ44" s="15">
        <f>IF(GQ26,GQ26*(VLOOKUP(GQ$1,Conditions!$A:$CT,MATCH($B44&amp;"_m1",Conditions!$S$1:$CT$1,0)+Conditions!$Q$2,FALSE)*GQ$19+GQ$18*VLOOKUP(GQ$1,Conditions!$A:$CT,MATCH($B44&amp;"_m2",Conditions!$S$1:$CT$1,0)+Conditions!$Q$2,FALSE))+VLOOKUP(GQ$1,Conditions!$A:$CT,MATCH($B44&amp;"_b",Conditions!$S$1:$CT$1,0)+Conditions!$Q$2,FALSE),"")</f>
        <v>8.2143892543874546E-4</v>
      </c>
      <c r="GR44" s="15">
        <f>IF(GR26,GR26*(VLOOKUP(GR$1,Conditions!$A:$CT,MATCH($B44&amp;"_m1",Conditions!$S$1:$CT$1,0)+Conditions!$Q$2,FALSE)*GR$19+GR$18*VLOOKUP(GR$1,Conditions!$A:$CT,MATCH($B44&amp;"_m2",Conditions!$S$1:$CT$1,0)+Conditions!$Q$2,FALSE))+VLOOKUP(GR$1,Conditions!$A:$CT,MATCH($B44&amp;"_b",Conditions!$S$1:$CT$1,0)+Conditions!$Q$2,FALSE),"")</f>
        <v>7.7287758331721836E-4</v>
      </c>
      <c r="GS44" s="15">
        <f>IF(GS26,GS26*(VLOOKUP(GS$1,Conditions!$A:$CT,MATCH($B44&amp;"_m1",Conditions!$S$1:$CT$1,0)+Conditions!$Q$2,FALSE)*GS$19+GS$18*VLOOKUP(GS$1,Conditions!$A:$CT,MATCH($B44&amp;"_m2",Conditions!$S$1:$CT$1,0)+Conditions!$Q$2,FALSE))+VLOOKUP(GS$1,Conditions!$A:$CT,MATCH($B44&amp;"_b",Conditions!$S$1:$CT$1,0)+Conditions!$Q$2,FALSE),"")</f>
        <v>7.7467615154394164E-4</v>
      </c>
      <c r="GT44" s="15">
        <f>IF(GT26,GT26*(VLOOKUP(GT$1,Conditions!$A:$CT,MATCH($B44&amp;"_m1",Conditions!$S$1:$CT$1,0)+Conditions!$Q$2,FALSE)*GT$19+GT$18*VLOOKUP(GT$1,Conditions!$A:$CT,MATCH($B44&amp;"_m2",Conditions!$S$1:$CT$1,0)+Conditions!$Q$2,FALSE))+VLOOKUP(GT$1,Conditions!$A:$CT,MATCH($B44&amp;"_b",Conditions!$S$1:$CT$1,0)+Conditions!$Q$2,FALSE),"")</f>
        <v>7.3690621878275391E-4</v>
      </c>
      <c r="GU44" s="15">
        <f>IF(GU26,GU26*(VLOOKUP(GU$1,Conditions!$A:$CT,MATCH($B44&amp;"_m1",Conditions!$S$1:$CT$1,0)+Conditions!$Q$2,FALSE)*GU$19+GU$18*VLOOKUP(GU$1,Conditions!$A:$CT,MATCH($B44&amp;"_m2",Conditions!$S$1:$CT$1,0)+Conditions!$Q$2,FALSE))+VLOOKUP(GU$1,Conditions!$A:$CT,MATCH($B44&amp;"_b",Conditions!$S$1:$CT$1,0)+Conditions!$Q$2,FALSE),"")</f>
        <v>7.4589905991637E-4</v>
      </c>
      <c r="GV44" s="15">
        <f>IF(GV26,GV26*(VLOOKUP(GV$1,Conditions!$A:$CT,MATCH($B44&amp;"_m1",Conditions!$S$1:$CT$1,0)+Conditions!$Q$2,FALSE)*GV$19+GV$18*VLOOKUP(GV$1,Conditions!$A:$CT,MATCH($B44&amp;"_m2",Conditions!$S$1:$CT$1,0)+Conditions!$Q$2,FALSE))+VLOOKUP(GV$1,Conditions!$A:$CT,MATCH($B44&amp;"_b",Conditions!$S$1:$CT$1,0)+Conditions!$Q$2,FALSE),"")</f>
        <v>7.29711945875861E-4</v>
      </c>
      <c r="GW44" s="15">
        <f>IF(GW26,GW26*(VLOOKUP(GW$1,Conditions!$A:$CT,MATCH($B44&amp;"_m1",Conditions!$S$1:$CT$1,0)+Conditions!$Q$2,FALSE)*GW$19+GW$18*VLOOKUP(GW$1,Conditions!$A:$CT,MATCH($B44&amp;"_m2",Conditions!$S$1:$CT$1,0)+Conditions!$Q$2,FALSE))+VLOOKUP(GW$1,Conditions!$A:$CT,MATCH($B44&amp;"_b",Conditions!$S$1:$CT$1,0)+Conditions!$Q$2,FALSE),"")</f>
        <v>7.7107901509049529E-4</v>
      </c>
      <c r="GX44" s="15">
        <f>IF(GX26,GX26*(VLOOKUP(GX$1,Conditions!$A:$CT,MATCH($B44&amp;"_m1",Conditions!$S$1:$CT$1,0)+Conditions!$Q$2,FALSE)*GX$19+GX$18*VLOOKUP(GX$1,Conditions!$A:$CT,MATCH($B44&amp;"_m2",Conditions!$S$1:$CT$1,0)+Conditions!$Q$2,FALSE))+VLOOKUP(GX$1,Conditions!$A:$CT,MATCH($B44&amp;"_b",Conditions!$S$1:$CT$1,0)+Conditions!$Q$2,FALSE),"")</f>
        <v>7.3510765055603085E-4</v>
      </c>
      <c r="GY44" s="15">
        <f>IF(GY26,GY26*(VLOOKUP(GY$1,Conditions!$A:$CT,MATCH($B44&amp;"_m1",Conditions!$S$1:$CT$1,0)+Conditions!$Q$2,FALSE)*GY$19+GY$18*VLOOKUP(GY$1,Conditions!$A:$CT,MATCH($B44&amp;"_m2",Conditions!$S$1:$CT$1,0)+Conditions!$Q$2,FALSE))+VLOOKUP(GY$1,Conditions!$A:$CT,MATCH($B44&amp;"_b",Conditions!$S$1:$CT$1,0)+Conditions!$Q$2,FALSE),"")</f>
        <v>7.782732879973881E-4</v>
      </c>
      <c r="GZ44" s="15">
        <f>IF(GZ26,GZ26*(VLOOKUP(GZ$1,Conditions!$A:$CT,MATCH($B44&amp;"_m1",Conditions!$S$1:$CT$1,0)+Conditions!$Q$2,FALSE)*GZ$19+GZ$18*VLOOKUP(GZ$1,Conditions!$A:$CT,MATCH($B44&amp;"_m2",Conditions!$S$1:$CT$1,0)+Conditions!$Q$2,FALSE))+VLOOKUP(GZ$1,Conditions!$A:$CT,MATCH($B44&amp;"_b",Conditions!$S$1:$CT$1,0)+Conditions!$Q$2,FALSE),"")</f>
        <v>7.6568331041032556E-4</v>
      </c>
      <c r="HA44" s="15">
        <f>IF(HA26,HA26*(VLOOKUP(HA$1,Conditions!$A:$CT,MATCH($B44&amp;"_m1",Conditions!$S$1:$CT$1,0)+Conditions!$Q$2,FALSE)*HA$19+HA$18*VLOOKUP(HA$1,Conditions!$A:$CT,MATCH($B44&amp;"_m2",Conditions!$S$1:$CT$1,0)+Conditions!$Q$2,FALSE))+VLOOKUP(HA$1,Conditions!$A:$CT,MATCH($B44&amp;"_b",Conditions!$S$1:$CT$1,0)+Conditions!$Q$2,FALSE),"")</f>
        <v>6.7215776262071804E-4</v>
      </c>
      <c r="HB44" s="15">
        <f>IF(HB26,HB26*(VLOOKUP(HB$1,Conditions!$A:$CT,MATCH($B44&amp;"_m1",Conditions!$S$1:$CT$1,0)+Conditions!$Q$2,FALSE)*HB$19+HB$18*VLOOKUP(HB$1,Conditions!$A:$CT,MATCH($B44&amp;"_m2",Conditions!$S$1:$CT$1,0)+Conditions!$Q$2,FALSE))+VLOOKUP(HB$1,Conditions!$A:$CT,MATCH($B44&amp;"_b",Conditions!$S$1:$CT$1,0)+Conditions!$Q$2,FALSE),"")</f>
        <v>7.2071910474224492E-4</v>
      </c>
      <c r="HC44" s="15">
        <f>IF(HC26,HC26*(VLOOKUP(HC$1,Conditions!$A:$CT,MATCH($B44&amp;"_m1",Conditions!$S$1:$CT$1,0)+Conditions!$Q$2,FALSE)*HC$19+HC$18*VLOOKUP(HC$1,Conditions!$A:$CT,MATCH($B44&amp;"_m2",Conditions!$S$1:$CT$1,0)+Conditions!$Q$2,FALSE))+VLOOKUP(HC$1,Conditions!$A:$CT,MATCH($B44&amp;"_b",Conditions!$S$1:$CT$1,0)+Conditions!$Q$2,FALSE),"")</f>
        <v>7.2611480942241465E-4</v>
      </c>
      <c r="HD44" s="15">
        <f>IF(HD26,HD26*(VLOOKUP(HD$1,Conditions!$A:$CT,MATCH($B44&amp;"_m1",Conditions!$S$1:$CT$1,0)+Conditions!$Q$2,FALSE)*HD$19+HD$18*VLOOKUP(HD$1,Conditions!$A:$CT,MATCH($B44&amp;"_m2",Conditions!$S$1:$CT$1,0)+Conditions!$Q$2,FALSE))+VLOOKUP(HD$1,Conditions!$A:$CT,MATCH($B44&amp;"_b",Conditions!$S$1:$CT$1,0)+Conditions!$Q$2,FALSE),"")</f>
        <v>6.5956778503365539E-4</v>
      </c>
      <c r="HE44" s="15">
        <f>IF(HE26,HE26*(VLOOKUP(HE$1,Conditions!$A:$CT,MATCH($B44&amp;"_m1",Conditions!$S$1:$CT$1,0)+Conditions!$Q$2,FALSE)*HE$19+HE$18*VLOOKUP(HE$1,Conditions!$A:$CT,MATCH($B44&amp;"_m2",Conditions!$S$1:$CT$1,0)+Conditions!$Q$2,FALSE))+VLOOKUP(HE$1,Conditions!$A:$CT,MATCH($B44&amp;"_b",Conditions!$S$1:$CT$1,0)+Conditions!$Q$2,FALSE),"")</f>
        <v>7.8366899267755773E-4</v>
      </c>
      <c r="HF44" s="15">
        <f>IF(HF26,HF26*(VLOOKUP(HF$1,Conditions!$A:$CT,MATCH($B44&amp;"_m1",Conditions!$S$1:$CT$1,0)+Conditions!$Q$2,FALSE)*HF$19+HF$18*VLOOKUP(HF$1,Conditions!$A:$CT,MATCH($B44&amp;"_m2",Conditions!$S$1:$CT$1,0)+Conditions!$Q$2,FALSE))+VLOOKUP(HF$1,Conditions!$A:$CT,MATCH($B44&amp;"_b",Conditions!$S$1:$CT$1,0)+Conditions!$Q$2,FALSE),"")</f>
        <v>6.5956778503365539E-4</v>
      </c>
      <c r="HG44" s="15">
        <f>IF(HG26,HG26*(VLOOKUP(HG$1,Conditions!$A:$CT,MATCH($B44&amp;"_m1",Conditions!$S$1:$CT$1,0)+Conditions!$Q$2,FALSE)*HG$19+HG$18*VLOOKUP(HG$1,Conditions!$A:$CT,MATCH($B44&amp;"_m2",Conditions!$S$1:$CT$1,0)+Conditions!$Q$2,FALSE))+VLOOKUP(HG$1,Conditions!$A:$CT,MATCH($B44&amp;"_b",Conditions!$S$1:$CT$1,0)+Conditions!$Q$2,FALSE),"")</f>
        <v>7.5309333282326302E-4</v>
      </c>
      <c r="HH44" s="15">
        <f>IF(HH26,HH26*(VLOOKUP(HH$1,Conditions!$A:$CT,MATCH($B44&amp;"_m1",Conditions!$S$1:$CT$1,0)+Conditions!$Q$2,FALSE)*HH$19+HH$18*VLOOKUP(HH$1,Conditions!$A:$CT,MATCH($B44&amp;"_m2",Conditions!$S$1:$CT$1,0)+Conditions!$Q$2,FALSE))+VLOOKUP(HH$1,Conditions!$A:$CT,MATCH($B44&amp;"_b",Conditions!$S$1:$CT$1,0)+Conditions!$Q$2,FALSE),"")</f>
        <v>7.620861739568791E-4</v>
      </c>
      <c r="HI44" s="15">
        <f>IF(HI26,HI26*(VLOOKUP(HI$1,Conditions!$A:$CT,MATCH($B44&amp;"_m1",Conditions!$S$1:$CT$1,0)+Conditions!$Q$2,FALSE)*HI$19+HI$18*VLOOKUP(HI$1,Conditions!$A:$CT,MATCH($B44&amp;"_m2",Conditions!$S$1:$CT$1,0)+Conditions!$Q$2,FALSE))+VLOOKUP(HI$1,Conditions!$A:$CT,MATCH($B44&amp;"_b",Conditions!$S$1:$CT$1,0)+Conditions!$Q$2,FALSE),"")</f>
        <v>7.620861739568791E-4</v>
      </c>
      <c r="HJ44" s="15">
        <f>IF(HJ26,HJ26*(VLOOKUP(HJ$1,Conditions!$A:$CT,MATCH($B44&amp;"_m1",Conditions!$S$1:$CT$1,0)+Conditions!$Q$2,FALSE)*HJ$19+HJ$18*VLOOKUP(HJ$1,Conditions!$A:$CT,MATCH($B44&amp;"_m2",Conditions!$S$1:$CT$1,0)+Conditions!$Q$2,FALSE))+VLOOKUP(HJ$1,Conditions!$A:$CT,MATCH($B44&amp;"_b",Conditions!$S$1:$CT$1,0)+Conditions!$Q$2,FALSE),"")</f>
        <v>7.6568331041032556E-4</v>
      </c>
      <c r="HK44" s="15">
        <f>IF(HK26,HK26*(VLOOKUP(HK$1,Conditions!$A:$CT,MATCH($B44&amp;"_m1",Conditions!$S$1:$CT$1,0)+Conditions!$Q$2,FALSE)*HK$19+HK$18*VLOOKUP(HK$1,Conditions!$A:$CT,MATCH($B44&amp;"_m2",Conditions!$S$1:$CT$1,0)+Conditions!$Q$2,FALSE))+VLOOKUP(HK$1,Conditions!$A:$CT,MATCH($B44&amp;"_b",Conditions!$S$1:$CT$1,0)+Conditions!$Q$2,FALSE),"")</f>
        <v>5.8811192413425956E-4</v>
      </c>
      <c r="HL44" s="15">
        <f>IF(HL26,HL26*(VLOOKUP(HL$1,Conditions!$A:$CT,MATCH($B44&amp;"_m1",Conditions!$S$1:$CT$1,0)+Conditions!$Q$2,FALSE)*HL$19+HL$18*VLOOKUP(HL$1,Conditions!$A:$CT,MATCH($B44&amp;"_m2",Conditions!$S$1:$CT$1,0)+Conditions!$Q$2,FALSE))+VLOOKUP(HL$1,Conditions!$A:$CT,MATCH($B44&amp;"_b",Conditions!$S$1:$CT$1,0)+Conditions!$Q$2,FALSE),"")</f>
        <v>5.8116584907076749E-4</v>
      </c>
      <c r="HM44" s="15">
        <f>IF(HM26,HM26*(VLOOKUP(HM$1,Conditions!$A:$CT,MATCH($B44&amp;"_m1",Conditions!$S$1:$CT$1,0)+Conditions!$Q$2,FALSE)*HM$19+HM$18*VLOOKUP(HM$1,Conditions!$A:$CT,MATCH($B44&amp;"_m2",Conditions!$S$1:$CT$1,0)+Conditions!$Q$2,FALSE))+VLOOKUP(HM$1,Conditions!$A:$CT,MATCH($B44&amp;"_b",Conditions!$S$1:$CT$1,0)+Conditions!$Q$2,FALSE),"")</f>
        <v>3.3110714678505701E-4</v>
      </c>
      <c r="HN44" s="15">
        <f>IF(HN26,HN26*(VLOOKUP(HN$1,Conditions!$A:$CT,MATCH($B44&amp;"_m1",Conditions!$S$1:$CT$1,0)+Conditions!$Q$2,FALSE)*HN$19+HN$18*VLOOKUP(HN$1,Conditions!$A:$CT,MATCH($B44&amp;"_m2",Conditions!$S$1:$CT$1,0)+Conditions!$Q$2,FALSE))+VLOOKUP(HN$1,Conditions!$A:$CT,MATCH($B44&amp;"_b",Conditions!$S$1:$CT$1,0)+Conditions!$Q$2,FALSE),"")</f>
        <v>3.4152625938029495E-4</v>
      </c>
      <c r="HO44" s="15">
        <f>IF(HO26,HO26*(VLOOKUP(HO$1,Conditions!$A:$CT,MATCH($B44&amp;"_m1",Conditions!$S$1:$CT$1,0)+Conditions!$Q$2,FALSE)*HO$19+HO$18*VLOOKUP(HO$1,Conditions!$A:$CT,MATCH($B44&amp;"_m2",Conditions!$S$1:$CT$1,0)+Conditions!$Q$2,FALSE))+VLOOKUP(HO$1,Conditions!$A:$CT,MATCH($B44&amp;"_b",Conditions!$S$1:$CT$1,0)+Conditions!$Q$2,FALSE),"")</f>
        <v>3.8146619099537372E-4</v>
      </c>
      <c r="HP44" s="15">
        <f>IF(HP26,HP26*(VLOOKUP(HP$1,Conditions!$A:$CT,MATCH($B44&amp;"_m1",Conditions!$S$1:$CT$1,0)+Conditions!$Q$2,FALSE)*HP$19+HP$18*VLOOKUP(HP$1,Conditions!$A:$CT,MATCH($B44&amp;"_m2",Conditions!$S$1:$CT$1,0)+Conditions!$Q$2,FALSE))+VLOOKUP(HP$1,Conditions!$A:$CT,MATCH($B44&amp;"_b",Conditions!$S$1:$CT$1,0)+Conditions!$Q$2,FALSE),"")</f>
        <v>4.8044776065013414E-4</v>
      </c>
      <c r="HQ44" s="15">
        <f>IF(HQ26,HQ26*(VLOOKUP(HQ$1,Conditions!$A:$CT,MATCH($B44&amp;"_m1",Conditions!$S$1:$CT$1,0)+Conditions!$Q$2,FALSE)*HQ$19+HQ$18*VLOOKUP(HQ$1,Conditions!$A:$CT,MATCH($B44&amp;"_m2",Conditions!$S$1:$CT$1,0)+Conditions!$Q$2,FALSE))+VLOOKUP(HQ$1,Conditions!$A:$CT,MATCH($B44&amp;"_b",Conditions!$S$1:$CT$1,0)+Conditions!$Q$2,FALSE),"")</f>
        <v>4.7871124188426115E-4</v>
      </c>
      <c r="HR44" s="15">
        <f>IF(HR26,HR26*(VLOOKUP(HR$1,Conditions!$A:$CT,MATCH($B44&amp;"_m1",Conditions!$S$1:$CT$1,0)+Conditions!$Q$2,FALSE)*HR$19+HR$18*VLOOKUP(HR$1,Conditions!$A:$CT,MATCH($B44&amp;"_m2",Conditions!$S$1:$CT$1,0)+Conditions!$Q$2,FALSE))+VLOOKUP(HR$1,Conditions!$A:$CT,MATCH($B44&amp;"_b",Conditions!$S$1:$CT$1,0)+Conditions!$Q$2,FALSE),"")</f>
        <v>4.7871124188426115E-4</v>
      </c>
      <c r="HS44" s="15">
        <f>IF(HS26,HS26*(VLOOKUP(HS$1,Conditions!$A:$CT,MATCH($B44&amp;"_m1",Conditions!$S$1:$CT$1,0)+Conditions!$Q$2,FALSE)*HS$19+HS$18*VLOOKUP(HS$1,Conditions!$A:$CT,MATCH($B44&amp;"_m2",Conditions!$S$1:$CT$1,0)+Conditions!$Q$2,FALSE))+VLOOKUP(HS$1,Conditions!$A:$CT,MATCH($B44&amp;"_b",Conditions!$S$1:$CT$1,0)+Conditions!$Q$2,FALSE),"")</f>
        <v>4.7350168558664218E-4</v>
      </c>
      <c r="HT44" s="15">
        <f>IF(HT26,HT26*(VLOOKUP(HT$1,Conditions!$A:$CT,MATCH($B44&amp;"_m1",Conditions!$S$1:$CT$1,0)+Conditions!$Q$2,FALSE)*HT$19+HT$18*VLOOKUP(HT$1,Conditions!$A:$CT,MATCH($B44&amp;"_m2",Conditions!$S$1:$CT$1,0)+Conditions!$Q$2,FALSE))+VLOOKUP(HT$1,Conditions!$A:$CT,MATCH($B44&amp;"_b",Conditions!$S$1:$CT$1,0)+Conditions!$Q$2,FALSE),"")</f>
        <v>4.7697472311838816E-4</v>
      </c>
      <c r="HU44" s="15">
        <f>IF(HU26,HU26*(VLOOKUP(HU$1,Conditions!$A:$CT,MATCH($B44&amp;"_m1",Conditions!$S$1:$CT$1,0)+Conditions!$Q$2,FALSE)*HU$19+HU$18*VLOOKUP(HU$1,Conditions!$A:$CT,MATCH($B44&amp;"_m2",Conditions!$S$1:$CT$1,0)+Conditions!$Q$2,FALSE))+VLOOKUP(HU$1,Conditions!$A:$CT,MATCH($B44&amp;"_b",Conditions!$S$1:$CT$1,0)+Conditions!$Q$2,FALSE),"")</f>
        <v>4.7697472311838816E-4</v>
      </c>
      <c r="HV44" s="15">
        <f>IF(HV26,HV26*(VLOOKUP(HV$1,Conditions!$A:$CT,MATCH($B44&amp;"_m1",Conditions!$S$1:$CT$1,0)+Conditions!$Q$2,FALSE)*HV$19+HV$18*VLOOKUP(HV$1,Conditions!$A:$CT,MATCH($B44&amp;"_m2",Conditions!$S$1:$CT$1,0)+Conditions!$Q$2,FALSE))+VLOOKUP(HV$1,Conditions!$A:$CT,MATCH($B44&amp;"_b",Conditions!$S$1:$CT$1,0)+Conditions!$Q$2,FALSE),"")</f>
        <v>4.7697472311838816E-4</v>
      </c>
      <c r="HW44" s="15">
        <f>IF(HW26,HW26*(VLOOKUP(HW$1,Conditions!$A:$CT,MATCH($B44&amp;"_m1",Conditions!$S$1:$CT$1,0)+Conditions!$Q$2,FALSE)*HW$19+HW$18*VLOOKUP(HW$1,Conditions!$A:$CT,MATCH($B44&amp;"_m2",Conditions!$S$1:$CT$1,0)+Conditions!$Q$2,FALSE))+VLOOKUP(HW$1,Conditions!$A:$CT,MATCH($B44&amp;"_b",Conditions!$S$1:$CT$1,0)+Conditions!$Q$2,FALSE),"")</f>
        <v>4.8218427941600713E-4</v>
      </c>
      <c r="HX44" s="15">
        <f>IF(HX26,HX26*(VLOOKUP(HX$1,Conditions!$A:$CT,MATCH($B44&amp;"_m1",Conditions!$S$1:$CT$1,0)+Conditions!$Q$2,FALSE)*HX$19+HX$18*VLOOKUP(HX$1,Conditions!$A:$CT,MATCH($B44&amp;"_m2",Conditions!$S$1:$CT$1,0)+Conditions!$Q$2,FALSE))+VLOOKUP(HX$1,Conditions!$A:$CT,MATCH($B44&amp;"_b",Conditions!$S$1:$CT$1,0)+Conditions!$Q$2,FALSE),"")</f>
        <v>4.8044776065013414E-4</v>
      </c>
      <c r="HY44" s="15">
        <f>IF(HY26,HY26*(VLOOKUP(HY$1,Conditions!$A:$CT,MATCH($B44&amp;"_m1",Conditions!$S$1:$CT$1,0)+Conditions!$Q$2,FALSE)*HY$19+HY$18*VLOOKUP(HY$1,Conditions!$A:$CT,MATCH($B44&amp;"_m2",Conditions!$S$1:$CT$1,0)+Conditions!$Q$2,FALSE))+VLOOKUP(HY$1,Conditions!$A:$CT,MATCH($B44&amp;"_b",Conditions!$S$1:$CT$1,0)+Conditions!$Q$2,FALSE),"")</f>
        <v>4.8044776065013414E-4</v>
      </c>
      <c r="HZ44" s="15">
        <f>IF(HZ26,HZ26*(VLOOKUP(HZ$1,Conditions!$A:$CT,MATCH($B44&amp;"_m1",Conditions!$S$1:$CT$1,0)+Conditions!$Q$2,FALSE)*HZ$19+HZ$18*VLOOKUP(HZ$1,Conditions!$A:$CT,MATCH($B44&amp;"_m2",Conditions!$S$1:$CT$1,0)+Conditions!$Q$2,FALSE))+VLOOKUP(HZ$1,Conditions!$A:$CT,MATCH($B44&amp;"_b",Conditions!$S$1:$CT$1,0)+Conditions!$Q$2,FALSE),"")</f>
        <v>4.8044776065013414E-4</v>
      </c>
      <c r="IA44" s="15">
        <f>IF(IA26,IA26*(VLOOKUP(IA$1,Conditions!$A:$CT,MATCH($B44&amp;"_m1",Conditions!$S$1:$CT$1,0)+Conditions!$Q$2,FALSE)*IA$19+IA$18*VLOOKUP(IA$1,Conditions!$A:$CT,MATCH($B44&amp;"_m2",Conditions!$S$1:$CT$1,0)+Conditions!$Q$2,FALSE))+VLOOKUP(IA$1,Conditions!$A:$CT,MATCH($B44&amp;"_b",Conditions!$S$1:$CT$1,0)+Conditions!$Q$2,FALSE),"")</f>
        <v>4.8392079818188012E-4</v>
      </c>
      <c r="IB44" s="15">
        <f>IF(IB26,IB26*(VLOOKUP(IB$1,Conditions!$A:$CT,MATCH($B44&amp;"_m1",Conditions!$S$1:$CT$1,0)+Conditions!$Q$2,FALSE)*IB$19+IB$18*VLOOKUP(IB$1,Conditions!$A:$CT,MATCH($B44&amp;"_m2",Conditions!$S$1:$CT$1,0)+Conditions!$Q$2,FALSE))+VLOOKUP(IB$1,Conditions!$A:$CT,MATCH($B44&amp;"_b",Conditions!$S$1:$CT$1,0)+Conditions!$Q$2,FALSE),"")</f>
        <v>4.8218427941600713E-4</v>
      </c>
      <c r="IC44" s="15">
        <f>IF(IC26,IC26*(VLOOKUP(IC$1,Conditions!$A:$CT,MATCH($B44&amp;"_m1",Conditions!$S$1:$CT$1,0)+Conditions!$Q$2,FALSE)*IC$19+IC$18*VLOOKUP(IC$1,Conditions!$A:$CT,MATCH($B44&amp;"_m2",Conditions!$S$1:$CT$1,0)+Conditions!$Q$2,FALSE))+VLOOKUP(IC$1,Conditions!$A:$CT,MATCH($B44&amp;"_b",Conditions!$S$1:$CT$1,0)+Conditions!$Q$2,FALSE),"")</f>
        <v>4.8218427941600713E-4</v>
      </c>
      <c r="ID44" s="15">
        <f>IF(ID26,ID26*(VLOOKUP(ID$1,Conditions!$A:$CT,MATCH($B44&amp;"_m1",Conditions!$S$1:$CT$1,0)+Conditions!$Q$2,FALSE)*ID$19+ID$18*VLOOKUP(ID$1,Conditions!$A:$CT,MATCH($B44&amp;"_m2",Conditions!$S$1:$CT$1,0)+Conditions!$Q$2,FALSE))+VLOOKUP(ID$1,Conditions!$A:$CT,MATCH($B44&amp;"_b",Conditions!$S$1:$CT$1,0)+Conditions!$Q$2,FALSE),"")</f>
        <v>4.8565731694775311E-4</v>
      </c>
      <c r="IE44" s="15">
        <f>IF(IE26,IE26*(VLOOKUP(IE$1,Conditions!$A:$CT,MATCH($B44&amp;"_m1",Conditions!$S$1:$CT$1,0)+Conditions!$Q$2,FALSE)*IE$19+IE$18*VLOOKUP(IE$1,Conditions!$A:$CT,MATCH($B44&amp;"_m2",Conditions!$S$1:$CT$1,0)+Conditions!$Q$2,FALSE))+VLOOKUP(IE$1,Conditions!$A:$CT,MATCH($B44&amp;"_b",Conditions!$S$1:$CT$1,0)+Conditions!$Q$2,FALSE),"")</f>
        <v>4.7697472311838816E-4</v>
      </c>
      <c r="IF44" s="15">
        <f>IF(IF26,IF26*(VLOOKUP(IF$1,Conditions!$A:$CT,MATCH($B44&amp;"_m1",Conditions!$S$1:$CT$1,0)+Conditions!$Q$2,FALSE)*IF$19+IF$18*VLOOKUP(IF$1,Conditions!$A:$CT,MATCH($B44&amp;"_m2",Conditions!$S$1:$CT$1,0)+Conditions!$Q$2,FALSE))+VLOOKUP(IF$1,Conditions!$A:$CT,MATCH($B44&amp;"_b",Conditions!$S$1:$CT$1,0)+Conditions!$Q$2,FALSE),"")</f>
        <v>4.7523820435251517E-4</v>
      </c>
      <c r="IG44" s="15">
        <f>IF(IG26,IG26*(VLOOKUP(IG$1,Conditions!$A:$CT,MATCH($B44&amp;"_m1",Conditions!$S$1:$CT$1,0)+Conditions!$Q$2,FALSE)*IG$19+IG$18*VLOOKUP(IG$1,Conditions!$A:$CT,MATCH($B44&amp;"_m2",Conditions!$S$1:$CT$1,0)+Conditions!$Q$2,FALSE))+VLOOKUP(IG$1,Conditions!$A:$CT,MATCH($B44&amp;"_b",Conditions!$S$1:$CT$1,0)+Conditions!$Q$2,FALSE),"")</f>
        <v>4.8392079818188012E-4</v>
      </c>
      <c r="IH44" s="15">
        <f>IF(IH26,IH26*(VLOOKUP(IH$1,Conditions!$A:$CT,MATCH($B44&amp;"_m1",Conditions!$S$1:$CT$1,0)+Conditions!$Q$2,FALSE)*IH$19+IH$18*VLOOKUP(IH$1,Conditions!$A:$CT,MATCH($B44&amp;"_m2",Conditions!$S$1:$CT$1,0)+Conditions!$Q$2,FALSE))+VLOOKUP(IH$1,Conditions!$A:$CT,MATCH($B44&amp;"_b",Conditions!$S$1:$CT$1,0)+Conditions!$Q$2,FALSE),"")</f>
        <v>4.8565731694775311E-4</v>
      </c>
      <c r="II44" s="15">
        <f>IF(II26,II26*(VLOOKUP(II$1,Conditions!$A:$CT,MATCH($B44&amp;"_m1",Conditions!$S$1:$CT$1,0)+Conditions!$Q$2,FALSE)*II$19+II$18*VLOOKUP(II$1,Conditions!$A:$CT,MATCH($B44&amp;"_m2",Conditions!$S$1:$CT$1,0)+Conditions!$Q$2,FALSE))+VLOOKUP(II$1,Conditions!$A:$CT,MATCH($B44&amp;"_b",Conditions!$S$1:$CT$1,0)+Conditions!$Q$2,FALSE),"")</f>
        <v>4.8565731694775311E-4</v>
      </c>
      <c r="IJ44" s="15">
        <f>IF(IJ26,IJ26*(VLOOKUP(IJ$1,Conditions!$A:$CT,MATCH($B44&amp;"_m1",Conditions!$S$1:$CT$1,0)+Conditions!$Q$2,FALSE)*IJ$19+IJ$18*VLOOKUP(IJ$1,Conditions!$A:$CT,MATCH($B44&amp;"_m2",Conditions!$S$1:$CT$1,0)+Conditions!$Q$2,FALSE))+VLOOKUP(IJ$1,Conditions!$A:$CT,MATCH($B44&amp;"_b",Conditions!$S$1:$CT$1,0)+Conditions!$Q$2,FALSE),"")</f>
        <v>4.8392079818188012E-4</v>
      </c>
      <c r="IK44" s="15">
        <f>IF(IK26,IK26*(VLOOKUP(IK$1,Conditions!$A:$CT,MATCH($B44&amp;"_m1",Conditions!$S$1:$CT$1,0)+Conditions!$Q$2,FALSE)*IK$19+IK$18*VLOOKUP(IK$1,Conditions!$A:$CT,MATCH($B44&amp;"_m2",Conditions!$S$1:$CT$1,0)+Conditions!$Q$2,FALSE))+VLOOKUP(IK$1,Conditions!$A:$CT,MATCH($B44&amp;"_b",Conditions!$S$1:$CT$1,0)+Conditions!$Q$2,FALSE),"")</f>
        <v>4.8565731694775311E-4</v>
      </c>
      <c r="IL44" s="15">
        <f>IF(IL26,IL26*(VLOOKUP(IL$1,Conditions!$A:$CT,MATCH($B44&amp;"_m1",Conditions!$S$1:$CT$1,0)+Conditions!$Q$2,FALSE)*IL$19+IL$18*VLOOKUP(IL$1,Conditions!$A:$CT,MATCH($B44&amp;"_m2",Conditions!$S$1:$CT$1,0)+Conditions!$Q$2,FALSE))+VLOOKUP(IL$1,Conditions!$A:$CT,MATCH($B44&amp;"_b",Conditions!$S$1:$CT$1,0)+Conditions!$Q$2,FALSE),"")</f>
        <v>4.8913035447949909E-4</v>
      </c>
      <c r="IM44" s="15">
        <f>IF(IM26,IM26*(VLOOKUP(IM$1,Conditions!$A:$CT,MATCH($B44&amp;"_m1",Conditions!$S$1:$CT$1,0)+Conditions!$Q$2,FALSE)*IM$19+IM$18*VLOOKUP(IM$1,Conditions!$A:$CT,MATCH($B44&amp;"_m2",Conditions!$S$1:$CT$1,0)+Conditions!$Q$2,FALSE))+VLOOKUP(IM$1,Conditions!$A:$CT,MATCH($B44&amp;"_b",Conditions!$S$1:$CT$1,0)+Conditions!$Q$2,FALSE),"")</f>
        <v>4.9086687324537202E-4</v>
      </c>
      <c r="IN44" s="15">
        <f>IF(IN26,IN26*(VLOOKUP(IN$1,Conditions!$A:$CT,MATCH($B44&amp;"_m1",Conditions!$S$1:$CT$1,0)+Conditions!$Q$2,FALSE)*IN$19+IN$18*VLOOKUP(IN$1,Conditions!$A:$CT,MATCH($B44&amp;"_m2",Conditions!$S$1:$CT$1,0)+Conditions!$Q$2,FALSE))+VLOOKUP(IN$1,Conditions!$A:$CT,MATCH($B44&amp;"_b",Conditions!$S$1:$CT$1,0)+Conditions!$Q$2,FALSE),"")</f>
        <v>4.8565731694775311E-4</v>
      </c>
      <c r="IO44" s="15">
        <f>IF(IO26,IO26*(VLOOKUP(IO$1,Conditions!$A:$CT,MATCH($B44&amp;"_m1",Conditions!$S$1:$CT$1,0)+Conditions!$Q$2,FALSE)*IO$19+IO$18*VLOOKUP(IO$1,Conditions!$A:$CT,MATCH($B44&amp;"_m2",Conditions!$S$1:$CT$1,0)+Conditions!$Q$2,FALSE))+VLOOKUP(IO$1,Conditions!$A:$CT,MATCH($B44&amp;"_b",Conditions!$S$1:$CT$1,0)+Conditions!$Q$2,FALSE),"")</f>
        <v>1.9910436790045011E-3</v>
      </c>
      <c r="IP44" s="15">
        <f>IF(IP26,IP26*(VLOOKUP(IP$1,Conditions!$A:$CT,MATCH($B44&amp;"_m1",Conditions!$S$1:$CT$1,0)+Conditions!$Q$2,FALSE)*IP$19+IP$18*VLOOKUP(IP$1,Conditions!$A:$CT,MATCH($B44&amp;"_m2",Conditions!$S$1:$CT$1,0)+Conditions!$Q$2,FALSE))+VLOOKUP(IP$1,Conditions!$A:$CT,MATCH($B44&amp;"_b",Conditions!$S$1:$CT$1,0)+Conditions!$Q$2,FALSE),"")</f>
        <v>2.0599826010027794E-3</v>
      </c>
      <c r="IQ44" s="15">
        <f>IF(IQ26,IQ26*(VLOOKUP(IQ$1,Conditions!$A:$CT,MATCH($B44&amp;"_m1",Conditions!$S$1:$CT$1,0)+Conditions!$Q$2,FALSE)*IQ$19+IQ$18*VLOOKUP(IQ$1,Conditions!$A:$CT,MATCH($B44&amp;"_m2",Conditions!$S$1:$CT$1,0)+Conditions!$Q$2,FALSE))+VLOOKUP(IQ$1,Conditions!$A:$CT,MATCH($B44&amp;"_b",Conditions!$S$1:$CT$1,0)+Conditions!$Q$2,FALSE),"")</f>
        <v>2.0581684188449301E-3</v>
      </c>
      <c r="IR44" s="15">
        <f>IF(IR26,IR26*(VLOOKUP(IR$1,Conditions!$A:$CT,MATCH($B44&amp;"_m1",Conditions!$S$1:$CT$1,0)+Conditions!$Q$2,FALSE)*IR$19+IR$18*VLOOKUP(IR$1,Conditions!$A:$CT,MATCH($B44&amp;"_m2",Conditions!$S$1:$CT$1,0)+Conditions!$Q$2,FALSE))+VLOOKUP(IR$1,Conditions!$A:$CT,MATCH($B44&amp;"_b",Conditions!$S$1:$CT$1,0)+Conditions!$Q$2,FALSE),"")</f>
        <v>2.0962662441597682E-3</v>
      </c>
      <c r="IS44" s="15">
        <f>IF(IS26,IS26*(VLOOKUP(IS$1,Conditions!$A:$CT,MATCH($B44&amp;"_m1",Conditions!$S$1:$CT$1,0)+Conditions!$Q$2,FALSE)*IS$19+IS$18*VLOOKUP(IS$1,Conditions!$A:$CT,MATCH($B44&amp;"_m2",Conditions!$S$1:$CT$1,0)+Conditions!$Q$2,FALSE))+VLOOKUP(IS$1,Conditions!$A:$CT,MATCH($B44&amp;"_b",Conditions!$S$1:$CT$1,0)+Conditions!$Q$2,FALSE),"")</f>
        <v>2.067239329634177E-3</v>
      </c>
      <c r="IT44" s="15">
        <f>IF(IT26,IT26*(VLOOKUP(IT$1,Conditions!$A:$CT,MATCH($B44&amp;"_m1",Conditions!$S$1:$CT$1,0)+Conditions!$Q$2,FALSE)*IT$19+IT$18*VLOOKUP(IT$1,Conditions!$A:$CT,MATCH($B44&amp;"_m2",Conditions!$S$1:$CT$1,0)+Conditions!$Q$2,FALSE))+VLOOKUP(IT$1,Conditions!$A:$CT,MATCH($B44&amp;"_b",Conditions!$S$1:$CT$1,0)+Conditions!$Q$2,FALSE),"")</f>
        <v>2.0654251474763277E-3</v>
      </c>
      <c r="IU44" s="15">
        <f>IF(IU26,IU26*(VLOOKUP(IU$1,Conditions!$A:$CT,MATCH($B44&amp;"_m1",Conditions!$S$1:$CT$1,0)+Conditions!$Q$2,FALSE)*IU$19+IU$18*VLOOKUP(IU$1,Conditions!$A:$CT,MATCH($B44&amp;"_m2",Conditions!$S$1:$CT$1,0)+Conditions!$Q$2,FALSE))+VLOOKUP(IU$1,Conditions!$A:$CT,MATCH($B44&amp;"_b",Conditions!$S$1:$CT$1,0)+Conditions!$Q$2,FALSE),"")</f>
        <v>2.067239329634177E-3</v>
      </c>
      <c r="IV44" s="15">
        <f>IF(IV26,IV26*(VLOOKUP(IV$1,Conditions!$A:$CT,MATCH($B44&amp;"_m1",Conditions!$S$1:$CT$1,0)+Conditions!$Q$2,FALSE)*IV$19+IV$18*VLOOKUP(IV$1,Conditions!$A:$CT,MATCH($B44&amp;"_m2",Conditions!$S$1:$CT$1,0)+Conditions!$Q$2,FALSE))+VLOOKUP(IV$1,Conditions!$A:$CT,MATCH($B44&amp;"_b",Conditions!$S$1:$CT$1,0)+Conditions!$Q$2,FALSE),"")</f>
        <v>2.0509116902135325E-3</v>
      </c>
      <c r="IW44" s="15">
        <f>IF(IW26,IW26*(VLOOKUP(IW$1,Conditions!$A:$CT,MATCH($B44&amp;"_m1",Conditions!$S$1:$CT$1,0)+Conditions!$Q$2,FALSE)*IW$19+IW$18*VLOOKUP(IW$1,Conditions!$A:$CT,MATCH($B44&amp;"_m2",Conditions!$S$1:$CT$1,0)+Conditions!$Q$2,FALSE))+VLOOKUP(IW$1,Conditions!$A:$CT,MATCH($B44&amp;"_b",Conditions!$S$1:$CT$1,0)+Conditions!$Q$2,FALSE),"")</f>
        <v>2.0563542366870808E-3</v>
      </c>
      <c r="IX44" s="15">
        <f>IF(IX26,IX26*(VLOOKUP(IX$1,Conditions!$A:$CT,MATCH($B44&amp;"_m1",Conditions!$S$1:$CT$1,0)+Conditions!$Q$2,FALSE)*IX$19+IX$18*VLOOKUP(IX$1,Conditions!$A:$CT,MATCH($B44&amp;"_m2",Conditions!$S$1:$CT$1,0)+Conditions!$Q$2,FALSE))+VLOOKUP(IX$1,Conditions!$A:$CT,MATCH($B44&amp;"_b",Conditions!$S$1:$CT$1,0)+Conditions!$Q$2,FALSE),"")</f>
        <v>2.0490975080556828E-3</v>
      </c>
      <c r="IY44" s="15">
        <f>IF(IY26,IY26*(VLOOKUP(IY$1,Conditions!$A:$CT,MATCH($B44&amp;"_m1",Conditions!$S$1:$CT$1,0)+Conditions!$Q$2,FALSE)*IY$19+IY$18*VLOOKUP(IY$1,Conditions!$A:$CT,MATCH($B44&amp;"_m2",Conditions!$S$1:$CT$1,0)+Conditions!$Q$2,FALSE))+VLOOKUP(IY$1,Conditions!$A:$CT,MATCH($B44&amp;"_b",Conditions!$S$1:$CT$1,0)+Conditions!$Q$2,FALSE),"")</f>
        <v>2.0382124151085861E-3</v>
      </c>
      <c r="IZ44" s="15">
        <f>IF(IZ26,IZ26*(VLOOKUP(IZ$1,Conditions!$A:$CT,MATCH($B44&amp;"_m1",Conditions!$S$1:$CT$1,0)+Conditions!$Q$2,FALSE)*IZ$19+IZ$18*VLOOKUP(IZ$1,Conditions!$A:$CT,MATCH($B44&amp;"_m2",Conditions!$S$1:$CT$1,0)+Conditions!$Q$2,FALSE))+VLOOKUP(IZ$1,Conditions!$A:$CT,MATCH($B44&amp;"_b",Conditions!$S$1:$CT$1,0)+Conditions!$Q$2,FALSE),"")</f>
        <v>2.0472833258978335E-3</v>
      </c>
      <c r="JA44" s="15">
        <f>IF(JA26,JA26*(VLOOKUP(JA$1,Conditions!$A:$CT,MATCH($B44&amp;"_m1",Conditions!$S$1:$CT$1,0)+Conditions!$Q$2,FALSE)*JA$19+JA$18*VLOOKUP(JA$1,Conditions!$A:$CT,MATCH($B44&amp;"_m2",Conditions!$S$1:$CT$1,0)+Conditions!$Q$2,FALSE))+VLOOKUP(JA$1,Conditions!$A:$CT,MATCH($B44&amp;"_b",Conditions!$S$1:$CT$1,0)+Conditions!$Q$2,FALSE),"")</f>
        <v>2.0490975080556828E-3</v>
      </c>
      <c r="JB44" s="15">
        <f>IF(JB26,JB26*(VLOOKUP(JB$1,Conditions!$A:$CT,MATCH($B44&amp;"_m1",Conditions!$S$1:$CT$1,0)+Conditions!$Q$2,FALSE)*JB$19+JB$18*VLOOKUP(JB$1,Conditions!$A:$CT,MATCH($B44&amp;"_m2",Conditions!$S$1:$CT$1,0)+Conditions!$Q$2,FALSE))+VLOOKUP(JB$1,Conditions!$A:$CT,MATCH($B44&amp;"_b",Conditions!$S$1:$CT$1,0)+Conditions!$Q$2,FALSE),"")</f>
        <v>2.0363982329507369E-3</v>
      </c>
      <c r="JC44" s="15">
        <f>IF(JC26,JC26*(VLOOKUP(JC$1,Conditions!$A:$CT,MATCH($B44&amp;"_m1",Conditions!$S$1:$CT$1,0)+Conditions!$Q$2,FALSE)*JC$19+JC$18*VLOOKUP(JC$1,Conditions!$A:$CT,MATCH($B44&amp;"_m2",Conditions!$S$1:$CT$1,0)+Conditions!$Q$2,FALSE))+VLOOKUP(JC$1,Conditions!$A:$CT,MATCH($B44&amp;"_b",Conditions!$S$1:$CT$1,0)+Conditions!$Q$2,FALSE),"")</f>
        <v>2.0418407794242852E-3</v>
      </c>
      <c r="JD44" s="15">
        <f>IF(JD26,JD26*(VLOOKUP(JD$1,Conditions!$A:$CT,MATCH($B44&amp;"_m1",Conditions!$S$1:$CT$1,0)+Conditions!$Q$2,FALSE)*JD$19+JD$18*VLOOKUP(JD$1,Conditions!$A:$CT,MATCH($B44&amp;"_m2",Conditions!$S$1:$CT$1,0)+Conditions!$Q$2,FALSE))+VLOOKUP(JD$1,Conditions!$A:$CT,MATCH($B44&amp;"_b",Conditions!$S$1:$CT$1,0)+Conditions!$Q$2,FALSE),"")</f>
        <v>2.0418407794242852E-3</v>
      </c>
      <c r="JE44" s="15">
        <f>IF(JE26,JE26*(VLOOKUP(JE$1,Conditions!$A:$CT,MATCH($B44&amp;"_m1",Conditions!$S$1:$CT$1,0)+Conditions!$Q$2,FALSE)*JE$19+JE$18*VLOOKUP(JE$1,Conditions!$A:$CT,MATCH($B44&amp;"_m2",Conditions!$S$1:$CT$1,0)+Conditions!$Q$2,FALSE))+VLOOKUP(JE$1,Conditions!$A:$CT,MATCH($B44&amp;"_b",Conditions!$S$1:$CT$1,0)+Conditions!$Q$2,FALSE),"")</f>
        <v>2.0345840507928876E-3</v>
      </c>
    </row>
    <row r="45" spans="1:265" s="7" customFormat="1" x14ac:dyDescent="0.2">
      <c r="A45" s="8"/>
      <c r="B45" s="21" t="str">
        <f>CONCATENATE(B27,"_",$C$42)</f>
        <v>ethane_FID</v>
      </c>
      <c r="C45" s="11">
        <v>2</v>
      </c>
      <c r="D45" s="11"/>
      <c r="E45" s="15" t="str">
        <f>IF(E27,E27*(VLOOKUP(E$1,Conditions!$A:$CT,MATCH($B45&amp;"_m1",Conditions!$S$1:$CT$1,0)+Conditions!$Q$2,FALSE)*E$19+E$18*VLOOKUP(E$1,Conditions!$A:$CT,MATCH($B45&amp;"_m2",Conditions!$S$1:$CT$1,0)+Conditions!$Q$2,FALSE))+VLOOKUP(E$1,Conditions!$A:$CT,MATCH($B45&amp;"_b",Conditions!$S$1:$CT$1,0)+Conditions!$Q$2,FALSE),"")</f>
        <v/>
      </c>
      <c r="F45" s="15" t="str">
        <f>IF(F27,F27*(VLOOKUP(F$1,Conditions!$A:$CT,MATCH($B45&amp;"_m1",Conditions!$S$1:$CT$1,0)+Conditions!$Q$2,FALSE)*F$19+F$18*VLOOKUP(F$1,Conditions!$A:$CT,MATCH($B45&amp;"_m2",Conditions!$S$1:$CT$1,0)+Conditions!$Q$2,FALSE))+VLOOKUP(F$1,Conditions!$A:$CT,MATCH($B45&amp;"_b",Conditions!$S$1:$CT$1,0)+Conditions!$Q$2,FALSE),"")</f>
        <v/>
      </c>
      <c r="G45" s="15" t="str">
        <f>IF(G27,G27*(VLOOKUP(G$1,Conditions!$A:$CT,MATCH($B45&amp;"_m1",Conditions!$S$1:$CT$1,0)+Conditions!$Q$2,FALSE)*G$19+G$18*VLOOKUP(G$1,Conditions!$A:$CT,MATCH($B45&amp;"_m2",Conditions!$S$1:$CT$1,0)+Conditions!$Q$2,FALSE))+VLOOKUP(G$1,Conditions!$A:$CT,MATCH($B45&amp;"_b",Conditions!$S$1:$CT$1,0)+Conditions!$Q$2,FALSE),"")</f>
        <v/>
      </c>
      <c r="H45" s="15">
        <f>IF(H27,H27*(VLOOKUP(H$1,Conditions!$A:$CT,MATCH($B45&amp;"_m1",Conditions!$S$1:$CT$1,0)+Conditions!$Q$2,FALSE)*H$19+H$18*VLOOKUP(H$1,Conditions!$A:$CT,MATCH($B45&amp;"_m2",Conditions!$S$1:$CT$1,0)+Conditions!$Q$2,FALSE))+VLOOKUP(H$1,Conditions!$A:$CT,MATCH($B45&amp;"_b",Conditions!$S$1:$CT$1,0)+Conditions!$Q$2,FALSE),"")</f>
        <v>3.4137472308339363E-2</v>
      </c>
      <c r="I45" s="15">
        <f>IF(I27,I27*(VLOOKUP(I$1,Conditions!$A:$CT,MATCH($B45&amp;"_m1",Conditions!$S$1:$CT$1,0)+Conditions!$Q$2,FALSE)*I$19+I$18*VLOOKUP(I$1,Conditions!$A:$CT,MATCH($B45&amp;"_m2",Conditions!$S$1:$CT$1,0)+Conditions!$Q$2,FALSE))+VLOOKUP(I$1,Conditions!$A:$CT,MATCH($B45&amp;"_b",Conditions!$S$1:$CT$1,0)+Conditions!$Q$2,FALSE),"")</f>
        <v>3.8274807167734924E-2</v>
      </c>
      <c r="J45" s="15">
        <f>IF(J27,J27*(VLOOKUP(J$1,Conditions!$A:$CT,MATCH($B45&amp;"_m1",Conditions!$S$1:$CT$1,0)+Conditions!$Q$2,FALSE)*J$19+J$18*VLOOKUP(J$1,Conditions!$A:$CT,MATCH($B45&amp;"_m2",Conditions!$S$1:$CT$1,0)+Conditions!$Q$2,FALSE))+VLOOKUP(J$1,Conditions!$A:$CT,MATCH($B45&amp;"_b",Conditions!$S$1:$CT$1,0)+Conditions!$Q$2,FALSE),"")</f>
        <v>2.7414303161821585E-2</v>
      </c>
      <c r="K45" s="15">
        <f>IF(K27,K27*(VLOOKUP(K$1,Conditions!$A:$CT,MATCH($B45&amp;"_m1",Conditions!$S$1:$CT$1,0)+Conditions!$Q$2,FALSE)*K$19+K$18*VLOOKUP(K$1,Conditions!$A:$CT,MATCH($B45&amp;"_m2",Conditions!$S$1:$CT$1,0)+Conditions!$Q$2,FALSE))+VLOOKUP(K$1,Conditions!$A:$CT,MATCH($B45&amp;"_b",Conditions!$S$1:$CT$1,0)+Conditions!$Q$2,FALSE),"")</f>
        <v>3.0296969319379283E-2</v>
      </c>
      <c r="L45" s="15">
        <f>IF(L27,L27*(VLOOKUP(L$1,Conditions!$A:$CT,MATCH($B45&amp;"_m1",Conditions!$S$1:$CT$1,0)+Conditions!$Q$2,FALSE)*L$19+L$18*VLOOKUP(L$1,Conditions!$A:$CT,MATCH($B45&amp;"_m2",Conditions!$S$1:$CT$1,0)+Conditions!$Q$2,FALSE))+VLOOKUP(L$1,Conditions!$A:$CT,MATCH($B45&amp;"_b",Conditions!$S$1:$CT$1,0)+Conditions!$Q$2,FALSE),"")</f>
        <v>3.2672852425344248E-2</v>
      </c>
      <c r="M45" s="15">
        <f>IF(M27,M27*(VLOOKUP(M$1,Conditions!$A:$CT,MATCH($B45&amp;"_m1",Conditions!$S$1:$CT$1,0)+Conditions!$Q$2,FALSE)*M$19+M$18*VLOOKUP(M$1,Conditions!$A:$CT,MATCH($B45&amp;"_m2",Conditions!$S$1:$CT$1,0)+Conditions!$Q$2,FALSE))+VLOOKUP(M$1,Conditions!$A:$CT,MATCH($B45&amp;"_b",Conditions!$S$1:$CT$1,0)+Conditions!$Q$2,FALSE),"")</f>
        <v>3.0296969319379283E-2</v>
      </c>
      <c r="N45" s="15">
        <f>IF(N27,N27*(VLOOKUP(N$1,Conditions!$A:$CT,MATCH($B45&amp;"_m1",Conditions!$S$1:$CT$1,0)+Conditions!$Q$2,FALSE)*N$19+N$18*VLOOKUP(N$1,Conditions!$A:$CT,MATCH($B45&amp;"_m2",Conditions!$S$1:$CT$1,0)+Conditions!$Q$2,FALSE))+VLOOKUP(N$1,Conditions!$A:$CT,MATCH($B45&amp;"_b",Conditions!$S$1:$CT$1,0)+Conditions!$Q$2,FALSE),"")</f>
        <v>2.910902776639681E-2</v>
      </c>
      <c r="O45" s="15">
        <f>IF(O27,O27*(VLOOKUP(O$1,Conditions!$A:$CT,MATCH($B45&amp;"_m1",Conditions!$S$1:$CT$1,0)+Conditions!$Q$2,FALSE)*O$19+O$18*VLOOKUP(O$1,Conditions!$A:$CT,MATCH($B45&amp;"_m2",Conditions!$S$1:$CT$1,0)+Conditions!$Q$2,FALSE))+VLOOKUP(O$1,Conditions!$A:$CT,MATCH($B45&amp;"_b",Conditions!$S$1:$CT$1,0)+Conditions!$Q$2,FALSE),"")</f>
        <v>3.3860793978326732E-2</v>
      </c>
      <c r="P45" s="15">
        <f>IF(P27,P27*(VLOOKUP(P$1,Conditions!$A:$CT,MATCH($B45&amp;"_m1",Conditions!$S$1:$CT$1,0)+Conditions!$Q$2,FALSE)*P$19+P$18*VLOOKUP(P$1,Conditions!$A:$CT,MATCH($B45&amp;"_m2",Conditions!$S$1:$CT$1,0)+Conditions!$Q$2,FALSE))+VLOOKUP(P$1,Conditions!$A:$CT,MATCH($B45&amp;"_b",Conditions!$S$1:$CT$1,0)+Conditions!$Q$2,FALSE),"")</f>
        <v>3.5513612584502224E-2</v>
      </c>
      <c r="Q45" s="15">
        <f>IF(Q27,Q27*(VLOOKUP(Q$1,Conditions!$A:$CT,MATCH($B45&amp;"_m1",Conditions!$S$1:$CT$1,0)+Conditions!$Q$2,FALSE)*Q$19+Q$18*VLOOKUP(Q$1,Conditions!$A:$CT,MATCH($B45&amp;"_m2",Conditions!$S$1:$CT$1,0)+Conditions!$Q$2,FALSE))+VLOOKUP(Q$1,Conditions!$A:$CT,MATCH($B45&amp;"_b",Conditions!$S$1:$CT$1,0)+Conditions!$Q$2,FALSE),"")</f>
        <v>3.6196480908851761E-2</v>
      </c>
      <c r="R45" s="15">
        <f>IF(R27,R27*(VLOOKUP(R$1,Conditions!$A:$CT,MATCH($B45&amp;"_m1",Conditions!$S$1:$CT$1,0)+Conditions!$Q$2,FALSE)*R$19+R$18*VLOOKUP(R$1,Conditions!$A:$CT,MATCH($B45&amp;"_m2",Conditions!$S$1:$CT$1,0)+Conditions!$Q$2,FALSE))+VLOOKUP(R$1,Conditions!$A:$CT,MATCH($B45&amp;"_b",Conditions!$S$1:$CT$1,0)+Conditions!$Q$2,FALSE),"")</f>
        <v>3.6196480908851761E-2</v>
      </c>
      <c r="S45" s="15">
        <f>IF(S27,S27*(VLOOKUP(S$1,Conditions!$A:$CT,MATCH($B45&amp;"_m1",Conditions!$S$1:$CT$1,0)+Conditions!$Q$2,FALSE)*S$19+S$18*VLOOKUP(S$1,Conditions!$A:$CT,MATCH($B45&amp;"_m2",Conditions!$S$1:$CT$1,0)+Conditions!$Q$2,FALSE))+VLOOKUP(S$1,Conditions!$A:$CT,MATCH($B45&amp;"_b",Conditions!$S$1:$CT$1,0)+Conditions!$Q$2,FALSE),"")</f>
        <v>3.5513612584502224E-2</v>
      </c>
      <c r="T45" s="15">
        <f>IF(T27,T27*(VLOOKUP(T$1,Conditions!$A:$CT,MATCH($B45&amp;"_m1",Conditions!$S$1:$CT$1,0)+Conditions!$Q$2,FALSE)*T$19+T$18*VLOOKUP(T$1,Conditions!$A:$CT,MATCH($B45&amp;"_m2",Conditions!$S$1:$CT$1,0)+Conditions!$Q$2,FALSE))+VLOOKUP(T$1,Conditions!$A:$CT,MATCH($B45&amp;"_b",Conditions!$S$1:$CT$1,0)+Conditions!$Q$2,FALSE),"")</f>
        <v>3.1212186937414281E-2</v>
      </c>
      <c r="U45" s="15">
        <f>IF(U27,U27*(VLOOKUP(U$1,Conditions!$A:$CT,MATCH($B45&amp;"_m1",Conditions!$S$1:$CT$1,0)+Conditions!$Q$2,FALSE)*U$19+U$18*VLOOKUP(U$1,Conditions!$A:$CT,MATCH($B45&amp;"_m2",Conditions!$S$1:$CT$1,0)+Conditions!$Q$2,FALSE))+VLOOKUP(U$1,Conditions!$A:$CT,MATCH($B45&amp;"_b",Conditions!$S$1:$CT$1,0)+Conditions!$Q$2,FALSE),"")</f>
        <v>3.4883684257307021E-2</v>
      </c>
      <c r="V45" s="15">
        <f>IF(V27,V27*(VLOOKUP(V$1,Conditions!$A:$CT,MATCH($B45&amp;"_m1",Conditions!$S$1:$CT$1,0)+Conditions!$Q$2,FALSE)*V$19+V$18*VLOOKUP(V$1,Conditions!$A:$CT,MATCH($B45&amp;"_m2",Conditions!$S$1:$CT$1,0)+Conditions!$Q$2,FALSE))+VLOOKUP(V$1,Conditions!$A:$CT,MATCH($B45&amp;"_b",Conditions!$S$1:$CT$1,0)+Conditions!$Q$2,FALSE),"")</f>
        <v>3.6260495752266794E-2</v>
      </c>
      <c r="W45" s="15">
        <f>IF(W27,W27*(VLOOKUP(W$1,Conditions!$A:$CT,MATCH($B45&amp;"_m1",Conditions!$S$1:$CT$1,0)+Conditions!$Q$2,FALSE)*W$19+W$18*VLOOKUP(W$1,Conditions!$A:$CT,MATCH($B45&amp;"_m2",Conditions!$S$1:$CT$1,0)+Conditions!$Q$2,FALSE))+VLOOKUP(W$1,Conditions!$A:$CT,MATCH($B45&amp;"_b",Conditions!$S$1:$CT$1,0)+Conditions!$Q$2,FALSE),"")</f>
        <v>3.3506872762347241E-2</v>
      </c>
      <c r="X45" s="15">
        <f>IF(X27,X27*(VLOOKUP(X$1,Conditions!$A:$CT,MATCH($B45&amp;"_m1",Conditions!$S$1:$CT$1,0)+Conditions!$Q$2,FALSE)*X$19+X$18*VLOOKUP(X$1,Conditions!$A:$CT,MATCH($B45&amp;"_m2",Conditions!$S$1:$CT$1,0)+Conditions!$Q$2,FALSE))+VLOOKUP(X$1,Conditions!$A:$CT,MATCH($B45&amp;"_b",Conditions!$S$1:$CT$1,0)+Conditions!$Q$2,FALSE),"")</f>
        <v>1.4139054402437319E-2</v>
      </c>
      <c r="Y45" s="15">
        <f>IF(Y27,Y27*(VLOOKUP(Y$1,Conditions!$A:$CT,MATCH($B45&amp;"_m1",Conditions!$S$1:$CT$1,0)+Conditions!$Q$2,FALSE)*Y$19+Y$18*VLOOKUP(Y$1,Conditions!$A:$CT,MATCH($B45&amp;"_m2",Conditions!$S$1:$CT$1,0)+Conditions!$Q$2,FALSE))+VLOOKUP(Y$1,Conditions!$A:$CT,MATCH($B45&amp;"_b",Conditions!$S$1:$CT$1,0)+Conditions!$Q$2,FALSE),"")</f>
        <v>4.2913050723663894E-2</v>
      </c>
      <c r="Z45" s="15">
        <f>IF(Z27,Z27*(VLOOKUP(Z$1,Conditions!$A:$CT,MATCH($B45&amp;"_m1",Conditions!$S$1:$CT$1,0)+Conditions!$Q$2,FALSE)*Z$19+Z$18*VLOOKUP(Z$1,Conditions!$A:$CT,MATCH($B45&amp;"_m2",Conditions!$S$1:$CT$1,0)+Conditions!$Q$2,FALSE))+VLOOKUP(Z$1,Conditions!$A:$CT,MATCH($B45&amp;"_b",Conditions!$S$1:$CT$1,0)+Conditions!$Q$2,FALSE),"")</f>
        <v>3.8874595099632092E-2</v>
      </c>
      <c r="AA45" s="15">
        <f>IF(AA27,AA27*(VLOOKUP(AA$1,Conditions!$A:$CT,MATCH($B45&amp;"_m1",Conditions!$S$1:$CT$1,0)+Conditions!$Q$2,FALSE)*AA$19+AA$18*VLOOKUP(AA$1,Conditions!$A:$CT,MATCH($B45&amp;"_m2",Conditions!$S$1:$CT$1,0)+Conditions!$Q$2,FALSE))+VLOOKUP(AA$1,Conditions!$A:$CT,MATCH($B45&amp;"_b",Conditions!$S$1:$CT$1,0)+Conditions!$Q$2,FALSE),"")</f>
        <v>3.3321718616588371E-2</v>
      </c>
      <c r="AB45" s="15">
        <f>IF(AB27,AB27*(VLOOKUP(AB$1,Conditions!$A:$CT,MATCH($B45&amp;"_m1",Conditions!$S$1:$CT$1,0)+Conditions!$Q$2,FALSE)*AB$19+AB$18*VLOOKUP(AB$1,Conditions!$A:$CT,MATCH($B45&amp;"_m2",Conditions!$S$1:$CT$1,0)+Conditions!$Q$2,FALSE))+VLOOKUP(AB$1,Conditions!$A:$CT,MATCH($B45&amp;"_b",Conditions!$S$1:$CT$1,0)+Conditions!$Q$2,FALSE),"")</f>
        <v>3.7864981193624143E-2</v>
      </c>
      <c r="AC45" s="15">
        <f>IF(AC27,AC27*(VLOOKUP(AC$1,Conditions!$A:$CT,MATCH($B45&amp;"_m1",Conditions!$S$1:$CT$1,0)+Conditions!$Q$2,FALSE)*AC$19+AC$18*VLOOKUP(AC$1,Conditions!$A:$CT,MATCH($B45&amp;"_m2",Conditions!$S$1:$CT$1,0)+Conditions!$Q$2,FALSE))+VLOOKUP(AC$1,Conditions!$A:$CT,MATCH($B45&amp;"_b",Conditions!$S$1:$CT$1,0)+Conditions!$Q$2,FALSE),"")</f>
        <v>3.0292876898564518E-2</v>
      </c>
      <c r="AD45" s="15">
        <f>IF(AD27,AD27*(VLOOKUP(AD$1,Conditions!$A:$CT,MATCH($B45&amp;"_m1",Conditions!$S$1:$CT$1,0)+Conditions!$Q$2,FALSE)*AD$19+AD$18*VLOOKUP(AD$1,Conditions!$A:$CT,MATCH($B45&amp;"_m2",Conditions!$S$1:$CT$1,0)+Conditions!$Q$2,FALSE))+VLOOKUP(AD$1,Conditions!$A:$CT,MATCH($B45&amp;"_b",Conditions!$S$1:$CT$1,0)+Conditions!$Q$2,FALSE),"")</f>
        <v>3.5340946428604268E-2</v>
      </c>
      <c r="AE45" s="15" t="str">
        <f>IF(AE27,AE27*(VLOOKUP(AE$1,Conditions!$A:$CT,MATCH($B45&amp;"_m1",Conditions!$S$1:$CT$1,0)+Conditions!$Q$2,FALSE)*AE$19+AE$18*VLOOKUP(AE$1,Conditions!$A:$CT,MATCH($B45&amp;"_m2",Conditions!$S$1:$CT$1,0)+Conditions!$Q$2,FALSE))+VLOOKUP(AE$1,Conditions!$A:$CT,MATCH($B45&amp;"_b",Conditions!$S$1:$CT$1,0)+Conditions!$Q$2,FALSE),"")</f>
        <v/>
      </c>
      <c r="AF45" s="15" t="str">
        <f>IF(AF27,AF27*(VLOOKUP(AF$1,Conditions!$A:$CT,MATCH($B45&amp;"_m1",Conditions!$S$1:$CT$1,0)+Conditions!$Q$2,FALSE)*AF$19+AF$18*VLOOKUP(AF$1,Conditions!$A:$CT,MATCH($B45&amp;"_m2",Conditions!$S$1:$CT$1,0)+Conditions!$Q$2,FALSE))+VLOOKUP(AF$1,Conditions!$A:$CT,MATCH($B45&amp;"_b",Conditions!$S$1:$CT$1,0)+Conditions!$Q$2,FALSE),"")</f>
        <v/>
      </c>
      <c r="AG45" s="15" t="str">
        <f>IF(AG27,AG27*(VLOOKUP(AG$1,Conditions!$A:$CT,MATCH($B45&amp;"_m1",Conditions!$S$1:$CT$1,0)+Conditions!$Q$2,FALSE)*AG$19+AG$18*VLOOKUP(AG$1,Conditions!$A:$CT,MATCH($B45&amp;"_m2",Conditions!$S$1:$CT$1,0)+Conditions!$Q$2,FALSE))+VLOOKUP(AG$1,Conditions!$A:$CT,MATCH($B45&amp;"_b",Conditions!$S$1:$CT$1,0)+Conditions!$Q$2,FALSE),"")</f>
        <v/>
      </c>
      <c r="AH45" s="15">
        <f>IF(AH27,AH27*(VLOOKUP(AH$1,Conditions!$A:$CT,MATCH($B45&amp;"_m1",Conditions!$S$1:$CT$1,0)+Conditions!$Q$2,FALSE)*AH$19+AH$18*VLOOKUP(AH$1,Conditions!$A:$CT,MATCH($B45&amp;"_m2",Conditions!$S$1:$CT$1,0)+Conditions!$Q$2,FALSE))+VLOOKUP(AH$1,Conditions!$A:$CT,MATCH($B45&amp;"_b",Conditions!$S$1:$CT$1,0)+Conditions!$Q$2,FALSE),"")</f>
        <v>1.5614637704693111E-3</v>
      </c>
      <c r="AI45" s="15">
        <f>IF(AI27,AI27*(VLOOKUP(AI$1,Conditions!$A:$CT,MATCH($B45&amp;"_m1",Conditions!$S$1:$CT$1,0)+Conditions!$Q$2,FALSE)*AI$19+AI$18*VLOOKUP(AI$1,Conditions!$A:$CT,MATCH($B45&amp;"_m2",Conditions!$S$1:$CT$1,0)+Conditions!$Q$2,FALSE))+VLOOKUP(AI$1,Conditions!$A:$CT,MATCH($B45&amp;"_b",Conditions!$S$1:$CT$1,0)+Conditions!$Q$2,FALSE),"")</f>
        <v>1.7434125198577028E-3</v>
      </c>
      <c r="AJ45" s="15">
        <f>IF(AJ27,AJ27*(VLOOKUP(AJ$1,Conditions!$A:$CT,MATCH($B45&amp;"_m1",Conditions!$S$1:$CT$1,0)+Conditions!$Q$2,FALSE)*AJ$19+AJ$18*VLOOKUP(AJ$1,Conditions!$A:$CT,MATCH($B45&amp;"_m2",Conditions!$S$1:$CT$1,0)+Conditions!$Q$2,FALSE))+VLOOKUP(AJ$1,Conditions!$A:$CT,MATCH($B45&amp;"_b",Conditions!$S$1:$CT$1,0)+Conditions!$Q$2,FALSE),"")</f>
        <v>2.0834478875671569E-3</v>
      </c>
      <c r="AK45" s="15">
        <f>IF(AK27,AK27*(VLOOKUP(AK$1,Conditions!$A:$CT,MATCH($B45&amp;"_m1",Conditions!$S$1:$CT$1,0)+Conditions!$Q$2,FALSE)*AK$19+AK$18*VLOOKUP(AK$1,Conditions!$A:$CT,MATCH($B45&amp;"_m2",Conditions!$S$1:$CT$1,0)+Conditions!$Q$2,FALSE))+VLOOKUP(AK$1,Conditions!$A:$CT,MATCH($B45&amp;"_b",Conditions!$S$1:$CT$1,0)+Conditions!$Q$2,FALSE),"")</f>
        <v>2.1699481126862281E-3</v>
      </c>
      <c r="AL45" s="15">
        <f>IF(AL27,AL27*(VLOOKUP(AL$1,Conditions!$A:$CT,MATCH($B45&amp;"_m1",Conditions!$S$1:$CT$1,0)+Conditions!$Q$2,FALSE)*AL$19+AL$18*VLOOKUP(AL$1,Conditions!$A:$CT,MATCH($B45&amp;"_m2",Conditions!$S$1:$CT$1,0)+Conditions!$Q$2,FALSE))+VLOOKUP(AL$1,Conditions!$A:$CT,MATCH($B45&amp;"_b",Conditions!$S$1:$CT$1,0)+Conditions!$Q$2,FALSE),"")</f>
        <v>2.1341549160852334E-3</v>
      </c>
      <c r="AM45" s="15">
        <f>IF(AM27,AM27*(VLOOKUP(AM$1,Conditions!$A:$CT,MATCH($B45&amp;"_m1",Conditions!$S$1:$CT$1,0)+Conditions!$Q$2,FALSE)*AM$19+AM$18*VLOOKUP(AM$1,Conditions!$A:$CT,MATCH($B45&amp;"_m2",Conditions!$S$1:$CT$1,0)+Conditions!$Q$2,FALSE))+VLOOKUP(AM$1,Conditions!$A:$CT,MATCH($B45&amp;"_b",Conditions!$S$1:$CT$1,0)+Conditions!$Q$2,FALSE),"")</f>
        <v>2.1013444858676541E-3</v>
      </c>
      <c r="AN45" s="15">
        <f>IF(AN27,AN27*(VLOOKUP(AN$1,Conditions!$A:$CT,MATCH($B45&amp;"_m1",Conditions!$S$1:$CT$1,0)+Conditions!$Q$2,FALSE)*AN$19+AN$18*VLOOKUP(AN$1,Conditions!$A:$CT,MATCH($B45&amp;"_m2",Conditions!$S$1:$CT$1,0)+Conditions!$Q$2,FALSE))+VLOOKUP(AN$1,Conditions!$A:$CT,MATCH($B45&amp;"_b",Conditions!$S$1:$CT$1,0)+Conditions!$Q$2,FALSE),"")</f>
        <v>2.1609998135359793E-3</v>
      </c>
      <c r="AO45" s="15">
        <f>IF(AO27,AO27*(VLOOKUP(AO$1,Conditions!$A:$CT,MATCH($B45&amp;"_m1",Conditions!$S$1:$CT$1,0)+Conditions!$Q$2,FALSE)*AO$19+AO$18*VLOOKUP(AO$1,Conditions!$A:$CT,MATCH($B45&amp;"_m2",Conditions!$S$1:$CT$1,0)+Conditions!$Q$2,FALSE))+VLOOKUP(AO$1,Conditions!$A:$CT,MATCH($B45&amp;"_b",Conditions!$S$1:$CT$1,0)+Conditions!$Q$2,FALSE),"")</f>
        <v>2.146085981618898E-3</v>
      </c>
      <c r="AP45" s="15">
        <f>IF(AP27,AP27*(VLOOKUP(AP$1,Conditions!$A:$CT,MATCH($B45&amp;"_m1",Conditions!$S$1:$CT$1,0)+Conditions!$Q$2,FALSE)*AP$19+AP$18*VLOOKUP(AP$1,Conditions!$A:$CT,MATCH($B45&amp;"_m2",Conditions!$S$1:$CT$1,0)+Conditions!$Q$2,FALSE))+VLOOKUP(AP$1,Conditions!$A:$CT,MATCH($B45&amp;"_b",Conditions!$S$1:$CT$1,0)+Conditions!$Q$2,FALSE),"")</f>
        <v>2.1401204488520655E-3</v>
      </c>
      <c r="AQ45" s="15">
        <f>IF(AQ27,AQ27*(VLOOKUP(AQ$1,Conditions!$A:$CT,MATCH($B45&amp;"_m1",Conditions!$S$1:$CT$1,0)+Conditions!$Q$2,FALSE)*AQ$19+AQ$18*VLOOKUP(AQ$1,Conditions!$A:$CT,MATCH($B45&amp;"_m2",Conditions!$S$1:$CT$1,0)+Conditions!$Q$2,FALSE))+VLOOKUP(AQ$1,Conditions!$A:$CT,MATCH($B45&amp;"_b",Conditions!$S$1:$CT$1,0)+Conditions!$Q$2,FALSE),"")</f>
        <v>2.1550342807691468E-3</v>
      </c>
      <c r="AR45" s="15">
        <f>IF(AR27,AR27*(VLOOKUP(AR$1,Conditions!$A:$CT,MATCH($B45&amp;"_m1",Conditions!$S$1:$CT$1,0)+Conditions!$Q$2,FALSE)*AR$19+AR$18*VLOOKUP(AR$1,Conditions!$A:$CT,MATCH($B45&amp;"_m2",Conditions!$S$1:$CT$1,0)+Conditions!$Q$2,FALSE))+VLOOKUP(AR$1,Conditions!$A:$CT,MATCH($B45&amp;"_b",Conditions!$S$1:$CT$1,0)+Conditions!$Q$2,FALSE),"")</f>
        <v>2.1818791782198931E-3</v>
      </c>
      <c r="AS45" s="15">
        <f>IF(AS27,AS27*(VLOOKUP(AS$1,Conditions!$A:$CT,MATCH($B45&amp;"_m1",Conditions!$S$1:$CT$1,0)+Conditions!$Q$2,FALSE)*AS$19+AS$18*VLOOKUP(AS$1,Conditions!$A:$CT,MATCH($B45&amp;"_m2",Conditions!$S$1:$CT$1,0)+Conditions!$Q$2,FALSE))+VLOOKUP(AS$1,Conditions!$A:$CT,MATCH($B45&amp;"_b",Conditions!$S$1:$CT$1,0)+Conditions!$Q$2,FALSE),"")</f>
        <v>2.5645410269272517E-3</v>
      </c>
      <c r="AT45" s="15">
        <f>IF(AT27,AT27*(VLOOKUP(AT$1,Conditions!$A:$CT,MATCH($B45&amp;"_m1",Conditions!$S$1:$CT$1,0)+Conditions!$Q$2,FALSE)*AT$19+AT$18*VLOOKUP(AT$1,Conditions!$A:$CT,MATCH($B45&amp;"_m2",Conditions!$S$1:$CT$1,0)+Conditions!$Q$2,FALSE))+VLOOKUP(AT$1,Conditions!$A:$CT,MATCH($B45&amp;"_b",Conditions!$S$1:$CT$1,0)+Conditions!$Q$2,FALSE),"")</f>
        <v>2.7548173404043702E-3</v>
      </c>
      <c r="AU45" s="15">
        <f>IF(AU27,AU27*(VLOOKUP(AU$1,Conditions!$A:$CT,MATCH($B45&amp;"_m1",Conditions!$S$1:$CT$1,0)+Conditions!$Q$2,FALSE)*AU$19+AU$18*VLOOKUP(AU$1,Conditions!$A:$CT,MATCH($B45&amp;"_m2",Conditions!$S$1:$CT$1,0)+Conditions!$Q$2,FALSE))+VLOOKUP(AU$1,Conditions!$A:$CT,MATCH($B45&amp;"_b",Conditions!$S$1:$CT$1,0)+Conditions!$Q$2,FALSE),"")</f>
        <v>2.8551448511468509E-3</v>
      </c>
      <c r="AV45" s="15">
        <f>IF(AV27,AV27*(VLOOKUP(AV$1,Conditions!$A:$CT,MATCH($B45&amp;"_m1",Conditions!$S$1:$CT$1,0)+Conditions!$Q$2,FALSE)*AV$19+AV$18*VLOOKUP(AV$1,Conditions!$A:$CT,MATCH($B45&amp;"_m2",Conditions!$S$1:$CT$1,0)+Conditions!$Q$2,FALSE))+VLOOKUP(AV$1,Conditions!$A:$CT,MATCH($B45&amp;"_b",Conditions!$S$1:$CT$1,0)+Conditions!$Q$2,FALSE),"")</f>
        <v>2.9001192525141698E-3</v>
      </c>
      <c r="AW45" s="15">
        <f>IF(AW27,AW27*(VLOOKUP(AW$1,Conditions!$A:$CT,MATCH($B45&amp;"_m1",Conditions!$S$1:$CT$1,0)+Conditions!$Q$2,FALSE)*AW$19+AW$18*VLOOKUP(AW$1,Conditions!$A:$CT,MATCH($B45&amp;"_m2",Conditions!$S$1:$CT$1,0)+Conditions!$Q$2,FALSE))+VLOOKUP(AW$1,Conditions!$A:$CT,MATCH($B45&amp;"_b",Conditions!$S$1:$CT$1,0)+Conditions!$Q$2,FALSE),"")</f>
        <v>2.8655235591546935E-3</v>
      </c>
      <c r="AX45" s="15">
        <f>IF(AX27,AX27*(VLOOKUP(AX$1,Conditions!$A:$CT,MATCH($B45&amp;"_m1",Conditions!$S$1:$CT$1,0)+Conditions!$Q$2,FALSE)*AX$19+AX$18*VLOOKUP(AX$1,Conditions!$A:$CT,MATCH($B45&amp;"_m2",Conditions!$S$1:$CT$1,0)+Conditions!$Q$2,FALSE))+VLOOKUP(AX$1,Conditions!$A:$CT,MATCH($B45&amp;"_b",Conditions!$S$1:$CT$1,0)+Conditions!$Q$2,FALSE),"")</f>
        <v>2.837847004467113E-3</v>
      </c>
      <c r="AY45" s="15">
        <f>IF(AY27,AY27*(VLOOKUP(AY$1,Conditions!$A:$CT,MATCH($B45&amp;"_m1",Conditions!$S$1:$CT$1,0)+Conditions!$Q$2,FALSE)*AY$19+AY$18*VLOOKUP(AY$1,Conditions!$A:$CT,MATCH($B45&amp;"_m2",Conditions!$S$1:$CT$1,0)+Conditions!$Q$2,FALSE))+VLOOKUP(AY$1,Conditions!$A:$CT,MATCH($B45&amp;"_b",Conditions!$S$1:$CT$1,0)+Conditions!$Q$2,FALSE),"")</f>
        <v>2.8862809751703791E-3</v>
      </c>
      <c r="AZ45" s="15">
        <f>IF(AZ27,AZ27*(VLOOKUP(AZ$1,Conditions!$A:$CT,MATCH($B45&amp;"_m1",Conditions!$S$1:$CT$1,0)+Conditions!$Q$2,FALSE)*AZ$19+AZ$18*VLOOKUP(AZ$1,Conditions!$A:$CT,MATCH($B45&amp;"_m2",Conditions!$S$1:$CT$1,0)+Conditions!$Q$2,FALSE))+VLOOKUP(AZ$1,Conditions!$A:$CT,MATCH($B45&amp;"_b",Conditions!$S$1:$CT$1,0)+Conditions!$Q$2,FALSE),"")</f>
        <v>2.8136300191154793E-3</v>
      </c>
      <c r="BA45" s="15">
        <f>IF(BA27,BA27*(VLOOKUP(BA$1,Conditions!$A:$CT,MATCH($B45&amp;"_m1",Conditions!$S$1:$CT$1,0)+Conditions!$Q$2,FALSE)*BA$19+BA$18*VLOOKUP(BA$1,Conditions!$A:$CT,MATCH($B45&amp;"_m2",Conditions!$S$1:$CT$1,0)+Conditions!$Q$2,FALSE))+VLOOKUP(BA$1,Conditions!$A:$CT,MATCH($B45&amp;"_b",Conditions!$S$1:$CT$1,0)+Conditions!$Q$2,FALSE),"")</f>
        <v>2.8309278657952176E-3</v>
      </c>
      <c r="BB45" s="15">
        <f>IF(BB27,BB27*(VLOOKUP(BB$1,Conditions!$A:$CT,MATCH($B45&amp;"_m1",Conditions!$S$1:$CT$1,0)+Conditions!$Q$2,FALSE)*BB$19+BB$18*VLOOKUP(BB$1,Conditions!$A:$CT,MATCH($B45&amp;"_m2",Conditions!$S$1:$CT$1,0)+Conditions!$Q$2,FALSE))+VLOOKUP(BB$1,Conditions!$A:$CT,MATCH($B45&amp;"_b",Conditions!$S$1:$CT$1,0)+Conditions!$Q$2,FALSE),"")</f>
        <v>1.9551666219132704E-3</v>
      </c>
      <c r="BC45" s="15">
        <f>IF(BC27,BC27*(VLOOKUP(BC$1,Conditions!$A:$CT,MATCH($B45&amp;"_m1",Conditions!$S$1:$CT$1,0)+Conditions!$Q$2,FALSE)*BC$19+BC$18*VLOOKUP(BC$1,Conditions!$A:$CT,MATCH($B45&amp;"_m2",Conditions!$S$1:$CT$1,0)+Conditions!$Q$2,FALSE))+VLOOKUP(BC$1,Conditions!$A:$CT,MATCH($B45&amp;"_b",Conditions!$S$1:$CT$1,0)+Conditions!$Q$2,FALSE),"")</f>
        <v>1.6487337366754269E-3</v>
      </c>
      <c r="BD45" s="15">
        <f>IF(BD27,BD27*(VLOOKUP(BD$1,Conditions!$A:$CT,MATCH($B45&amp;"_m1",Conditions!$S$1:$CT$1,0)+Conditions!$Q$2,FALSE)*BD$19+BD$18*VLOOKUP(BD$1,Conditions!$A:$CT,MATCH($B45&amp;"_m2",Conditions!$S$1:$CT$1,0)+Conditions!$Q$2,FALSE))+VLOOKUP(BD$1,Conditions!$A:$CT,MATCH($B45&amp;"_b",Conditions!$S$1:$CT$1,0)+Conditions!$Q$2,FALSE),"")</f>
        <v>1.4519191193275438E-3</v>
      </c>
      <c r="BE45" s="15">
        <f>IF(BE27,BE27*(VLOOKUP(BE$1,Conditions!$A:$CT,MATCH($B45&amp;"_m1",Conditions!$S$1:$CT$1,0)+Conditions!$Q$2,FALSE)*BE$19+BE$18*VLOOKUP(BE$1,Conditions!$A:$CT,MATCH($B45&amp;"_m2",Conditions!$S$1:$CT$1,0)+Conditions!$Q$2,FALSE))+VLOOKUP(BE$1,Conditions!$A:$CT,MATCH($B45&amp;"_b",Conditions!$S$1:$CT$1,0)+Conditions!$Q$2,FALSE),"")</f>
        <v>1.4444451465168645E-3</v>
      </c>
      <c r="BF45" s="15">
        <f>IF(BF27,BF27*(VLOOKUP(BF$1,Conditions!$A:$CT,MATCH($B45&amp;"_m1",Conditions!$S$1:$CT$1,0)+Conditions!$Q$2,FALSE)*BF$19+BF$18*VLOOKUP(BF$1,Conditions!$A:$CT,MATCH($B45&amp;"_m2",Conditions!$S$1:$CT$1,0)+Conditions!$Q$2,FALSE))+VLOOKUP(BF$1,Conditions!$A:$CT,MATCH($B45&amp;"_b",Conditions!$S$1:$CT$1,0)+Conditions!$Q$2,FALSE),"")</f>
        <v>1.4020926339230165E-3</v>
      </c>
      <c r="BG45" s="15">
        <f>IF(BG27,BG27*(VLOOKUP(BG$1,Conditions!$A:$CT,MATCH($B45&amp;"_m1",Conditions!$S$1:$CT$1,0)+Conditions!$Q$2,FALSE)*BG$19+BG$18*VLOOKUP(BG$1,Conditions!$A:$CT,MATCH($B45&amp;"_m2",Conditions!$S$1:$CT$1,0)+Conditions!$Q$2,FALSE))+VLOOKUP(BG$1,Conditions!$A:$CT,MATCH($B45&amp;"_b",Conditions!$S$1:$CT$1,0)+Conditions!$Q$2,FALSE),"")</f>
        <v>1.5067282532725238E-3</v>
      </c>
      <c r="BH45" s="15">
        <f>IF(BH27,BH27*(VLOOKUP(BH$1,Conditions!$A:$CT,MATCH($B45&amp;"_m1",Conditions!$S$1:$CT$1,0)+Conditions!$Q$2,FALSE)*BH$19+BH$18*VLOOKUP(BH$1,Conditions!$A:$CT,MATCH($B45&amp;"_m2",Conditions!$S$1:$CT$1,0)+Conditions!$Q$2,FALSE))+VLOOKUP(BH$1,Conditions!$A:$CT,MATCH($B45&amp;"_b",Conditions!$S$1:$CT$1,0)+Conditions!$Q$2,FALSE),"")</f>
        <v>1.4917803076511657E-3</v>
      </c>
      <c r="BI45" s="15">
        <f>IF(BI27,BI27*(VLOOKUP(BI$1,Conditions!$A:$CT,MATCH($B45&amp;"_m1",Conditions!$S$1:$CT$1,0)+Conditions!$Q$2,FALSE)*BI$19+BI$18*VLOOKUP(BI$1,Conditions!$A:$CT,MATCH($B45&amp;"_m2",Conditions!$S$1:$CT$1,0)+Conditions!$Q$2,FALSE))+VLOOKUP(BI$1,Conditions!$A:$CT,MATCH($B45&amp;"_b",Conditions!$S$1:$CT$1,0)+Conditions!$Q$2,FALSE),"")</f>
        <v>1.4743410377595812E-3</v>
      </c>
      <c r="BJ45" s="15">
        <f>IF(BJ27,BJ27*(VLOOKUP(BJ$1,Conditions!$A:$CT,MATCH($B45&amp;"_m1",Conditions!$S$1:$CT$1,0)+Conditions!$Q$2,FALSE)*BJ$19+BJ$18*VLOOKUP(BJ$1,Conditions!$A:$CT,MATCH($B45&amp;"_m2",Conditions!$S$1:$CT$1,0)+Conditions!$Q$2,FALSE))+VLOOKUP(BJ$1,Conditions!$A:$CT,MATCH($B45&amp;"_b",Conditions!$S$1:$CT$1,0)+Conditions!$Q$2,FALSE),"")</f>
        <v>1.4942716319213921E-3</v>
      </c>
      <c r="BK45" s="15">
        <f>IF(BK27,BK27*(VLOOKUP(BK$1,Conditions!$A:$CT,MATCH($B45&amp;"_m1",Conditions!$S$1:$CT$1,0)+Conditions!$Q$2,FALSE)*BK$19+BK$18*VLOOKUP(BK$1,Conditions!$A:$CT,MATCH($B45&amp;"_m2",Conditions!$S$1:$CT$1,0)+Conditions!$Q$2,FALSE))+VLOOKUP(BK$1,Conditions!$A:$CT,MATCH($B45&amp;"_b",Conditions!$S$1:$CT$1,0)+Conditions!$Q$2,FALSE),"")</f>
        <v>1.4643757406786757E-3</v>
      </c>
      <c r="BL45" s="15">
        <f>IF(BL27,BL27*(VLOOKUP(BL$1,Conditions!$A:$CT,MATCH($B45&amp;"_m1",Conditions!$S$1:$CT$1,0)+Conditions!$Q$2,FALSE)*BL$19+BL$18*VLOOKUP(BL$1,Conditions!$A:$CT,MATCH($B45&amp;"_m2",Conditions!$S$1:$CT$1,0)+Conditions!$Q$2,FALSE))+VLOOKUP(BL$1,Conditions!$A:$CT,MATCH($B45&amp;"_b",Conditions!$S$1:$CT$1,0)+Conditions!$Q$2,FALSE),"")</f>
        <v>1.0126595580553616E-3</v>
      </c>
      <c r="BM45" s="15">
        <f>IF(BM27,BM27*(VLOOKUP(BM$1,Conditions!$A:$CT,MATCH($B45&amp;"_m1",Conditions!$S$1:$CT$1,0)+Conditions!$Q$2,FALSE)*BM$19+BM$18*VLOOKUP(BM$1,Conditions!$A:$CT,MATCH($B45&amp;"_m2",Conditions!$S$1:$CT$1,0)+Conditions!$Q$2,FALSE))+VLOOKUP(BM$1,Conditions!$A:$CT,MATCH($B45&amp;"_b",Conditions!$S$1:$CT$1,0)+Conditions!$Q$2,FALSE),"")</f>
        <v>8.8010738789174323E-4</v>
      </c>
      <c r="BN45" s="15">
        <f>IF(BN27,BN27*(VLOOKUP(BN$1,Conditions!$A:$CT,MATCH($B45&amp;"_m1",Conditions!$S$1:$CT$1,0)+Conditions!$Q$2,FALSE)*BN$19+BN$18*VLOOKUP(BN$1,Conditions!$A:$CT,MATCH($B45&amp;"_m2",Conditions!$S$1:$CT$1,0)+Conditions!$Q$2,FALSE))+VLOOKUP(BN$1,Conditions!$A:$CT,MATCH($B45&amp;"_b",Conditions!$S$1:$CT$1,0)+Conditions!$Q$2,FALSE),"")</f>
        <v>8.6404045817494097E-4</v>
      </c>
      <c r="BO45" s="15">
        <f>IF(BO27,BO27*(VLOOKUP(BO$1,Conditions!$A:$CT,MATCH($B45&amp;"_m1",Conditions!$S$1:$CT$1,0)+Conditions!$Q$2,FALSE)*BO$19+BO$18*VLOOKUP(BO$1,Conditions!$A:$CT,MATCH($B45&amp;"_m2",Conditions!$S$1:$CT$1,0)+Conditions!$Q$2,FALSE))+VLOOKUP(BO$1,Conditions!$A:$CT,MATCH($B45&amp;"_b",Conditions!$S$1:$CT$1,0)+Conditions!$Q$2,FALSE),"")</f>
        <v>8.5199026088733935E-4</v>
      </c>
      <c r="BP45" s="15">
        <f>IF(BP27,BP27*(VLOOKUP(BP$1,Conditions!$A:$CT,MATCH($B45&amp;"_m1",Conditions!$S$1:$CT$1,0)+Conditions!$Q$2,FALSE)*BP$19+BP$18*VLOOKUP(BP$1,Conditions!$A:$CT,MATCH($B45&amp;"_m2",Conditions!$S$1:$CT$1,0)+Conditions!$Q$2,FALSE))+VLOOKUP(BP$1,Conditions!$A:$CT,MATCH($B45&amp;"_b",Conditions!$S$1:$CT$1,0)+Conditions!$Q$2,FALSE),"")</f>
        <v>8.7609065546254258E-4</v>
      </c>
      <c r="BQ45" s="15">
        <f>IF(BQ27,BQ27*(VLOOKUP(BQ$1,Conditions!$A:$CT,MATCH($B45&amp;"_m1",Conditions!$S$1:$CT$1,0)+Conditions!$Q$2,FALSE)*BQ$19+BQ$18*VLOOKUP(BQ$1,Conditions!$A:$CT,MATCH($B45&amp;"_m2",Conditions!$S$1:$CT$1,0)+Conditions!$Q$2,FALSE))+VLOOKUP(BQ$1,Conditions!$A:$CT,MATCH($B45&amp;"_b",Conditions!$S$1:$CT$1,0)+Conditions!$Q$2,FALSE),"")</f>
        <v>8.7609065546254258E-4</v>
      </c>
      <c r="BR45" s="15">
        <f>IF(BR27,BR27*(VLOOKUP(BR$1,Conditions!$A:$CT,MATCH($B45&amp;"_m1",Conditions!$S$1:$CT$1,0)+Conditions!$Q$2,FALSE)*BR$19+BR$18*VLOOKUP(BR$1,Conditions!$A:$CT,MATCH($B45&amp;"_m2",Conditions!$S$1:$CT$1,0)+Conditions!$Q$2,FALSE))+VLOOKUP(BR$1,Conditions!$A:$CT,MATCH($B45&amp;"_b",Conditions!$S$1:$CT$1,0)+Conditions!$Q$2,FALSE),"")</f>
        <v>8.9617431760854538E-4</v>
      </c>
      <c r="BS45" s="15">
        <f>IF(BS27,BS27*(VLOOKUP(BS$1,Conditions!$A:$CT,MATCH($B45&amp;"_m1",Conditions!$S$1:$CT$1,0)+Conditions!$Q$2,FALSE)*BS$19+BS$18*VLOOKUP(BS$1,Conditions!$A:$CT,MATCH($B45&amp;"_m2",Conditions!$S$1:$CT$1,0)+Conditions!$Q$2,FALSE))+VLOOKUP(BS$1,Conditions!$A:$CT,MATCH($B45&amp;"_b",Conditions!$S$1:$CT$1,0)+Conditions!$Q$2,FALSE),"")</f>
        <v>8.8010738789174323E-4</v>
      </c>
      <c r="BT45" s="15">
        <f>IF(BT27,BT27*(VLOOKUP(BT$1,Conditions!$A:$CT,MATCH($B45&amp;"_m1",Conditions!$S$1:$CT$1,0)+Conditions!$Q$2,FALSE)*BT$19+BT$18*VLOOKUP(BT$1,Conditions!$A:$CT,MATCH($B45&amp;"_m2",Conditions!$S$1:$CT$1,0)+Conditions!$Q$2,FALSE))+VLOOKUP(BT$1,Conditions!$A:$CT,MATCH($B45&amp;"_b",Conditions!$S$1:$CT$1,0)+Conditions!$Q$2,FALSE),"")</f>
        <v>1.6598950611220475E-3</v>
      </c>
      <c r="BU45" s="15">
        <f>IF(BU27,BU27*(VLOOKUP(BU$1,Conditions!$A:$CT,MATCH($B45&amp;"_m1",Conditions!$S$1:$CT$1,0)+Conditions!$Q$2,FALSE)*BU$19+BU$18*VLOOKUP(BU$1,Conditions!$A:$CT,MATCH($B45&amp;"_m2",Conditions!$S$1:$CT$1,0)+Conditions!$Q$2,FALSE))+VLOOKUP(BU$1,Conditions!$A:$CT,MATCH($B45&amp;"_b",Conditions!$S$1:$CT$1,0)+Conditions!$Q$2,FALSE),"")</f>
        <v>2.226620673971137E-3</v>
      </c>
      <c r="BV45" s="15">
        <f>IF(BV27,BV27*(VLOOKUP(BV$1,Conditions!$A:$CT,MATCH($B45&amp;"_m1",Conditions!$S$1:$CT$1,0)+Conditions!$Q$2,FALSE)*BV$19+BV$18*VLOOKUP(BV$1,Conditions!$A:$CT,MATCH($B45&amp;"_m2",Conditions!$S$1:$CT$1,0)+Conditions!$Q$2,FALSE))+VLOOKUP(BV$1,Conditions!$A:$CT,MATCH($B45&amp;"_b",Conditions!$S$1:$CT$1,0)+Conditions!$Q$2,FALSE),"")</f>
        <v>2.5248973123127632E-3</v>
      </c>
      <c r="BW45" s="15">
        <f>IF(BW27,BW27*(VLOOKUP(BW$1,Conditions!$A:$CT,MATCH($B45&amp;"_m1",Conditions!$S$1:$CT$1,0)+Conditions!$Q$2,FALSE)*BW$19+BW$18*VLOOKUP(BW$1,Conditions!$A:$CT,MATCH($B45&amp;"_m2",Conditions!$S$1:$CT$1,0)+Conditions!$Q$2,FALSE))+VLOOKUP(BW$1,Conditions!$A:$CT,MATCH($B45&amp;"_b",Conditions!$S$1:$CT$1,0)+Conditions!$Q$2,FALSE),"")</f>
        <v>2.7098288280845715E-3</v>
      </c>
      <c r="BX45" s="15">
        <f>IF(BX27,BX27*(VLOOKUP(BX$1,Conditions!$A:$CT,MATCH($B45&amp;"_m1",Conditions!$S$1:$CT$1,0)+Conditions!$Q$2,FALSE)*BX$19+BX$18*VLOOKUP(BX$1,Conditions!$A:$CT,MATCH($B45&amp;"_m2",Conditions!$S$1:$CT$1,0)+Conditions!$Q$2,FALSE))+VLOOKUP(BX$1,Conditions!$A:$CT,MATCH($B45&amp;"_b",Conditions!$S$1:$CT$1,0)+Conditions!$Q$2,FALSE),"")</f>
        <v>2.6143803038152511E-3</v>
      </c>
      <c r="BY45" s="15">
        <f>IF(BY27,BY27*(VLOOKUP(BY$1,Conditions!$A:$CT,MATCH($B45&amp;"_m1",Conditions!$S$1:$CT$1,0)+Conditions!$Q$2,FALSE)*BY$19+BY$18*VLOOKUP(BY$1,Conditions!$A:$CT,MATCH($B45&amp;"_m2",Conditions!$S$1:$CT$1,0)+Conditions!$Q$2,FALSE))+VLOOKUP(BY$1,Conditions!$A:$CT,MATCH($B45&amp;"_b",Conditions!$S$1:$CT$1,0)+Conditions!$Q$2,FALSE),"")</f>
        <v>2.6949149961674902E-3</v>
      </c>
      <c r="BZ45" s="15">
        <f>IF(BZ27,BZ27*(VLOOKUP(BZ$1,Conditions!$A:$CT,MATCH($B45&amp;"_m1",Conditions!$S$1:$CT$1,0)+Conditions!$Q$2,FALSE)*BZ$19+BZ$18*VLOOKUP(BZ$1,Conditions!$A:$CT,MATCH($B45&amp;"_m2",Conditions!$S$1:$CT$1,0)+Conditions!$Q$2,FALSE))+VLOOKUP(BZ$1,Conditions!$A:$CT,MATCH($B45&amp;"_b",Conditions!$S$1:$CT$1,0)+Conditions!$Q$2,FALSE),"")</f>
        <v>2.6442079676494137E-3</v>
      </c>
      <c r="CA45" s="15">
        <f>IF(CA27,CA27*(VLOOKUP(CA$1,Conditions!$A:$CT,MATCH($B45&amp;"_m1",Conditions!$S$1:$CT$1,0)+Conditions!$Q$2,FALSE)*CA$19+CA$18*VLOOKUP(CA$1,Conditions!$A:$CT,MATCH($B45&amp;"_m2",Conditions!$S$1:$CT$1,0)+Conditions!$Q$2,FALSE))+VLOOKUP(CA$1,Conditions!$A:$CT,MATCH($B45&amp;"_b",Conditions!$S$1:$CT$1,0)+Conditions!$Q$2,FALSE),"")</f>
        <v>2.6859666970172414E-3</v>
      </c>
      <c r="CB45" s="15">
        <f>IF(CB27,CB27*(VLOOKUP(CB$1,Conditions!$A:$CT,MATCH($B45&amp;"_m1",Conditions!$S$1:$CT$1,0)+Conditions!$Q$2,FALSE)*CB$19+CB$18*VLOOKUP(CB$1,Conditions!$A:$CT,MATCH($B45&amp;"_m2",Conditions!$S$1:$CT$1,0)+Conditions!$Q$2,FALSE))+VLOOKUP(CB$1,Conditions!$A:$CT,MATCH($B45&amp;"_b",Conditions!$S$1:$CT$1,0)+Conditions!$Q$2,FALSE),"")</f>
        <v>2.7068460617011548E-3</v>
      </c>
      <c r="CC45" s="15">
        <f>IF(CC27,CC27*(VLOOKUP(CC$1,Conditions!$A:$CT,MATCH($B45&amp;"_m1",Conditions!$S$1:$CT$1,0)+Conditions!$Q$2,FALSE)*CC$19+CC$18*VLOOKUP(CC$1,Conditions!$A:$CT,MATCH($B45&amp;"_m2",Conditions!$S$1:$CT$1,0)+Conditions!$Q$2,FALSE))+VLOOKUP(CC$1,Conditions!$A:$CT,MATCH($B45&amp;"_b",Conditions!$S$1:$CT$1,0)+Conditions!$Q$2,FALSE),"")</f>
        <v>2.5528189673575626E-3</v>
      </c>
      <c r="CD45" s="15">
        <f>IF(CD27,CD27*(VLOOKUP(CD$1,Conditions!$A:$CT,MATCH($B45&amp;"_m1",Conditions!$S$1:$CT$1,0)+Conditions!$Q$2,FALSE)*CD$19+CD$18*VLOOKUP(CD$1,Conditions!$A:$CT,MATCH($B45&amp;"_m2",Conditions!$S$1:$CT$1,0)+Conditions!$Q$2,FALSE))+VLOOKUP(CD$1,Conditions!$A:$CT,MATCH($B45&amp;"_b",Conditions!$S$1:$CT$1,0)+Conditions!$Q$2,FALSE),"")</f>
        <v>2.3741956555095576E-3</v>
      </c>
      <c r="CE45" s="15">
        <f>IF(CE27,CE27*(VLOOKUP(CE$1,Conditions!$A:$CT,MATCH($B45&amp;"_m1",Conditions!$S$1:$CT$1,0)+Conditions!$Q$2,FALSE)*CE$19+CE$18*VLOOKUP(CE$1,Conditions!$A:$CT,MATCH($B45&amp;"_m2",Conditions!$S$1:$CT$1,0)+Conditions!$Q$2,FALSE))+VLOOKUP(CE$1,Conditions!$A:$CT,MATCH($B45&amp;"_b",Conditions!$S$1:$CT$1,0)+Conditions!$Q$2,FALSE),"")</f>
        <v>2.2938151651779553E-3</v>
      </c>
      <c r="CF45" s="15">
        <f>IF(CF27,CF27*(VLOOKUP(CF$1,Conditions!$A:$CT,MATCH($B45&amp;"_m1",Conditions!$S$1:$CT$1,0)+Conditions!$Q$2,FALSE)*CF$19+CF$18*VLOOKUP(CF$1,Conditions!$A:$CT,MATCH($B45&amp;"_m2",Conditions!$S$1:$CT$1,0)+Conditions!$Q$2,FALSE))+VLOOKUP(CF$1,Conditions!$A:$CT,MATCH($B45&amp;"_b",Conditions!$S$1:$CT$1,0)+Conditions!$Q$2,FALSE),"")</f>
        <v>2.2580905028083543E-3</v>
      </c>
      <c r="CG45" s="15">
        <f>IF(CG27,CG27*(VLOOKUP(CG$1,Conditions!$A:$CT,MATCH($B45&amp;"_m1",Conditions!$S$1:$CT$1,0)+Conditions!$Q$2,FALSE)*CG$19+CG$18*VLOOKUP(CG$1,Conditions!$A:$CT,MATCH($B45&amp;"_m2",Conditions!$S$1:$CT$1,0)+Conditions!$Q$2,FALSE))+VLOOKUP(CG$1,Conditions!$A:$CT,MATCH($B45&amp;"_b",Conditions!$S$1:$CT$1,0)+Conditions!$Q$2,FALSE),"")</f>
        <v>2.2819069443880883E-3</v>
      </c>
      <c r="CH45" s="15">
        <f>IF(CH27,CH27*(VLOOKUP(CH$1,Conditions!$A:$CT,MATCH($B45&amp;"_m1",Conditions!$S$1:$CT$1,0)+Conditions!$Q$2,FALSE)*CH$19+CH$18*VLOOKUP(CH$1,Conditions!$A:$CT,MATCH($B45&amp;"_m2",Conditions!$S$1:$CT$1,0)+Conditions!$Q$2,FALSE))+VLOOKUP(CH$1,Conditions!$A:$CT,MATCH($B45&amp;"_b",Conditions!$S$1:$CT$1,0)+Conditions!$Q$2,FALSE),"")</f>
        <v>2.2402281716235538E-3</v>
      </c>
      <c r="CI45" s="15">
        <f>IF(CI27,CI27*(VLOOKUP(CI$1,Conditions!$A:$CT,MATCH($B45&amp;"_m1",Conditions!$S$1:$CT$1,0)+Conditions!$Q$2,FALSE)*CI$19+CI$18*VLOOKUP(CI$1,Conditions!$A:$CT,MATCH($B45&amp;"_m2",Conditions!$S$1:$CT$1,0)+Conditions!$Q$2,FALSE))+VLOOKUP(CI$1,Conditions!$A:$CT,MATCH($B45&amp;"_b",Conditions!$S$1:$CT$1,0)+Conditions!$Q$2,FALSE),"")</f>
        <v>2.2461822820184873E-3</v>
      </c>
      <c r="CJ45" s="15">
        <f>IF(CJ27,CJ27*(VLOOKUP(CJ$1,Conditions!$A:$CT,MATCH($B45&amp;"_m1",Conditions!$S$1:$CT$1,0)+Conditions!$Q$2,FALSE)*CJ$19+CJ$18*VLOOKUP(CJ$1,Conditions!$A:$CT,MATCH($B45&amp;"_m2",Conditions!$S$1:$CT$1,0)+Conditions!$Q$2,FALSE))+VLOOKUP(CJ$1,Conditions!$A:$CT,MATCH($B45&amp;"_b",Conditions!$S$1:$CT$1,0)+Conditions!$Q$2,FALSE),"")</f>
        <v>2.2521363924134208E-3</v>
      </c>
      <c r="CK45" s="15">
        <f>IF(CK27,CK27*(VLOOKUP(CK$1,Conditions!$A:$CT,MATCH($B45&amp;"_m1",Conditions!$S$1:$CT$1,0)+Conditions!$Q$2,FALSE)*CK$19+CK$18*VLOOKUP(CK$1,Conditions!$A:$CT,MATCH($B45&amp;"_m2",Conditions!$S$1:$CT$1,0)+Conditions!$Q$2,FALSE))+VLOOKUP(CK$1,Conditions!$A:$CT,MATCH($B45&amp;"_b",Conditions!$S$1:$CT$1,0)+Conditions!$Q$2,FALSE),"")</f>
        <v>2.3354939379424899E-3</v>
      </c>
      <c r="CL45" s="15">
        <f>IF(CL27,CL27*(VLOOKUP(CL$1,Conditions!$A:$CT,MATCH($B45&amp;"_m1",Conditions!$S$1:$CT$1,0)+Conditions!$Q$2,FALSE)*CL$19+CL$18*VLOOKUP(CL$1,Conditions!$A:$CT,MATCH($B45&amp;"_m2",Conditions!$S$1:$CT$1,0)+Conditions!$Q$2,FALSE))+VLOOKUP(CL$1,Conditions!$A:$CT,MATCH($B45&amp;"_b",Conditions!$S$1:$CT$1,0)+Conditions!$Q$2,FALSE),"")</f>
        <v>2.3782628115314318E-3</v>
      </c>
      <c r="CM45" s="15">
        <f>IF(CM27,CM27*(VLOOKUP(CM$1,Conditions!$A:$CT,MATCH($B45&amp;"_m1",Conditions!$S$1:$CT$1,0)+Conditions!$Q$2,FALSE)*CM$19+CM$18*VLOOKUP(CM$1,Conditions!$A:$CT,MATCH($B45&amp;"_m2",Conditions!$S$1:$CT$1,0)+Conditions!$Q$2,FALSE))+VLOOKUP(CM$1,Conditions!$A:$CT,MATCH($B45&amp;"_b",Conditions!$S$1:$CT$1,0)+Conditions!$Q$2,FALSE),"")</f>
        <v>2.3931736349812145E-3</v>
      </c>
      <c r="CN45" s="15">
        <f>IF(CN27,CN27*(VLOOKUP(CN$1,Conditions!$A:$CT,MATCH($B45&amp;"_m1",Conditions!$S$1:$CT$1,0)+Conditions!$Q$2,FALSE)*CN$19+CN$18*VLOOKUP(CN$1,Conditions!$A:$CT,MATCH($B45&amp;"_m2",Conditions!$S$1:$CT$1,0)+Conditions!$Q$2,FALSE))+VLOOKUP(CN$1,Conditions!$A:$CT,MATCH($B45&amp;"_b",Conditions!$S$1:$CT$1,0)+Conditions!$Q$2,FALSE),"")</f>
        <v>2.3961557996711714E-3</v>
      </c>
      <c r="CO45" s="15">
        <f>IF(CO27,CO27*(VLOOKUP(CO$1,Conditions!$A:$CT,MATCH($B45&amp;"_m1",Conditions!$S$1:$CT$1,0)+Conditions!$Q$2,FALSE)*CO$19+CO$18*VLOOKUP(CO$1,Conditions!$A:$CT,MATCH($B45&amp;"_m2",Conditions!$S$1:$CT$1,0)+Conditions!$Q$2,FALSE))+VLOOKUP(CO$1,Conditions!$A:$CT,MATCH($B45&amp;"_b",Conditions!$S$1:$CT$1,0)+Conditions!$Q$2,FALSE),"")</f>
        <v>2.4766742462999981E-3</v>
      </c>
      <c r="CP45" s="15">
        <f>IF(CP27,CP27*(VLOOKUP(CP$1,Conditions!$A:$CT,MATCH($B45&amp;"_m1",Conditions!$S$1:$CT$1,0)+Conditions!$Q$2,FALSE)*CP$19+CP$18*VLOOKUP(CP$1,Conditions!$A:$CT,MATCH($B45&amp;"_m2",Conditions!$S$1:$CT$1,0)+Conditions!$Q$2,FALSE))+VLOOKUP(CP$1,Conditions!$A:$CT,MATCH($B45&amp;"_b",Conditions!$S$1:$CT$1,0)+Conditions!$Q$2,FALSE),"")</f>
        <v>2.4080844584309972E-3</v>
      </c>
      <c r="CQ45" s="15">
        <f>IF(CQ27,CQ27*(VLOOKUP(CQ$1,Conditions!$A:$CT,MATCH($B45&amp;"_m1",Conditions!$S$1:$CT$1,0)+Conditions!$Q$2,FALSE)*CQ$19+CQ$18*VLOOKUP(CQ$1,Conditions!$A:$CT,MATCH($B45&amp;"_m2",Conditions!$S$1:$CT$1,0)+Conditions!$Q$2,FALSE))+VLOOKUP(CQ$1,Conditions!$A:$CT,MATCH($B45&amp;"_b",Conditions!$S$1:$CT$1,0)+Conditions!$Q$2,FALSE),"")</f>
        <v>2.4379061053305625E-3</v>
      </c>
      <c r="CR45" s="15">
        <f>IF(CR27,CR27*(VLOOKUP(CR$1,Conditions!$A:$CT,MATCH($B45&amp;"_m1",Conditions!$S$1:$CT$1,0)+Conditions!$Q$2,FALSE)*CR$19+CR$18*VLOOKUP(CR$1,Conditions!$A:$CT,MATCH($B45&amp;"_m2",Conditions!$S$1:$CT$1,0)+Conditions!$Q$2,FALSE))+VLOOKUP(CR$1,Conditions!$A:$CT,MATCH($B45&amp;"_b",Conditions!$S$1:$CT$1,0)+Conditions!$Q$2,FALSE),"")</f>
        <v>2.4289596112606932E-3</v>
      </c>
      <c r="CS45" s="15">
        <f>IF(CS27,CS27*(VLOOKUP(CS$1,Conditions!$A:$CT,MATCH($B45&amp;"_m1",Conditions!$S$1:$CT$1,0)+Conditions!$Q$2,FALSE)*CS$19+CS$18*VLOOKUP(CS$1,Conditions!$A:$CT,MATCH($B45&amp;"_m2",Conditions!$S$1:$CT$1,0)+Conditions!$Q$2,FALSE))+VLOOKUP(CS$1,Conditions!$A:$CT,MATCH($B45&amp;"_b",Conditions!$S$1:$CT$1,0)+Conditions!$Q$2,FALSE),"")</f>
        <v>2.4617634228502154E-3</v>
      </c>
      <c r="CT45" s="15">
        <f>IF(CT27,CT27*(VLOOKUP(CT$1,Conditions!$A:$CT,MATCH($B45&amp;"_m1",Conditions!$S$1:$CT$1,0)+Conditions!$Q$2,FALSE)*CT$19+CT$18*VLOOKUP(CT$1,Conditions!$A:$CT,MATCH($B45&amp;"_m2",Conditions!$S$1:$CT$1,0)+Conditions!$Q$2,FALSE))+VLOOKUP(CT$1,Conditions!$A:$CT,MATCH($B45&amp;"_b",Conditions!$S$1:$CT$1,0)+Conditions!$Q$2,FALSE),"")</f>
        <v>2.4975493991296937E-3</v>
      </c>
      <c r="CU45" s="15">
        <f>IF(CU27,CU27*(VLOOKUP(CU$1,Conditions!$A:$CT,MATCH($B45&amp;"_m1",Conditions!$S$1:$CT$1,0)+Conditions!$Q$2,FALSE)*CU$19+CU$18*VLOOKUP(CU$1,Conditions!$A:$CT,MATCH($B45&amp;"_m2",Conditions!$S$1:$CT$1,0)+Conditions!$Q$2,FALSE))+VLOOKUP(CU$1,Conditions!$A:$CT,MATCH($B45&amp;"_b",Conditions!$S$1:$CT$1,0)+Conditions!$Q$2,FALSE),"")</f>
        <v>2.4438704347104758E-3</v>
      </c>
      <c r="CV45" s="15">
        <f>IF(CV27,CV27*(VLOOKUP(CV$1,Conditions!$A:$CT,MATCH($B45&amp;"_m1",Conditions!$S$1:$CT$1,0)+Conditions!$Q$2,FALSE)*CV$19+CV$18*VLOOKUP(CV$1,Conditions!$A:$CT,MATCH($B45&amp;"_m2",Conditions!$S$1:$CT$1,0)+Conditions!$Q$2,FALSE))+VLOOKUP(CV$1,Conditions!$A:$CT,MATCH($B45&amp;"_b",Conditions!$S$1:$CT$1,0)+Conditions!$Q$2,FALSE),"")</f>
        <v>2.8055569700455455E-3</v>
      </c>
      <c r="CW45" s="15">
        <f>IF(CW27,CW27*(VLOOKUP(CW$1,Conditions!$A:$CT,MATCH($B45&amp;"_m1",Conditions!$S$1:$CT$1,0)+Conditions!$Q$2,FALSE)*CW$19+CW$18*VLOOKUP(CW$1,Conditions!$A:$CT,MATCH($B45&amp;"_m2",Conditions!$S$1:$CT$1,0)+Conditions!$Q$2,FALSE))+VLOOKUP(CW$1,Conditions!$A:$CT,MATCH($B45&amp;"_b",Conditions!$S$1:$CT$1,0)+Conditions!$Q$2,FALSE),"")</f>
        <v>1.8694389765952387E-3</v>
      </c>
      <c r="CX45" s="15">
        <f>IF(CX27,CX27*(VLOOKUP(CX$1,Conditions!$A:$CT,MATCH($B45&amp;"_m1",Conditions!$S$1:$CT$1,0)+Conditions!$Q$2,FALSE)*CX$19+CX$18*VLOOKUP(CX$1,Conditions!$A:$CT,MATCH($B45&amp;"_m2",Conditions!$S$1:$CT$1,0)+Conditions!$Q$2,FALSE))+VLOOKUP(CX$1,Conditions!$A:$CT,MATCH($B45&amp;"_b",Conditions!$S$1:$CT$1,0)+Conditions!$Q$2,FALSE),"")</f>
        <v>1.7932433259655626E-3</v>
      </c>
      <c r="CY45" s="15">
        <f>IF(CY27,CY27*(VLOOKUP(CY$1,Conditions!$A:$CT,MATCH($B45&amp;"_m1",Conditions!$S$1:$CT$1,0)+Conditions!$Q$2,FALSE)*CY$19+CY$18*VLOOKUP(CY$1,Conditions!$A:$CT,MATCH($B45&amp;"_m2",Conditions!$S$1:$CT$1,0)+Conditions!$Q$2,FALSE))+VLOOKUP(CY$1,Conditions!$A:$CT,MATCH($B45&amp;"_b",Conditions!$S$1:$CT$1,0)+Conditions!$Q$2,FALSE),"")</f>
        <v>1.735189496914381E-3</v>
      </c>
      <c r="CZ45" s="15">
        <f>IF(CZ27,CZ27*(VLOOKUP(CZ$1,Conditions!$A:$CT,MATCH($B45&amp;"_m1",Conditions!$S$1:$CT$1,0)+Conditions!$Q$2,FALSE)*CZ$19+CZ$18*VLOOKUP(CZ$1,Conditions!$A:$CT,MATCH($B45&amp;"_m2",Conditions!$S$1:$CT$1,0)+Conditions!$Q$2,FALSE))+VLOOKUP(CZ$1,Conditions!$A:$CT,MATCH($B45&amp;"_b",Conditions!$S$1:$CT$1,0)+Conditions!$Q$2,FALSE),"")</f>
        <v>1.7460745898614774E-3</v>
      </c>
      <c r="DA45" s="15">
        <f>IF(DA27,DA27*(VLOOKUP(DA$1,Conditions!$A:$CT,MATCH($B45&amp;"_m1",Conditions!$S$1:$CT$1,0)+Conditions!$Q$2,FALSE)*DA$19+DA$18*VLOOKUP(DA$1,Conditions!$A:$CT,MATCH($B45&amp;"_m2",Conditions!$S$1:$CT$1,0)+Conditions!$Q$2,FALSE))+VLOOKUP(DA$1,Conditions!$A:$CT,MATCH($B45&amp;"_b",Conditions!$S$1:$CT$1,0)+Conditions!$Q$2,FALSE),"")</f>
        <v>1.7751015043870682E-3</v>
      </c>
      <c r="DB45" s="15">
        <f>IF(DB27,DB27*(VLOOKUP(DB$1,Conditions!$A:$CT,MATCH($B45&amp;"_m1",Conditions!$S$1:$CT$1,0)+Conditions!$Q$2,FALSE)*DB$19+DB$18*VLOOKUP(DB$1,Conditions!$A:$CT,MATCH($B45&amp;"_m2",Conditions!$S$1:$CT$1,0)+Conditions!$Q$2,FALSE))+VLOOKUP(DB$1,Conditions!$A:$CT,MATCH($B45&amp;"_b",Conditions!$S$1:$CT$1,0)+Conditions!$Q$2,FALSE),"")</f>
        <v>1.7968716902812614E-3</v>
      </c>
      <c r="DC45" s="15">
        <f>IF(DC27,DC27*(VLOOKUP(DC$1,Conditions!$A:$CT,MATCH($B45&amp;"_m1",Conditions!$S$1:$CT$1,0)+Conditions!$Q$2,FALSE)*DC$19+DC$18*VLOOKUP(DC$1,Conditions!$A:$CT,MATCH($B45&amp;"_m2",Conditions!$S$1:$CT$1,0)+Conditions!$Q$2,FALSE))+VLOOKUP(DC$1,Conditions!$A:$CT,MATCH($B45&amp;"_b",Conditions!$S$1:$CT$1,0)+Conditions!$Q$2,FALSE),"")</f>
        <v>1.8005000545969604E-3</v>
      </c>
      <c r="DD45" s="15">
        <f>IF(DD27,DD27*(VLOOKUP(DD$1,Conditions!$A:$CT,MATCH($B45&amp;"_m1",Conditions!$S$1:$CT$1,0)+Conditions!$Q$2,FALSE)*DD$19+DD$18*VLOOKUP(DD$1,Conditions!$A:$CT,MATCH($B45&amp;"_m2",Conditions!$S$1:$CT$1,0)+Conditions!$Q$2,FALSE))+VLOOKUP(DD$1,Conditions!$A:$CT,MATCH($B45&amp;"_b",Conditions!$S$1:$CT$1,0)+Conditions!$Q$2,FALSE),"")</f>
        <v>2.7238948771315355E-3</v>
      </c>
      <c r="DE45" s="15">
        <f>IF(DE27,DE27*(VLOOKUP(DE$1,Conditions!$A:$CT,MATCH($B45&amp;"_m1",Conditions!$S$1:$CT$1,0)+Conditions!$Q$2,FALSE)*DE$19+DE$18*VLOOKUP(DE$1,Conditions!$A:$CT,MATCH($B45&amp;"_m2",Conditions!$S$1:$CT$1,0)+Conditions!$Q$2,FALSE))+VLOOKUP(DE$1,Conditions!$A:$CT,MATCH($B45&amp;"_b",Conditions!$S$1:$CT$1,0)+Conditions!$Q$2,FALSE),"")</f>
        <v>2.572815146086785E-3</v>
      </c>
      <c r="DF45" s="15">
        <f>IF(DF27,DF27*(VLOOKUP(DF$1,Conditions!$A:$CT,MATCH($B45&amp;"_m1",Conditions!$S$1:$CT$1,0)+Conditions!$Q$2,FALSE)*DF$19+DF$18*VLOOKUP(DF$1,Conditions!$A:$CT,MATCH($B45&amp;"_m2",Conditions!$S$1:$CT$1,0)+Conditions!$Q$2,FALSE))+VLOOKUP(DF$1,Conditions!$A:$CT,MATCH($B45&amp;"_b",Conditions!$S$1:$CT$1,0)+Conditions!$Q$2,FALSE),"")</f>
        <v>2.5332466450988739E-3</v>
      </c>
      <c r="DG45" s="15">
        <f>IF(DG27,DG27*(VLOOKUP(DG$1,Conditions!$A:$CT,MATCH($B45&amp;"_m1",Conditions!$S$1:$CT$1,0)+Conditions!$Q$2,FALSE)*DG$19+DG$18*VLOOKUP(DG$1,Conditions!$A:$CT,MATCH($B45&amp;"_m2",Conditions!$S$1:$CT$1,0)+Conditions!$Q$2,FALSE))+VLOOKUP(DG$1,Conditions!$A:$CT,MATCH($B45&amp;"_b",Conditions!$S$1:$CT$1,0)+Conditions!$Q$2,FALSE),"")</f>
        <v>3.0512342943951622E-3</v>
      </c>
      <c r="DH45" s="15">
        <f>IF(DH27,DH27*(VLOOKUP(DH$1,Conditions!$A:$CT,MATCH($B45&amp;"_m1",Conditions!$S$1:$CT$1,0)+Conditions!$Q$2,FALSE)*DH$19+DH$18*VLOOKUP(DH$1,Conditions!$A:$CT,MATCH($B45&amp;"_m2",Conditions!$S$1:$CT$1,0)+Conditions!$Q$2,FALSE))+VLOOKUP(DH$1,Conditions!$A:$CT,MATCH($B45&amp;"_b",Conditions!$S$1:$CT$1,0)+Conditions!$Q$2,FALSE),"")</f>
        <v>2.8749746081762864E-3</v>
      </c>
      <c r="DI45" s="15">
        <f>IF(DI27,DI27*(VLOOKUP(DI$1,Conditions!$A:$CT,MATCH($B45&amp;"_m1",Conditions!$S$1:$CT$1,0)+Conditions!$Q$2,FALSE)*DI$19+DI$18*VLOOKUP(DI$1,Conditions!$A:$CT,MATCH($B45&amp;"_m2",Conditions!$S$1:$CT$1,0)+Conditions!$Q$2,FALSE))+VLOOKUP(DI$1,Conditions!$A:$CT,MATCH($B45&amp;"_b",Conditions!$S$1:$CT$1,0)+Conditions!$Q$2,FALSE),"")</f>
        <v>2.5800094189936777E-3</v>
      </c>
      <c r="DJ45" s="15">
        <f>IF(DJ27,DJ27*(VLOOKUP(DJ$1,Conditions!$A:$CT,MATCH($B45&amp;"_m1",Conditions!$S$1:$CT$1,0)+Conditions!$Q$2,FALSE)*DJ$19+DJ$18*VLOOKUP(DJ$1,Conditions!$A:$CT,MATCH($B45&amp;"_m2",Conditions!$S$1:$CT$1,0)+Conditions!$Q$2,FALSE))+VLOOKUP(DJ$1,Conditions!$A:$CT,MATCH($B45&amp;"_b",Conditions!$S$1:$CT$1,0)+Conditions!$Q$2,FALSE),"")</f>
        <v>2.5979951012609099E-3</v>
      </c>
      <c r="DK45" s="15">
        <f>IF(DK27,DK27*(VLOOKUP(DK$1,Conditions!$A:$CT,MATCH($B45&amp;"_m1",Conditions!$S$1:$CT$1,0)+Conditions!$Q$2,FALSE)*DK$19+DK$18*VLOOKUP(DK$1,Conditions!$A:$CT,MATCH($B45&amp;"_m2",Conditions!$S$1:$CT$1,0)+Conditions!$Q$2,FALSE))+VLOOKUP(DK$1,Conditions!$A:$CT,MATCH($B45&amp;"_b",Conditions!$S$1:$CT$1,0)+Conditions!$Q$2,FALSE),"")</f>
        <v>2.6303693293419279E-3</v>
      </c>
      <c r="DL45" s="15">
        <f>IF(DL27,DL27*(VLOOKUP(DL$1,Conditions!$A:$CT,MATCH($B45&amp;"_m1",Conditions!$S$1:$CT$1,0)+Conditions!$Q$2,FALSE)*DL$19+DL$18*VLOOKUP(DL$1,Conditions!$A:$CT,MATCH($B45&amp;"_m2",Conditions!$S$1:$CT$1,0)+Conditions!$Q$2,FALSE))+VLOOKUP(DL$1,Conditions!$A:$CT,MATCH($B45&amp;"_b",Conditions!$S$1:$CT$1,0)+Conditions!$Q$2,FALSE),"")</f>
        <v>2.6555492845160532E-3</v>
      </c>
      <c r="DM45" s="15">
        <f>IF(DM27,DM27*(VLOOKUP(DM$1,Conditions!$A:$CT,MATCH($B45&amp;"_m1",Conditions!$S$1:$CT$1,0)+Conditions!$Q$2,FALSE)*DM$19+DM$18*VLOOKUP(DM$1,Conditions!$A:$CT,MATCH($B45&amp;"_m2",Conditions!$S$1:$CT$1,0)+Conditions!$Q$2,FALSE))+VLOOKUP(DM$1,Conditions!$A:$CT,MATCH($B45&amp;"_b",Conditions!$S$1:$CT$1,0)+Conditions!$Q$2,FALSE),"")</f>
        <v>2.702312058410857E-3</v>
      </c>
      <c r="DN45" s="15">
        <f>IF(DN27,DN27*(VLOOKUP(DN$1,Conditions!$A:$CT,MATCH($B45&amp;"_m1",Conditions!$S$1:$CT$1,0)+Conditions!$Q$2,FALSE)*DN$19+DN$18*VLOOKUP(DN$1,Conditions!$A:$CT,MATCH($B45&amp;"_m2",Conditions!$S$1:$CT$1,0)+Conditions!$Q$2,FALSE))+VLOOKUP(DN$1,Conditions!$A:$CT,MATCH($B45&amp;"_b",Conditions!$S$1:$CT$1,0)+Conditions!$Q$2,FALSE),"")</f>
        <v>2.734686286491875E-3</v>
      </c>
      <c r="DO45" s="15">
        <f>IF(DO27,DO27*(VLOOKUP(DO$1,Conditions!$A:$CT,MATCH($B45&amp;"_m1",Conditions!$S$1:$CT$1,0)+Conditions!$Q$2,FALSE)*DO$19+DO$18*VLOOKUP(DO$1,Conditions!$A:$CT,MATCH($B45&amp;"_m2",Conditions!$S$1:$CT$1,0)+Conditions!$Q$2,FALSE))+VLOOKUP(DO$1,Conditions!$A:$CT,MATCH($B45&amp;"_b",Conditions!$S$1:$CT$1,0)+Conditions!$Q$2,FALSE),"")</f>
        <v>2.7167006042246428E-3</v>
      </c>
      <c r="DP45" s="15">
        <f>IF(DP27,DP27*(VLOOKUP(DP$1,Conditions!$A:$CT,MATCH($B45&amp;"_m1",Conditions!$S$1:$CT$1,0)+Conditions!$Q$2,FALSE)*DP$19+DP$18*VLOOKUP(DP$1,Conditions!$A:$CT,MATCH($B45&amp;"_m2",Conditions!$S$1:$CT$1,0)+Conditions!$Q$2,FALSE))+VLOOKUP(DP$1,Conditions!$A:$CT,MATCH($B45&amp;"_b",Conditions!$S$1:$CT$1,0)+Conditions!$Q$2,FALSE),"")</f>
        <v>2.7202977406780892E-3</v>
      </c>
      <c r="DQ45" s="15">
        <f>IF(DQ27,DQ27*(VLOOKUP(DQ$1,Conditions!$A:$CT,MATCH($B45&amp;"_m1",Conditions!$S$1:$CT$1,0)+Conditions!$Q$2,FALSE)*DQ$19+DQ$18*VLOOKUP(DQ$1,Conditions!$A:$CT,MATCH($B45&amp;"_m2",Conditions!$S$1:$CT$1,0)+Conditions!$Q$2,FALSE))+VLOOKUP(DQ$1,Conditions!$A:$CT,MATCH($B45&amp;"_b",Conditions!$S$1:$CT$1,0)+Conditions!$Q$2,FALSE),"")</f>
        <v>2.7814490603866788E-3</v>
      </c>
      <c r="DR45" s="15">
        <f>IF(DR27,DR27*(VLOOKUP(DR$1,Conditions!$A:$CT,MATCH($B45&amp;"_m1",Conditions!$S$1:$CT$1,0)+Conditions!$Q$2,FALSE)*DR$19+DR$18*VLOOKUP(DR$1,Conditions!$A:$CT,MATCH($B45&amp;"_m2",Conditions!$S$1:$CT$1,0)+Conditions!$Q$2,FALSE))+VLOOKUP(DR$1,Conditions!$A:$CT,MATCH($B45&amp;"_b",Conditions!$S$1:$CT$1,0)+Conditions!$Q$2,FALSE),"")</f>
        <v>1.7896010096434564E-3</v>
      </c>
      <c r="DS45" s="15">
        <f>IF(DS27,DS27*(VLOOKUP(DS$1,Conditions!$A:$CT,MATCH($B45&amp;"_m1",Conditions!$S$1:$CT$1,0)+Conditions!$Q$2,FALSE)*DS$19+DS$18*VLOOKUP(DS$1,Conditions!$A:$CT,MATCH($B45&amp;"_m2",Conditions!$S$1:$CT$1,0)+Conditions!$Q$2,FALSE))+VLOOKUP(DS$1,Conditions!$A:$CT,MATCH($B45&amp;"_b",Conditions!$S$1:$CT$1,0)+Conditions!$Q$2,FALSE),"")</f>
        <v>1.7166672214767907E-3</v>
      </c>
      <c r="DT45" s="15">
        <f>IF(DT27,DT27*(VLOOKUP(DT$1,Conditions!$A:$CT,MATCH($B45&amp;"_m1",Conditions!$S$1:$CT$1,0)+Conditions!$Q$2,FALSE)*DT$19+DT$18*VLOOKUP(DT$1,Conditions!$A:$CT,MATCH($B45&amp;"_m2",Conditions!$S$1:$CT$1,0)+Conditions!$Q$2,FALSE))+VLOOKUP(DT$1,Conditions!$A:$CT,MATCH($B45&amp;"_b",Conditions!$S$1:$CT$1,0)+Conditions!$Q$2,FALSE),"")</f>
        <v>1.6610986209688553E-3</v>
      </c>
      <c r="DU45" s="15">
        <f>IF(DU27,DU27*(VLOOKUP(DU$1,Conditions!$A:$CT,MATCH($B45&amp;"_m1",Conditions!$S$1:$CT$1,0)+Conditions!$Q$2,FALSE)*DU$19+DU$18*VLOOKUP(DU$1,Conditions!$A:$CT,MATCH($B45&amp;"_m2",Conditions!$S$1:$CT$1,0)+Conditions!$Q$2,FALSE))+VLOOKUP(DU$1,Conditions!$A:$CT,MATCH($B45&amp;"_b",Conditions!$S$1:$CT$1,0)+Conditions!$Q$2,FALSE),"")</f>
        <v>1.6715177335640931E-3</v>
      </c>
      <c r="DV45" s="15">
        <f>IF(DV27,DV27*(VLOOKUP(DV$1,Conditions!$A:$CT,MATCH($B45&amp;"_m1",Conditions!$S$1:$CT$1,0)+Conditions!$Q$2,FALSE)*DV$19+DV$18*VLOOKUP(DV$1,Conditions!$A:$CT,MATCH($B45&amp;"_m2",Conditions!$S$1:$CT$1,0)+Conditions!$Q$2,FALSE))+VLOOKUP(DV$1,Conditions!$A:$CT,MATCH($B45&amp;"_b",Conditions!$S$1:$CT$1,0)+Conditions!$Q$2,FALSE),"")</f>
        <v>1.699302033818061E-3</v>
      </c>
      <c r="DW45" s="15">
        <f>IF(DW27,DW27*(VLOOKUP(DW$1,Conditions!$A:$CT,MATCH($B45&amp;"_m1",Conditions!$S$1:$CT$1,0)+Conditions!$Q$2,FALSE)*DW$19+DW$18*VLOOKUP(DW$1,Conditions!$A:$CT,MATCH($B45&amp;"_m2",Conditions!$S$1:$CT$1,0)+Conditions!$Q$2,FALSE))+VLOOKUP(DW$1,Conditions!$A:$CT,MATCH($B45&amp;"_b",Conditions!$S$1:$CT$1,0)+Conditions!$Q$2,FALSE),"")</f>
        <v>1.7201402590085368E-3</v>
      </c>
      <c r="DX45" s="15">
        <f>IF(DX27,DX27*(VLOOKUP(DX$1,Conditions!$A:$CT,MATCH($B45&amp;"_m1",Conditions!$S$1:$CT$1,0)+Conditions!$Q$2,FALSE)*DX$19+DX$18*VLOOKUP(DX$1,Conditions!$A:$CT,MATCH($B45&amp;"_m2",Conditions!$S$1:$CT$1,0)+Conditions!$Q$2,FALSE))+VLOOKUP(DX$1,Conditions!$A:$CT,MATCH($B45&amp;"_b",Conditions!$S$1:$CT$1,0)+Conditions!$Q$2,FALSE),"")</f>
        <v>1.7236132965402829E-3</v>
      </c>
      <c r="DY45" s="15">
        <f>IF(DY27,DY27*(VLOOKUP(DY$1,Conditions!$A:$CT,MATCH($B45&amp;"_m1",Conditions!$S$1:$CT$1,0)+Conditions!$Q$2,FALSE)*DY$19+DY$18*VLOOKUP(DY$1,Conditions!$A:$CT,MATCH($B45&amp;"_m2",Conditions!$S$1:$CT$1,0)+Conditions!$Q$2,FALSE))+VLOOKUP(DY$1,Conditions!$A:$CT,MATCH($B45&amp;"_b",Conditions!$S$1:$CT$1,0)+Conditions!$Q$2,FALSE),"")</f>
        <v>1.7027750713498068E-3</v>
      </c>
      <c r="DZ45" s="15">
        <f>IF(DZ27,DZ27*(VLOOKUP(DZ$1,Conditions!$A:$CT,MATCH($B45&amp;"_m1",Conditions!$S$1:$CT$1,0)+Conditions!$Q$2,FALSE)*DZ$19+DZ$18*VLOOKUP(DZ$1,Conditions!$A:$CT,MATCH($B45&amp;"_m2",Conditions!$S$1:$CT$1,0)+Conditions!$Q$2,FALSE))+VLOOKUP(DZ$1,Conditions!$A:$CT,MATCH($B45&amp;"_b",Conditions!$S$1:$CT$1,0)+Conditions!$Q$2,FALSE),"")</f>
        <v>5.8044323963418092E-3</v>
      </c>
      <c r="EA45" s="15">
        <f>IF(EA27,EA27*(VLOOKUP(EA$1,Conditions!$A:$CT,MATCH($B45&amp;"_m1",Conditions!$S$1:$CT$1,0)+Conditions!$Q$2,FALSE)*EA$19+EA$18*VLOOKUP(EA$1,Conditions!$A:$CT,MATCH($B45&amp;"_m2",Conditions!$S$1:$CT$1,0)+Conditions!$Q$2,FALSE))+VLOOKUP(EA$1,Conditions!$A:$CT,MATCH($B45&amp;"_b",Conditions!$S$1:$CT$1,0)+Conditions!$Q$2,FALSE),"")</f>
        <v>6.140023776172801E-3</v>
      </c>
      <c r="EB45" s="15">
        <f>IF(EB27,EB27*(VLOOKUP(EB$1,Conditions!$A:$CT,MATCH($B45&amp;"_m1",Conditions!$S$1:$CT$1,0)+Conditions!$Q$2,FALSE)*EB$19+EB$18*VLOOKUP(EB$1,Conditions!$A:$CT,MATCH($B45&amp;"_m2",Conditions!$S$1:$CT$1,0)+Conditions!$Q$2,FALSE))+VLOOKUP(EB$1,Conditions!$A:$CT,MATCH($B45&amp;"_b",Conditions!$S$1:$CT$1,0)+Conditions!$Q$2,FALSE),"")</f>
        <v>5.9731190176506533E-3</v>
      </c>
      <c r="EC45" s="15">
        <f>IF(EC27,EC27*(VLOOKUP(EC$1,Conditions!$A:$CT,MATCH($B45&amp;"_m1",Conditions!$S$1:$CT$1,0)+Conditions!$Q$2,FALSE)*EC$19+EC$18*VLOOKUP(EC$1,Conditions!$A:$CT,MATCH($B45&amp;"_m2",Conditions!$S$1:$CT$1,0)+Conditions!$Q$2,FALSE))+VLOOKUP(EC$1,Conditions!$A:$CT,MATCH($B45&amp;"_b",Conditions!$S$1:$CT$1,0)+Conditions!$Q$2,FALSE),"")</f>
        <v>6.2162194268024773E-3</v>
      </c>
      <c r="ED45" s="15">
        <f>IF(ED27,ED27*(VLOOKUP(ED$1,Conditions!$A:$CT,MATCH($B45&amp;"_m1",Conditions!$S$1:$CT$1,0)+Conditions!$Q$2,FALSE)*ED$19+ED$18*VLOOKUP(ED$1,Conditions!$A:$CT,MATCH($B45&amp;"_m2",Conditions!$S$1:$CT$1,0)+Conditions!$Q$2,FALSE))+VLOOKUP(ED$1,Conditions!$A:$CT,MATCH($B45&amp;"_b",Conditions!$S$1:$CT$1,0)+Conditions!$Q$2,FALSE),"")</f>
        <v>6.1363954118571025E-3</v>
      </c>
      <c r="EE45" s="15">
        <f>IF(EE27,EE27*(VLOOKUP(EE$1,Conditions!$A:$CT,MATCH($B45&amp;"_m1",Conditions!$S$1:$CT$1,0)+Conditions!$Q$2,FALSE)*EE$19+EE$18*VLOOKUP(EE$1,Conditions!$A:$CT,MATCH($B45&amp;"_m2",Conditions!$S$1:$CT$1,0)+Conditions!$Q$2,FALSE))+VLOOKUP(EE$1,Conditions!$A:$CT,MATCH($B45&amp;"_b",Conditions!$S$1:$CT$1,0)+Conditions!$Q$2,FALSE),"")</f>
        <v>6.1363954118571025E-3</v>
      </c>
      <c r="EF45" s="15">
        <f>IF(EF27,EF27*(VLOOKUP(EF$1,Conditions!$A:$CT,MATCH($B45&amp;"_m1",Conditions!$S$1:$CT$1,0)+Conditions!$Q$2,FALSE)*EF$19+EF$18*VLOOKUP(EF$1,Conditions!$A:$CT,MATCH($B45&amp;"_m2",Conditions!$S$1:$CT$1,0)+Conditions!$Q$2,FALSE))+VLOOKUP(EF$1,Conditions!$A:$CT,MATCH($B45&amp;"_b",Conditions!$S$1:$CT$1,0)+Conditions!$Q$2,FALSE),"")</f>
        <v>6.1472805048041991E-3</v>
      </c>
      <c r="EG45" s="15">
        <f>IF(EG27,EG27*(VLOOKUP(EG$1,Conditions!$A:$CT,MATCH($B45&amp;"_m1",Conditions!$S$1:$CT$1,0)+Conditions!$Q$2,FALSE)*EG$19+EG$18*VLOOKUP(EG$1,Conditions!$A:$CT,MATCH($B45&amp;"_m2",Conditions!$S$1:$CT$1,0)+Conditions!$Q$2,FALSE))+VLOOKUP(EG$1,Conditions!$A:$CT,MATCH($B45&amp;"_b",Conditions!$S$1:$CT$1,0)+Conditions!$Q$2,FALSE),"")</f>
        <v>6.1944492409082841E-3</v>
      </c>
      <c r="EH45" s="15">
        <f>IF(EH27,EH27*(VLOOKUP(EH$1,Conditions!$A:$CT,MATCH($B45&amp;"_m1",Conditions!$S$1:$CT$1,0)+Conditions!$Q$2,FALSE)*EH$19+EH$18*VLOOKUP(EH$1,Conditions!$A:$CT,MATCH($B45&amp;"_m2",Conditions!$S$1:$CT$1,0)+Conditions!$Q$2,FALSE))+VLOOKUP(EH$1,Conditions!$A:$CT,MATCH($B45&amp;"_b",Conditions!$S$1:$CT$1,0)+Conditions!$Q$2,FALSE),"")</f>
        <v>6.1654223263826937E-3</v>
      </c>
      <c r="EI45" s="15">
        <f>IF(EI27,EI27*(VLOOKUP(EI$1,Conditions!$A:$CT,MATCH($B45&amp;"_m1",Conditions!$S$1:$CT$1,0)+Conditions!$Q$2,FALSE)*EI$19+EI$18*VLOOKUP(EI$1,Conditions!$A:$CT,MATCH($B45&amp;"_m2",Conditions!$S$1:$CT$1,0)+Conditions!$Q$2,FALSE))+VLOOKUP(EI$1,Conditions!$A:$CT,MATCH($B45&amp;"_b",Conditions!$S$1:$CT$1,0)+Conditions!$Q$2,FALSE),"")</f>
        <v>6.1980776052239827E-3</v>
      </c>
      <c r="EJ45" s="15">
        <f>IF(EJ27,EJ27*(VLOOKUP(EJ$1,Conditions!$A:$CT,MATCH($B45&amp;"_m1",Conditions!$S$1:$CT$1,0)+Conditions!$Q$2,FALSE)*EJ$19+EJ$18*VLOOKUP(EJ$1,Conditions!$A:$CT,MATCH($B45&amp;"_m2",Conditions!$S$1:$CT$1,0)+Conditions!$Q$2,FALSE))+VLOOKUP(EJ$1,Conditions!$A:$CT,MATCH($B45&amp;"_b",Conditions!$S$1:$CT$1,0)+Conditions!$Q$2,FALSE),"")</f>
        <v>6.3468405421676366E-3</v>
      </c>
      <c r="EK45" s="15">
        <f>IF(EK27,EK27*(VLOOKUP(EK$1,Conditions!$A:$CT,MATCH($B45&amp;"_m1",Conditions!$S$1:$CT$1,0)+Conditions!$Q$2,FALSE)*EK$19+EK$18*VLOOKUP(EK$1,Conditions!$A:$CT,MATCH($B45&amp;"_m2",Conditions!$S$1:$CT$1,0)+Conditions!$Q$2,FALSE))+VLOOKUP(EK$1,Conditions!$A:$CT,MATCH($B45&amp;"_b",Conditions!$S$1:$CT$1,0)+Conditions!$Q$2,FALSE),"")</f>
        <v>6.2633881629065623E-3</v>
      </c>
      <c r="EL45" s="15">
        <f>IF(EL27,EL27*(VLOOKUP(EL$1,Conditions!$A:$CT,MATCH($B45&amp;"_m1",Conditions!$S$1:$CT$1,0)+Conditions!$Q$2,FALSE)*EL$19+EL$18*VLOOKUP(EL$1,Conditions!$A:$CT,MATCH($B45&amp;"_m2",Conditions!$S$1:$CT$1,0)+Conditions!$Q$2,FALSE))+VLOOKUP(EL$1,Conditions!$A:$CT,MATCH($B45&amp;"_b",Conditions!$S$1:$CT$1,0)+Conditions!$Q$2,FALSE),"")</f>
        <v>6.1980776052239827E-3</v>
      </c>
      <c r="EM45" s="15">
        <f>IF(EM27,EM27*(VLOOKUP(EM$1,Conditions!$A:$CT,MATCH($B45&amp;"_m1",Conditions!$S$1:$CT$1,0)+Conditions!$Q$2,FALSE)*EM$19+EM$18*VLOOKUP(EM$1,Conditions!$A:$CT,MATCH($B45&amp;"_m2",Conditions!$S$1:$CT$1,0)+Conditions!$Q$2,FALSE))+VLOOKUP(EM$1,Conditions!$A:$CT,MATCH($B45&amp;"_b",Conditions!$S$1:$CT$1,0)+Conditions!$Q$2,FALSE),"")</f>
        <v>6.1545372334355971E-3</v>
      </c>
      <c r="EN45" s="15">
        <f>IF(EN27,EN27*(VLOOKUP(EN$1,Conditions!$A:$CT,MATCH($B45&amp;"_m1",Conditions!$S$1:$CT$1,0)+Conditions!$Q$2,FALSE)*EN$19+EN$18*VLOOKUP(EN$1,Conditions!$A:$CT,MATCH($B45&amp;"_m2",Conditions!$S$1:$CT$1,0)+Conditions!$Q$2,FALSE))+VLOOKUP(EN$1,Conditions!$A:$CT,MATCH($B45&amp;"_b",Conditions!$S$1:$CT$1,0)+Conditions!$Q$2,FALSE),"")</f>
        <v>6.2887867131164541E-3</v>
      </c>
      <c r="EO45" s="15">
        <f>IF(EO27,EO27*(VLOOKUP(EO$1,Conditions!$A:$CT,MATCH($B45&amp;"_m1",Conditions!$S$1:$CT$1,0)+Conditions!$Q$2,FALSE)*EO$19+EO$18*VLOOKUP(EO$1,Conditions!$A:$CT,MATCH($B45&amp;"_m2",Conditions!$S$1:$CT$1,0)+Conditions!$Q$2,FALSE))+VLOOKUP(EO$1,Conditions!$A:$CT,MATCH($B45&amp;"_b",Conditions!$S$1:$CT$1,0)+Conditions!$Q$2,FALSE),"")</f>
        <v>6.1980776052239827E-3</v>
      </c>
      <c r="EP45" s="15">
        <f>IF(EP27,EP27*(VLOOKUP(EP$1,Conditions!$A:$CT,MATCH($B45&amp;"_m1",Conditions!$S$1:$CT$1,0)+Conditions!$Q$2,FALSE)*EP$19+EP$18*VLOOKUP(EP$1,Conditions!$A:$CT,MATCH($B45&amp;"_m2",Conditions!$S$1:$CT$1,0)+Conditions!$Q$2,FALSE))+VLOOKUP(EP$1,Conditions!$A:$CT,MATCH($B45&amp;"_b",Conditions!$S$1:$CT$1,0)+Conditions!$Q$2,FALSE),"")</f>
        <v>6.2633881629065623E-3</v>
      </c>
      <c r="EQ45" s="15">
        <f>IF(EQ27,EQ27*(VLOOKUP(EQ$1,Conditions!$A:$CT,MATCH($B45&amp;"_m1",Conditions!$S$1:$CT$1,0)+Conditions!$Q$2,FALSE)*EQ$19+EQ$18*VLOOKUP(EQ$1,Conditions!$A:$CT,MATCH($B45&amp;"_m2",Conditions!$S$1:$CT$1,0)+Conditions!$Q$2,FALSE))+VLOOKUP(EQ$1,Conditions!$A:$CT,MATCH($B45&amp;"_b",Conditions!$S$1:$CT$1,0)+Conditions!$Q$2,FALSE),"")</f>
        <v>6.2488747056437671E-3</v>
      </c>
      <c r="ER45" s="15">
        <f>IF(ER27,ER27*(VLOOKUP(ER$1,Conditions!$A:$CT,MATCH($B45&amp;"_m1",Conditions!$S$1:$CT$1,0)+Conditions!$Q$2,FALSE)*ER$19+ER$18*VLOOKUP(ER$1,Conditions!$A:$CT,MATCH($B45&amp;"_m2",Conditions!$S$1:$CT$1,0)+Conditions!$Q$2,FALSE))+VLOOKUP(ER$1,Conditions!$A:$CT,MATCH($B45&amp;"_b",Conditions!$S$1:$CT$1,0)+Conditions!$Q$2,FALSE),"")</f>
        <v>6.1617939620669943E-3</v>
      </c>
      <c r="ES45" s="15">
        <f>IF(ES27,ES27*(VLOOKUP(ES$1,Conditions!$A:$CT,MATCH($B45&amp;"_m1",Conditions!$S$1:$CT$1,0)+Conditions!$Q$2,FALSE)*ES$19+ES$18*VLOOKUP(ES$1,Conditions!$A:$CT,MATCH($B45&amp;"_m2",Conditions!$S$1:$CT$1,0)+Conditions!$Q$2,FALSE))+VLOOKUP(ES$1,Conditions!$A:$CT,MATCH($B45&amp;"_b",Conditions!$S$1:$CT$1,0)+Conditions!$Q$2,FALSE),"")</f>
        <v>6.2452463413280685E-3</v>
      </c>
      <c r="ET45" s="15">
        <f>IF(ET27,ET27*(VLOOKUP(ET$1,Conditions!$A:$CT,MATCH($B45&amp;"_m1",Conditions!$S$1:$CT$1,0)+Conditions!$Q$2,FALSE)*ET$19+ET$18*VLOOKUP(ET$1,Conditions!$A:$CT,MATCH($B45&amp;"_m2",Conditions!$S$1:$CT$1,0)+Conditions!$Q$2,FALSE))+VLOOKUP(ET$1,Conditions!$A:$CT,MATCH($B45&amp;"_b",Conditions!$S$1:$CT$1,0)+Conditions!$Q$2,FALSE),"")</f>
        <v>6.1472805048041991E-3</v>
      </c>
      <c r="EU45" s="15">
        <f>IF(EU27,EU27*(VLOOKUP(EU$1,Conditions!$A:$CT,MATCH($B45&amp;"_m1",Conditions!$S$1:$CT$1,0)+Conditions!$Q$2,FALSE)*EU$19+EU$18*VLOOKUP(EU$1,Conditions!$A:$CT,MATCH($B45&amp;"_m2",Conditions!$S$1:$CT$1,0)+Conditions!$Q$2,FALSE))+VLOOKUP(EU$1,Conditions!$A:$CT,MATCH($B45&amp;"_b",Conditions!$S$1:$CT$1,0)+Conditions!$Q$2,FALSE),"")</f>
        <v>6.2633881629065623E-3</v>
      </c>
      <c r="EV45" s="15">
        <f>IF(EV27,EV27*(VLOOKUP(EV$1,Conditions!$A:$CT,MATCH($B45&amp;"_m1",Conditions!$S$1:$CT$1,0)+Conditions!$Q$2,FALSE)*EV$19+EV$18*VLOOKUP(EV$1,Conditions!$A:$CT,MATCH($B45&amp;"_m2",Conditions!$S$1:$CT$1,0)+Conditions!$Q$2,FALSE))+VLOOKUP(EV$1,Conditions!$A:$CT,MATCH($B45&amp;"_b",Conditions!$S$1:$CT$1,0)+Conditions!$Q$2,FALSE),"")</f>
        <v>6.2089626981710793E-3</v>
      </c>
      <c r="EW45" s="15">
        <f>IF(EW27,EW27*(VLOOKUP(EW$1,Conditions!$A:$CT,MATCH($B45&amp;"_m1",Conditions!$S$1:$CT$1,0)+Conditions!$Q$2,FALSE)*EW$19+EW$18*VLOOKUP(EW$1,Conditions!$A:$CT,MATCH($B45&amp;"_m2",Conditions!$S$1:$CT$1,0)+Conditions!$Q$2,FALSE))+VLOOKUP(EW$1,Conditions!$A:$CT,MATCH($B45&amp;"_b",Conditions!$S$1:$CT$1,0)+Conditions!$Q$2,FALSE),"")</f>
        <v>6.2815299844850569E-3</v>
      </c>
      <c r="EX45" s="15">
        <f>IF(EX27,EX27*(VLOOKUP(EX$1,Conditions!$A:$CT,MATCH($B45&amp;"_m1",Conditions!$S$1:$CT$1,0)+Conditions!$Q$2,FALSE)*EX$19+EX$18*VLOOKUP(EX$1,Conditions!$A:$CT,MATCH($B45&amp;"_m2",Conditions!$S$1:$CT$1,0)+Conditions!$Q$2,FALSE))+VLOOKUP(EX$1,Conditions!$A:$CT,MATCH($B45&amp;"_b",Conditions!$S$1:$CT$1,0)+Conditions!$Q$2,FALSE),"")</f>
        <v>6.1545372334355971E-3</v>
      </c>
      <c r="EY45" s="15">
        <f>IF(EY27,EY27*(VLOOKUP(EY$1,Conditions!$A:$CT,MATCH($B45&amp;"_m1",Conditions!$S$1:$CT$1,0)+Conditions!$Q$2,FALSE)*EY$19+EY$18*VLOOKUP(EY$1,Conditions!$A:$CT,MATCH($B45&amp;"_m2",Conditions!$S$1:$CT$1,0)+Conditions!$Q$2,FALSE))+VLOOKUP(EY$1,Conditions!$A:$CT,MATCH($B45&amp;"_b",Conditions!$S$1:$CT$1,0)+Conditions!$Q$2,FALSE),"")</f>
        <v>2.2274507886496549E-3</v>
      </c>
      <c r="EZ45" s="15">
        <f>IF(EZ27,EZ27*(VLOOKUP(EZ$1,Conditions!$A:$CT,MATCH($B45&amp;"_m1",Conditions!$S$1:$CT$1,0)+Conditions!$Q$2,FALSE)*EZ$19+EZ$18*VLOOKUP(EZ$1,Conditions!$A:$CT,MATCH($B45&amp;"_m2",Conditions!$S$1:$CT$1,0)+Conditions!$Q$2,FALSE))+VLOOKUP(EZ$1,Conditions!$A:$CT,MATCH($B45&amp;"_b",Conditions!$S$1:$CT$1,0)+Conditions!$Q$2,FALSE),"")</f>
        <v>2.0826305234819915E-3</v>
      </c>
      <c r="FA45" s="15">
        <f>IF(FA27,FA27*(VLOOKUP(FA$1,Conditions!$A:$CT,MATCH($B45&amp;"_m1",Conditions!$S$1:$CT$1,0)+Conditions!$Q$2,FALSE)*FA$19+FA$18*VLOOKUP(FA$1,Conditions!$A:$CT,MATCH($B45&amp;"_m2",Conditions!$S$1:$CT$1,0)+Conditions!$Q$2,FALSE))+VLOOKUP(FA$1,Conditions!$A:$CT,MATCH($B45&amp;"_b",Conditions!$S$1:$CT$1,0)+Conditions!$Q$2,FALSE),"")</f>
        <v>2.0681484969652256E-3</v>
      </c>
      <c r="FB45" s="15">
        <f>IF(FB27,FB27*(VLOOKUP(FB$1,Conditions!$A:$CT,MATCH($B45&amp;"_m1",Conditions!$S$1:$CT$1,0)+Conditions!$Q$2,FALSE)*FB$19+FB$18*VLOOKUP(FB$1,Conditions!$A:$CT,MATCH($B45&amp;"_m2",Conditions!$S$1:$CT$1,0)+Conditions!$Q$2,FALSE))+VLOOKUP(FB$1,Conditions!$A:$CT,MATCH($B45&amp;"_b",Conditions!$S$1:$CT$1,0)+Conditions!$Q$2,FALSE),"")</f>
        <v>2.0536664704484593E-3</v>
      </c>
      <c r="FC45" s="15">
        <f>IF(FC27,FC27*(VLOOKUP(FC$1,Conditions!$A:$CT,MATCH($B45&amp;"_m1",Conditions!$S$1:$CT$1,0)+Conditions!$Q$2,FALSE)*FC$19+FC$18*VLOOKUP(FC$1,Conditions!$A:$CT,MATCH($B45&amp;"_m2",Conditions!$S$1:$CT$1,0)+Conditions!$Q$2,FALSE))+VLOOKUP(FC$1,Conditions!$A:$CT,MATCH($B45&amp;"_b",Conditions!$S$1:$CT$1,0)+Conditions!$Q$2,FALSE),"")</f>
        <v>2.0536664704484593E-3</v>
      </c>
      <c r="FD45" s="15">
        <f>IF(FD27,FD27*(VLOOKUP(FD$1,Conditions!$A:$CT,MATCH($B45&amp;"_m1",Conditions!$S$1:$CT$1,0)+Conditions!$Q$2,FALSE)*FD$19+FD$18*VLOOKUP(FD$1,Conditions!$A:$CT,MATCH($B45&amp;"_m2",Conditions!$S$1:$CT$1,0)+Conditions!$Q$2,FALSE))+VLOOKUP(FD$1,Conditions!$A:$CT,MATCH($B45&amp;"_b",Conditions!$S$1:$CT$1,0)+Conditions!$Q$2,FALSE),"")</f>
        <v>2.0826305234819915E-3</v>
      </c>
      <c r="FE45" s="15">
        <f>IF(FE27,FE27*(VLOOKUP(FE$1,Conditions!$A:$CT,MATCH($B45&amp;"_m1",Conditions!$S$1:$CT$1,0)+Conditions!$Q$2,FALSE)*FE$19+FE$18*VLOOKUP(FE$1,Conditions!$A:$CT,MATCH($B45&amp;"_m2",Conditions!$S$1:$CT$1,0)+Conditions!$Q$2,FALSE))+VLOOKUP(FE$1,Conditions!$A:$CT,MATCH($B45&amp;"_b",Conditions!$S$1:$CT$1,0)+Conditions!$Q$2,FALSE),"")</f>
        <v>2.0790100168528E-3</v>
      </c>
      <c r="FF45" s="15">
        <f>IF(FF27,FF27*(VLOOKUP(FF$1,Conditions!$A:$CT,MATCH($B45&amp;"_m1",Conditions!$S$1:$CT$1,0)+Conditions!$Q$2,FALSE)*FF$19+FF$18*VLOOKUP(FF$1,Conditions!$A:$CT,MATCH($B45&amp;"_m2",Conditions!$S$1:$CT$1,0)+Conditions!$Q$2,FALSE))+VLOOKUP(FF$1,Conditions!$A:$CT,MATCH($B45&amp;"_b",Conditions!$S$1:$CT$1,0)+Conditions!$Q$2,FALSE),"")</f>
        <v>1.8460700314122621E-3</v>
      </c>
      <c r="FG45" s="15">
        <f>IF(FG27,FG27*(VLOOKUP(FG$1,Conditions!$A:$CT,MATCH($B45&amp;"_m1",Conditions!$S$1:$CT$1,0)+Conditions!$Q$2,FALSE)*FG$19+FG$18*VLOOKUP(FG$1,Conditions!$A:$CT,MATCH($B45&amp;"_m2",Conditions!$S$1:$CT$1,0)+Conditions!$Q$2,FALSE))+VLOOKUP(FG$1,Conditions!$A:$CT,MATCH($B45&amp;"_b",Conditions!$S$1:$CT$1,0)+Conditions!$Q$2,FALSE),"")</f>
        <v>1.9004482886884307E-3</v>
      </c>
      <c r="FH45" s="15">
        <f>IF(FH27,FH27*(VLOOKUP(FH$1,Conditions!$A:$CT,MATCH($B45&amp;"_m1",Conditions!$S$1:$CT$1,0)+Conditions!$Q$2,FALSE)*FH$19+FH$18*VLOOKUP(FH$1,Conditions!$A:$CT,MATCH($B45&amp;"_m2",Conditions!$S$1:$CT$1,0)+Conditions!$Q$2,FALSE))+VLOOKUP(FH$1,Conditions!$A:$CT,MATCH($B45&amp;"_b",Conditions!$S$1:$CT$1,0)+Conditions!$Q$2,FALSE),"")</f>
        <v>1.922199591598898E-3</v>
      </c>
      <c r="FI45" s="15">
        <f>IF(FI27,FI27*(VLOOKUP(FI$1,Conditions!$A:$CT,MATCH($B45&amp;"_m1",Conditions!$S$1:$CT$1,0)+Conditions!$Q$2,FALSE)*FI$19+FI$18*VLOOKUP(FI$1,Conditions!$A:$CT,MATCH($B45&amp;"_m2",Conditions!$S$1:$CT$1,0)+Conditions!$Q$2,FALSE))+VLOOKUP(FI$1,Conditions!$A:$CT,MATCH($B45&amp;"_b",Conditions!$S$1:$CT$1,0)+Conditions!$Q$2,FALSE),"")</f>
        <v>1.9258248087506427E-3</v>
      </c>
      <c r="FJ45" s="15">
        <f>IF(FJ27,FJ27*(VLOOKUP(FJ$1,Conditions!$A:$CT,MATCH($B45&amp;"_m1",Conditions!$S$1:$CT$1,0)+Conditions!$Q$2,FALSE)*FJ$19+FJ$18*VLOOKUP(FJ$1,Conditions!$A:$CT,MATCH($B45&amp;"_m2",Conditions!$S$1:$CT$1,0)+Conditions!$Q$2,FALSE))+VLOOKUP(FJ$1,Conditions!$A:$CT,MATCH($B45&amp;"_b",Conditions!$S$1:$CT$1,0)+Conditions!$Q$2,FALSE),"")</f>
        <v>1.9367004602058762E-3</v>
      </c>
      <c r="FK45" s="15">
        <f>IF(FK27,FK27*(VLOOKUP(FK$1,Conditions!$A:$CT,MATCH($B45&amp;"_m1",Conditions!$S$1:$CT$1,0)+Conditions!$Q$2,FALSE)*FK$19+FK$18*VLOOKUP(FK$1,Conditions!$A:$CT,MATCH($B45&amp;"_m2",Conditions!$S$1:$CT$1,0)+Conditions!$Q$2,FALSE))+VLOOKUP(FK$1,Conditions!$A:$CT,MATCH($B45&amp;"_b",Conditions!$S$1:$CT$1,0)+Conditions!$Q$2,FALSE),"")</f>
        <v>1.9403256773576209E-3</v>
      </c>
      <c r="FL45" s="15">
        <f>IF(FL27,FL27*(VLOOKUP(FL$1,Conditions!$A:$CT,MATCH($B45&amp;"_m1",Conditions!$S$1:$CT$1,0)+Conditions!$Q$2,FALSE)*FL$19+FL$18*VLOOKUP(FL$1,Conditions!$A:$CT,MATCH($B45&amp;"_m2",Conditions!$S$1:$CT$1,0)+Conditions!$Q$2,FALSE))+VLOOKUP(FL$1,Conditions!$A:$CT,MATCH($B45&amp;"_b",Conditions!$S$1:$CT$1,0)+Conditions!$Q$2,FALSE),"")</f>
        <v>1.9403256773576209E-3</v>
      </c>
      <c r="FM45" s="15">
        <f>IF(FM27,FM27*(VLOOKUP(FM$1,Conditions!$A:$CT,MATCH($B45&amp;"_m1",Conditions!$S$1:$CT$1,0)+Conditions!$Q$2,FALSE)*FM$19+FM$18*VLOOKUP(FM$1,Conditions!$A:$CT,MATCH($B45&amp;"_m2",Conditions!$S$1:$CT$1,0)+Conditions!$Q$2,FALSE))+VLOOKUP(FM$1,Conditions!$A:$CT,MATCH($B45&amp;"_b",Conditions!$S$1:$CT$1,0)+Conditions!$Q$2,FALSE),"")</f>
        <v>1.9403256773576209E-3</v>
      </c>
      <c r="FN45" s="15">
        <f>IF(FN27,FN27*(VLOOKUP(FN$1,Conditions!$A:$CT,MATCH($B45&amp;"_m1",Conditions!$S$1:$CT$1,0)+Conditions!$Q$2,FALSE)*FN$19+FN$18*VLOOKUP(FN$1,Conditions!$A:$CT,MATCH($B45&amp;"_m2",Conditions!$S$1:$CT$1,0)+Conditions!$Q$2,FALSE))+VLOOKUP(FN$1,Conditions!$A:$CT,MATCH($B45&amp;"_b",Conditions!$S$1:$CT$1,0)+Conditions!$Q$2,FALSE),"")</f>
        <v>1.9294500259023873E-3</v>
      </c>
      <c r="FO45" s="15">
        <f>IF(FO27,FO27*(VLOOKUP(FO$1,Conditions!$A:$CT,MATCH($B45&amp;"_m1",Conditions!$S$1:$CT$1,0)+Conditions!$Q$2,FALSE)*FO$19+FO$18*VLOOKUP(FO$1,Conditions!$A:$CT,MATCH($B45&amp;"_m2",Conditions!$S$1:$CT$1,0)+Conditions!$Q$2,FALSE))+VLOOKUP(FO$1,Conditions!$A:$CT,MATCH($B45&amp;"_b",Conditions!$S$1:$CT$1,0)+Conditions!$Q$2,FALSE),"")</f>
        <v>1.9367004602058762E-3</v>
      </c>
      <c r="FP45" s="15">
        <f>IF(FP27,FP27*(VLOOKUP(FP$1,Conditions!$A:$CT,MATCH($B45&amp;"_m1",Conditions!$S$1:$CT$1,0)+Conditions!$Q$2,FALSE)*FP$19+FP$18*VLOOKUP(FP$1,Conditions!$A:$CT,MATCH($B45&amp;"_m2",Conditions!$S$1:$CT$1,0)+Conditions!$Q$2,FALSE))+VLOOKUP(FP$1,Conditions!$A:$CT,MATCH($B45&amp;"_b",Conditions!$S$1:$CT$1,0)+Conditions!$Q$2,FALSE),"")</f>
        <v>1.933075243054132E-3</v>
      </c>
      <c r="FQ45" s="15">
        <f>IF(FQ27,FQ27*(VLOOKUP(FQ$1,Conditions!$A:$CT,MATCH($B45&amp;"_m1",Conditions!$S$1:$CT$1,0)+Conditions!$Q$2,FALSE)*FQ$19+FQ$18*VLOOKUP(FQ$1,Conditions!$A:$CT,MATCH($B45&amp;"_m2",Conditions!$S$1:$CT$1,0)+Conditions!$Q$2,FALSE))+VLOOKUP(FQ$1,Conditions!$A:$CT,MATCH($B45&amp;"_b",Conditions!$S$1:$CT$1,0)+Conditions!$Q$2,FALSE),"")</f>
        <v>1.9294500259023873E-3</v>
      </c>
      <c r="FR45" s="15">
        <f>IF(FR27,FR27*(VLOOKUP(FR$1,Conditions!$A:$CT,MATCH($B45&amp;"_m1",Conditions!$S$1:$CT$1,0)+Conditions!$Q$2,FALSE)*FR$19+FR$18*VLOOKUP(FR$1,Conditions!$A:$CT,MATCH($B45&amp;"_m2",Conditions!$S$1:$CT$1,0)+Conditions!$Q$2,FALSE))+VLOOKUP(FR$1,Conditions!$A:$CT,MATCH($B45&amp;"_b",Conditions!$S$1:$CT$1,0)+Conditions!$Q$2,FALSE),"")</f>
        <v>1.9185743744471533E-3</v>
      </c>
      <c r="FS45" s="15">
        <f>IF(FS27,FS27*(VLOOKUP(FS$1,Conditions!$A:$CT,MATCH($B45&amp;"_m1",Conditions!$S$1:$CT$1,0)+Conditions!$Q$2,FALSE)*FS$19+FS$18*VLOOKUP(FS$1,Conditions!$A:$CT,MATCH($B45&amp;"_m2",Conditions!$S$1:$CT$1,0)+Conditions!$Q$2,FALSE))+VLOOKUP(FS$1,Conditions!$A:$CT,MATCH($B45&amp;"_b",Conditions!$S$1:$CT$1,0)+Conditions!$Q$2,FALSE),"")</f>
        <v>1.922199591598898E-3</v>
      </c>
      <c r="FT45" s="15">
        <f>IF(FT27,FT27*(VLOOKUP(FT$1,Conditions!$A:$CT,MATCH($B45&amp;"_m1",Conditions!$S$1:$CT$1,0)+Conditions!$Q$2,FALSE)*FT$19+FT$18*VLOOKUP(FT$1,Conditions!$A:$CT,MATCH($B45&amp;"_m2",Conditions!$S$1:$CT$1,0)+Conditions!$Q$2,FALSE))+VLOOKUP(FT$1,Conditions!$A:$CT,MATCH($B45&amp;"_b",Conditions!$S$1:$CT$1,0)+Conditions!$Q$2,FALSE),"")</f>
        <v>1.9076987229919198E-3</v>
      </c>
      <c r="FU45" s="15">
        <f>IF(FU27,FU27*(VLOOKUP(FU$1,Conditions!$A:$CT,MATCH($B45&amp;"_m1",Conditions!$S$1:$CT$1,0)+Conditions!$Q$2,FALSE)*FU$19+FU$18*VLOOKUP(FU$1,Conditions!$A:$CT,MATCH($B45&amp;"_m2",Conditions!$S$1:$CT$1,0)+Conditions!$Q$2,FALSE))+VLOOKUP(FU$1,Conditions!$A:$CT,MATCH($B45&amp;"_b",Conditions!$S$1:$CT$1,0)+Conditions!$Q$2,FALSE),"")</f>
        <v>1.8931978543849416E-3</v>
      </c>
      <c r="FV45" s="15">
        <f>IF(FV27,FV27*(VLOOKUP(FV$1,Conditions!$A:$CT,MATCH($B45&amp;"_m1",Conditions!$S$1:$CT$1,0)+Conditions!$Q$2,FALSE)*FV$19+FV$18*VLOOKUP(FV$1,Conditions!$A:$CT,MATCH($B45&amp;"_m2",Conditions!$S$1:$CT$1,0)+Conditions!$Q$2,FALSE))+VLOOKUP(FV$1,Conditions!$A:$CT,MATCH($B45&amp;"_b",Conditions!$S$1:$CT$1,0)+Conditions!$Q$2,FALSE),"")</f>
        <v>1.8859474200814525E-3</v>
      </c>
      <c r="FW45" s="15">
        <f>IF(FW27,FW27*(VLOOKUP(FW$1,Conditions!$A:$CT,MATCH($B45&amp;"_m1",Conditions!$S$1:$CT$1,0)+Conditions!$Q$2,FALSE)*FW$19+FW$18*VLOOKUP(FW$1,Conditions!$A:$CT,MATCH($B45&amp;"_m2",Conditions!$S$1:$CT$1,0)+Conditions!$Q$2,FALSE))+VLOOKUP(FW$1,Conditions!$A:$CT,MATCH($B45&amp;"_b",Conditions!$S$1:$CT$1,0)+Conditions!$Q$2,FALSE),"")</f>
        <v>1.8859474200814525E-3</v>
      </c>
      <c r="FX45" s="15">
        <f>IF(FX27,FX27*(VLOOKUP(FX$1,Conditions!$A:$CT,MATCH($B45&amp;"_m1",Conditions!$S$1:$CT$1,0)+Conditions!$Q$2,FALSE)*FX$19+FX$18*VLOOKUP(FX$1,Conditions!$A:$CT,MATCH($B45&amp;"_m2",Conditions!$S$1:$CT$1,0)+Conditions!$Q$2,FALSE))+VLOOKUP(FX$1,Conditions!$A:$CT,MATCH($B45&amp;"_b",Conditions!$S$1:$CT$1,0)+Conditions!$Q$2,FALSE),"")</f>
        <v>1.8786969857779634E-3</v>
      </c>
      <c r="FY45" s="15">
        <f>IF(FY27,FY27*(VLOOKUP(FY$1,Conditions!$A:$CT,MATCH($B45&amp;"_m1",Conditions!$S$1:$CT$1,0)+Conditions!$Q$2,FALSE)*FY$19+FY$18*VLOOKUP(FY$1,Conditions!$A:$CT,MATCH($B45&amp;"_m2",Conditions!$S$1:$CT$1,0)+Conditions!$Q$2,FALSE))+VLOOKUP(FY$1,Conditions!$A:$CT,MATCH($B45&amp;"_b",Conditions!$S$1:$CT$1,0)+Conditions!$Q$2,FALSE),"")</f>
        <v>1.8533204657157514E-3</v>
      </c>
      <c r="FZ45" s="15">
        <f>IF(FZ27,FZ27*(VLOOKUP(FZ$1,Conditions!$A:$CT,MATCH($B45&amp;"_m1",Conditions!$S$1:$CT$1,0)+Conditions!$Q$2,FALSE)*FZ$19+FZ$18*VLOOKUP(FZ$1,Conditions!$A:$CT,MATCH($B45&amp;"_m2",Conditions!$S$1:$CT$1,0)+Conditions!$Q$2,FALSE))+VLOOKUP(FZ$1,Conditions!$A:$CT,MATCH($B45&amp;"_b",Conditions!$S$1:$CT$1,0)+Conditions!$Q$2,FALSE),"")</f>
        <v>1.8533204657157514E-3</v>
      </c>
      <c r="GA45" s="15">
        <f>IF(GA27,GA27*(VLOOKUP(GA$1,Conditions!$A:$CT,MATCH($B45&amp;"_m1",Conditions!$S$1:$CT$1,0)+Conditions!$Q$2,FALSE)*GA$19+GA$18*VLOOKUP(GA$1,Conditions!$A:$CT,MATCH($B45&amp;"_m2",Conditions!$S$1:$CT$1,0)+Conditions!$Q$2,FALSE))+VLOOKUP(GA$1,Conditions!$A:$CT,MATCH($B45&amp;"_b",Conditions!$S$1:$CT$1,0)+Conditions!$Q$2,FALSE),"")</f>
        <v>1.8388195971087732E-3</v>
      </c>
      <c r="GB45" s="15">
        <f>IF(GB27,GB27*(VLOOKUP(GB$1,Conditions!$A:$CT,MATCH($B45&amp;"_m1",Conditions!$S$1:$CT$1,0)+Conditions!$Q$2,FALSE)*GB$19+GB$18*VLOOKUP(GB$1,Conditions!$A:$CT,MATCH($B45&amp;"_m2",Conditions!$S$1:$CT$1,0)+Conditions!$Q$2,FALSE))+VLOOKUP(GB$1,Conditions!$A:$CT,MATCH($B45&amp;"_b",Conditions!$S$1:$CT$1,0)+Conditions!$Q$2,FALSE),"")</f>
        <v>2.3635416538462703E-3</v>
      </c>
      <c r="GC45" s="15">
        <f>IF(GC27,GC27*(VLOOKUP(GC$1,Conditions!$A:$CT,MATCH($B45&amp;"_m1",Conditions!$S$1:$CT$1,0)+Conditions!$Q$2,FALSE)*GC$19+GC$18*VLOOKUP(GC$1,Conditions!$A:$CT,MATCH($B45&amp;"_m2",Conditions!$S$1:$CT$1,0)+Conditions!$Q$2,FALSE))+VLOOKUP(GC$1,Conditions!$A:$CT,MATCH($B45&amp;"_b",Conditions!$S$1:$CT$1,0)+Conditions!$Q$2,FALSE),"")</f>
        <v>2.5622392134995839E-3</v>
      </c>
      <c r="GD45" s="15">
        <f>IF(GD27,GD27*(VLOOKUP(GD$1,Conditions!$A:$CT,MATCH($B45&amp;"_m1",Conditions!$S$1:$CT$1,0)+Conditions!$Q$2,FALSE)*GD$19+GD$18*VLOOKUP(GD$1,Conditions!$A:$CT,MATCH($B45&amp;"_m2",Conditions!$S$1:$CT$1,0)+Conditions!$Q$2,FALSE))+VLOOKUP(GD$1,Conditions!$A:$CT,MATCH($B45&amp;"_b",Conditions!$S$1:$CT$1,0)+Conditions!$Q$2,FALSE),"")</f>
        <v>2.3490909222351206E-3</v>
      </c>
      <c r="GE45" s="15">
        <f>IF(GE27,GE27*(VLOOKUP(GE$1,Conditions!$A:$CT,MATCH($B45&amp;"_m1",Conditions!$S$1:$CT$1,0)+Conditions!$Q$2,FALSE)*GE$19+GE$18*VLOOKUP(GE$1,Conditions!$A:$CT,MATCH($B45&amp;"_m2",Conditions!$S$1:$CT$1,0)+Conditions!$Q$2,FALSE))+VLOOKUP(GE$1,Conditions!$A:$CT,MATCH($B45&amp;"_b",Conditions!$S$1:$CT$1,0)+Conditions!$Q$2,FALSE),"")</f>
        <v>2.2551611667626448E-3</v>
      </c>
      <c r="GF45" s="15">
        <f>IF(GF27,GF27*(VLOOKUP(GF$1,Conditions!$A:$CT,MATCH($B45&amp;"_m1",Conditions!$S$1:$CT$1,0)+Conditions!$Q$2,FALSE)*GF$19+GF$18*VLOOKUP(GF$1,Conditions!$A:$CT,MATCH($B45&amp;"_m2",Conditions!$S$1:$CT$1,0)+Conditions!$Q$2,FALSE))+VLOOKUP(GF$1,Conditions!$A:$CT,MATCH($B45&amp;"_b",Conditions!$S$1:$CT$1,0)+Conditions!$Q$2,FALSE),"")</f>
        <v>2.3418655564295455E-3</v>
      </c>
      <c r="GG45" s="15">
        <f>IF(GG27,GG27*(VLOOKUP(GG$1,Conditions!$A:$CT,MATCH($B45&amp;"_m1",Conditions!$S$1:$CT$1,0)+Conditions!$Q$2,FALSE)*GG$19+GG$18*VLOOKUP(GG$1,Conditions!$A:$CT,MATCH($B45&amp;"_m2",Conditions!$S$1:$CT$1,0)+Conditions!$Q$2,FALSE))+VLOOKUP(GG$1,Conditions!$A:$CT,MATCH($B45&amp;"_b",Conditions!$S$1:$CT$1,0)+Conditions!$Q$2,FALSE),"")</f>
        <v>2.3093514103044578E-3</v>
      </c>
      <c r="GH45" s="15">
        <f>IF(GH27,GH27*(VLOOKUP(GH$1,Conditions!$A:$CT,MATCH($B45&amp;"_m1",Conditions!$S$1:$CT$1,0)+Conditions!$Q$2,FALSE)*GH$19+GH$18*VLOOKUP(GH$1,Conditions!$A:$CT,MATCH($B45&amp;"_m2",Conditions!$S$1:$CT$1,0)+Conditions!$Q$2,FALSE))+VLOOKUP(GH$1,Conditions!$A:$CT,MATCH($B45&amp;"_b",Conditions!$S$1:$CT$1,0)+Conditions!$Q$2,FALSE),"")</f>
        <v>2.3021260444988827E-3</v>
      </c>
      <c r="GI45" s="15">
        <f>IF(GI27,GI27*(VLOOKUP(GI$1,Conditions!$A:$CT,MATCH($B45&amp;"_m1",Conditions!$S$1:$CT$1,0)+Conditions!$Q$2,FALSE)*GI$19+GI$18*VLOOKUP(GI$1,Conditions!$A:$CT,MATCH($B45&amp;"_m2",Conditions!$S$1:$CT$1,0)+Conditions!$Q$2,FALSE))+VLOOKUP(GI$1,Conditions!$A:$CT,MATCH($B45&amp;"_b",Conditions!$S$1:$CT$1,0)+Conditions!$Q$2,FALSE),"")</f>
        <v>2.2515484838598579E-3</v>
      </c>
      <c r="GJ45" s="15">
        <f>IF(GJ27,GJ27*(VLOOKUP(GJ$1,Conditions!$A:$CT,MATCH($B45&amp;"_m1",Conditions!$S$1:$CT$1,0)+Conditions!$Q$2,FALSE)*GJ$19+GJ$18*VLOOKUP(GJ$1,Conditions!$A:$CT,MATCH($B45&amp;"_m2",Conditions!$S$1:$CT$1,0)+Conditions!$Q$2,FALSE))+VLOOKUP(GJ$1,Conditions!$A:$CT,MATCH($B45&amp;"_b",Conditions!$S$1:$CT$1,0)+Conditions!$Q$2,FALSE),"")</f>
        <v>2.2551611667626448E-3</v>
      </c>
      <c r="GK45" s="15">
        <f>IF(GK27,GK27*(VLOOKUP(GK$1,Conditions!$A:$CT,MATCH($B45&amp;"_m1",Conditions!$S$1:$CT$1,0)+Conditions!$Q$2,FALSE)*GK$19+GK$18*VLOOKUP(GK$1,Conditions!$A:$CT,MATCH($B45&amp;"_m2",Conditions!$S$1:$CT$1,0)+Conditions!$Q$2,FALSE))+VLOOKUP(GK$1,Conditions!$A:$CT,MATCH($B45&amp;"_b",Conditions!$S$1:$CT$1,0)+Conditions!$Q$2,FALSE),"")</f>
        <v>2.2190343377347698E-3</v>
      </c>
      <c r="GL45" s="15">
        <f>IF(GL27,GL27*(VLOOKUP(GL$1,Conditions!$A:$CT,MATCH($B45&amp;"_m1",Conditions!$S$1:$CT$1,0)+Conditions!$Q$2,FALSE)*GL$19+GL$18*VLOOKUP(GL$1,Conditions!$A:$CT,MATCH($B45&amp;"_m2",Conditions!$S$1:$CT$1,0)+Conditions!$Q$2,FALSE))+VLOOKUP(GL$1,Conditions!$A:$CT,MATCH($B45&amp;"_b",Conditions!$S$1:$CT$1,0)+Conditions!$Q$2,FALSE),"")</f>
        <v>2.6807292396901785E-3</v>
      </c>
      <c r="GM45" s="15">
        <f>IF(GM27,GM27*(VLOOKUP(GM$1,Conditions!$A:$CT,MATCH($B45&amp;"_m1",Conditions!$S$1:$CT$1,0)+Conditions!$Q$2,FALSE)*GM$19+GM$18*VLOOKUP(GM$1,Conditions!$A:$CT,MATCH($B45&amp;"_m2",Conditions!$S$1:$CT$1,0)+Conditions!$Q$2,FALSE))+VLOOKUP(GM$1,Conditions!$A:$CT,MATCH($B45&amp;"_b",Conditions!$S$1:$CT$1,0)+Conditions!$Q$2,FALSE),"")</f>
        <v>2.6303693293419279E-3</v>
      </c>
      <c r="GN45" s="15">
        <f>IF(GN27,GN27*(VLOOKUP(GN$1,Conditions!$A:$CT,MATCH($B45&amp;"_m1",Conditions!$S$1:$CT$1,0)+Conditions!$Q$2,FALSE)*GN$19+GN$18*VLOOKUP(GN$1,Conditions!$A:$CT,MATCH($B45&amp;"_m2",Conditions!$S$1:$CT$1,0)+Conditions!$Q$2,FALSE))+VLOOKUP(GN$1,Conditions!$A:$CT,MATCH($B45&amp;"_b",Conditions!$S$1:$CT$1,0)+Conditions!$Q$2,FALSE),"")</f>
        <v>2.6447578751557141E-3</v>
      </c>
      <c r="GO45" s="15">
        <f>IF(GO27,GO27*(VLOOKUP(GO$1,Conditions!$A:$CT,MATCH($B45&amp;"_m1",Conditions!$S$1:$CT$1,0)+Conditions!$Q$2,FALSE)*GO$19+GO$18*VLOOKUP(GO$1,Conditions!$A:$CT,MATCH($B45&amp;"_m2",Conditions!$S$1:$CT$1,0)+Conditions!$Q$2,FALSE))+VLOOKUP(GO$1,Conditions!$A:$CT,MATCH($B45&amp;"_b",Conditions!$S$1:$CT$1,0)+Conditions!$Q$2,FALSE),"")</f>
        <v>2.4792895982971774E-3</v>
      </c>
      <c r="GP45" s="15">
        <f>IF(GP27,GP27*(VLOOKUP(GP$1,Conditions!$A:$CT,MATCH($B45&amp;"_m1",Conditions!$S$1:$CT$1,0)+Conditions!$Q$2,FALSE)*GP$19+GP$18*VLOOKUP(GP$1,Conditions!$A:$CT,MATCH($B45&amp;"_m2",Conditions!$S$1:$CT$1,0)+Conditions!$Q$2,FALSE))+VLOOKUP(GP$1,Conditions!$A:$CT,MATCH($B45&amp;"_b",Conditions!$S$1:$CT$1,0)+Conditions!$Q$2,FALSE),"")</f>
        <v>2.4541096431230521E-3</v>
      </c>
      <c r="GQ45" s="15">
        <f>IF(GQ27,GQ27*(VLOOKUP(GQ$1,Conditions!$A:$CT,MATCH($B45&amp;"_m1",Conditions!$S$1:$CT$1,0)+Conditions!$Q$2,FALSE)*GQ$19+GQ$18*VLOOKUP(GQ$1,Conditions!$A:$CT,MATCH($B45&amp;"_m2",Conditions!$S$1:$CT$1,0)+Conditions!$Q$2,FALSE))+VLOOKUP(GQ$1,Conditions!$A:$CT,MATCH($B45&amp;"_b",Conditions!$S$1:$CT$1,0)+Conditions!$Q$2,FALSE),"")</f>
        <v>2.540440918005767E-3</v>
      </c>
      <c r="GR45" s="15">
        <f>IF(GR27,GR27*(VLOOKUP(GR$1,Conditions!$A:$CT,MATCH($B45&amp;"_m1",Conditions!$S$1:$CT$1,0)+Conditions!$Q$2,FALSE)*GR$19+GR$18*VLOOKUP(GR$1,Conditions!$A:$CT,MATCH($B45&amp;"_m2",Conditions!$S$1:$CT$1,0)+Conditions!$Q$2,FALSE))+VLOOKUP(GR$1,Conditions!$A:$CT,MATCH($B45&amp;"_b",Conditions!$S$1:$CT$1,0)+Conditions!$Q$2,FALSE),"")</f>
        <v>2.5080666899247486E-3</v>
      </c>
      <c r="GS45" s="15">
        <f>IF(GS27,GS27*(VLOOKUP(GS$1,Conditions!$A:$CT,MATCH($B45&amp;"_m1",Conditions!$S$1:$CT$1,0)+Conditions!$Q$2,FALSE)*GS$19+GS$18*VLOOKUP(GS$1,Conditions!$A:$CT,MATCH($B45&amp;"_m2",Conditions!$S$1:$CT$1,0)+Conditions!$Q$2,FALSE))+VLOOKUP(GS$1,Conditions!$A:$CT,MATCH($B45&amp;"_b",Conditions!$S$1:$CT$1,0)+Conditions!$Q$2,FALSE),"")</f>
        <v>2.4181382785885878E-3</v>
      </c>
      <c r="GT45" s="15">
        <f>IF(GT27,GT27*(VLOOKUP(GT$1,Conditions!$A:$CT,MATCH($B45&amp;"_m1",Conditions!$S$1:$CT$1,0)+Conditions!$Q$2,FALSE)*GT$19+GT$18*VLOOKUP(GT$1,Conditions!$A:$CT,MATCH($B45&amp;"_m2",Conditions!$S$1:$CT$1,0)+Conditions!$Q$2,FALSE))+VLOOKUP(GT$1,Conditions!$A:$CT,MATCH($B45&amp;"_b",Conditions!$S$1:$CT$1,0)+Conditions!$Q$2,FALSE),"")</f>
        <v>2.4684981889368379E-3</v>
      </c>
      <c r="GU45" s="15">
        <f>IF(GU27,GU27*(VLOOKUP(GU$1,Conditions!$A:$CT,MATCH($B45&amp;"_m1",Conditions!$S$1:$CT$1,0)+Conditions!$Q$2,FALSE)*GU$19+GU$18*VLOOKUP(GU$1,Conditions!$A:$CT,MATCH($B45&amp;"_m2",Conditions!$S$1:$CT$1,0)+Conditions!$Q$2,FALSE))+VLOOKUP(GU$1,Conditions!$A:$CT,MATCH($B45&amp;"_b",Conditions!$S$1:$CT$1,0)+Conditions!$Q$2,FALSE),"")</f>
        <v>2.4505125066696058E-3</v>
      </c>
      <c r="GV45" s="15">
        <f>IF(GV27,GV27*(VLOOKUP(GV$1,Conditions!$A:$CT,MATCH($B45&amp;"_m1",Conditions!$S$1:$CT$1,0)+Conditions!$Q$2,FALSE)*GV$19+GV$18*VLOOKUP(GV$1,Conditions!$A:$CT,MATCH($B45&amp;"_m2",Conditions!$S$1:$CT$1,0)+Conditions!$Q$2,FALSE))+VLOOKUP(GV$1,Conditions!$A:$CT,MATCH($B45&amp;"_b",Conditions!$S$1:$CT$1,0)+Conditions!$Q$2,FALSE),"")</f>
        <v>2.3965554598679092E-3</v>
      </c>
      <c r="GW45" s="15">
        <f>IF(GW27,GW27*(VLOOKUP(GW$1,Conditions!$A:$CT,MATCH($B45&amp;"_m1",Conditions!$S$1:$CT$1,0)+Conditions!$Q$2,FALSE)*GW$19+GW$18*VLOOKUP(GW$1,Conditions!$A:$CT,MATCH($B45&amp;"_m2",Conditions!$S$1:$CT$1,0)+Conditions!$Q$2,FALSE))+VLOOKUP(GW$1,Conditions!$A:$CT,MATCH($B45&amp;"_b",Conditions!$S$1:$CT$1,0)+Conditions!$Q$2,FALSE),"")</f>
        <v>2.5692180096333382E-3</v>
      </c>
      <c r="GX45" s="15">
        <f>IF(GX27,GX27*(VLOOKUP(GX$1,Conditions!$A:$CT,MATCH($B45&amp;"_m1",Conditions!$S$1:$CT$1,0)+Conditions!$Q$2,FALSE)*GX$19+GX$18*VLOOKUP(GX$1,Conditions!$A:$CT,MATCH($B45&amp;"_m2",Conditions!$S$1:$CT$1,0)+Conditions!$Q$2,FALSE))+VLOOKUP(GX$1,Conditions!$A:$CT,MATCH($B45&amp;"_b",Conditions!$S$1:$CT$1,0)+Conditions!$Q$2,FALSE),"")</f>
        <v>2.2958356391714089E-3</v>
      </c>
      <c r="GY45" s="15">
        <f>IF(GY27,GY27*(VLOOKUP(GY$1,Conditions!$A:$CT,MATCH($B45&amp;"_m1",Conditions!$S$1:$CT$1,0)+Conditions!$Q$2,FALSE)*GY$19+GY$18*VLOOKUP(GY$1,Conditions!$A:$CT,MATCH($B45&amp;"_m2",Conditions!$S$1:$CT$1,0)+Conditions!$Q$2,FALSE))+VLOOKUP(GY$1,Conditions!$A:$CT,MATCH($B45&amp;"_b",Conditions!$S$1:$CT$1,0)+Conditions!$Q$2,FALSE),"")</f>
        <v>2.2958356391714089E-3</v>
      </c>
      <c r="GZ45" s="15">
        <f>IF(GZ27,GZ27*(VLOOKUP(GZ$1,Conditions!$A:$CT,MATCH($B45&amp;"_m1",Conditions!$S$1:$CT$1,0)+Conditions!$Q$2,FALSE)*GZ$19+GZ$18*VLOOKUP(GZ$1,Conditions!$A:$CT,MATCH($B45&amp;"_m2",Conditions!$S$1:$CT$1,0)+Conditions!$Q$2,FALSE))+VLOOKUP(GZ$1,Conditions!$A:$CT,MATCH($B45&amp;"_b",Conditions!$S$1:$CT$1,0)+Conditions!$Q$2,FALSE),"")</f>
        <v>2.4972752805644096E-3</v>
      </c>
      <c r="HA45" s="15">
        <f>IF(HA27,HA27*(VLOOKUP(HA$1,Conditions!$A:$CT,MATCH($B45&amp;"_m1",Conditions!$S$1:$CT$1,0)+Conditions!$Q$2,FALSE)*HA$19+HA$18*VLOOKUP(HA$1,Conditions!$A:$CT,MATCH($B45&amp;"_m2",Conditions!$S$1:$CT$1,0)+Conditions!$Q$2,FALSE))+VLOOKUP(HA$1,Conditions!$A:$CT,MATCH($B45&amp;"_b",Conditions!$S$1:$CT$1,0)+Conditions!$Q$2,FALSE),"")</f>
        <v>1.9325248573733177E-3</v>
      </c>
      <c r="HB45" s="15">
        <f>IF(HB27,HB27*(VLOOKUP(HB$1,Conditions!$A:$CT,MATCH($B45&amp;"_m1",Conditions!$S$1:$CT$1,0)+Conditions!$Q$2,FALSE)*HB$19+HB$18*VLOOKUP(HB$1,Conditions!$A:$CT,MATCH($B45&amp;"_m2",Conditions!$S$1:$CT$1,0)+Conditions!$Q$2,FALSE))+VLOOKUP(HB$1,Conditions!$A:$CT,MATCH($B45&amp;"_b",Conditions!$S$1:$CT$1,0)+Conditions!$Q$2,FALSE),"")</f>
        <v>2.209504364288694E-3</v>
      </c>
      <c r="HC45" s="15">
        <f>IF(HC27,HC27*(VLOOKUP(HC$1,Conditions!$A:$CT,MATCH($B45&amp;"_m1",Conditions!$S$1:$CT$1,0)+Conditions!$Q$2,FALSE)*HC$19+HC$18*VLOOKUP(HC$1,Conditions!$A:$CT,MATCH($B45&amp;"_m2",Conditions!$S$1:$CT$1,0)+Conditions!$Q$2,FALSE))+VLOOKUP(HC$1,Conditions!$A:$CT,MATCH($B45&amp;"_b",Conditions!$S$1:$CT$1,0)+Conditions!$Q$2,FALSE),"")</f>
        <v>2.3641812317868908E-3</v>
      </c>
      <c r="HD45" s="15">
        <f>IF(HD27,HD27*(VLOOKUP(HD$1,Conditions!$A:$CT,MATCH($B45&amp;"_m1",Conditions!$S$1:$CT$1,0)+Conditions!$Q$2,FALSE)*HD$19+HD$18*VLOOKUP(HD$1,Conditions!$A:$CT,MATCH($B45&amp;"_m2",Conditions!$S$1:$CT$1,0)+Conditions!$Q$2,FALSE))+VLOOKUP(HD$1,Conditions!$A:$CT,MATCH($B45&amp;"_b",Conditions!$S$1:$CT$1,0)+Conditions!$Q$2,FALSE),"")</f>
        <v>1.9001506292922997E-3</v>
      </c>
      <c r="HE45" s="15">
        <f>IF(HE27,HE27*(VLOOKUP(HE$1,Conditions!$A:$CT,MATCH($B45&amp;"_m1",Conditions!$S$1:$CT$1,0)+Conditions!$Q$2,FALSE)*HE$19+HE$18*VLOOKUP(HE$1,Conditions!$A:$CT,MATCH($B45&amp;"_m2",Conditions!$S$1:$CT$1,0)+Conditions!$Q$2,FALSE))+VLOOKUP(HE$1,Conditions!$A:$CT,MATCH($B45&amp;"_b",Conditions!$S$1:$CT$1,0)+Conditions!$Q$2,FALSE),"")</f>
        <v>2.2994327756248548E-3</v>
      </c>
      <c r="HF45" s="15">
        <f>IF(HF27,HF27*(VLOOKUP(HF$1,Conditions!$A:$CT,MATCH($B45&amp;"_m1",Conditions!$S$1:$CT$1,0)+Conditions!$Q$2,FALSE)*HF$19+HF$18*VLOOKUP(HF$1,Conditions!$A:$CT,MATCH($B45&amp;"_m2",Conditions!$S$1:$CT$1,0)+Conditions!$Q$2,FALSE))+VLOOKUP(HF$1,Conditions!$A:$CT,MATCH($B45&amp;"_b",Conditions!$S$1:$CT$1,0)+Conditions!$Q$2,FALSE),"")</f>
        <v>1.903747765745746E-3</v>
      </c>
      <c r="HG45" s="15">
        <f>IF(HG27,HG27*(VLOOKUP(HG$1,Conditions!$A:$CT,MATCH($B45&amp;"_m1",Conditions!$S$1:$CT$1,0)+Conditions!$Q$2,FALSE)*HG$19+HG$18*VLOOKUP(HG$1,Conditions!$A:$CT,MATCH($B45&amp;"_m2",Conditions!$S$1:$CT$1,0)+Conditions!$Q$2,FALSE))+VLOOKUP(HG$1,Conditions!$A:$CT,MATCH($B45&amp;"_b",Conditions!$S$1:$CT$1,0)+Conditions!$Q$2,FALSE),"")</f>
        <v>2.1987129549283545E-3</v>
      </c>
      <c r="HH45" s="15">
        <f>IF(HH27,HH27*(VLOOKUP(HH$1,Conditions!$A:$CT,MATCH($B45&amp;"_m1",Conditions!$S$1:$CT$1,0)+Conditions!$Q$2,FALSE)*HH$19+HH$18*VLOOKUP(HH$1,Conditions!$A:$CT,MATCH($B45&amp;"_m2",Conditions!$S$1:$CT$1,0)+Conditions!$Q$2,FALSE))+VLOOKUP(HH$1,Conditions!$A:$CT,MATCH($B45&amp;"_b",Conditions!$S$1:$CT$1,0)+Conditions!$Q$2,FALSE),"")</f>
        <v>2.2670585475438368E-3</v>
      </c>
      <c r="HI45" s="15">
        <f>IF(HI27,HI27*(VLOOKUP(HI$1,Conditions!$A:$CT,MATCH($B45&amp;"_m1",Conditions!$S$1:$CT$1,0)+Conditions!$Q$2,FALSE)*HI$19+HI$18*VLOOKUP(HI$1,Conditions!$A:$CT,MATCH($B45&amp;"_m2",Conditions!$S$1:$CT$1,0)+Conditions!$Q$2,FALSE))+VLOOKUP(HI$1,Conditions!$A:$CT,MATCH($B45&amp;"_b",Conditions!$S$1:$CT$1,0)+Conditions!$Q$2,FALSE),"")</f>
        <v>2.2310871830093725E-3</v>
      </c>
      <c r="HJ45" s="15">
        <f>IF(HJ27,HJ27*(VLOOKUP(HJ$1,Conditions!$A:$CT,MATCH($B45&amp;"_m1",Conditions!$S$1:$CT$1,0)+Conditions!$Q$2,FALSE)*HJ$19+HJ$18*VLOOKUP(HJ$1,Conditions!$A:$CT,MATCH($B45&amp;"_m2",Conditions!$S$1:$CT$1,0)+Conditions!$Q$2,FALSE))+VLOOKUP(HJ$1,Conditions!$A:$CT,MATCH($B45&amp;"_b",Conditions!$S$1:$CT$1,0)+Conditions!$Q$2,FALSE),"")</f>
        <v>2.2238929101024798E-3</v>
      </c>
      <c r="HK45" s="15">
        <f>IF(HK27,HK27*(VLOOKUP(HK$1,Conditions!$A:$CT,MATCH($B45&amp;"_m1",Conditions!$S$1:$CT$1,0)+Conditions!$Q$2,FALSE)*HK$19+HK$18*VLOOKUP(HK$1,Conditions!$A:$CT,MATCH($B45&amp;"_m2",Conditions!$S$1:$CT$1,0)+Conditions!$Q$2,FALSE))+VLOOKUP(HK$1,Conditions!$A:$CT,MATCH($B45&amp;"_b",Conditions!$S$1:$CT$1,0)+Conditions!$Q$2,FALSE),"")</f>
        <v>1.6749907710958392E-3</v>
      </c>
      <c r="HL45" s="15">
        <f>IF(HL27,HL27*(VLOOKUP(HL$1,Conditions!$A:$CT,MATCH($B45&amp;"_m1",Conditions!$S$1:$CT$1,0)+Conditions!$Q$2,FALSE)*HL$19+HL$18*VLOOKUP(HL$1,Conditions!$A:$CT,MATCH($B45&amp;"_m2",Conditions!$S$1:$CT$1,0)+Conditions!$Q$2,FALSE))+VLOOKUP(HL$1,Conditions!$A:$CT,MATCH($B45&amp;"_b",Conditions!$S$1:$CT$1,0)+Conditions!$Q$2,FALSE),"")</f>
        <v>1.6645716585006012E-3</v>
      </c>
      <c r="HM45" s="15">
        <f>IF(HM27,HM27*(VLOOKUP(HM$1,Conditions!$A:$CT,MATCH($B45&amp;"_m1",Conditions!$S$1:$CT$1,0)+Conditions!$Q$2,FALSE)*HM$19+HM$18*VLOOKUP(HM$1,Conditions!$A:$CT,MATCH($B45&amp;"_m2",Conditions!$S$1:$CT$1,0)+Conditions!$Q$2,FALSE))+VLOOKUP(HM$1,Conditions!$A:$CT,MATCH($B45&amp;"_b",Conditions!$S$1:$CT$1,0)+Conditions!$Q$2,FALSE),"")</f>
        <v>1.3381061305164791E-3</v>
      </c>
      <c r="HN45" s="15">
        <f>IF(HN27,HN27*(VLOOKUP(HN$1,Conditions!$A:$CT,MATCH($B45&amp;"_m1",Conditions!$S$1:$CT$1,0)+Conditions!$Q$2,FALSE)*HN$19+HN$18*VLOOKUP(HN$1,Conditions!$A:$CT,MATCH($B45&amp;"_m2",Conditions!$S$1:$CT$1,0)+Conditions!$Q$2,FALSE))+VLOOKUP(HN$1,Conditions!$A:$CT,MATCH($B45&amp;"_b",Conditions!$S$1:$CT$1,0)+Conditions!$Q$2,FALSE),"")</f>
        <v>9.7691022721489718E-4</v>
      </c>
      <c r="HO45" s="15">
        <f>IF(HO27,HO27*(VLOOKUP(HO$1,Conditions!$A:$CT,MATCH($B45&amp;"_m1",Conditions!$S$1:$CT$1,0)+Conditions!$Q$2,FALSE)*HO$19+HO$18*VLOOKUP(HO$1,Conditions!$A:$CT,MATCH($B45&amp;"_m2",Conditions!$S$1:$CT$1,0)+Conditions!$Q$2,FALSE))+VLOOKUP(HO$1,Conditions!$A:$CT,MATCH($B45&amp;"_b",Conditions!$S$1:$CT$1,0)+Conditions!$Q$2,FALSE),"")</f>
        <v>1.2616993048180675E-3</v>
      </c>
      <c r="HP45" s="15">
        <f>IF(HP27,HP27*(VLOOKUP(HP$1,Conditions!$A:$CT,MATCH($B45&amp;"_m1",Conditions!$S$1:$CT$1,0)+Conditions!$Q$2,FALSE)*HP$19+HP$18*VLOOKUP(HP$1,Conditions!$A:$CT,MATCH($B45&amp;"_m2",Conditions!$S$1:$CT$1,0)+Conditions!$Q$2,FALSE))+VLOOKUP(HP$1,Conditions!$A:$CT,MATCH($B45&amp;"_b",Conditions!$S$1:$CT$1,0)+Conditions!$Q$2,FALSE),"")</f>
        <v>1.7236132965402829E-3</v>
      </c>
      <c r="HQ45" s="15">
        <f>IF(HQ27,HQ27*(VLOOKUP(HQ$1,Conditions!$A:$CT,MATCH($B45&amp;"_m1",Conditions!$S$1:$CT$1,0)+Conditions!$Q$2,FALSE)*HQ$19+HQ$18*VLOOKUP(HQ$1,Conditions!$A:$CT,MATCH($B45&amp;"_m2",Conditions!$S$1:$CT$1,0)+Conditions!$Q$2,FALSE))+VLOOKUP(HQ$1,Conditions!$A:$CT,MATCH($B45&amp;"_b",Conditions!$S$1:$CT$1,0)+Conditions!$Q$2,FALSE),"")</f>
        <v>1.7687627844529806E-3</v>
      </c>
      <c r="HR45" s="15">
        <f>IF(HR27,HR27*(VLOOKUP(HR$1,Conditions!$A:$CT,MATCH($B45&amp;"_m1",Conditions!$S$1:$CT$1,0)+Conditions!$Q$2,FALSE)*HR$19+HR$18*VLOOKUP(HR$1,Conditions!$A:$CT,MATCH($B45&amp;"_m2",Conditions!$S$1:$CT$1,0)+Conditions!$Q$2,FALSE))+VLOOKUP(HR$1,Conditions!$A:$CT,MATCH($B45&amp;"_b",Conditions!$S$1:$CT$1,0)+Conditions!$Q$2,FALSE),"")</f>
        <v>1.7757088595164725E-3</v>
      </c>
      <c r="HS45" s="15">
        <f>IF(HS27,HS27*(VLOOKUP(HS$1,Conditions!$A:$CT,MATCH($B45&amp;"_m1",Conditions!$S$1:$CT$1,0)+Conditions!$Q$2,FALSE)*HS$19+HS$18*VLOOKUP(HS$1,Conditions!$A:$CT,MATCH($B45&amp;"_m2",Conditions!$S$1:$CT$1,0)+Conditions!$Q$2,FALSE))+VLOOKUP(HS$1,Conditions!$A:$CT,MATCH($B45&amp;"_b",Conditions!$S$1:$CT$1,0)+Conditions!$Q$2,FALSE),"")</f>
        <v>1.7652897469212347E-3</v>
      </c>
      <c r="HT45" s="15">
        <f>IF(HT27,HT27*(VLOOKUP(HT$1,Conditions!$A:$CT,MATCH($B45&amp;"_m1",Conditions!$S$1:$CT$1,0)+Conditions!$Q$2,FALSE)*HT$19+HT$18*VLOOKUP(HT$1,Conditions!$A:$CT,MATCH($B45&amp;"_m2",Conditions!$S$1:$CT$1,0)+Conditions!$Q$2,FALSE))+VLOOKUP(HT$1,Conditions!$A:$CT,MATCH($B45&amp;"_b",Conditions!$S$1:$CT$1,0)+Conditions!$Q$2,FALSE),"")</f>
        <v>1.7757088595164725E-3</v>
      </c>
      <c r="HU45" s="15">
        <f>IF(HU27,HU27*(VLOOKUP(HU$1,Conditions!$A:$CT,MATCH($B45&amp;"_m1",Conditions!$S$1:$CT$1,0)+Conditions!$Q$2,FALSE)*HU$19+HU$18*VLOOKUP(HU$1,Conditions!$A:$CT,MATCH($B45&amp;"_m2",Conditions!$S$1:$CT$1,0)+Conditions!$Q$2,FALSE))+VLOOKUP(HU$1,Conditions!$A:$CT,MATCH($B45&amp;"_b",Conditions!$S$1:$CT$1,0)+Conditions!$Q$2,FALSE),"")</f>
        <v>1.7791818970482186E-3</v>
      </c>
      <c r="HV45" s="15">
        <f>IF(HV27,HV27*(VLOOKUP(HV$1,Conditions!$A:$CT,MATCH($B45&amp;"_m1",Conditions!$S$1:$CT$1,0)+Conditions!$Q$2,FALSE)*HV$19+HV$18*VLOOKUP(HV$1,Conditions!$A:$CT,MATCH($B45&amp;"_m2",Conditions!$S$1:$CT$1,0)+Conditions!$Q$2,FALSE))+VLOOKUP(HV$1,Conditions!$A:$CT,MATCH($B45&amp;"_b",Conditions!$S$1:$CT$1,0)+Conditions!$Q$2,FALSE),"")</f>
        <v>1.7757088595164725E-3</v>
      </c>
      <c r="HW45" s="15">
        <f>IF(HW27,HW27*(VLOOKUP(HW$1,Conditions!$A:$CT,MATCH($B45&amp;"_m1",Conditions!$S$1:$CT$1,0)+Conditions!$Q$2,FALSE)*HW$19+HW$18*VLOOKUP(HW$1,Conditions!$A:$CT,MATCH($B45&amp;"_m2",Conditions!$S$1:$CT$1,0)+Conditions!$Q$2,FALSE))+VLOOKUP(HW$1,Conditions!$A:$CT,MATCH($B45&amp;"_b",Conditions!$S$1:$CT$1,0)+Conditions!$Q$2,FALSE),"")</f>
        <v>1.7896010096434564E-3</v>
      </c>
      <c r="HX45" s="15">
        <f>IF(HX27,HX27*(VLOOKUP(HX$1,Conditions!$A:$CT,MATCH($B45&amp;"_m1",Conditions!$S$1:$CT$1,0)+Conditions!$Q$2,FALSE)*HX$19+HX$18*VLOOKUP(HX$1,Conditions!$A:$CT,MATCH($B45&amp;"_m2",Conditions!$S$1:$CT$1,0)+Conditions!$Q$2,FALSE))+VLOOKUP(HX$1,Conditions!$A:$CT,MATCH($B45&amp;"_b",Conditions!$S$1:$CT$1,0)+Conditions!$Q$2,FALSE),"")</f>
        <v>1.7896010096434564E-3</v>
      </c>
      <c r="HY45" s="15">
        <f>IF(HY27,HY27*(VLOOKUP(HY$1,Conditions!$A:$CT,MATCH($B45&amp;"_m1",Conditions!$S$1:$CT$1,0)+Conditions!$Q$2,FALSE)*HY$19+HY$18*VLOOKUP(HY$1,Conditions!$A:$CT,MATCH($B45&amp;"_m2",Conditions!$S$1:$CT$1,0)+Conditions!$Q$2,FALSE))+VLOOKUP(HY$1,Conditions!$A:$CT,MATCH($B45&amp;"_b",Conditions!$S$1:$CT$1,0)+Conditions!$Q$2,FALSE),"")</f>
        <v>1.7965470847069484E-3</v>
      </c>
      <c r="HZ45" s="15">
        <f>IF(HZ27,HZ27*(VLOOKUP(HZ$1,Conditions!$A:$CT,MATCH($B45&amp;"_m1",Conditions!$S$1:$CT$1,0)+Conditions!$Q$2,FALSE)*HZ$19+HZ$18*VLOOKUP(HZ$1,Conditions!$A:$CT,MATCH($B45&amp;"_m2",Conditions!$S$1:$CT$1,0)+Conditions!$Q$2,FALSE))+VLOOKUP(HZ$1,Conditions!$A:$CT,MATCH($B45&amp;"_b",Conditions!$S$1:$CT$1,0)+Conditions!$Q$2,FALSE),"")</f>
        <v>1.7896010096434564E-3</v>
      </c>
      <c r="IA45" s="15">
        <f>IF(IA27,IA27*(VLOOKUP(IA$1,Conditions!$A:$CT,MATCH($B45&amp;"_m1",Conditions!$S$1:$CT$1,0)+Conditions!$Q$2,FALSE)*IA$19+IA$18*VLOOKUP(IA$1,Conditions!$A:$CT,MATCH($B45&amp;"_m2",Conditions!$S$1:$CT$1,0)+Conditions!$Q$2,FALSE))+VLOOKUP(IA$1,Conditions!$A:$CT,MATCH($B45&amp;"_b",Conditions!$S$1:$CT$1,0)+Conditions!$Q$2,FALSE),"")</f>
        <v>1.8034931597704403E-3</v>
      </c>
      <c r="IB45" s="15">
        <f>IF(IB27,IB27*(VLOOKUP(IB$1,Conditions!$A:$CT,MATCH($B45&amp;"_m1",Conditions!$S$1:$CT$1,0)+Conditions!$Q$2,FALSE)*IB$19+IB$18*VLOOKUP(IB$1,Conditions!$A:$CT,MATCH($B45&amp;"_m2",Conditions!$S$1:$CT$1,0)+Conditions!$Q$2,FALSE))+VLOOKUP(IB$1,Conditions!$A:$CT,MATCH($B45&amp;"_b",Conditions!$S$1:$CT$1,0)+Conditions!$Q$2,FALSE),"")</f>
        <v>1.7930740471752025E-3</v>
      </c>
      <c r="IC45" s="15">
        <f>IF(IC27,IC27*(VLOOKUP(IC$1,Conditions!$A:$CT,MATCH($B45&amp;"_m1",Conditions!$S$1:$CT$1,0)+Conditions!$Q$2,FALSE)*IC$19+IC$18*VLOOKUP(IC$1,Conditions!$A:$CT,MATCH($B45&amp;"_m2",Conditions!$S$1:$CT$1,0)+Conditions!$Q$2,FALSE))+VLOOKUP(IC$1,Conditions!$A:$CT,MATCH($B45&amp;"_b",Conditions!$S$1:$CT$1,0)+Conditions!$Q$2,FALSE),"")</f>
        <v>1.8034931597704403E-3</v>
      </c>
      <c r="ID45" s="15">
        <f>IF(ID27,ID27*(VLOOKUP(ID$1,Conditions!$A:$CT,MATCH($B45&amp;"_m1",Conditions!$S$1:$CT$1,0)+Conditions!$Q$2,FALSE)*ID$19+ID$18*VLOOKUP(ID$1,Conditions!$A:$CT,MATCH($B45&amp;"_m2",Conditions!$S$1:$CT$1,0)+Conditions!$Q$2,FALSE))+VLOOKUP(ID$1,Conditions!$A:$CT,MATCH($B45&amp;"_b",Conditions!$S$1:$CT$1,0)+Conditions!$Q$2,FALSE),"")</f>
        <v>1.8000201222386945E-3</v>
      </c>
      <c r="IE45" s="15">
        <f>IF(IE27,IE27*(VLOOKUP(IE$1,Conditions!$A:$CT,MATCH($B45&amp;"_m1",Conditions!$S$1:$CT$1,0)+Conditions!$Q$2,FALSE)*IE$19+IE$18*VLOOKUP(IE$1,Conditions!$A:$CT,MATCH($B45&amp;"_m2",Conditions!$S$1:$CT$1,0)+Conditions!$Q$2,FALSE))+VLOOKUP(IE$1,Conditions!$A:$CT,MATCH($B45&amp;"_b",Conditions!$S$1:$CT$1,0)+Conditions!$Q$2,FALSE),"")</f>
        <v>1.7722358219847264E-3</v>
      </c>
      <c r="IF45" s="15">
        <f>IF(IF27,IF27*(VLOOKUP(IF$1,Conditions!$A:$CT,MATCH($B45&amp;"_m1",Conditions!$S$1:$CT$1,0)+Conditions!$Q$2,FALSE)*IF$19+IF$18*VLOOKUP(IF$1,Conditions!$A:$CT,MATCH($B45&amp;"_m2",Conditions!$S$1:$CT$1,0)+Conditions!$Q$2,FALSE))+VLOOKUP(IF$1,Conditions!$A:$CT,MATCH($B45&amp;"_b",Conditions!$S$1:$CT$1,0)+Conditions!$Q$2,FALSE),"")</f>
        <v>1.7722358219847264E-3</v>
      </c>
      <c r="IG45" s="15">
        <f>IF(IG27,IG27*(VLOOKUP(IG$1,Conditions!$A:$CT,MATCH($B45&amp;"_m1",Conditions!$S$1:$CT$1,0)+Conditions!$Q$2,FALSE)*IG$19+IG$18*VLOOKUP(IG$1,Conditions!$A:$CT,MATCH($B45&amp;"_m2",Conditions!$S$1:$CT$1,0)+Conditions!$Q$2,FALSE))+VLOOKUP(IG$1,Conditions!$A:$CT,MATCH($B45&amp;"_b",Conditions!$S$1:$CT$1,0)+Conditions!$Q$2,FALSE),"")</f>
        <v>1.8034931597704403E-3</v>
      </c>
      <c r="IH45" s="15">
        <f>IF(IH27,IH27*(VLOOKUP(IH$1,Conditions!$A:$CT,MATCH($B45&amp;"_m1",Conditions!$S$1:$CT$1,0)+Conditions!$Q$2,FALSE)*IH$19+IH$18*VLOOKUP(IH$1,Conditions!$A:$CT,MATCH($B45&amp;"_m2",Conditions!$S$1:$CT$1,0)+Conditions!$Q$2,FALSE))+VLOOKUP(IH$1,Conditions!$A:$CT,MATCH($B45&amp;"_b",Conditions!$S$1:$CT$1,0)+Conditions!$Q$2,FALSE),"")</f>
        <v>1.8069661973021862E-3</v>
      </c>
      <c r="II45" s="15">
        <f>IF(II27,II27*(VLOOKUP(II$1,Conditions!$A:$CT,MATCH($B45&amp;"_m1",Conditions!$S$1:$CT$1,0)+Conditions!$Q$2,FALSE)*II$19+II$18*VLOOKUP(II$1,Conditions!$A:$CT,MATCH($B45&amp;"_m2",Conditions!$S$1:$CT$1,0)+Conditions!$Q$2,FALSE))+VLOOKUP(II$1,Conditions!$A:$CT,MATCH($B45&amp;"_b",Conditions!$S$1:$CT$1,0)+Conditions!$Q$2,FALSE),"")</f>
        <v>1.8139122723656784E-3</v>
      </c>
      <c r="IJ45" s="15">
        <f>IF(IJ27,IJ27*(VLOOKUP(IJ$1,Conditions!$A:$CT,MATCH($B45&amp;"_m1",Conditions!$S$1:$CT$1,0)+Conditions!$Q$2,FALSE)*IJ$19+IJ$18*VLOOKUP(IJ$1,Conditions!$A:$CT,MATCH($B45&amp;"_m2",Conditions!$S$1:$CT$1,0)+Conditions!$Q$2,FALSE))+VLOOKUP(IJ$1,Conditions!$A:$CT,MATCH($B45&amp;"_b",Conditions!$S$1:$CT$1,0)+Conditions!$Q$2,FALSE),"")</f>
        <v>1.8034931597704403E-3</v>
      </c>
      <c r="IK45" s="15">
        <f>IF(IK27,IK27*(VLOOKUP(IK$1,Conditions!$A:$CT,MATCH($B45&amp;"_m1",Conditions!$S$1:$CT$1,0)+Conditions!$Q$2,FALSE)*IK$19+IK$18*VLOOKUP(IK$1,Conditions!$A:$CT,MATCH($B45&amp;"_m2",Conditions!$S$1:$CT$1,0)+Conditions!$Q$2,FALSE))+VLOOKUP(IK$1,Conditions!$A:$CT,MATCH($B45&amp;"_b",Conditions!$S$1:$CT$1,0)+Conditions!$Q$2,FALSE),"")</f>
        <v>1.8000201222386945E-3</v>
      </c>
      <c r="IL45" s="15">
        <f>IF(IL27,IL27*(VLOOKUP(IL$1,Conditions!$A:$CT,MATCH($B45&amp;"_m1",Conditions!$S$1:$CT$1,0)+Conditions!$Q$2,FALSE)*IL$19+IL$18*VLOOKUP(IL$1,Conditions!$A:$CT,MATCH($B45&amp;"_m2",Conditions!$S$1:$CT$1,0)+Conditions!$Q$2,FALSE))+VLOOKUP(IL$1,Conditions!$A:$CT,MATCH($B45&amp;"_b",Conditions!$S$1:$CT$1,0)+Conditions!$Q$2,FALSE),"")</f>
        <v>1.8139122723656784E-3</v>
      </c>
      <c r="IM45" s="15">
        <f>IF(IM27,IM27*(VLOOKUP(IM$1,Conditions!$A:$CT,MATCH($B45&amp;"_m1",Conditions!$S$1:$CT$1,0)+Conditions!$Q$2,FALSE)*IM$19+IM$18*VLOOKUP(IM$1,Conditions!$A:$CT,MATCH($B45&amp;"_m2",Conditions!$S$1:$CT$1,0)+Conditions!$Q$2,FALSE))+VLOOKUP(IM$1,Conditions!$A:$CT,MATCH($B45&amp;"_b",Conditions!$S$1:$CT$1,0)+Conditions!$Q$2,FALSE),"")</f>
        <v>1.8243313849609162E-3</v>
      </c>
      <c r="IN45" s="15">
        <f>IF(IN27,IN27*(VLOOKUP(IN$1,Conditions!$A:$CT,MATCH($B45&amp;"_m1",Conditions!$S$1:$CT$1,0)+Conditions!$Q$2,FALSE)*IN$19+IN$18*VLOOKUP(IN$1,Conditions!$A:$CT,MATCH($B45&amp;"_m2",Conditions!$S$1:$CT$1,0)+Conditions!$Q$2,FALSE))+VLOOKUP(IN$1,Conditions!$A:$CT,MATCH($B45&amp;"_b",Conditions!$S$1:$CT$1,0)+Conditions!$Q$2,FALSE),"")</f>
        <v>1.8034931597704403E-3</v>
      </c>
      <c r="IO45" s="15">
        <f>IF(IO27,IO27*(VLOOKUP(IO$1,Conditions!$A:$CT,MATCH($B45&amp;"_m1",Conditions!$S$1:$CT$1,0)+Conditions!$Q$2,FALSE)*IO$19+IO$18*VLOOKUP(IO$1,Conditions!$A:$CT,MATCH($B45&amp;"_m2",Conditions!$S$1:$CT$1,0)+Conditions!$Q$2,FALSE))+VLOOKUP(IO$1,Conditions!$A:$CT,MATCH($B45&amp;"_b",Conditions!$S$1:$CT$1,0)+Conditions!$Q$2,FALSE),"")</f>
        <v>6.8294129961555851E-3</v>
      </c>
      <c r="IP45" s="15">
        <f>IF(IP27,IP27*(VLOOKUP(IP$1,Conditions!$A:$CT,MATCH($B45&amp;"_m1",Conditions!$S$1:$CT$1,0)+Conditions!$Q$2,FALSE)*IP$19+IP$18*VLOOKUP(IP$1,Conditions!$A:$CT,MATCH($B45&amp;"_m2",Conditions!$S$1:$CT$1,0)+Conditions!$Q$2,FALSE))+VLOOKUP(IP$1,Conditions!$A:$CT,MATCH($B45&amp;"_b",Conditions!$S$1:$CT$1,0)+Conditions!$Q$2,FALSE),"")</f>
        <v>6.6552515090020402E-3</v>
      </c>
      <c r="IQ45" s="15">
        <f>IF(IQ27,IQ27*(VLOOKUP(IQ$1,Conditions!$A:$CT,MATCH($B45&amp;"_m1",Conditions!$S$1:$CT$1,0)+Conditions!$Q$2,FALSE)*IQ$19+IQ$18*VLOOKUP(IQ$1,Conditions!$A:$CT,MATCH($B45&amp;"_m2",Conditions!$S$1:$CT$1,0)+Conditions!$Q$2,FALSE))+VLOOKUP(IQ$1,Conditions!$A:$CT,MATCH($B45&amp;"_b",Conditions!$S$1:$CT$1,0)+Conditions!$Q$2,FALSE),"")</f>
        <v>6.6044544085822558E-3</v>
      </c>
      <c r="IR45" s="15">
        <f>IF(IR27,IR27*(VLOOKUP(IR$1,Conditions!$A:$CT,MATCH($B45&amp;"_m1",Conditions!$S$1:$CT$1,0)+Conditions!$Q$2,FALSE)*IR$19+IR$18*VLOOKUP(IR$1,Conditions!$A:$CT,MATCH($B45&amp;"_m2",Conditions!$S$1:$CT$1,0)+Conditions!$Q$2,FALSE))+VLOOKUP(IR$1,Conditions!$A:$CT,MATCH($B45&amp;"_b",Conditions!$S$1:$CT$1,0)+Conditions!$Q$2,FALSE),"")</f>
        <v>6.5500289438467727E-3</v>
      </c>
      <c r="IS45" s="15">
        <f>IF(IS27,IS27*(VLOOKUP(IS$1,Conditions!$A:$CT,MATCH($B45&amp;"_m1",Conditions!$S$1:$CT$1,0)+Conditions!$Q$2,FALSE)*IS$19+IS$18*VLOOKUP(IS$1,Conditions!$A:$CT,MATCH($B45&amp;"_m2",Conditions!$S$1:$CT$1,0)+Conditions!$Q$2,FALSE))+VLOOKUP(IS$1,Conditions!$A:$CT,MATCH($B45&amp;"_b",Conditions!$S$1:$CT$1,0)+Conditions!$Q$2,FALSE),"")</f>
        <v>6.6371096874235456E-3</v>
      </c>
      <c r="IT45" s="15">
        <f>IF(IT27,IT27*(VLOOKUP(IT$1,Conditions!$A:$CT,MATCH($B45&amp;"_m1",Conditions!$S$1:$CT$1,0)+Conditions!$Q$2,FALSE)*IT$19+IT$18*VLOOKUP(IT$1,Conditions!$A:$CT,MATCH($B45&amp;"_m2",Conditions!$S$1:$CT$1,0)+Conditions!$Q$2,FALSE))+VLOOKUP(IT$1,Conditions!$A:$CT,MATCH($B45&amp;"_b",Conditions!$S$1:$CT$1,0)+Conditions!$Q$2,FALSE),"")</f>
        <v>6.6951635164747272E-3</v>
      </c>
      <c r="IU45" s="15">
        <f>IF(IU27,IU27*(VLOOKUP(IU$1,Conditions!$A:$CT,MATCH($B45&amp;"_m1",Conditions!$S$1:$CT$1,0)+Conditions!$Q$2,FALSE)*IU$19+IU$18*VLOOKUP(IU$1,Conditions!$A:$CT,MATCH($B45&amp;"_m2",Conditions!$S$1:$CT$1,0)+Conditions!$Q$2,FALSE))+VLOOKUP(IU$1,Conditions!$A:$CT,MATCH($B45&amp;"_b",Conditions!$S$1:$CT$1,0)+Conditions!$Q$2,FALSE),"")</f>
        <v>6.666136601949136E-3</v>
      </c>
      <c r="IV45" s="15">
        <f>IF(IV27,IV27*(VLOOKUP(IV$1,Conditions!$A:$CT,MATCH($B45&amp;"_m1",Conditions!$S$1:$CT$1,0)+Conditions!$Q$2,FALSE)*IV$19+IV$18*VLOOKUP(IV$1,Conditions!$A:$CT,MATCH($B45&amp;"_m2",Conditions!$S$1:$CT$1,0)+Conditions!$Q$2,FALSE))+VLOOKUP(IV$1,Conditions!$A:$CT,MATCH($B45&amp;"_b",Conditions!$S$1:$CT$1,0)+Conditions!$Q$2,FALSE),"")</f>
        <v>6.6334813231078461E-3</v>
      </c>
      <c r="IW45" s="15">
        <f>IF(IW27,IW27*(VLOOKUP(IW$1,Conditions!$A:$CT,MATCH($B45&amp;"_m1",Conditions!$S$1:$CT$1,0)+Conditions!$Q$2,FALSE)*IW$19+IW$18*VLOOKUP(IW$1,Conditions!$A:$CT,MATCH($B45&amp;"_m2",Conditions!$S$1:$CT$1,0)+Conditions!$Q$2,FALSE))+VLOOKUP(IW$1,Conditions!$A:$CT,MATCH($B45&amp;"_b",Conditions!$S$1:$CT$1,0)+Conditions!$Q$2,FALSE),"")</f>
        <v>6.9491490185736478E-3</v>
      </c>
      <c r="IX45" s="15">
        <f>IF(IX27,IX27*(VLOOKUP(IX$1,Conditions!$A:$CT,MATCH($B45&amp;"_m1",Conditions!$S$1:$CT$1,0)+Conditions!$Q$2,FALSE)*IX$19+IX$18*VLOOKUP(IX$1,Conditions!$A:$CT,MATCH($B45&amp;"_m2",Conditions!$S$1:$CT$1,0)+Conditions!$Q$2,FALSE))+VLOOKUP(IX$1,Conditions!$A:$CT,MATCH($B45&amp;"_b",Conditions!$S$1:$CT$1,0)+Conditions!$Q$2,FALSE),"")</f>
        <v>6.9382639256265512E-3</v>
      </c>
      <c r="IY45" s="15">
        <f>IF(IY27,IY27*(VLOOKUP(IY$1,Conditions!$A:$CT,MATCH($B45&amp;"_m1",Conditions!$S$1:$CT$1,0)+Conditions!$Q$2,FALSE)*IY$19+IY$18*VLOOKUP(IY$1,Conditions!$A:$CT,MATCH($B45&amp;"_m2",Conditions!$S$1:$CT$1,0)+Conditions!$Q$2,FALSE))+VLOOKUP(IY$1,Conditions!$A:$CT,MATCH($B45&amp;"_b",Conditions!$S$1:$CT$1,0)+Conditions!$Q$2,FALSE),"")</f>
        <v>7.0833984982545057E-3</v>
      </c>
      <c r="IZ45" s="15">
        <f>IF(IZ27,IZ27*(VLOOKUP(IZ$1,Conditions!$A:$CT,MATCH($B45&amp;"_m1",Conditions!$S$1:$CT$1,0)+Conditions!$Q$2,FALSE)*IZ$19+IZ$18*VLOOKUP(IZ$1,Conditions!$A:$CT,MATCH($B45&amp;"_m2",Conditions!$S$1:$CT$1,0)+Conditions!$Q$2,FALSE))+VLOOKUP(IZ$1,Conditions!$A:$CT,MATCH($B45&amp;"_b",Conditions!$S$1:$CT$1,0)+Conditions!$Q$2,FALSE),"")</f>
        <v>7.1632225131998814E-3</v>
      </c>
      <c r="JA45" s="15">
        <f>IF(JA27,JA27*(VLOOKUP(JA$1,Conditions!$A:$CT,MATCH($B45&amp;"_m1",Conditions!$S$1:$CT$1,0)+Conditions!$Q$2,FALSE)*JA$19+JA$18*VLOOKUP(JA$1,Conditions!$A:$CT,MATCH($B45&amp;"_m2",Conditions!$S$1:$CT$1,0)+Conditions!$Q$2,FALSE))+VLOOKUP(JA$1,Conditions!$A:$CT,MATCH($B45&amp;"_b",Conditions!$S$1:$CT$1,0)+Conditions!$Q$2,FALSE),"")</f>
        <v>7.1196821414114941E-3</v>
      </c>
      <c r="JB45" s="15">
        <f>IF(JB27,JB27*(VLOOKUP(JB$1,Conditions!$A:$CT,MATCH($B45&amp;"_m1",Conditions!$S$1:$CT$1,0)+Conditions!$Q$2,FALSE)*JB$19+JB$18*VLOOKUP(JB$1,Conditions!$A:$CT,MATCH($B45&amp;"_m2",Conditions!$S$1:$CT$1,0)+Conditions!$Q$2,FALSE))+VLOOKUP(JB$1,Conditions!$A:$CT,MATCH($B45&amp;"_b",Conditions!$S$1:$CT$1,0)+Conditions!$Q$2,FALSE),"")</f>
        <v>7.0797701339388071E-3</v>
      </c>
      <c r="JC45" s="15">
        <f>IF(JC27,JC27*(VLOOKUP(JC$1,Conditions!$A:$CT,MATCH($B45&amp;"_m1",Conditions!$S$1:$CT$1,0)+Conditions!$Q$2,FALSE)*JC$19+JC$18*VLOOKUP(JC$1,Conditions!$A:$CT,MATCH($B45&amp;"_m2",Conditions!$S$1:$CT$1,0)+Conditions!$Q$2,FALSE))+VLOOKUP(JC$1,Conditions!$A:$CT,MATCH($B45&amp;"_b",Conditions!$S$1:$CT$1,0)+Conditions!$Q$2,FALSE),"")</f>
        <v>7.1087970484643983E-3</v>
      </c>
      <c r="JD45" s="15">
        <f>IF(JD27,JD27*(VLOOKUP(JD$1,Conditions!$A:$CT,MATCH($B45&amp;"_m1",Conditions!$S$1:$CT$1,0)+Conditions!$Q$2,FALSE)*JD$19+JD$18*VLOOKUP(JD$1,Conditions!$A:$CT,MATCH($B45&amp;"_m2",Conditions!$S$1:$CT$1,0)+Conditions!$Q$2,FALSE))+VLOOKUP(JD$1,Conditions!$A:$CT,MATCH($B45&amp;"_b",Conditions!$S$1:$CT$1,0)+Conditions!$Q$2,FALSE),"")</f>
        <v>7.1196821414114941E-3</v>
      </c>
      <c r="JE45" s="15">
        <f>IF(JE27,JE27*(VLOOKUP(JE$1,Conditions!$A:$CT,MATCH($B45&amp;"_m1",Conditions!$S$1:$CT$1,0)+Conditions!$Q$2,FALSE)*JE$19+JE$18*VLOOKUP(JE$1,Conditions!$A:$CT,MATCH($B45&amp;"_m2",Conditions!$S$1:$CT$1,0)+Conditions!$Q$2,FALSE))+VLOOKUP(JE$1,Conditions!$A:$CT,MATCH($B45&amp;"_b",Conditions!$S$1:$CT$1,0)+Conditions!$Q$2,FALSE),"")</f>
        <v>7.0362297621504206E-3</v>
      </c>
    </row>
    <row r="46" spans="1:265" s="7" customFormat="1" x14ac:dyDescent="0.2">
      <c r="A46" s="8"/>
      <c r="B46" s="21" t="str">
        <f>CONCATENATE(B28,"_",$C$42)</f>
        <v>methanol_FID</v>
      </c>
      <c r="C46" s="11">
        <v>1</v>
      </c>
      <c r="D46" s="11"/>
      <c r="E46" s="15" t="str">
        <f>IF(E28,E28*(VLOOKUP(E$1,Conditions!$A:$CT,MATCH($B46&amp;"_m1",Conditions!$S$1:$CT$1,0)+Conditions!$Q$2,FALSE)*E$19+E$18*VLOOKUP(E$1,Conditions!$A:$CT,MATCH($B46&amp;"_m2",Conditions!$S$1:$CT$1,0)+Conditions!$Q$2,FALSE))+VLOOKUP(E$1,Conditions!$A:$CT,MATCH($B46&amp;"_b",Conditions!$S$1:$CT$1,0)+Conditions!$Q$2,FALSE),"")</f>
        <v/>
      </c>
      <c r="F46" s="15" t="str">
        <f>IF(F28,F28*(VLOOKUP(F$1,Conditions!$A:$CT,MATCH($B46&amp;"_m1",Conditions!$S$1:$CT$1,0)+Conditions!$Q$2,FALSE)*F$19+F$18*VLOOKUP(F$1,Conditions!$A:$CT,MATCH($B46&amp;"_m2",Conditions!$S$1:$CT$1,0)+Conditions!$Q$2,FALSE))+VLOOKUP(F$1,Conditions!$A:$CT,MATCH($B46&amp;"_b",Conditions!$S$1:$CT$1,0)+Conditions!$Q$2,FALSE),"")</f>
        <v/>
      </c>
      <c r="G46" s="15" t="str">
        <f>IF(G28,G28*(VLOOKUP(G$1,Conditions!$A:$CT,MATCH($B46&amp;"_m1",Conditions!$S$1:$CT$1,0)+Conditions!$Q$2,FALSE)*G$19+G$18*VLOOKUP(G$1,Conditions!$A:$CT,MATCH($B46&amp;"_m2",Conditions!$S$1:$CT$1,0)+Conditions!$Q$2,FALSE))+VLOOKUP(G$1,Conditions!$A:$CT,MATCH($B46&amp;"_b",Conditions!$S$1:$CT$1,0)+Conditions!$Q$2,FALSE),"")</f>
        <v/>
      </c>
      <c r="H46" s="15">
        <f>IF(H28,H28*(VLOOKUP(H$1,Conditions!$A:$CT,MATCH($B46&amp;"_m1",Conditions!$S$1:$CT$1,0)+Conditions!$Q$2,FALSE)*H$19+H$18*VLOOKUP(H$1,Conditions!$A:$CT,MATCH($B46&amp;"_m2",Conditions!$S$1:$CT$1,0)+Conditions!$Q$2,FALSE))+VLOOKUP(H$1,Conditions!$A:$CT,MATCH($B46&amp;"_b",Conditions!$S$1:$CT$1,0)+Conditions!$Q$2,FALSE),"")</f>
        <v>4.3962597472684829E-5</v>
      </c>
      <c r="I46" s="15">
        <f>IF(I28,I28*(VLOOKUP(I$1,Conditions!$A:$CT,MATCH($B46&amp;"_m1",Conditions!$S$1:$CT$1,0)+Conditions!$Q$2,FALSE)*I$19+I$18*VLOOKUP(I$1,Conditions!$A:$CT,MATCH($B46&amp;"_m2",Conditions!$S$1:$CT$1,0)+Conditions!$Q$2,FALSE))+VLOOKUP(I$1,Conditions!$A:$CT,MATCH($B46&amp;"_b",Conditions!$S$1:$CT$1,0)+Conditions!$Q$2,FALSE),"")</f>
        <v>4.7651351243278442E-5</v>
      </c>
      <c r="J46" s="15">
        <f>IF(J28,J28*(VLOOKUP(J$1,Conditions!$A:$CT,MATCH($B46&amp;"_m1",Conditions!$S$1:$CT$1,0)+Conditions!$Q$2,FALSE)*J$19+J$18*VLOOKUP(J$1,Conditions!$A:$CT,MATCH($B46&amp;"_m2",Conditions!$S$1:$CT$1,0)+Conditions!$Q$2,FALSE))+VLOOKUP(J$1,Conditions!$A:$CT,MATCH($B46&amp;"_b",Conditions!$S$1:$CT$1,0)+Conditions!$Q$2,FALSE),"")</f>
        <v>6.0561989440356062E-5</v>
      </c>
      <c r="K46" s="15">
        <f>IF(K28,K28*(VLOOKUP(K$1,Conditions!$A:$CT,MATCH($B46&amp;"_m1",Conditions!$S$1:$CT$1,0)+Conditions!$Q$2,FALSE)*K$19+K$18*VLOOKUP(K$1,Conditions!$A:$CT,MATCH($B46&amp;"_m2",Conditions!$S$1:$CT$1,0)+Conditions!$Q$2,FALSE))+VLOOKUP(K$1,Conditions!$A:$CT,MATCH($B46&amp;"_b",Conditions!$S$1:$CT$1,0)+Conditions!$Q$2,FALSE),"")</f>
        <v>4.4775308162820847E-5</v>
      </c>
      <c r="L46" s="15">
        <f>IF(L28,L28*(VLOOKUP(L$1,Conditions!$A:$CT,MATCH($B46&amp;"_m1",Conditions!$S$1:$CT$1,0)+Conditions!$Q$2,FALSE)*L$19+L$18*VLOOKUP(L$1,Conditions!$A:$CT,MATCH($B46&amp;"_m2",Conditions!$S$1:$CT$1,0)+Conditions!$Q$2,FALSE))+VLOOKUP(L$1,Conditions!$A:$CT,MATCH($B46&amp;"_b",Conditions!$S$1:$CT$1,0)+Conditions!$Q$2,FALSE),"")</f>
        <v>4.8360895313898382E-5</v>
      </c>
      <c r="M46" s="15">
        <f>IF(M28,M28*(VLOOKUP(M$1,Conditions!$A:$CT,MATCH($B46&amp;"_m1",Conditions!$S$1:$CT$1,0)+Conditions!$Q$2,FALSE)*M$19+M$18*VLOOKUP(M$1,Conditions!$A:$CT,MATCH($B46&amp;"_m2",Conditions!$S$1:$CT$1,0)+Conditions!$Q$2,FALSE))+VLOOKUP(M$1,Conditions!$A:$CT,MATCH($B46&amp;"_b",Conditions!$S$1:$CT$1,0)+Conditions!$Q$2,FALSE),"")</f>
        <v>4.8360895313898382E-5</v>
      </c>
      <c r="N46" s="15">
        <f>IF(N28,N28*(VLOOKUP(N$1,Conditions!$A:$CT,MATCH($B46&amp;"_m1",Conditions!$S$1:$CT$1,0)+Conditions!$Q$2,FALSE)*N$19+N$18*VLOOKUP(N$1,Conditions!$A:$CT,MATCH($B46&amp;"_m2",Conditions!$S$1:$CT$1,0)+Conditions!$Q$2,FALSE))+VLOOKUP(N$1,Conditions!$A:$CT,MATCH($B46&amp;"_b",Conditions!$S$1:$CT$1,0)+Conditions!$Q$2,FALSE),"")</f>
        <v>4.8360895313898382E-5</v>
      </c>
      <c r="O46" s="15">
        <f>IF(O28,O28*(VLOOKUP(O$1,Conditions!$A:$CT,MATCH($B46&amp;"_m1",Conditions!$S$1:$CT$1,0)+Conditions!$Q$2,FALSE)*O$19+O$18*VLOOKUP(O$1,Conditions!$A:$CT,MATCH($B46&amp;"_m2",Conditions!$S$1:$CT$1,0)+Conditions!$Q$2,FALSE))+VLOOKUP(O$1,Conditions!$A:$CT,MATCH($B46&amp;"_b",Conditions!$S$1:$CT$1,0)+Conditions!$Q$2,FALSE),"")</f>
        <v>5.0153688889437139E-5</v>
      </c>
      <c r="P46" s="15">
        <f>IF(P28,P28*(VLOOKUP(P$1,Conditions!$A:$CT,MATCH($B46&amp;"_m1",Conditions!$S$1:$CT$1,0)+Conditions!$Q$2,FALSE)*P$19+P$18*VLOOKUP(P$1,Conditions!$A:$CT,MATCH($B46&amp;"_m2",Conditions!$S$1:$CT$1,0)+Conditions!$Q$2,FALSE))+VLOOKUP(P$1,Conditions!$A:$CT,MATCH($B46&amp;"_b",Conditions!$S$1:$CT$1,0)+Conditions!$Q$2,FALSE),"")</f>
        <v>5.5476767384115517E-5</v>
      </c>
      <c r="Q46" s="15">
        <f>IF(Q28,Q28*(VLOOKUP(Q$1,Conditions!$A:$CT,MATCH($B46&amp;"_m1",Conditions!$S$1:$CT$1,0)+Conditions!$Q$2,FALSE)*Q$19+Q$18*VLOOKUP(Q$1,Conditions!$A:$CT,MATCH($B46&amp;"_m2",Conditions!$S$1:$CT$1,0)+Conditions!$Q$2,FALSE))+VLOOKUP(Q$1,Conditions!$A:$CT,MATCH($B46&amp;"_b",Conditions!$S$1:$CT$1,0)+Conditions!$Q$2,FALSE),"")</f>
        <v>5.7267433950733595E-5</v>
      </c>
      <c r="R46" s="15">
        <f>IF(R28,R28*(VLOOKUP(R$1,Conditions!$A:$CT,MATCH($B46&amp;"_m1",Conditions!$S$1:$CT$1,0)+Conditions!$Q$2,FALSE)*R$19+R$18*VLOOKUP(R$1,Conditions!$A:$CT,MATCH($B46&amp;"_m2",Conditions!$S$1:$CT$1,0)+Conditions!$Q$2,FALSE))+VLOOKUP(R$1,Conditions!$A:$CT,MATCH($B46&amp;"_b",Conditions!$S$1:$CT$1,0)+Conditions!$Q$2,FALSE),"")</f>
        <v>5.9058100517351661E-5</v>
      </c>
      <c r="S46" s="15">
        <f>IF(S28,S28*(VLOOKUP(S$1,Conditions!$A:$CT,MATCH($B46&amp;"_m1",Conditions!$S$1:$CT$1,0)+Conditions!$Q$2,FALSE)*S$19+S$18*VLOOKUP(S$1,Conditions!$A:$CT,MATCH($B46&amp;"_m2",Conditions!$S$1:$CT$1,0)+Conditions!$Q$2,FALSE))+VLOOKUP(S$1,Conditions!$A:$CT,MATCH($B46&amp;"_b",Conditions!$S$1:$CT$1,0)+Conditions!$Q$2,FALSE),"")</f>
        <v>5.9058100517351661E-5</v>
      </c>
      <c r="T46" s="15">
        <f>IF(T28,T28*(VLOOKUP(T$1,Conditions!$A:$CT,MATCH($B46&amp;"_m1",Conditions!$S$1:$CT$1,0)+Conditions!$Q$2,FALSE)*T$19+T$18*VLOOKUP(T$1,Conditions!$A:$CT,MATCH($B46&amp;"_m2",Conditions!$S$1:$CT$1,0)+Conditions!$Q$2,FALSE))+VLOOKUP(T$1,Conditions!$A:$CT,MATCH($B46&amp;"_b",Conditions!$S$1:$CT$1,0)+Conditions!$Q$2,FALSE),"")</f>
        <v>6.2699174505102524E-5</v>
      </c>
      <c r="U46" s="15">
        <f>IF(U28,U28*(VLOOKUP(U$1,Conditions!$A:$CT,MATCH($B46&amp;"_m1",Conditions!$S$1:$CT$1,0)+Conditions!$Q$2,FALSE)*U$19+U$18*VLOOKUP(U$1,Conditions!$A:$CT,MATCH($B46&amp;"_m2",Conditions!$S$1:$CT$1,0)+Conditions!$Q$2,FALSE))+VLOOKUP(U$1,Conditions!$A:$CT,MATCH($B46&amp;"_b",Conditions!$S$1:$CT$1,0)+Conditions!$Q$2,FALSE),"")</f>
        <v>6.8077148290408211E-5</v>
      </c>
      <c r="V46" s="15">
        <f>IF(V28,V28*(VLOOKUP(V$1,Conditions!$A:$CT,MATCH($B46&amp;"_m1",Conditions!$S$1:$CT$1,0)+Conditions!$Q$2,FALSE)*V$19+V$18*VLOOKUP(V$1,Conditions!$A:$CT,MATCH($B46&amp;"_m2",Conditions!$S$1:$CT$1,0)+Conditions!$Q$2,FALSE))+VLOOKUP(V$1,Conditions!$A:$CT,MATCH($B46&amp;"_b",Conditions!$S$1:$CT$1,0)+Conditions!$Q$2,FALSE),"")</f>
        <v>7.3455122075713911E-5</v>
      </c>
      <c r="W46" s="15">
        <f>IF(W28,W28*(VLOOKUP(W$1,Conditions!$A:$CT,MATCH($B46&amp;"_m1",Conditions!$S$1:$CT$1,0)+Conditions!$Q$2,FALSE)*W$19+W$18*VLOOKUP(W$1,Conditions!$A:$CT,MATCH($B46&amp;"_m2",Conditions!$S$1:$CT$1,0)+Conditions!$Q$2,FALSE))+VLOOKUP(W$1,Conditions!$A:$CT,MATCH($B46&amp;"_b",Conditions!$S$1:$CT$1,0)+Conditions!$Q$2,FALSE),"")</f>
        <v>6.8077148290408211E-5</v>
      </c>
      <c r="X46" s="15">
        <f>IF(X28,X28*(VLOOKUP(X$1,Conditions!$A:$CT,MATCH($B46&amp;"_m1",Conditions!$S$1:$CT$1,0)+Conditions!$Q$2,FALSE)*X$19+X$18*VLOOKUP(X$1,Conditions!$A:$CT,MATCH($B46&amp;"_m2",Conditions!$S$1:$CT$1,0)+Conditions!$Q$2,FALSE))+VLOOKUP(X$1,Conditions!$A:$CT,MATCH($B46&amp;"_b",Conditions!$S$1:$CT$1,0)+Conditions!$Q$2,FALSE),"")</f>
        <v>2.2900595966351224E-4</v>
      </c>
      <c r="Y46" s="15">
        <f>IF(Y28,Y28*(VLOOKUP(Y$1,Conditions!$A:$CT,MATCH($B46&amp;"_m1",Conditions!$S$1:$CT$1,0)+Conditions!$Q$2,FALSE)*Y$19+Y$18*VLOOKUP(Y$1,Conditions!$A:$CT,MATCH($B46&amp;"_m2",Conditions!$S$1:$CT$1,0)+Conditions!$Q$2,FALSE))+VLOOKUP(Y$1,Conditions!$A:$CT,MATCH($B46&amp;"_b",Conditions!$S$1:$CT$1,0)+Conditions!$Q$2,FALSE),"")</f>
        <v>5.9457823417641617E-5</v>
      </c>
      <c r="Z46" s="15">
        <f>IF(Z28,Z28*(VLOOKUP(Z$1,Conditions!$A:$CT,MATCH($B46&amp;"_m1",Conditions!$S$1:$CT$1,0)+Conditions!$Q$2,FALSE)*Z$19+Z$18*VLOOKUP(Z$1,Conditions!$A:$CT,MATCH($B46&amp;"_m2",Conditions!$S$1:$CT$1,0)+Conditions!$Q$2,FALSE))+VLOOKUP(Z$1,Conditions!$A:$CT,MATCH($B46&amp;"_b",Conditions!$S$1:$CT$1,0)+Conditions!$Q$2,FALSE),"")</f>
        <v>5.9457823417641617E-5</v>
      </c>
      <c r="AA46" s="15">
        <f>IF(AA28,AA28*(VLOOKUP(AA$1,Conditions!$A:$CT,MATCH($B46&amp;"_m1",Conditions!$S$1:$CT$1,0)+Conditions!$Q$2,FALSE)*AA$19+AA$18*VLOOKUP(AA$1,Conditions!$A:$CT,MATCH($B46&amp;"_m2",Conditions!$S$1:$CT$1,0)+Conditions!$Q$2,FALSE))+VLOOKUP(AA$1,Conditions!$A:$CT,MATCH($B46&amp;"_b",Conditions!$S$1:$CT$1,0)+Conditions!$Q$2,FALSE),"")</f>
        <v>5.6197282335990258E-5</v>
      </c>
      <c r="AB46" s="15">
        <f>IF(AB28,AB28*(VLOOKUP(AB$1,Conditions!$A:$CT,MATCH($B46&amp;"_m1",Conditions!$S$1:$CT$1,0)+Conditions!$Q$2,FALSE)*AB$19+AB$18*VLOOKUP(AB$1,Conditions!$A:$CT,MATCH($B46&amp;"_m2",Conditions!$S$1:$CT$1,0)+Conditions!$Q$2,FALSE))+VLOOKUP(AB$1,Conditions!$A:$CT,MATCH($B46&amp;"_b",Conditions!$S$1:$CT$1,0)+Conditions!$Q$2,FALSE),"")</f>
        <v>6.108809395846729E-5</v>
      </c>
      <c r="AC46" s="15">
        <f>IF(AC28,AC28*(VLOOKUP(AC$1,Conditions!$A:$CT,MATCH($B46&amp;"_m1",Conditions!$S$1:$CT$1,0)+Conditions!$Q$2,FALSE)*AC$19+AC$18*VLOOKUP(AC$1,Conditions!$A:$CT,MATCH($B46&amp;"_m2",Conditions!$S$1:$CT$1,0)+Conditions!$Q$2,FALSE))+VLOOKUP(AC$1,Conditions!$A:$CT,MATCH($B46&amp;"_b",Conditions!$S$1:$CT$1,0)+Conditions!$Q$2,FALSE),"")</f>
        <v>5.6197282335990258E-5</v>
      </c>
      <c r="AD46" s="15">
        <f>IF(AD28,AD28*(VLOOKUP(AD$1,Conditions!$A:$CT,MATCH($B46&amp;"_m1",Conditions!$S$1:$CT$1,0)+Conditions!$Q$2,FALSE)*AD$19+AD$18*VLOOKUP(AD$1,Conditions!$A:$CT,MATCH($B46&amp;"_m2",Conditions!$S$1:$CT$1,0)+Conditions!$Q$2,FALSE))+VLOOKUP(AD$1,Conditions!$A:$CT,MATCH($B46&amp;"_b",Conditions!$S$1:$CT$1,0)+Conditions!$Q$2,FALSE),"")</f>
        <v>5.9457823417641617E-5</v>
      </c>
      <c r="AE46" s="15" t="str">
        <f>IF(AE28,AE28*(VLOOKUP(AE$1,Conditions!$A:$CT,MATCH($B46&amp;"_m1",Conditions!$S$1:$CT$1,0)+Conditions!$Q$2,FALSE)*AE$19+AE$18*VLOOKUP(AE$1,Conditions!$A:$CT,MATCH($B46&amp;"_m2",Conditions!$S$1:$CT$1,0)+Conditions!$Q$2,FALSE))+VLOOKUP(AE$1,Conditions!$A:$CT,MATCH($B46&amp;"_b",Conditions!$S$1:$CT$1,0)+Conditions!$Q$2,FALSE),"")</f>
        <v/>
      </c>
      <c r="AF46" s="15" t="str">
        <f>IF(AF28,AF28*(VLOOKUP(AF$1,Conditions!$A:$CT,MATCH($B46&amp;"_m1",Conditions!$S$1:$CT$1,0)+Conditions!$Q$2,FALSE)*AF$19+AF$18*VLOOKUP(AF$1,Conditions!$A:$CT,MATCH($B46&amp;"_m2",Conditions!$S$1:$CT$1,0)+Conditions!$Q$2,FALSE))+VLOOKUP(AF$1,Conditions!$A:$CT,MATCH($B46&amp;"_b",Conditions!$S$1:$CT$1,0)+Conditions!$Q$2,FALSE),"")</f>
        <v/>
      </c>
      <c r="AG46" s="15" t="str">
        <f>IF(AG28,AG28*(VLOOKUP(AG$1,Conditions!$A:$CT,MATCH($B46&amp;"_m1",Conditions!$S$1:$CT$1,0)+Conditions!$Q$2,FALSE)*AG$19+AG$18*VLOOKUP(AG$1,Conditions!$A:$CT,MATCH($B46&amp;"_m2",Conditions!$S$1:$CT$1,0)+Conditions!$Q$2,FALSE))+VLOOKUP(AG$1,Conditions!$A:$CT,MATCH($B46&amp;"_b",Conditions!$S$1:$CT$1,0)+Conditions!$Q$2,FALSE),"")</f>
        <v/>
      </c>
      <c r="AH46" s="15">
        <f>IF(AH28,AH28*(VLOOKUP(AH$1,Conditions!$A:$CT,MATCH($B46&amp;"_m1",Conditions!$S$1:$CT$1,0)+Conditions!$Q$2,FALSE)*AH$19+AH$18*VLOOKUP(AH$1,Conditions!$A:$CT,MATCH($B46&amp;"_m2",Conditions!$S$1:$CT$1,0)+Conditions!$Q$2,FALSE))+VLOOKUP(AH$1,Conditions!$A:$CT,MATCH($B46&amp;"_b",Conditions!$S$1:$CT$1,0)+Conditions!$Q$2,FALSE),"")</f>
        <v>9.0072019605104935E-5</v>
      </c>
      <c r="AI46" s="15">
        <f>IF(AI28,AI28*(VLOOKUP(AI$1,Conditions!$A:$CT,MATCH($B46&amp;"_m1",Conditions!$S$1:$CT$1,0)+Conditions!$Q$2,FALSE)*AI$19+AI$18*VLOOKUP(AI$1,Conditions!$A:$CT,MATCH($B46&amp;"_m2",Conditions!$S$1:$CT$1,0)+Conditions!$Q$2,FALSE))+VLOOKUP(AI$1,Conditions!$A:$CT,MATCH($B46&amp;"_b",Conditions!$S$1:$CT$1,0)+Conditions!$Q$2,FALSE),"")</f>
        <v>9.3760773375698521E-5</v>
      </c>
      <c r="AJ46" s="15">
        <f>IF(AJ28,AJ28*(VLOOKUP(AJ$1,Conditions!$A:$CT,MATCH($B46&amp;"_m1",Conditions!$S$1:$CT$1,0)+Conditions!$Q$2,FALSE)*AJ$19+AJ$18*VLOOKUP(AJ$1,Conditions!$A:$CT,MATCH($B46&amp;"_m2",Conditions!$S$1:$CT$1,0)+Conditions!$Q$2,FALSE))+VLOOKUP(AJ$1,Conditions!$A:$CT,MATCH($B46&amp;"_b",Conditions!$S$1:$CT$1,0)+Conditions!$Q$2,FALSE),"")</f>
        <v>1.0482703468747936E-4</v>
      </c>
      <c r="AK46" s="15">
        <f>IF(AK28,AK28*(VLOOKUP(AK$1,Conditions!$A:$CT,MATCH($B46&amp;"_m1",Conditions!$S$1:$CT$1,0)+Conditions!$Q$2,FALSE)*AK$19+AK$18*VLOOKUP(AK$1,Conditions!$A:$CT,MATCH($B46&amp;"_m2",Conditions!$S$1:$CT$1,0)+Conditions!$Q$2,FALSE))+VLOOKUP(AK$1,Conditions!$A:$CT,MATCH($B46&amp;"_b",Conditions!$S$1:$CT$1,0)+Conditions!$Q$2,FALSE),"")</f>
        <v>1.0851578845807296E-4</v>
      </c>
      <c r="AL46" s="15">
        <f>IF(AL28,AL28*(VLOOKUP(AL$1,Conditions!$A:$CT,MATCH($B46&amp;"_m1",Conditions!$S$1:$CT$1,0)+Conditions!$Q$2,FALSE)*AL$19+AL$18*VLOOKUP(AL$1,Conditions!$A:$CT,MATCH($B46&amp;"_m2",Conditions!$S$1:$CT$1,0)+Conditions!$Q$2,FALSE))+VLOOKUP(AL$1,Conditions!$A:$CT,MATCH($B46&amp;"_b",Conditions!$S$1:$CT$1,0)+Conditions!$Q$2,FALSE),"")</f>
        <v>1.2511518042574419E-4</v>
      </c>
      <c r="AM46" s="15">
        <f>IF(AM28,AM28*(VLOOKUP(AM$1,Conditions!$A:$CT,MATCH($B46&amp;"_m1",Conditions!$S$1:$CT$1,0)+Conditions!$Q$2,FALSE)*AM$19+AM$18*VLOOKUP(AM$1,Conditions!$A:$CT,MATCH($B46&amp;"_m2",Conditions!$S$1:$CT$1,0)+Conditions!$Q$2,FALSE))+VLOOKUP(AM$1,Conditions!$A:$CT,MATCH($B46&amp;"_b",Conditions!$S$1:$CT$1,0)+Conditions!$Q$2,FALSE),"")</f>
        <v>1.2142642665515058E-4</v>
      </c>
      <c r="AN46" s="15">
        <f>IF(AN28,AN28*(VLOOKUP(AN$1,Conditions!$A:$CT,MATCH($B46&amp;"_m1",Conditions!$S$1:$CT$1,0)+Conditions!$Q$2,FALSE)*AN$19+AN$18*VLOOKUP(AN$1,Conditions!$A:$CT,MATCH($B46&amp;"_m2",Conditions!$S$1:$CT$1,0)+Conditions!$Q$2,FALSE))+VLOOKUP(AN$1,Conditions!$A:$CT,MATCH($B46&amp;"_b",Conditions!$S$1:$CT$1,0)+Conditions!$Q$2,FALSE),"")</f>
        <v>1.1773767288455698E-4</v>
      </c>
      <c r="AO46" s="15">
        <f>IF(AO28,AO28*(VLOOKUP(AO$1,Conditions!$A:$CT,MATCH($B46&amp;"_m1",Conditions!$S$1:$CT$1,0)+Conditions!$Q$2,FALSE)*AO$19+AO$18*VLOOKUP(AO$1,Conditions!$A:$CT,MATCH($B46&amp;"_m2",Conditions!$S$1:$CT$1,0)+Conditions!$Q$2,FALSE))+VLOOKUP(AO$1,Conditions!$A:$CT,MATCH($B46&amp;"_b",Conditions!$S$1:$CT$1,0)+Conditions!$Q$2,FALSE),"")</f>
        <v>1.2511518042574419E-4</v>
      </c>
      <c r="AP46" s="15">
        <f>IF(AP28,AP28*(VLOOKUP(AP$1,Conditions!$A:$CT,MATCH($B46&amp;"_m1",Conditions!$S$1:$CT$1,0)+Conditions!$Q$2,FALSE)*AP$19+AP$18*VLOOKUP(AP$1,Conditions!$A:$CT,MATCH($B46&amp;"_m2",Conditions!$S$1:$CT$1,0)+Conditions!$Q$2,FALSE))+VLOOKUP(AP$1,Conditions!$A:$CT,MATCH($B46&amp;"_b",Conditions!$S$1:$CT$1,0)+Conditions!$Q$2,FALSE),"")</f>
        <v>1.0667141157277615E-4</v>
      </c>
      <c r="AQ46" s="15">
        <f>IF(AQ28,AQ28*(VLOOKUP(AQ$1,Conditions!$A:$CT,MATCH($B46&amp;"_m1",Conditions!$S$1:$CT$1,0)+Conditions!$Q$2,FALSE)*AQ$19+AQ$18*VLOOKUP(AQ$1,Conditions!$A:$CT,MATCH($B46&amp;"_m2",Conditions!$S$1:$CT$1,0)+Conditions!$Q$2,FALSE))+VLOOKUP(AQ$1,Conditions!$A:$CT,MATCH($B46&amp;"_b",Conditions!$S$1:$CT$1,0)+Conditions!$Q$2,FALSE),"")</f>
        <v>1.0667141157277615E-4</v>
      </c>
      <c r="AR46" s="15">
        <f>IF(AR28,AR28*(VLOOKUP(AR$1,Conditions!$A:$CT,MATCH($B46&amp;"_m1",Conditions!$S$1:$CT$1,0)+Conditions!$Q$2,FALSE)*AR$19+AR$18*VLOOKUP(AR$1,Conditions!$A:$CT,MATCH($B46&amp;"_m2",Conditions!$S$1:$CT$1,0)+Conditions!$Q$2,FALSE))+VLOOKUP(AR$1,Conditions!$A:$CT,MATCH($B46&amp;"_b",Conditions!$S$1:$CT$1,0)+Conditions!$Q$2,FALSE),"")</f>
        <v>1.0667141157277615E-4</v>
      </c>
      <c r="AS46" s="15">
        <f>IF(AS28,AS28*(VLOOKUP(AS$1,Conditions!$A:$CT,MATCH($B46&amp;"_m1",Conditions!$S$1:$CT$1,0)+Conditions!$Q$2,FALSE)*AS$19+AS$18*VLOOKUP(AS$1,Conditions!$A:$CT,MATCH($B46&amp;"_m2",Conditions!$S$1:$CT$1,0)+Conditions!$Q$2,FALSE))+VLOOKUP(AS$1,Conditions!$A:$CT,MATCH($B46&amp;"_b",Conditions!$S$1:$CT$1,0)+Conditions!$Q$2,FALSE),"")</f>
        <v>1.2871493458297521E-4</v>
      </c>
      <c r="AT46" s="15">
        <f>IF(AT28,AT28*(VLOOKUP(AT$1,Conditions!$A:$CT,MATCH($B46&amp;"_m1",Conditions!$S$1:$CT$1,0)+Conditions!$Q$2,FALSE)*AT$19+AT$18*VLOOKUP(AT$1,Conditions!$A:$CT,MATCH($B46&amp;"_m2",Conditions!$S$1:$CT$1,0)+Conditions!$Q$2,FALSE))+VLOOKUP(AT$1,Conditions!$A:$CT,MATCH($B46&amp;"_b",Conditions!$S$1:$CT$1,0)+Conditions!$Q$2,FALSE),"")</f>
        <v>1.3727175586375587E-4</v>
      </c>
      <c r="AU46" s="15">
        <f>IF(AU28,AU28*(VLOOKUP(AU$1,Conditions!$A:$CT,MATCH($B46&amp;"_m1",Conditions!$S$1:$CT$1,0)+Conditions!$Q$2,FALSE)*AU$19+AU$18*VLOOKUP(AU$1,Conditions!$A:$CT,MATCH($B46&amp;"_m2",Conditions!$S$1:$CT$1,0)+Conditions!$Q$2,FALSE))+VLOOKUP(AU$1,Conditions!$A:$CT,MATCH($B46&amp;"_b",Conditions!$S$1:$CT$1,0)+Conditions!$Q$2,FALSE),"")</f>
        <v>1.4582857714453659E-4</v>
      </c>
      <c r="AV46" s="15">
        <f>IF(AV28,AV28*(VLOOKUP(AV$1,Conditions!$A:$CT,MATCH($B46&amp;"_m1",Conditions!$S$1:$CT$1,0)+Conditions!$Q$2,FALSE)*AV$19+AV$18*VLOOKUP(AV$1,Conditions!$A:$CT,MATCH($B46&amp;"_m2",Conditions!$S$1:$CT$1,0)+Conditions!$Q$2,FALSE))+VLOOKUP(AV$1,Conditions!$A:$CT,MATCH($B46&amp;"_b",Conditions!$S$1:$CT$1,0)+Conditions!$Q$2,FALSE),"")</f>
        <v>1.6508142502629313E-4</v>
      </c>
      <c r="AW46" s="15">
        <f>IF(AW28,AW28*(VLOOKUP(AW$1,Conditions!$A:$CT,MATCH($B46&amp;"_m1",Conditions!$S$1:$CT$1,0)+Conditions!$Q$2,FALSE)*AW$19+AW$18*VLOOKUP(AW$1,Conditions!$A:$CT,MATCH($B46&amp;"_m2",Conditions!$S$1:$CT$1,0)+Conditions!$Q$2,FALSE))+VLOOKUP(AW$1,Conditions!$A:$CT,MATCH($B46&amp;"_b",Conditions!$S$1:$CT$1,0)+Conditions!$Q$2,FALSE),"")</f>
        <v>1.586638090657076E-4</v>
      </c>
      <c r="AX46" s="15">
        <f>IF(AX28,AX28*(VLOOKUP(AX$1,Conditions!$A:$CT,MATCH($B46&amp;"_m1",Conditions!$S$1:$CT$1,0)+Conditions!$Q$2,FALSE)*AX$19+AX$18*VLOOKUP(AX$1,Conditions!$A:$CT,MATCH($B46&amp;"_m2",Conditions!$S$1:$CT$1,0)+Conditions!$Q$2,FALSE))+VLOOKUP(AX$1,Conditions!$A:$CT,MATCH($B46&amp;"_b",Conditions!$S$1:$CT$1,0)+Conditions!$Q$2,FALSE),"")</f>
        <v>1.5224619310512209E-4</v>
      </c>
      <c r="AY46" s="15">
        <f>IF(AY28,AY28*(VLOOKUP(AY$1,Conditions!$A:$CT,MATCH($B46&amp;"_m1",Conditions!$S$1:$CT$1,0)+Conditions!$Q$2,FALSE)*AY$19+AY$18*VLOOKUP(AY$1,Conditions!$A:$CT,MATCH($B46&amp;"_m2",Conditions!$S$1:$CT$1,0)+Conditions!$Q$2,FALSE))+VLOOKUP(AY$1,Conditions!$A:$CT,MATCH($B46&amp;"_b",Conditions!$S$1:$CT$1,0)+Conditions!$Q$2,FALSE),"")</f>
        <v>1.6080301438590276E-4</v>
      </c>
      <c r="AZ46" s="15">
        <f>IF(AZ28,AZ28*(VLOOKUP(AZ$1,Conditions!$A:$CT,MATCH($B46&amp;"_m1",Conditions!$S$1:$CT$1,0)+Conditions!$Q$2,FALSE)*AZ$19+AZ$18*VLOOKUP(AZ$1,Conditions!$A:$CT,MATCH($B46&amp;"_m2",Conditions!$S$1:$CT$1,0)+Conditions!$Q$2,FALSE))+VLOOKUP(AZ$1,Conditions!$A:$CT,MATCH($B46&amp;"_b",Conditions!$S$1:$CT$1,0)+Conditions!$Q$2,FALSE),"")</f>
        <v>1.3513255054356071E-4</v>
      </c>
      <c r="BA46" s="15">
        <f>IF(BA28,BA28*(VLOOKUP(BA$1,Conditions!$A:$CT,MATCH($B46&amp;"_m1",Conditions!$S$1:$CT$1,0)+Conditions!$Q$2,FALSE)*BA$19+BA$18*VLOOKUP(BA$1,Conditions!$A:$CT,MATCH($B46&amp;"_m2",Conditions!$S$1:$CT$1,0)+Conditions!$Q$2,FALSE))+VLOOKUP(BA$1,Conditions!$A:$CT,MATCH($B46&amp;"_b",Conditions!$S$1:$CT$1,0)+Conditions!$Q$2,FALSE),"")</f>
        <v>1.3727175586375587E-4</v>
      </c>
      <c r="BB46" s="15">
        <f>IF(BB28,BB28*(VLOOKUP(BB$1,Conditions!$A:$CT,MATCH($B46&amp;"_m1",Conditions!$S$1:$CT$1,0)+Conditions!$Q$2,FALSE)*BB$19+BB$18*VLOOKUP(BB$1,Conditions!$A:$CT,MATCH($B46&amp;"_m2",Conditions!$S$1:$CT$1,0)+Conditions!$Q$2,FALSE))+VLOOKUP(BB$1,Conditions!$A:$CT,MATCH($B46&amp;"_b",Conditions!$S$1:$CT$1,0)+Conditions!$Q$2,FALSE),"")</f>
        <v>9.364673905938123E-5</v>
      </c>
      <c r="BC46" s="15">
        <f>IF(BC28,BC28*(VLOOKUP(BC$1,Conditions!$A:$CT,MATCH($B46&amp;"_m1",Conditions!$S$1:$CT$1,0)+Conditions!$Q$2,FALSE)*BC$19+BC$18*VLOOKUP(BC$1,Conditions!$A:$CT,MATCH($B46&amp;"_m2",Conditions!$S$1:$CT$1,0)+Conditions!$Q$2,FALSE))+VLOOKUP(BC$1,Conditions!$A:$CT,MATCH($B46&amp;"_b",Conditions!$S$1:$CT$1,0)+Conditions!$Q$2,FALSE),"")</f>
        <v>8.902524983716293E-5</v>
      </c>
      <c r="BD46" s="15">
        <f>IF(BD28,BD28*(VLOOKUP(BD$1,Conditions!$A:$CT,MATCH($B46&amp;"_m1",Conditions!$S$1:$CT$1,0)+Conditions!$Q$2,FALSE)*BD$19+BD$18*VLOOKUP(BD$1,Conditions!$A:$CT,MATCH($B46&amp;"_m2",Conditions!$S$1:$CT$1,0)+Conditions!$Q$2,FALSE))+VLOOKUP(BD$1,Conditions!$A:$CT,MATCH($B46&amp;"_b",Conditions!$S$1:$CT$1,0)+Conditions!$Q$2,FALSE),"")</f>
        <v>8.5944257022350725E-5</v>
      </c>
      <c r="BE46" s="15">
        <f>IF(BE28,BE28*(VLOOKUP(BE$1,Conditions!$A:$CT,MATCH($B46&amp;"_m1",Conditions!$S$1:$CT$1,0)+Conditions!$Q$2,FALSE)*BE$19+BE$18*VLOOKUP(BE$1,Conditions!$A:$CT,MATCH($B46&amp;"_m2",Conditions!$S$1:$CT$1,0)+Conditions!$Q$2,FALSE))+VLOOKUP(BE$1,Conditions!$A:$CT,MATCH($B46&amp;"_b",Conditions!$S$1:$CT$1,0)+Conditions!$Q$2,FALSE),"")</f>
        <v>8.5944257022350725E-5</v>
      </c>
      <c r="BF46" s="15">
        <f>IF(BF28,BF28*(VLOOKUP(BF$1,Conditions!$A:$CT,MATCH($B46&amp;"_m1",Conditions!$S$1:$CT$1,0)+Conditions!$Q$2,FALSE)*BF$19+BF$18*VLOOKUP(BF$1,Conditions!$A:$CT,MATCH($B46&amp;"_m2",Conditions!$S$1:$CT$1,0)+Conditions!$Q$2,FALSE))+VLOOKUP(BF$1,Conditions!$A:$CT,MATCH($B46&amp;"_b",Conditions!$S$1:$CT$1,0)+Conditions!$Q$2,FALSE),"")</f>
        <v>8.4403760614944616E-5</v>
      </c>
      <c r="BG46" s="15">
        <f>IF(BG28,BG28*(VLOOKUP(BG$1,Conditions!$A:$CT,MATCH($B46&amp;"_m1",Conditions!$S$1:$CT$1,0)+Conditions!$Q$2,FALSE)*BG$19+BG$18*VLOOKUP(BG$1,Conditions!$A:$CT,MATCH($B46&amp;"_m2",Conditions!$S$1:$CT$1,0)+Conditions!$Q$2,FALSE))+VLOOKUP(BG$1,Conditions!$A:$CT,MATCH($B46&amp;"_b",Conditions!$S$1:$CT$1,0)+Conditions!$Q$2,FALSE),"")</f>
        <v>8.2863264207538507E-5</v>
      </c>
      <c r="BH46" s="15">
        <f>IF(BH28,BH28*(VLOOKUP(BH$1,Conditions!$A:$CT,MATCH($B46&amp;"_m1",Conditions!$S$1:$CT$1,0)+Conditions!$Q$2,FALSE)*BH$19+BH$18*VLOOKUP(BH$1,Conditions!$A:$CT,MATCH($B46&amp;"_m2",Conditions!$S$1:$CT$1,0)+Conditions!$Q$2,FALSE))+VLOOKUP(BH$1,Conditions!$A:$CT,MATCH($B46&amp;"_b",Conditions!$S$1:$CT$1,0)+Conditions!$Q$2,FALSE),"")</f>
        <v>8.5944257022350725E-5</v>
      </c>
      <c r="BI46" s="15">
        <f>IF(BI28,BI28*(VLOOKUP(BI$1,Conditions!$A:$CT,MATCH($B46&amp;"_m1",Conditions!$S$1:$CT$1,0)+Conditions!$Q$2,FALSE)*BI$19+BI$18*VLOOKUP(BI$1,Conditions!$A:$CT,MATCH($B46&amp;"_m2",Conditions!$S$1:$CT$1,0)+Conditions!$Q$2,FALSE))+VLOOKUP(BI$1,Conditions!$A:$CT,MATCH($B46&amp;"_b",Conditions!$S$1:$CT$1,0)+Conditions!$Q$2,FALSE),"")</f>
        <v>7.5160782170507988E-5</v>
      </c>
      <c r="BJ46" s="15">
        <f>IF(BJ28,BJ28*(VLOOKUP(BJ$1,Conditions!$A:$CT,MATCH($B46&amp;"_m1",Conditions!$S$1:$CT$1,0)+Conditions!$Q$2,FALSE)*BJ$19+BJ$18*VLOOKUP(BJ$1,Conditions!$A:$CT,MATCH($B46&amp;"_m2",Conditions!$S$1:$CT$1,0)+Conditions!$Q$2,FALSE))+VLOOKUP(BJ$1,Conditions!$A:$CT,MATCH($B46&amp;"_b",Conditions!$S$1:$CT$1,0)+Conditions!$Q$2,FALSE),"")</f>
        <v>7.3620285763101892E-5</v>
      </c>
      <c r="BK46" s="15">
        <f>IF(BK28,BK28*(VLOOKUP(BK$1,Conditions!$A:$CT,MATCH($B46&amp;"_m1",Conditions!$S$1:$CT$1,0)+Conditions!$Q$2,FALSE)*BK$19+BK$18*VLOOKUP(BK$1,Conditions!$A:$CT,MATCH($B46&amp;"_m2",Conditions!$S$1:$CT$1,0)+Conditions!$Q$2,FALSE))+VLOOKUP(BK$1,Conditions!$A:$CT,MATCH($B46&amp;"_b",Conditions!$S$1:$CT$1,0)+Conditions!$Q$2,FALSE),"")</f>
        <v>7.5160782170507988E-5</v>
      </c>
      <c r="BL46" s="15">
        <f>IF(BL28,BL28*(VLOOKUP(BL$1,Conditions!$A:$CT,MATCH($B46&amp;"_m1",Conditions!$S$1:$CT$1,0)+Conditions!$Q$2,FALSE)*BL$19+BL$18*VLOOKUP(BL$1,Conditions!$A:$CT,MATCH($B46&amp;"_m2",Conditions!$S$1:$CT$1,0)+Conditions!$Q$2,FALSE))+VLOOKUP(BL$1,Conditions!$A:$CT,MATCH($B46&amp;"_b",Conditions!$S$1:$CT$1,0)+Conditions!$Q$2,FALSE),"")</f>
        <v>6.4803226606449204E-5</v>
      </c>
      <c r="BM46" s="15">
        <f>IF(BM28,BM28*(VLOOKUP(BM$1,Conditions!$A:$CT,MATCH($B46&amp;"_m1",Conditions!$S$1:$CT$1,0)+Conditions!$Q$2,FALSE)*BM$19+BM$18*VLOOKUP(BM$1,Conditions!$A:$CT,MATCH($B46&amp;"_m2",Conditions!$S$1:$CT$1,0)+Conditions!$Q$2,FALSE))+VLOOKUP(BM$1,Conditions!$A:$CT,MATCH($B46&amp;"_b",Conditions!$S$1:$CT$1,0)+Conditions!$Q$2,FALSE),"")</f>
        <v>5.7352054612528722E-5</v>
      </c>
      <c r="BN46" s="15">
        <f>IF(BN28,BN28*(VLOOKUP(BN$1,Conditions!$A:$CT,MATCH($B46&amp;"_m1",Conditions!$S$1:$CT$1,0)+Conditions!$Q$2,FALSE)*BN$19+BN$18*VLOOKUP(BN$1,Conditions!$A:$CT,MATCH($B46&amp;"_m2",Conditions!$S$1:$CT$1,0)+Conditions!$Q$2,FALSE))+VLOOKUP(BN$1,Conditions!$A:$CT,MATCH($B46&amp;"_b",Conditions!$S$1:$CT$1,0)+Conditions!$Q$2,FALSE),"")</f>
        <v>5.4868330614555227E-5</v>
      </c>
      <c r="BO46" s="15">
        <f>IF(BO28,BO28*(VLOOKUP(BO$1,Conditions!$A:$CT,MATCH($B46&amp;"_m1",Conditions!$S$1:$CT$1,0)+Conditions!$Q$2,FALSE)*BO$19+BO$18*VLOOKUP(BO$1,Conditions!$A:$CT,MATCH($B46&amp;"_m2",Conditions!$S$1:$CT$1,0)+Conditions!$Q$2,FALSE))+VLOOKUP(BO$1,Conditions!$A:$CT,MATCH($B46&amp;"_b",Conditions!$S$1:$CT$1,0)+Conditions!$Q$2,FALSE),"")</f>
        <v>5.4868330614555227E-5</v>
      </c>
      <c r="BP46" s="15">
        <f>IF(BP28,BP28*(VLOOKUP(BP$1,Conditions!$A:$CT,MATCH($B46&amp;"_m1",Conditions!$S$1:$CT$1,0)+Conditions!$Q$2,FALSE)*BP$19+BP$18*VLOOKUP(BP$1,Conditions!$A:$CT,MATCH($B46&amp;"_m2",Conditions!$S$1:$CT$1,0)+Conditions!$Q$2,FALSE))+VLOOKUP(BP$1,Conditions!$A:$CT,MATCH($B46&amp;"_b",Conditions!$S$1:$CT$1,0)+Conditions!$Q$2,FALSE),"")</f>
        <v>5.2384606616581733E-5</v>
      </c>
      <c r="BQ46" s="15">
        <f>IF(BQ28,BQ28*(VLOOKUP(BQ$1,Conditions!$A:$CT,MATCH($B46&amp;"_m1",Conditions!$S$1:$CT$1,0)+Conditions!$Q$2,FALSE)*BQ$19+BQ$18*VLOOKUP(BQ$1,Conditions!$A:$CT,MATCH($B46&amp;"_m2",Conditions!$S$1:$CT$1,0)+Conditions!$Q$2,FALSE))+VLOOKUP(BQ$1,Conditions!$A:$CT,MATCH($B46&amp;"_b",Conditions!$S$1:$CT$1,0)+Conditions!$Q$2,FALSE),"")</f>
        <v>5.4868330614555227E-5</v>
      </c>
      <c r="BR46" s="15">
        <f>IF(BR28,BR28*(VLOOKUP(BR$1,Conditions!$A:$CT,MATCH($B46&amp;"_m1",Conditions!$S$1:$CT$1,0)+Conditions!$Q$2,FALSE)*BR$19+BR$18*VLOOKUP(BR$1,Conditions!$A:$CT,MATCH($B46&amp;"_m2",Conditions!$S$1:$CT$1,0)+Conditions!$Q$2,FALSE))+VLOOKUP(BR$1,Conditions!$A:$CT,MATCH($B46&amp;"_b",Conditions!$S$1:$CT$1,0)+Conditions!$Q$2,FALSE),"")</f>
        <v>4.7417158620634738E-5</v>
      </c>
      <c r="BS46" s="15">
        <f>IF(BS28,BS28*(VLOOKUP(BS$1,Conditions!$A:$CT,MATCH($B46&amp;"_m1",Conditions!$S$1:$CT$1,0)+Conditions!$Q$2,FALSE)*BS$19+BS$18*VLOOKUP(BS$1,Conditions!$A:$CT,MATCH($B46&amp;"_m2",Conditions!$S$1:$CT$1,0)+Conditions!$Q$2,FALSE))+VLOOKUP(BS$1,Conditions!$A:$CT,MATCH($B46&amp;"_b",Conditions!$S$1:$CT$1,0)+Conditions!$Q$2,FALSE),"")</f>
        <v>4.8659020619621492E-5</v>
      </c>
      <c r="BT46" s="15">
        <f>IF(BT28,BT28*(VLOOKUP(BT$1,Conditions!$A:$CT,MATCH($B46&amp;"_m1",Conditions!$S$1:$CT$1,0)+Conditions!$Q$2,FALSE)*BT$19+BT$18*VLOOKUP(BT$1,Conditions!$A:$CT,MATCH($B46&amp;"_m2",Conditions!$S$1:$CT$1,0)+Conditions!$Q$2,FALSE))+VLOOKUP(BT$1,Conditions!$A:$CT,MATCH($B46&amp;"_b",Conditions!$S$1:$CT$1,0)+Conditions!$Q$2,FALSE),"")</f>
        <v>1.1036016534336977E-4</v>
      </c>
      <c r="BU46" s="15">
        <f>IF(BU28,BU28*(VLOOKUP(BU$1,Conditions!$A:$CT,MATCH($B46&amp;"_m1",Conditions!$S$1:$CT$1,0)+Conditions!$Q$2,FALSE)*BU$19+BU$18*VLOOKUP(BU$1,Conditions!$A:$CT,MATCH($B46&amp;"_m2",Conditions!$S$1:$CT$1,0)+Conditions!$Q$2,FALSE))+VLOOKUP(BU$1,Conditions!$A:$CT,MATCH($B46&amp;"_b",Conditions!$S$1:$CT$1,0)+Conditions!$Q$2,FALSE),"")</f>
        <v>1.306483110816346E-4</v>
      </c>
      <c r="BV46" s="15">
        <f>IF(BV28,BV28*(VLOOKUP(BV$1,Conditions!$A:$CT,MATCH($B46&amp;"_m1",Conditions!$S$1:$CT$1,0)+Conditions!$Q$2,FALSE)*BV$19+BV$18*VLOOKUP(BV$1,Conditions!$A:$CT,MATCH($B46&amp;"_m2",Conditions!$S$1:$CT$1,0)+Conditions!$Q$2,FALSE))+VLOOKUP(BV$1,Conditions!$A:$CT,MATCH($B46&amp;"_b",Conditions!$S$1:$CT$1,0)+Conditions!$Q$2,FALSE),"")</f>
        <v>1.5831396436108663E-4</v>
      </c>
      <c r="BW46" s="15">
        <f>IF(BW28,BW28*(VLOOKUP(BW$1,Conditions!$A:$CT,MATCH($B46&amp;"_m1",Conditions!$S$1:$CT$1,0)+Conditions!$Q$2,FALSE)*BW$19+BW$18*VLOOKUP(BW$1,Conditions!$A:$CT,MATCH($B46&amp;"_m2",Conditions!$S$1:$CT$1,0)+Conditions!$Q$2,FALSE))+VLOOKUP(BW$1,Conditions!$A:$CT,MATCH($B46&amp;"_b",Conditions!$S$1:$CT$1,0)+Conditions!$Q$2,FALSE),"")</f>
        <v>1.5462521059049305E-4</v>
      </c>
      <c r="BX46" s="15">
        <f>IF(BX28,BX28*(VLOOKUP(BX$1,Conditions!$A:$CT,MATCH($B46&amp;"_m1",Conditions!$S$1:$CT$1,0)+Conditions!$Q$2,FALSE)*BX$19+BX$18*VLOOKUP(BX$1,Conditions!$A:$CT,MATCH($B46&amp;"_m2",Conditions!$S$1:$CT$1,0)+Conditions!$Q$2,FALSE))+VLOOKUP(BX$1,Conditions!$A:$CT,MATCH($B46&amp;"_b",Conditions!$S$1:$CT$1,0)+Conditions!$Q$2,FALSE),"")</f>
        <v>1.5093645681989943E-4</v>
      </c>
      <c r="BY46" s="15">
        <f>IF(BY28,BY28*(VLOOKUP(BY$1,Conditions!$A:$CT,MATCH($B46&amp;"_m1",Conditions!$S$1:$CT$1,0)+Conditions!$Q$2,FALSE)*BY$19+BY$18*VLOOKUP(BY$1,Conditions!$A:$CT,MATCH($B46&amp;"_m2",Conditions!$S$1:$CT$1,0)+Conditions!$Q$2,FALSE))+VLOOKUP(BY$1,Conditions!$A:$CT,MATCH($B46&amp;"_b",Conditions!$S$1:$CT$1,0)+Conditions!$Q$2,FALSE),"")</f>
        <v>1.3987019550811859E-4</v>
      </c>
      <c r="BZ46" s="15">
        <f>IF(BZ28,BZ28*(VLOOKUP(BZ$1,Conditions!$A:$CT,MATCH($B46&amp;"_m1",Conditions!$S$1:$CT$1,0)+Conditions!$Q$2,FALSE)*BZ$19+BZ$18*VLOOKUP(BZ$1,Conditions!$A:$CT,MATCH($B46&amp;"_m2",Conditions!$S$1:$CT$1,0)+Conditions!$Q$2,FALSE))+VLOOKUP(BZ$1,Conditions!$A:$CT,MATCH($B46&amp;"_b",Conditions!$S$1:$CT$1,0)+Conditions!$Q$2,FALSE),"")</f>
        <v>1.5278083370519623E-4</v>
      </c>
      <c r="CA46" s="15">
        <f>IF(CA28,CA28*(VLOOKUP(CA$1,Conditions!$A:$CT,MATCH($B46&amp;"_m1",Conditions!$S$1:$CT$1,0)+Conditions!$Q$2,FALSE)*CA$19+CA$18*VLOOKUP(CA$1,Conditions!$A:$CT,MATCH($B46&amp;"_m2",Conditions!$S$1:$CT$1,0)+Conditions!$Q$2,FALSE))+VLOOKUP(CA$1,Conditions!$A:$CT,MATCH($B46&amp;"_b",Conditions!$S$1:$CT$1,0)+Conditions!$Q$2,FALSE),"")</f>
        <v>1.306483110816346E-4</v>
      </c>
      <c r="CB46" s="15">
        <f>IF(CB28,CB28*(VLOOKUP(CB$1,Conditions!$A:$CT,MATCH($B46&amp;"_m1",Conditions!$S$1:$CT$1,0)+Conditions!$Q$2,FALSE)*CB$19+CB$18*VLOOKUP(CB$1,Conditions!$A:$CT,MATCH($B46&amp;"_m2",Conditions!$S$1:$CT$1,0)+Conditions!$Q$2,FALSE))+VLOOKUP(CB$1,Conditions!$A:$CT,MATCH($B46&amp;"_b",Conditions!$S$1:$CT$1,0)+Conditions!$Q$2,FALSE),"")</f>
        <v>1.2695955731104099E-4</v>
      </c>
      <c r="CC46" s="15">
        <f>IF(CC28,CC28*(VLOOKUP(CC$1,Conditions!$A:$CT,MATCH($B46&amp;"_m1",Conditions!$S$1:$CT$1,0)+Conditions!$Q$2,FALSE)*CC$19+CC$18*VLOOKUP(CC$1,Conditions!$A:$CT,MATCH($B46&amp;"_m2",Conditions!$S$1:$CT$1,0)+Conditions!$Q$2,FALSE))+VLOOKUP(CC$1,Conditions!$A:$CT,MATCH($B46&amp;"_b",Conditions!$S$1:$CT$1,0)+Conditions!$Q$2,FALSE),"")</f>
        <v>1.304152334121406E-4</v>
      </c>
      <c r="CD46" s="15">
        <f>IF(CD28,CD28*(VLOOKUP(CD$1,Conditions!$A:$CT,MATCH($B46&amp;"_m1",Conditions!$S$1:$CT$1,0)+Conditions!$Q$2,FALSE)*CD$19+CD$18*VLOOKUP(CD$1,Conditions!$A:$CT,MATCH($B46&amp;"_m2",Conditions!$S$1:$CT$1,0)+Conditions!$Q$2,FALSE))+VLOOKUP(CD$1,Conditions!$A:$CT,MATCH($B46&amp;"_b",Conditions!$S$1:$CT$1,0)+Conditions!$Q$2,FALSE),"")</f>
        <v>1.2857438800668462E-4</v>
      </c>
      <c r="CE46" s="15">
        <f>IF(CE28,CE28*(VLOOKUP(CE$1,Conditions!$A:$CT,MATCH($B46&amp;"_m1",Conditions!$S$1:$CT$1,0)+Conditions!$Q$2,FALSE)*CE$19+CE$18*VLOOKUP(CE$1,Conditions!$A:$CT,MATCH($B46&amp;"_m2",Conditions!$S$1:$CT$1,0)+Conditions!$Q$2,FALSE))+VLOOKUP(CE$1,Conditions!$A:$CT,MATCH($B46&amp;"_b",Conditions!$S$1:$CT$1,0)+Conditions!$Q$2,FALSE),"")</f>
        <v>1.2857438800668462E-4</v>
      </c>
      <c r="CF46" s="15">
        <f>IF(CF28,CF28*(VLOOKUP(CF$1,Conditions!$A:$CT,MATCH($B46&amp;"_m1",Conditions!$S$1:$CT$1,0)+Conditions!$Q$2,FALSE)*CF$19+CF$18*VLOOKUP(CF$1,Conditions!$A:$CT,MATCH($B46&amp;"_m2",Conditions!$S$1:$CT$1,0)+Conditions!$Q$2,FALSE))+VLOOKUP(CF$1,Conditions!$A:$CT,MATCH($B46&amp;"_b",Conditions!$S$1:$CT$1,0)+Conditions!$Q$2,FALSE),"")</f>
        <v>1.2857438800668462E-4</v>
      </c>
      <c r="CG46" s="15">
        <f>IF(CG28,CG28*(VLOOKUP(CG$1,Conditions!$A:$CT,MATCH($B46&amp;"_m1",Conditions!$S$1:$CT$1,0)+Conditions!$Q$2,FALSE)*CG$19+CG$18*VLOOKUP(CG$1,Conditions!$A:$CT,MATCH($B46&amp;"_m2",Conditions!$S$1:$CT$1,0)+Conditions!$Q$2,FALSE))+VLOOKUP(CG$1,Conditions!$A:$CT,MATCH($B46&amp;"_b",Conditions!$S$1:$CT$1,0)+Conditions!$Q$2,FALSE),"")</f>
        <v>1.2673354260122862E-4</v>
      </c>
      <c r="CH46" s="15">
        <f>IF(CH28,CH28*(VLOOKUP(CH$1,Conditions!$A:$CT,MATCH($B46&amp;"_m1",Conditions!$S$1:$CT$1,0)+Conditions!$Q$2,FALSE)*CH$19+CH$18*VLOOKUP(CH$1,Conditions!$A:$CT,MATCH($B46&amp;"_m2",Conditions!$S$1:$CT$1,0)+Conditions!$Q$2,FALSE))+VLOOKUP(CH$1,Conditions!$A:$CT,MATCH($B46&amp;"_b",Conditions!$S$1:$CT$1,0)+Conditions!$Q$2,FALSE),"")</f>
        <v>1.3225607881759658E-4</v>
      </c>
      <c r="CI46" s="15">
        <f>IF(CI28,CI28*(VLOOKUP(CI$1,Conditions!$A:$CT,MATCH($B46&amp;"_m1",Conditions!$S$1:$CT$1,0)+Conditions!$Q$2,FALSE)*CI$19+CI$18*VLOOKUP(CI$1,Conditions!$A:$CT,MATCH($B46&amp;"_m2",Conditions!$S$1:$CT$1,0)+Conditions!$Q$2,FALSE))+VLOOKUP(CI$1,Conditions!$A:$CT,MATCH($B46&amp;"_b",Conditions!$S$1:$CT$1,0)+Conditions!$Q$2,FALSE),"")</f>
        <v>1.1200677935758075E-4</v>
      </c>
      <c r="CJ46" s="15">
        <f>IF(CJ28,CJ28*(VLOOKUP(CJ$1,Conditions!$A:$CT,MATCH($B46&amp;"_m1",Conditions!$S$1:$CT$1,0)+Conditions!$Q$2,FALSE)*CJ$19+CJ$18*VLOOKUP(CJ$1,Conditions!$A:$CT,MATCH($B46&amp;"_m2",Conditions!$S$1:$CT$1,0)+Conditions!$Q$2,FALSE))+VLOOKUP(CJ$1,Conditions!$A:$CT,MATCH($B46&amp;"_b",Conditions!$S$1:$CT$1,0)+Conditions!$Q$2,FALSE),"")</f>
        <v>1.1016593395212476E-4</v>
      </c>
      <c r="CK46" s="15">
        <f>IF(CK28,CK28*(VLOOKUP(CK$1,Conditions!$A:$CT,MATCH($B46&amp;"_m1",Conditions!$S$1:$CT$1,0)+Conditions!$Q$2,FALSE)*CK$19+CK$18*VLOOKUP(CK$1,Conditions!$A:$CT,MATCH($B46&amp;"_m2",Conditions!$S$1:$CT$1,0)+Conditions!$Q$2,FALSE))+VLOOKUP(CK$1,Conditions!$A:$CT,MATCH($B46&amp;"_b",Conditions!$S$1:$CT$1,0)+Conditions!$Q$2,FALSE),"")</f>
        <v>1.1016593395212476E-4</v>
      </c>
      <c r="CL46" s="15">
        <f>IF(CL28,CL28*(VLOOKUP(CL$1,Conditions!$A:$CT,MATCH($B46&amp;"_m1",Conditions!$S$1:$CT$1,0)+Conditions!$Q$2,FALSE)*CL$19+CL$18*VLOOKUP(CL$1,Conditions!$A:$CT,MATCH($B46&amp;"_m2",Conditions!$S$1:$CT$1,0)+Conditions!$Q$2,FALSE))+VLOOKUP(CL$1,Conditions!$A:$CT,MATCH($B46&amp;"_b",Conditions!$S$1:$CT$1,0)+Conditions!$Q$2,FALSE),"")</f>
        <v>1.3246776036364156E-4</v>
      </c>
      <c r="CM46" s="15">
        <f>IF(CM28,CM28*(VLOOKUP(CM$1,Conditions!$A:$CT,MATCH($B46&amp;"_m1",Conditions!$S$1:$CT$1,0)+Conditions!$Q$2,FALSE)*CM$19+CM$18*VLOOKUP(CM$1,Conditions!$A:$CT,MATCH($B46&amp;"_m2",Conditions!$S$1:$CT$1,0)+Conditions!$Q$2,FALSE))+VLOOKUP(CM$1,Conditions!$A:$CT,MATCH($B46&amp;"_b",Conditions!$S$1:$CT$1,0)+Conditions!$Q$2,FALSE),"")</f>
        <v>1.3984377968970699E-4</v>
      </c>
      <c r="CN46" s="15">
        <f>IF(CN28,CN28*(VLOOKUP(CN$1,Conditions!$A:$CT,MATCH($B46&amp;"_m1",Conditions!$S$1:$CT$1,0)+Conditions!$Q$2,FALSE)*CN$19+CN$18*VLOOKUP(CN$1,Conditions!$A:$CT,MATCH($B46&amp;"_m2",Conditions!$S$1:$CT$1,0)+Conditions!$Q$2,FALSE))+VLOOKUP(CN$1,Conditions!$A:$CT,MATCH($B46&amp;"_b",Conditions!$S$1:$CT$1,0)+Conditions!$Q$2,FALSE),"")</f>
        <v>1.3799977485819064E-4</v>
      </c>
      <c r="CO46" s="15">
        <f>IF(CO28,CO28*(VLOOKUP(CO$1,Conditions!$A:$CT,MATCH($B46&amp;"_m1",Conditions!$S$1:$CT$1,0)+Conditions!$Q$2,FALSE)*CO$19+CO$18*VLOOKUP(CO$1,Conditions!$A:$CT,MATCH($B46&amp;"_m2",Conditions!$S$1:$CT$1,0)+Conditions!$Q$2,FALSE))+VLOOKUP(CO$1,Conditions!$A:$CT,MATCH($B46&amp;"_b",Conditions!$S$1:$CT$1,0)+Conditions!$Q$2,FALSE),"")</f>
        <v>1.4168778452122336E-4</v>
      </c>
      <c r="CP46" s="15">
        <f>IF(CP28,CP28*(VLOOKUP(CP$1,Conditions!$A:$CT,MATCH($B46&amp;"_m1",Conditions!$S$1:$CT$1,0)+Conditions!$Q$2,FALSE)*CP$19+CP$18*VLOOKUP(CP$1,Conditions!$A:$CT,MATCH($B46&amp;"_m2",Conditions!$S$1:$CT$1,0)+Conditions!$Q$2,FALSE))+VLOOKUP(CP$1,Conditions!$A:$CT,MATCH($B46&amp;"_b",Conditions!$S$1:$CT$1,0)+Conditions!$Q$2,FALSE),"")</f>
        <v>1.3984377968970699E-4</v>
      </c>
      <c r="CQ46" s="15">
        <f>IF(CQ28,CQ28*(VLOOKUP(CQ$1,Conditions!$A:$CT,MATCH($B46&amp;"_m1",Conditions!$S$1:$CT$1,0)+Conditions!$Q$2,FALSE)*CQ$19+CQ$18*VLOOKUP(CQ$1,Conditions!$A:$CT,MATCH($B46&amp;"_m2",Conditions!$S$1:$CT$1,0)+Conditions!$Q$2,FALSE))+VLOOKUP(CQ$1,Conditions!$A:$CT,MATCH($B46&amp;"_b",Conditions!$S$1:$CT$1,0)+Conditions!$Q$2,FALSE),"")</f>
        <v>1.2877975070060883E-4</v>
      </c>
      <c r="CR46" s="15">
        <f>IF(CR28,CR28*(VLOOKUP(CR$1,Conditions!$A:$CT,MATCH($B46&amp;"_m1",Conditions!$S$1:$CT$1,0)+Conditions!$Q$2,FALSE)*CR$19+CR$18*VLOOKUP(CR$1,Conditions!$A:$CT,MATCH($B46&amp;"_m2",Conditions!$S$1:$CT$1,0)+Conditions!$Q$2,FALSE))+VLOOKUP(CR$1,Conditions!$A:$CT,MATCH($B46&amp;"_b",Conditions!$S$1:$CT$1,0)+Conditions!$Q$2,FALSE),"")</f>
        <v>1.3799977485819064E-4</v>
      </c>
      <c r="CS46" s="15">
        <f>IF(CS28,CS28*(VLOOKUP(CS$1,Conditions!$A:$CT,MATCH($B46&amp;"_m1",Conditions!$S$1:$CT$1,0)+Conditions!$Q$2,FALSE)*CS$19+CS$18*VLOOKUP(CS$1,Conditions!$A:$CT,MATCH($B46&amp;"_m2",Conditions!$S$1:$CT$1,0)+Conditions!$Q$2,FALSE))+VLOOKUP(CS$1,Conditions!$A:$CT,MATCH($B46&amp;"_b",Conditions!$S$1:$CT$1,0)+Conditions!$Q$2,FALSE),"")</f>
        <v>1.1955972654302706E-4</v>
      </c>
      <c r="CT46" s="15">
        <f>IF(CT28,CT28*(VLOOKUP(CT$1,Conditions!$A:$CT,MATCH($B46&amp;"_m1",Conditions!$S$1:$CT$1,0)+Conditions!$Q$2,FALSE)*CT$19+CT$18*VLOOKUP(CT$1,Conditions!$A:$CT,MATCH($B46&amp;"_m2",Conditions!$S$1:$CT$1,0)+Conditions!$Q$2,FALSE))+VLOOKUP(CT$1,Conditions!$A:$CT,MATCH($B46&amp;"_b",Conditions!$S$1:$CT$1,0)+Conditions!$Q$2,FALSE),"")</f>
        <v>1.1587171687999433E-4</v>
      </c>
      <c r="CU46" s="15">
        <f>IF(CU28,CU28*(VLOOKUP(CU$1,Conditions!$A:$CT,MATCH($B46&amp;"_m1",Conditions!$S$1:$CT$1,0)+Conditions!$Q$2,FALSE)*CU$19+CU$18*VLOOKUP(CU$1,Conditions!$A:$CT,MATCH($B46&amp;"_m2",Conditions!$S$1:$CT$1,0)+Conditions!$Q$2,FALSE))+VLOOKUP(CU$1,Conditions!$A:$CT,MATCH($B46&amp;"_b",Conditions!$S$1:$CT$1,0)+Conditions!$Q$2,FALSE),"")</f>
        <v>1.1587171687999433E-4</v>
      </c>
      <c r="CV46" s="15">
        <f>IF(CV28,CV28*(VLOOKUP(CV$1,Conditions!$A:$CT,MATCH($B46&amp;"_m1",Conditions!$S$1:$CT$1,0)+Conditions!$Q$2,FALSE)*CV$19+CV$18*VLOOKUP(CV$1,Conditions!$A:$CT,MATCH($B46&amp;"_m2",Conditions!$S$1:$CT$1,0)+Conditions!$Q$2,FALSE))+VLOOKUP(CV$1,Conditions!$A:$CT,MATCH($B46&amp;"_b",Conditions!$S$1:$CT$1,0)+Conditions!$Q$2,FALSE),"")</f>
        <v>1.3231626792534657E-4</v>
      </c>
      <c r="CW46" s="15">
        <f>IF(CW28,CW28*(VLOOKUP(CW$1,Conditions!$A:$CT,MATCH($B46&amp;"_m1",Conditions!$S$1:$CT$1,0)+Conditions!$Q$2,FALSE)*CW$19+CW$18*VLOOKUP(CW$1,Conditions!$A:$CT,MATCH($B46&amp;"_m2",Conditions!$S$1:$CT$1,0)+Conditions!$Q$2,FALSE))+VLOOKUP(CW$1,Conditions!$A:$CT,MATCH($B46&amp;"_b",Conditions!$S$1:$CT$1,0)+Conditions!$Q$2,FALSE),"")</f>
        <v>7.3983220414331548E-5</v>
      </c>
      <c r="CX46" s="15">
        <f>IF(CX28,CX28*(VLOOKUP(CX$1,Conditions!$A:$CT,MATCH($B46&amp;"_m1",Conditions!$S$1:$CT$1,0)+Conditions!$Q$2,FALSE)*CX$19+CX$18*VLOOKUP(CX$1,Conditions!$A:$CT,MATCH($B46&amp;"_m2",Conditions!$S$1:$CT$1,0)+Conditions!$Q$2,FALSE))+VLOOKUP(CX$1,Conditions!$A:$CT,MATCH($B46&amp;"_b",Conditions!$S$1:$CT$1,0)+Conditions!$Q$2,FALSE),"")</f>
        <v>1.4802131917831217E-4</v>
      </c>
      <c r="CY46" s="15">
        <f>IF(CY28,CY28*(VLOOKUP(CY$1,Conditions!$A:$CT,MATCH($B46&amp;"_m1",Conditions!$S$1:$CT$1,0)+Conditions!$Q$2,FALSE)*CY$19+CY$18*VLOOKUP(CY$1,Conditions!$A:$CT,MATCH($B46&amp;"_m2",Conditions!$S$1:$CT$1,0)+Conditions!$Q$2,FALSE))+VLOOKUP(CY$1,Conditions!$A:$CT,MATCH($B46&amp;"_b",Conditions!$S$1:$CT$1,0)+Conditions!$Q$2,FALSE),"")</f>
        <v>1.3455984667577021E-4</v>
      </c>
      <c r="CZ46" s="15">
        <f>IF(CZ28,CZ28*(VLOOKUP(CZ$1,Conditions!$A:$CT,MATCH($B46&amp;"_m1",Conditions!$S$1:$CT$1,0)+Conditions!$Q$2,FALSE)*CZ$19+CZ$18*VLOOKUP(CZ$1,Conditions!$A:$CT,MATCH($B46&amp;"_m2",Conditions!$S$1:$CT$1,0)+Conditions!$Q$2,FALSE))+VLOOKUP(CZ$1,Conditions!$A:$CT,MATCH($B46&amp;"_b",Conditions!$S$1:$CT$1,0)+Conditions!$Q$2,FALSE),"")</f>
        <v>1.3455984667577021E-4</v>
      </c>
      <c r="DA46" s="15">
        <f>IF(DA28,DA28*(VLOOKUP(DA$1,Conditions!$A:$CT,MATCH($B46&amp;"_m1",Conditions!$S$1:$CT$1,0)+Conditions!$Q$2,FALSE)*DA$19+DA$18*VLOOKUP(DA$1,Conditions!$A:$CT,MATCH($B46&amp;"_m2",Conditions!$S$1:$CT$1,0)+Conditions!$Q$2,FALSE))+VLOOKUP(DA$1,Conditions!$A:$CT,MATCH($B46&amp;"_b",Conditions!$S$1:$CT$1,0)+Conditions!$Q$2,FALSE),"")</f>
        <v>1.3904700417661752E-4</v>
      </c>
      <c r="DB46" s="15">
        <f>IF(DB28,DB28*(VLOOKUP(DB$1,Conditions!$A:$CT,MATCH($B46&amp;"_m1",Conditions!$S$1:$CT$1,0)+Conditions!$Q$2,FALSE)*DB$19+DB$18*VLOOKUP(DB$1,Conditions!$A:$CT,MATCH($B46&amp;"_m2",Conditions!$S$1:$CT$1,0)+Conditions!$Q$2,FALSE))+VLOOKUP(DB$1,Conditions!$A:$CT,MATCH($B46&amp;"_b",Conditions!$S$1:$CT$1,0)+Conditions!$Q$2,FALSE),"")</f>
        <v>1.3904700417661752E-4</v>
      </c>
      <c r="DC46" s="15">
        <f>IF(DC28,DC28*(VLOOKUP(DC$1,Conditions!$A:$CT,MATCH($B46&amp;"_m1",Conditions!$S$1:$CT$1,0)+Conditions!$Q$2,FALSE)*DC$19+DC$18*VLOOKUP(DC$1,Conditions!$A:$CT,MATCH($B46&amp;"_m2",Conditions!$S$1:$CT$1,0)+Conditions!$Q$2,FALSE))+VLOOKUP(DC$1,Conditions!$A:$CT,MATCH($B46&amp;"_b",Conditions!$S$1:$CT$1,0)+Conditions!$Q$2,FALSE),"")</f>
        <v>1.3680342542619388E-4</v>
      </c>
      <c r="DD46" s="15">
        <f>IF(DD28,DD28*(VLOOKUP(DD$1,Conditions!$A:$CT,MATCH($B46&amp;"_m1",Conditions!$S$1:$CT$1,0)+Conditions!$Q$2,FALSE)*DD$19+DD$18*VLOOKUP(DD$1,Conditions!$A:$CT,MATCH($B46&amp;"_m2",Conditions!$S$1:$CT$1,0)+Conditions!$Q$2,FALSE))+VLOOKUP(DD$1,Conditions!$A:$CT,MATCH($B46&amp;"_b",Conditions!$S$1:$CT$1,0)+Conditions!$Q$2,FALSE),"")</f>
        <v>1.2902997219502998E-4</v>
      </c>
      <c r="DE46" s="15">
        <f>IF(DE28,DE28*(VLOOKUP(DE$1,Conditions!$A:$CT,MATCH($B46&amp;"_m1",Conditions!$S$1:$CT$1,0)+Conditions!$Q$2,FALSE)*DE$19+DE$18*VLOOKUP(DE$1,Conditions!$A:$CT,MATCH($B46&amp;"_m2",Conditions!$S$1:$CT$1,0)+Conditions!$Q$2,FALSE))+VLOOKUP(DE$1,Conditions!$A:$CT,MATCH($B46&amp;"_b",Conditions!$S$1:$CT$1,0)+Conditions!$Q$2,FALSE),"")</f>
        <v>1.6016974066913704E-4</v>
      </c>
      <c r="DF46" s="15">
        <f>IF(DF28,DF28*(VLOOKUP(DF$1,Conditions!$A:$CT,MATCH($B46&amp;"_m1",Conditions!$S$1:$CT$1,0)+Conditions!$Q$2,FALSE)*DF$19+DF$18*VLOOKUP(DF$1,Conditions!$A:$CT,MATCH($B46&amp;"_m2",Conditions!$S$1:$CT$1,0)+Conditions!$Q$2,FALSE))+VLOOKUP(DF$1,Conditions!$A:$CT,MATCH($B46&amp;"_b",Conditions!$S$1:$CT$1,0)+Conditions!$Q$2,FALSE),"")</f>
        <v>1.4459985643208351E-4</v>
      </c>
      <c r="DG46" s="15">
        <f>IF(DG28,DG28*(VLOOKUP(DG$1,Conditions!$A:$CT,MATCH($B46&amp;"_m1",Conditions!$S$1:$CT$1,0)+Conditions!$Q$2,FALSE)*DG$19+DG$18*VLOOKUP(DG$1,Conditions!$A:$CT,MATCH($B46&amp;"_m2",Conditions!$S$1:$CT$1,0)+Conditions!$Q$2,FALSE))+VLOOKUP(DG$1,Conditions!$A:$CT,MATCH($B46&amp;"_b",Conditions!$S$1:$CT$1,0)+Conditions!$Q$2,FALSE),"")</f>
        <v>1.4237558725536159E-4</v>
      </c>
      <c r="DH46" s="15">
        <f>IF(DH28,DH28*(VLOOKUP(DH$1,Conditions!$A:$CT,MATCH($B46&amp;"_m1",Conditions!$S$1:$CT$1,0)+Conditions!$Q$2,FALSE)*DH$19+DH$18*VLOOKUP(DH$1,Conditions!$A:$CT,MATCH($B46&amp;"_m2",Conditions!$S$1:$CT$1,0)+Conditions!$Q$2,FALSE))+VLOOKUP(DH$1,Conditions!$A:$CT,MATCH($B46&amp;"_b",Conditions!$S$1:$CT$1,0)+Conditions!$Q$2,FALSE),"")</f>
        <v>1.4459985643208351E-4</v>
      </c>
      <c r="DI46" s="15">
        <f>IF(DI28,DI28*(VLOOKUP(DI$1,Conditions!$A:$CT,MATCH($B46&amp;"_m1",Conditions!$S$1:$CT$1,0)+Conditions!$Q$2,FALSE)*DI$19+DI$18*VLOOKUP(DI$1,Conditions!$A:$CT,MATCH($B46&amp;"_m2",Conditions!$S$1:$CT$1,0)+Conditions!$Q$2,FALSE))+VLOOKUP(DI$1,Conditions!$A:$CT,MATCH($B46&amp;"_b",Conditions!$S$1:$CT$1,0)+Conditions!$Q$2,FALSE),"")</f>
        <v>1.2680570301830805E-4</v>
      </c>
      <c r="DJ46" s="15">
        <f>IF(DJ28,DJ28*(VLOOKUP(DJ$1,Conditions!$A:$CT,MATCH($B46&amp;"_m1",Conditions!$S$1:$CT$1,0)+Conditions!$Q$2,FALSE)*DJ$19+DJ$18*VLOOKUP(DJ$1,Conditions!$A:$CT,MATCH($B46&amp;"_m2",Conditions!$S$1:$CT$1,0)+Conditions!$Q$2,FALSE))+VLOOKUP(DJ$1,Conditions!$A:$CT,MATCH($B46&amp;"_b",Conditions!$S$1:$CT$1,0)+Conditions!$Q$2,FALSE),"")</f>
        <v>1.2680570301830805E-4</v>
      </c>
      <c r="DK46" s="15">
        <f>IF(DK28,DK28*(VLOOKUP(DK$1,Conditions!$A:$CT,MATCH($B46&amp;"_m1",Conditions!$S$1:$CT$1,0)+Conditions!$Q$2,FALSE)*DK$19+DK$18*VLOOKUP(DK$1,Conditions!$A:$CT,MATCH($B46&amp;"_m2",Conditions!$S$1:$CT$1,0)+Conditions!$Q$2,FALSE))+VLOOKUP(DK$1,Conditions!$A:$CT,MATCH($B46&amp;"_b",Conditions!$S$1:$CT$1,0)+Conditions!$Q$2,FALSE),"")</f>
        <v>1.2680570301830805E-4</v>
      </c>
      <c r="DL46" s="15">
        <f>IF(DL28,DL28*(VLOOKUP(DL$1,Conditions!$A:$CT,MATCH($B46&amp;"_m1",Conditions!$S$1:$CT$1,0)+Conditions!$Q$2,FALSE)*DL$19+DL$18*VLOOKUP(DL$1,Conditions!$A:$CT,MATCH($B46&amp;"_m2",Conditions!$S$1:$CT$1,0)+Conditions!$Q$2,FALSE))+VLOOKUP(DL$1,Conditions!$A:$CT,MATCH($B46&amp;"_b",Conditions!$S$1:$CT$1,0)+Conditions!$Q$2,FALSE),"")</f>
        <v>1.2902997219502998E-4</v>
      </c>
      <c r="DM46" s="15">
        <f>IF(DM28,DM28*(VLOOKUP(DM$1,Conditions!$A:$CT,MATCH($B46&amp;"_m1",Conditions!$S$1:$CT$1,0)+Conditions!$Q$2,FALSE)*DM$19+DM$18*VLOOKUP(DM$1,Conditions!$A:$CT,MATCH($B46&amp;"_m2",Conditions!$S$1:$CT$1,0)+Conditions!$Q$2,FALSE))+VLOOKUP(DM$1,Conditions!$A:$CT,MATCH($B46&amp;"_b",Conditions!$S$1:$CT$1,0)+Conditions!$Q$2,FALSE),"")</f>
        <v>1.2902997219502998E-4</v>
      </c>
      <c r="DN46" s="15">
        <f>IF(DN28,DN28*(VLOOKUP(DN$1,Conditions!$A:$CT,MATCH($B46&amp;"_m1",Conditions!$S$1:$CT$1,0)+Conditions!$Q$2,FALSE)*DN$19+DN$18*VLOOKUP(DN$1,Conditions!$A:$CT,MATCH($B46&amp;"_m2",Conditions!$S$1:$CT$1,0)+Conditions!$Q$2,FALSE))+VLOOKUP(DN$1,Conditions!$A:$CT,MATCH($B46&amp;"_b",Conditions!$S$1:$CT$1,0)+Conditions!$Q$2,FALSE),"")</f>
        <v>1.2680570301830805E-4</v>
      </c>
      <c r="DO46" s="15">
        <f>IF(DO28,DO28*(VLOOKUP(DO$1,Conditions!$A:$CT,MATCH($B46&amp;"_m1",Conditions!$S$1:$CT$1,0)+Conditions!$Q$2,FALSE)*DO$19+DO$18*VLOOKUP(DO$1,Conditions!$A:$CT,MATCH($B46&amp;"_m2",Conditions!$S$1:$CT$1,0)+Conditions!$Q$2,FALSE))+VLOOKUP(DO$1,Conditions!$A:$CT,MATCH($B46&amp;"_b",Conditions!$S$1:$CT$1,0)+Conditions!$Q$2,FALSE),"")</f>
        <v>1.2902997219502998E-4</v>
      </c>
      <c r="DP46" s="15">
        <f>IF(DP28,DP28*(VLOOKUP(DP$1,Conditions!$A:$CT,MATCH($B46&amp;"_m1",Conditions!$S$1:$CT$1,0)+Conditions!$Q$2,FALSE)*DP$19+DP$18*VLOOKUP(DP$1,Conditions!$A:$CT,MATCH($B46&amp;"_m2",Conditions!$S$1:$CT$1,0)+Conditions!$Q$2,FALSE))+VLOOKUP(DP$1,Conditions!$A:$CT,MATCH($B46&amp;"_b",Conditions!$S$1:$CT$1,0)+Conditions!$Q$2,FALSE),"")</f>
        <v>1.3570277972519578E-4</v>
      </c>
      <c r="DQ46" s="15">
        <f>IF(DQ28,DQ28*(VLOOKUP(DQ$1,Conditions!$A:$CT,MATCH($B46&amp;"_m1",Conditions!$S$1:$CT$1,0)+Conditions!$Q$2,FALSE)*DQ$19+DQ$18*VLOOKUP(DQ$1,Conditions!$A:$CT,MATCH($B46&amp;"_m2",Conditions!$S$1:$CT$1,0)+Conditions!$Q$2,FALSE))+VLOOKUP(DQ$1,Conditions!$A:$CT,MATCH($B46&amp;"_b",Conditions!$S$1:$CT$1,0)+Conditions!$Q$2,FALSE),"")</f>
        <v>1.312542413717519E-4</v>
      </c>
      <c r="DR46" s="15">
        <f>IF(DR28,DR28*(VLOOKUP(DR$1,Conditions!$A:$CT,MATCH($B46&amp;"_m1",Conditions!$S$1:$CT$1,0)+Conditions!$Q$2,FALSE)*DR$19+DR$18*VLOOKUP(DR$1,Conditions!$A:$CT,MATCH($B46&amp;"_m2",Conditions!$S$1:$CT$1,0)+Conditions!$Q$2,FALSE))+VLOOKUP(DR$1,Conditions!$A:$CT,MATCH($B46&amp;"_b",Conditions!$S$1:$CT$1,0)+Conditions!$Q$2,FALSE),"")</f>
        <v>7.1197902457180602E-5</v>
      </c>
      <c r="DS46" s="15">
        <f>IF(DS28,DS28*(VLOOKUP(DS$1,Conditions!$A:$CT,MATCH($B46&amp;"_m1",Conditions!$S$1:$CT$1,0)+Conditions!$Q$2,FALSE)*DS$19+DS$18*VLOOKUP(DS$1,Conditions!$A:$CT,MATCH($B46&amp;"_m2",Conditions!$S$1:$CT$1,0)+Conditions!$Q$2,FALSE))+VLOOKUP(DS$1,Conditions!$A:$CT,MATCH($B46&amp;"_b",Conditions!$S$1:$CT$1,0)+Conditions!$Q$2,FALSE),"")</f>
        <v>1.4206650147681701E-4</v>
      </c>
      <c r="DT46" s="15">
        <f>IF(DT28,DT28*(VLOOKUP(DT$1,Conditions!$A:$CT,MATCH($B46&amp;"_m1",Conditions!$S$1:$CT$1,0)+Conditions!$Q$2,FALSE)*DT$19+DT$18*VLOOKUP(DT$1,Conditions!$A:$CT,MATCH($B46&amp;"_m2",Conditions!$S$1:$CT$1,0)+Conditions!$Q$2,FALSE))+VLOOKUP(DT$1,Conditions!$A:$CT,MATCH($B46&amp;"_b",Conditions!$S$1:$CT$1,0)+Conditions!$Q$2,FALSE),"")</f>
        <v>1.2918130165506494E-4</v>
      </c>
      <c r="DU46" s="15">
        <f>IF(DU28,DU28*(VLOOKUP(DU$1,Conditions!$A:$CT,MATCH($B46&amp;"_m1",Conditions!$S$1:$CT$1,0)+Conditions!$Q$2,FALSE)*DU$19+DU$18*VLOOKUP(DU$1,Conditions!$A:$CT,MATCH($B46&amp;"_m2",Conditions!$S$1:$CT$1,0)+Conditions!$Q$2,FALSE))+VLOOKUP(DU$1,Conditions!$A:$CT,MATCH($B46&amp;"_b",Conditions!$S$1:$CT$1,0)+Conditions!$Q$2,FALSE),"")</f>
        <v>1.2918130165506494E-4</v>
      </c>
      <c r="DV46" s="15">
        <f>IF(DV28,DV28*(VLOOKUP(DV$1,Conditions!$A:$CT,MATCH($B46&amp;"_m1",Conditions!$S$1:$CT$1,0)+Conditions!$Q$2,FALSE)*DV$19+DV$18*VLOOKUP(DV$1,Conditions!$A:$CT,MATCH($B46&amp;"_m2",Conditions!$S$1:$CT$1,0)+Conditions!$Q$2,FALSE))+VLOOKUP(DV$1,Conditions!$A:$CT,MATCH($B46&amp;"_b",Conditions!$S$1:$CT$1,0)+Conditions!$Q$2,FALSE),"")</f>
        <v>1.3347636826231563E-4</v>
      </c>
      <c r="DW46" s="15">
        <f>IF(DW28,DW28*(VLOOKUP(DW$1,Conditions!$A:$CT,MATCH($B46&amp;"_m1",Conditions!$S$1:$CT$1,0)+Conditions!$Q$2,FALSE)*DW$19+DW$18*VLOOKUP(DW$1,Conditions!$A:$CT,MATCH($B46&amp;"_m2",Conditions!$S$1:$CT$1,0)+Conditions!$Q$2,FALSE))+VLOOKUP(DW$1,Conditions!$A:$CT,MATCH($B46&amp;"_b",Conditions!$S$1:$CT$1,0)+Conditions!$Q$2,FALSE),"")</f>
        <v>1.3347636826231563E-4</v>
      </c>
      <c r="DX46" s="15">
        <f>IF(DX28,DX28*(VLOOKUP(DX$1,Conditions!$A:$CT,MATCH($B46&amp;"_m1",Conditions!$S$1:$CT$1,0)+Conditions!$Q$2,FALSE)*DX$19+DX$18*VLOOKUP(DX$1,Conditions!$A:$CT,MATCH($B46&amp;"_m2",Conditions!$S$1:$CT$1,0)+Conditions!$Q$2,FALSE))+VLOOKUP(DX$1,Conditions!$A:$CT,MATCH($B46&amp;"_b",Conditions!$S$1:$CT$1,0)+Conditions!$Q$2,FALSE),"")</f>
        <v>1.313288349586903E-4</v>
      </c>
      <c r="DY46" s="15">
        <f>IF(DY28,DY28*(VLOOKUP(DY$1,Conditions!$A:$CT,MATCH($B46&amp;"_m1",Conditions!$S$1:$CT$1,0)+Conditions!$Q$2,FALSE)*DY$19+DY$18*VLOOKUP(DY$1,Conditions!$A:$CT,MATCH($B46&amp;"_m2",Conditions!$S$1:$CT$1,0)+Conditions!$Q$2,FALSE))+VLOOKUP(DY$1,Conditions!$A:$CT,MATCH($B46&amp;"_b",Conditions!$S$1:$CT$1,0)+Conditions!$Q$2,FALSE),"")</f>
        <v>1.270337683514396E-4</v>
      </c>
      <c r="DZ46" s="15">
        <f>IF(DZ28,DZ28*(VLOOKUP(DZ$1,Conditions!$A:$CT,MATCH($B46&amp;"_m1",Conditions!$S$1:$CT$1,0)+Conditions!$Q$2,FALSE)*DZ$19+DZ$18*VLOOKUP(DZ$1,Conditions!$A:$CT,MATCH($B46&amp;"_m2",Conditions!$S$1:$CT$1,0)+Conditions!$Q$2,FALSE))+VLOOKUP(DZ$1,Conditions!$A:$CT,MATCH($B46&amp;"_b",Conditions!$S$1:$CT$1,0)+Conditions!$Q$2,FALSE),"")</f>
        <v>2.2796783362183083E-4</v>
      </c>
      <c r="EA46" s="15">
        <f>IF(EA28,EA28*(VLOOKUP(EA$1,Conditions!$A:$CT,MATCH($B46&amp;"_m1",Conditions!$S$1:$CT$1,0)+Conditions!$Q$2,FALSE)*EA$19+EA$18*VLOOKUP(EA$1,Conditions!$A:$CT,MATCH($B46&amp;"_m2",Conditions!$S$1:$CT$1,0)+Conditions!$Q$2,FALSE))+VLOOKUP(EA$1,Conditions!$A:$CT,MATCH($B46&amp;"_b",Conditions!$S$1:$CT$1,0)+Conditions!$Q$2,FALSE),"")</f>
        <v>3.0507183170796798E-4</v>
      </c>
      <c r="EB46" s="15">
        <f>IF(EB28,EB28*(VLOOKUP(EB$1,Conditions!$A:$CT,MATCH($B46&amp;"_m1",Conditions!$S$1:$CT$1,0)+Conditions!$Q$2,FALSE)*EB$19+EB$18*VLOOKUP(EB$1,Conditions!$A:$CT,MATCH($B46&amp;"_m2",Conditions!$S$1:$CT$1,0)+Conditions!$Q$2,FALSE))+VLOOKUP(EB$1,Conditions!$A:$CT,MATCH($B46&amp;"_b",Conditions!$S$1:$CT$1,0)+Conditions!$Q$2,FALSE),"")</f>
        <v>2.9834109545669705E-4</v>
      </c>
      <c r="EC46" s="15">
        <f>IF(EC28,EC28*(VLOOKUP(EC$1,Conditions!$A:$CT,MATCH($B46&amp;"_m1",Conditions!$S$1:$CT$1,0)+Conditions!$Q$2,FALSE)*EC$19+EC$18*VLOOKUP(EC$1,Conditions!$A:$CT,MATCH($B46&amp;"_m2",Conditions!$S$1:$CT$1,0)+Conditions!$Q$2,FALSE))+VLOOKUP(EC$1,Conditions!$A:$CT,MATCH($B46&amp;"_b",Conditions!$S$1:$CT$1,0)+Conditions!$Q$2,FALSE),"")</f>
        <v>2.6917457170118949E-4</v>
      </c>
      <c r="ED46" s="15">
        <f>IF(ED28,ED28*(VLOOKUP(ED$1,Conditions!$A:$CT,MATCH($B46&amp;"_m1",Conditions!$S$1:$CT$1,0)+Conditions!$Q$2,FALSE)*ED$19+ED$18*VLOOKUP(ED$1,Conditions!$A:$CT,MATCH($B46&amp;"_m2",Conditions!$S$1:$CT$1,0)+Conditions!$Q$2,FALSE))+VLOOKUP(ED$1,Conditions!$A:$CT,MATCH($B46&amp;"_b",Conditions!$S$1:$CT$1,0)+Conditions!$Q$2,FALSE),"")</f>
        <v>2.7141815045161313E-4</v>
      </c>
      <c r="EE46" s="15">
        <f>IF(EE28,EE28*(VLOOKUP(EE$1,Conditions!$A:$CT,MATCH($B46&amp;"_m1",Conditions!$S$1:$CT$1,0)+Conditions!$Q$2,FALSE)*EE$19+EE$18*VLOOKUP(EE$1,Conditions!$A:$CT,MATCH($B46&amp;"_m2",Conditions!$S$1:$CT$1,0)+Conditions!$Q$2,FALSE))+VLOOKUP(EE$1,Conditions!$A:$CT,MATCH($B46&amp;"_b",Conditions!$S$1:$CT$1,0)+Conditions!$Q$2,FALSE),"")</f>
        <v>2.7366172920203683E-4</v>
      </c>
      <c r="EF46" s="15">
        <f>IF(EF28,EF28*(VLOOKUP(EF$1,Conditions!$A:$CT,MATCH($B46&amp;"_m1",Conditions!$S$1:$CT$1,0)+Conditions!$Q$2,FALSE)*EF$19+EF$18*VLOOKUP(EF$1,Conditions!$A:$CT,MATCH($B46&amp;"_m2",Conditions!$S$1:$CT$1,0)+Conditions!$Q$2,FALSE))+VLOOKUP(EF$1,Conditions!$A:$CT,MATCH($B46&amp;"_b",Conditions!$S$1:$CT$1,0)+Conditions!$Q$2,FALSE),"")</f>
        <v>2.7366172920203683E-4</v>
      </c>
      <c r="EG46" s="15">
        <f>IF(EG28,EG28*(VLOOKUP(EG$1,Conditions!$A:$CT,MATCH($B46&amp;"_m1",Conditions!$S$1:$CT$1,0)+Conditions!$Q$2,FALSE)*EG$19+EG$18*VLOOKUP(EG$1,Conditions!$A:$CT,MATCH($B46&amp;"_m2",Conditions!$S$1:$CT$1,0)+Conditions!$Q$2,FALSE))+VLOOKUP(EG$1,Conditions!$A:$CT,MATCH($B46&amp;"_b",Conditions!$S$1:$CT$1,0)+Conditions!$Q$2,FALSE),"")</f>
        <v>2.6468741420034221E-4</v>
      </c>
      <c r="EH46" s="15">
        <f>IF(EH28,EH28*(VLOOKUP(EH$1,Conditions!$A:$CT,MATCH($B46&amp;"_m1",Conditions!$S$1:$CT$1,0)+Conditions!$Q$2,FALSE)*EH$19+EH$18*VLOOKUP(EH$1,Conditions!$A:$CT,MATCH($B46&amp;"_m2",Conditions!$S$1:$CT$1,0)+Conditions!$Q$2,FALSE))+VLOOKUP(EH$1,Conditions!$A:$CT,MATCH($B46&amp;"_b",Conditions!$S$1:$CT$1,0)+Conditions!$Q$2,FALSE),"")</f>
        <v>2.6468741420034221E-4</v>
      </c>
      <c r="EI46" s="15">
        <f>IF(EI28,EI28*(VLOOKUP(EI$1,Conditions!$A:$CT,MATCH($B46&amp;"_m1",Conditions!$S$1:$CT$1,0)+Conditions!$Q$2,FALSE)*EI$19+EI$18*VLOOKUP(EI$1,Conditions!$A:$CT,MATCH($B46&amp;"_m2",Conditions!$S$1:$CT$1,0)+Conditions!$Q$2,FALSE))+VLOOKUP(EI$1,Conditions!$A:$CT,MATCH($B46&amp;"_b",Conditions!$S$1:$CT$1,0)+Conditions!$Q$2,FALSE),"")</f>
        <v>2.6468741420034221E-4</v>
      </c>
      <c r="EJ46" s="15">
        <f>IF(EJ28,EJ28*(VLOOKUP(EJ$1,Conditions!$A:$CT,MATCH($B46&amp;"_m1",Conditions!$S$1:$CT$1,0)+Conditions!$Q$2,FALSE)*EJ$19+EJ$18*VLOOKUP(EJ$1,Conditions!$A:$CT,MATCH($B46&amp;"_m2",Conditions!$S$1:$CT$1,0)+Conditions!$Q$2,FALSE))+VLOOKUP(EJ$1,Conditions!$A:$CT,MATCH($B46&amp;"_b",Conditions!$S$1:$CT$1,0)+Conditions!$Q$2,FALSE),"")</f>
        <v>2.5571309919864758E-4</v>
      </c>
      <c r="EK46" s="15">
        <f>IF(EK28,EK28*(VLOOKUP(EK$1,Conditions!$A:$CT,MATCH($B46&amp;"_m1",Conditions!$S$1:$CT$1,0)+Conditions!$Q$2,FALSE)*EK$19+EK$18*VLOOKUP(EK$1,Conditions!$A:$CT,MATCH($B46&amp;"_m2",Conditions!$S$1:$CT$1,0)+Conditions!$Q$2,FALSE))+VLOOKUP(EK$1,Conditions!$A:$CT,MATCH($B46&amp;"_b",Conditions!$S$1:$CT$1,0)+Conditions!$Q$2,FALSE),"")</f>
        <v>2.5346952044822394E-4</v>
      </c>
      <c r="EL46" s="15">
        <f>IF(EL28,EL28*(VLOOKUP(EL$1,Conditions!$A:$CT,MATCH($B46&amp;"_m1",Conditions!$S$1:$CT$1,0)+Conditions!$Q$2,FALSE)*EL$19+EL$18*VLOOKUP(EL$1,Conditions!$A:$CT,MATCH($B46&amp;"_m2",Conditions!$S$1:$CT$1,0)+Conditions!$Q$2,FALSE))+VLOOKUP(EL$1,Conditions!$A:$CT,MATCH($B46&amp;"_b",Conditions!$S$1:$CT$1,0)+Conditions!$Q$2,FALSE),"")</f>
        <v>2.5346952044822394E-4</v>
      </c>
      <c r="EM46" s="15">
        <f>IF(EM28,EM28*(VLOOKUP(EM$1,Conditions!$A:$CT,MATCH($B46&amp;"_m1",Conditions!$S$1:$CT$1,0)+Conditions!$Q$2,FALSE)*EM$19+EM$18*VLOOKUP(EM$1,Conditions!$A:$CT,MATCH($B46&amp;"_m2",Conditions!$S$1:$CT$1,0)+Conditions!$Q$2,FALSE))+VLOOKUP(EM$1,Conditions!$A:$CT,MATCH($B46&amp;"_b",Conditions!$S$1:$CT$1,0)+Conditions!$Q$2,FALSE),"")</f>
        <v>2.5571309919864758E-4</v>
      </c>
      <c r="EN46" s="15">
        <f>IF(EN28,EN28*(VLOOKUP(EN$1,Conditions!$A:$CT,MATCH($B46&amp;"_m1",Conditions!$S$1:$CT$1,0)+Conditions!$Q$2,FALSE)*EN$19+EN$18*VLOOKUP(EN$1,Conditions!$A:$CT,MATCH($B46&amp;"_m2",Conditions!$S$1:$CT$1,0)+Conditions!$Q$2,FALSE))+VLOOKUP(EN$1,Conditions!$A:$CT,MATCH($B46&amp;"_b",Conditions!$S$1:$CT$1,0)+Conditions!$Q$2,FALSE),"")</f>
        <v>2.5346952044822394E-4</v>
      </c>
      <c r="EO46" s="15">
        <f>IF(EO28,EO28*(VLOOKUP(EO$1,Conditions!$A:$CT,MATCH($B46&amp;"_m1",Conditions!$S$1:$CT$1,0)+Conditions!$Q$2,FALSE)*EO$19+EO$18*VLOOKUP(EO$1,Conditions!$A:$CT,MATCH($B46&amp;"_m2",Conditions!$S$1:$CT$1,0)+Conditions!$Q$2,FALSE))+VLOOKUP(EO$1,Conditions!$A:$CT,MATCH($B46&amp;"_b",Conditions!$S$1:$CT$1,0)+Conditions!$Q$2,FALSE),"")</f>
        <v>2.6020025669949487E-4</v>
      </c>
      <c r="EP46" s="15">
        <f>IF(EP28,EP28*(VLOOKUP(EP$1,Conditions!$A:$CT,MATCH($B46&amp;"_m1",Conditions!$S$1:$CT$1,0)+Conditions!$Q$2,FALSE)*EP$19+EP$18*VLOOKUP(EP$1,Conditions!$A:$CT,MATCH($B46&amp;"_m2",Conditions!$S$1:$CT$1,0)+Conditions!$Q$2,FALSE))+VLOOKUP(EP$1,Conditions!$A:$CT,MATCH($B46&amp;"_b",Conditions!$S$1:$CT$1,0)+Conditions!$Q$2,FALSE),"")</f>
        <v>2.489823629473766E-4</v>
      </c>
      <c r="EQ46" s="15">
        <f>IF(EQ28,EQ28*(VLOOKUP(EQ$1,Conditions!$A:$CT,MATCH($B46&amp;"_m1",Conditions!$S$1:$CT$1,0)+Conditions!$Q$2,FALSE)*EQ$19+EQ$18*VLOOKUP(EQ$1,Conditions!$A:$CT,MATCH($B46&amp;"_m2",Conditions!$S$1:$CT$1,0)+Conditions!$Q$2,FALSE))+VLOOKUP(EQ$1,Conditions!$A:$CT,MATCH($B46&amp;"_b",Conditions!$S$1:$CT$1,0)+Conditions!$Q$2,FALSE),"")</f>
        <v>2.5571309919864758E-4</v>
      </c>
      <c r="ER46" s="15">
        <f>IF(ER28,ER28*(VLOOKUP(ER$1,Conditions!$A:$CT,MATCH($B46&amp;"_m1",Conditions!$S$1:$CT$1,0)+Conditions!$Q$2,FALSE)*ER$19+ER$18*VLOOKUP(ER$1,Conditions!$A:$CT,MATCH($B46&amp;"_m2",Conditions!$S$1:$CT$1,0)+Conditions!$Q$2,FALSE))+VLOOKUP(ER$1,Conditions!$A:$CT,MATCH($B46&amp;"_b",Conditions!$S$1:$CT$1,0)+Conditions!$Q$2,FALSE),"")</f>
        <v>2.489823629473766E-4</v>
      </c>
      <c r="ES46" s="15">
        <f>IF(ES28,ES28*(VLOOKUP(ES$1,Conditions!$A:$CT,MATCH($B46&amp;"_m1",Conditions!$S$1:$CT$1,0)+Conditions!$Q$2,FALSE)*ES$19+ES$18*VLOOKUP(ES$1,Conditions!$A:$CT,MATCH($B46&amp;"_m2",Conditions!$S$1:$CT$1,0)+Conditions!$Q$2,FALSE))+VLOOKUP(ES$1,Conditions!$A:$CT,MATCH($B46&amp;"_b",Conditions!$S$1:$CT$1,0)+Conditions!$Q$2,FALSE),"")</f>
        <v>2.512259416978003E-4</v>
      </c>
      <c r="ET46" s="15">
        <f>IF(ET28,ET28*(VLOOKUP(ET$1,Conditions!$A:$CT,MATCH($B46&amp;"_m1",Conditions!$S$1:$CT$1,0)+Conditions!$Q$2,FALSE)*ET$19+ET$18*VLOOKUP(ET$1,Conditions!$A:$CT,MATCH($B46&amp;"_m2",Conditions!$S$1:$CT$1,0)+Conditions!$Q$2,FALSE))+VLOOKUP(ET$1,Conditions!$A:$CT,MATCH($B46&amp;"_b",Conditions!$S$1:$CT$1,0)+Conditions!$Q$2,FALSE),"")</f>
        <v>2.512259416978003E-4</v>
      </c>
      <c r="EU46" s="15">
        <f>IF(EU28,EU28*(VLOOKUP(EU$1,Conditions!$A:$CT,MATCH($B46&amp;"_m1",Conditions!$S$1:$CT$1,0)+Conditions!$Q$2,FALSE)*EU$19+EU$18*VLOOKUP(EU$1,Conditions!$A:$CT,MATCH($B46&amp;"_m2",Conditions!$S$1:$CT$1,0)+Conditions!$Q$2,FALSE))+VLOOKUP(EU$1,Conditions!$A:$CT,MATCH($B46&amp;"_b",Conditions!$S$1:$CT$1,0)+Conditions!$Q$2,FALSE),"")</f>
        <v>2.4673878419695296E-4</v>
      </c>
      <c r="EV46" s="15">
        <f>IF(EV28,EV28*(VLOOKUP(EV$1,Conditions!$A:$CT,MATCH($B46&amp;"_m1",Conditions!$S$1:$CT$1,0)+Conditions!$Q$2,FALSE)*EV$19+EV$18*VLOOKUP(EV$1,Conditions!$A:$CT,MATCH($B46&amp;"_m2",Conditions!$S$1:$CT$1,0)+Conditions!$Q$2,FALSE))+VLOOKUP(EV$1,Conditions!$A:$CT,MATCH($B46&amp;"_b",Conditions!$S$1:$CT$1,0)+Conditions!$Q$2,FALSE),"")</f>
        <v>2.4225162669610568E-4</v>
      </c>
      <c r="EW46" s="15">
        <f>IF(EW28,EW28*(VLOOKUP(EW$1,Conditions!$A:$CT,MATCH($B46&amp;"_m1",Conditions!$S$1:$CT$1,0)+Conditions!$Q$2,FALSE)*EW$19+EW$18*VLOOKUP(EW$1,Conditions!$A:$CT,MATCH($B46&amp;"_m2",Conditions!$S$1:$CT$1,0)+Conditions!$Q$2,FALSE))+VLOOKUP(EW$1,Conditions!$A:$CT,MATCH($B46&amp;"_b",Conditions!$S$1:$CT$1,0)+Conditions!$Q$2,FALSE),"")</f>
        <v>2.5571309919864758E-4</v>
      </c>
      <c r="EX46" s="15">
        <f>IF(EX28,EX28*(VLOOKUP(EX$1,Conditions!$A:$CT,MATCH($B46&amp;"_m1",Conditions!$S$1:$CT$1,0)+Conditions!$Q$2,FALSE)*EX$19+EX$18*VLOOKUP(EX$1,Conditions!$A:$CT,MATCH($B46&amp;"_m2",Conditions!$S$1:$CT$1,0)+Conditions!$Q$2,FALSE))+VLOOKUP(EX$1,Conditions!$A:$CT,MATCH($B46&amp;"_b",Conditions!$S$1:$CT$1,0)+Conditions!$Q$2,FALSE),"")</f>
        <v>2.4673878419695296E-4</v>
      </c>
      <c r="EY46" s="15">
        <f>IF(EY28,EY28*(VLOOKUP(EY$1,Conditions!$A:$CT,MATCH($B46&amp;"_m1",Conditions!$S$1:$CT$1,0)+Conditions!$Q$2,FALSE)*EY$19+EY$18*VLOOKUP(EY$1,Conditions!$A:$CT,MATCH($B46&amp;"_m2",Conditions!$S$1:$CT$1,0)+Conditions!$Q$2,FALSE))+VLOOKUP(EY$1,Conditions!$A:$CT,MATCH($B46&amp;"_b",Conditions!$S$1:$CT$1,0)+Conditions!$Q$2,FALSE),"")</f>
        <v>1.1190055637542481E-4</v>
      </c>
      <c r="EZ46" s="15">
        <f>IF(EZ28,EZ28*(VLOOKUP(EZ$1,Conditions!$A:$CT,MATCH($B46&amp;"_m1",Conditions!$S$1:$CT$1,0)+Conditions!$Q$2,FALSE)*EZ$19+EZ$18*VLOOKUP(EZ$1,Conditions!$A:$CT,MATCH($B46&amp;"_m2",Conditions!$S$1:$CT$1,0)+Conditions!$Q$2,FALSE))+VLOOKUP(EZ$1,Conditions!$A:$CT,MATCH($B46&amp;"_b",Conditions!$S$1:$CT$1,0)+Conditions!$Q$2,FALSE),"")</f>
        <v>1.3652647630927638E-4</v>
      </c>
      <c r="FA46" s="15">
        <f>IF(FA28,FA28*(VLOOKUP(FA$1,Conditions!$A:$CT,MATCH($B46&amp;"_m1",Conditions!$S$1:$CT$1,0)+Conditions!$Q$2,FALSE)*FA$19+FA$18*VLOOKUP(FA$1,Conditions!$A:$CT,MATCH($B46&amp;"_m2",Conditions!$S$1:$CT$1,0)+Conditions!$Q$2,FALSE))+VLOOKUP(FA$1,Conditions!$A:$CT,MATCH($B46&amp;"_b",Conditions!$S$1:$CT$1,0)+Conditions!$Q$2,FALSE),"")</f>
        <v>1.3428775631528985E-4</v>
      </c>
      <c r="FB46" s="15">
        <f>IF(FB28,FB28*(VLOOKUP(FB$1,Conditions!$A:$CT,MATCH($B46&amp;"_m1",Conditions!$S$1:$CT$1,0)+Conditions!$Q$2,FALSE)*FB$19+FB$18*VLOOKUP(FB$1,Conditions!$A:$CT,MATCH($B46&amp;"_m2",Conditions!$S$1:$CT$1,0)+Conditions!$Q$2,FALSE))+VLOOKUP(FB$1,Conditions!$A:$CT,MATCH($B46&amp;"_b",Conditions!$S$1:$CT$1,0)+Conditions!$Q$2,FALSE),"")</f>
        <v>1.432426362912359E-4</v>
      </c>
      <c r="FC46" s="15">
        <f>IF(FC28,FC28*(VLOOKUP(FC$1,Conditions!$A:$CT,MATCH($B46&amp;"_m1",Conditions!$S$1:$CT$1,0)+Conditions!$Q$2,FALSE)*FC$19+FC$18*VLOOKUP(FC$1,Conditions!$A:$CT,MATCH($B46&amp;"_m2",Conditions!$S$1:$CT$1,0)+Conditions!$Q$2,FALSE))+VLOOKUP(FC$1,Conditions!$A:$CT,MATCH($B46&amp;"_b",Conditions!$S$1:$CT$1,0)+Conditions!$Q$2,FALSE),"")</f>
        <v>1.3652647630927638E-4</v>
      </c>
      <c r="FD46" s="15">
        <f>IF(FD28,FD28*(VLOOKUP(FD$1,Conditions!$A:$CT,MATCH($B46&amp;"_m1",Conditions!$S$1:$CT$1,0)+Conditions!$Q$2,FALSE)*FD$19+FD$18*VLOOKUP(FD$1,Conditions!$A:$CT,MATCH($B46&amp;"_m2",Conditions!$S$1:$CT$1,0)+Conditions!$Q$2,FALSE))+VLOOKUP(FD$1,Conditions!$A:$CT,MATCH($B46&amp;"_b",Conditions!$S$1:$CT$1,0)+Conditions!$Q$2,FALSE),"")</f>
        <v>1.3652647630927638E-4</v>
      </c>
      <c r="FE46" s="15">
        <f>IF(FE28,FE28*(VLOOKUP(FE$1,Conditions!$A:$CT,MATCH($B46&amp;"_m1",Conditions!$S$1:$CT$1,0)+Conditions!$Q$2,FALSE)*FE$19+FE$18*VLOOKUP(FE$1,Conditions!$A:$CT,MATCH($B46&amp;"_m2",Conditions!$S$1:$CT$1,0)+Conditions!$Q$2,FALSE))+VLOOKUP(FE$1,Conditions!$A:$CT,MATCH($B46&amp;"_b",Conditions!$S$1:$CT$1,0)+Conditions!$Q$2,FALSE),"")</f>
        <v>1.3876519630326287E-4</v>
      </c>
      <c r="FF46" s="15">
        <f>IF(FF28,FF28*(VLOOKUP(FF$1,Conditions!$A:$CT,MATCH($B46&amp;"_m1",Conditions!$S$1:$CT$1,0)+Conditions!$Q$2,FALSE)*FF$19+FF$18*VLOOKUP(FF$1,Conditions!$A:$CT,MATCH($B46&amp;"_m2",Conditions!$S$1:$CT$1,0)+Conditions!$Q$2,FALSE))+VLOOKUP(FF$1,Conditions!$A:$CT,MATCH($B46&amp;"_b",Conditions!$S$1:$CT$1,0)+Conditions!$Q$2,FALSE),"")</f>
        <v>1.4565903252454314E-4</v>
      </c>
      <c r="FG46" s="15">
        <f>IF(FG28,FG28*(VLOOKUP(FG$1,Conditions!$A:$CT,MATCH($B46&amp;"_m1",Conditions!$S$1:$CT$1,0)+Conditions!$Q$2,FALSE)*FG$19+FG$18*VLOOKUP(FG$1,Conditions!$A:$CT,MATCH($B46&amp;"_m2",Conditions!$S$1:$CT$1,0)+Conditions!$Q$2,FALSE))+VLOOKUP(FG$1,Conditions!$A:$CT,MATCH($B46&amp;"_b",Conditions!$S$1:$CT$1,0)+Conditions!$Q$2,FALSE),"")</f>
        <v>1.3893413436687934E-4</v>
      </c>
      <c r="FH46" s="15">
        <f>IF(FH28,FH28*(VLOOKUP(FH$1,Conditions!$A:$CT,MATCH($B46&amp;"_m1",Conditions!$S$1:$CT$1,0)+Conditions!$Q$2,FALSE)*FH$19+FH$18*VLOOKUP(FH$1,Conditions!$A:$CT,MATCH($B46&amp;"_m2",Conditions!$S$1:$CT$1,0)+Conditions!$Q$2,FALSE))+VLOOKUP(FH$1,Conditions!$A:$CT,MATCH($B46&amp;"_b",Conditions!$S$1:$CT$1,0)+Conditions!$Q$2,FALSE),"")</f>
        <v>1.3669250164765806E-4</v>
      </c>
      <c r="FI46" s="15">
        <f>IF(FI28,FI28*(VLOOKUP(FI$1,Conditions!$A:$CT,MATCH($B46&amp;"_m1",Conditions!$S$1:$CT$1,0)+Conditions!$Q$2,FALSE)*FI$19+FI$18*VLOOKUP(FI$1,Conditions!$A:$CT,MATCH($B46&amp;"_m2",Conditions!$S$1:$CT$1,0)+Conditions!$Q$2,FALSE))+VLOOKUP(FI$1,Conditions!$A:$CT,MATCH($B46&amp;"_b",Conditions!$S$1:$CT$1,0)+Conditions!$Q$2,FALSE),"")</f>
        <v>1.3669250164765806E-4</v>
      </c>
      <c r="FJ46" s="15">
        <f>IF(FJ28,FJ28*(VLOOKUP(FJ$1,Conditions!$A:$CT,MATCH($B46&amp;"_m1",Conditions!$S$1:$CT$1,0)+Conditions!$Q$2,FALSE)*FJ$19+FJ$18*VLOOKUP(FJ$1,Conditions!$A:$CT,MATCH($B46&amp;"_m2",Conditions!$S$1:$CT$1,0)+Conditions!$Q$2,FALSE))+VLOOKUP(FJ$1,Conditions!$A:$CT,MATCH($B46&amp;"_b",Conditions!$S$1:$CT$1,0)+Conditions!$Q$2,FALSE),"")</f>
        <v>1.3893413436687934E-4</v>
      </c>
      <c r="FK46" s="15">
        <f>IF(FK28,FK28*(VLOOKUP(FK$1,Conditions!$A:$CT,MATCH($B46&amp;"_m1",Conditions!$S$1:$CT$1,0)+Conditions!$Q$2,FALSE)*FK$19+FK$18*VLOOKUP(FK$1,Conditions!$A:$CT,MATCH($B46&amp;"_m2",Conditions!$S$1:$CT$1,0)+Conditions!$Q$2,FALSE))+VLOOKUP(FK$1,Conditions!$A:$CT,MATCH($B46&amp;"_b",Conditions!$S$1:$CT$1,0)+Conditions!$Q$2,FALSE),"")</f>
        <v>1.3893413436687934E-4</v>
      </c>
      <c r="FL46" s="15">
        <f>IF(FL28,FL28*(VLOOKUP(FL$1,Conditions!$A:$CT,MATCH($B46&amp;"_m1",Conditions!$S$1:$CT$1,0)+Conditions!$Q$2,FALSE)*FL$19+FL$18*VLOOKUP(FL$1,Conditions!$A:$CT,MATCH($B46&amp;"_m2",Conditions!$S$1:$CT$1,0)+Conditions!$Q$2,FALSE))+VLOOKUP(FL$1,Conditions!$A:$CT,MATCH($B46&amp;"_b",Conditions!$S$1:$CT$1,0)+Conditions!$Q$2,FALSE),"")</f>
        <v>1.3220923620921551E-4</v>
      </c>
      <c r="FM46" s="15">
        <f>IF(FM28,FM28*(VLOOKUP(FM$1,Conditions!$A:$CT,MATCH($B46&amp;"_m1",Conditions!$S$1:$CT$1,0)+Conditions!$Q$2,FALSE)*FM$19+FM$18*VLOOKUP(FM$1,Conditions!$A:$CT,MATCH($B46&amp;"_m2",Conditions!$S$1:$CT$1,0)+Conditions!$Q$2,FALSE))+VLOOKUP(FM$1,Conditions!$A:$CT,MATCH($B46&amp;"_b",Conditions!$S$1:$CT$1,0)+Conditions!$Q$2,FALSE),"")</f>
        <v>1.3669250164765806E-4</v>
      </c>
      <c r="FN46" s="15">
        <f>IF(FN28,FN28*(VLOOKUP(FN$1,Conditions!$A:$CT,MATCH($B46&amp;"_m1",Conditions!$S$1:$CT$1,0)+Conditions!$Q$2,FALSE)*FN$19+FN$18*VLOOKUP(FN$1,Conditions!$A:$CT,MATCH($B46&amp;"_m2",Conditions!$S$1:$CT$1,0)+Conditions!$Q$2,FALSE))+VLOOKUP(FN$1,Conditions!$A:$CT,MATCH($B46&amp;"_b",Conditions!$S$1:$CT$1,0)+Conditions!$Q$2,FALSE),"")</f>
        <v>1.4117576708610062E-4</v>
      </c>
      <c r="FO46" s="15">
        <f>IF(FO28,FO28*(VLOOKUP(FO$1,Conditions!$A:$CT,MATCH($B46&amp;"_m1",Conditions!$S$1:$CT$1,0)+Conditions!$Q$2,FALSE)*FO$19+FO$18*VLOOKUP(FO$1,Conditions!$A:$CT,MATCH($B46&amp;"_m2",Conditions!$S$1:$CT$1,0)+Conditions!$Q$2,FALSE))+VLOOKUP(FO$1,Conditions!$A:$CT,MATCH($B46&amp;"_b",Conditions!$S$1:$CT$1,0)+Conditions!$Q$2,FALSE),"")</f>
        <v>1.3893413436687934E-4</v>
      </c>
      <c r="FP46" s="15">
        <f>IF(FP28,FP28*(VLOOKUP(FP$1,Conditions!$A:$CT,MATCH($B46&amp;"_m1",Conditions!$S$1:$CT$1,0)+Conditions!$Q$2,FALSE)*FP$19+FP$18*VLOOKUP(FP$1,Conditions!$A:$CT,MATCH($B46&amp;"_m2",Conditions!$S$1:$CT$1,0)+Conditions!$Q$2,FALSE))+VLOOKUP(FP$1,Conditions!$A:$CT,MATCH($B46&amp;"_b",Conditions!$S$1:$CT$1,0)+Conditions!$Q$2,FALSE),"")</f>
        <v>1.3669250164765806E-4</v>
      </c>
      <c r="FQ46" s="15">
        <f>IF(FQ28,FQ28*(VLOOKUP(FQ$1,Conditions!$A:$CT,MATCH($B46&amp;"_m1",Conditions!$S$1:$CT$1,0)+Conditions!$Q$2,FALSE)*FQ$19+FQ$18*VLOOKUP(FQ$1,Conditions!$A:$CT,MATCH($B46&amp;"_m2",Conditions!$S$1:$CT$1,0)+Conditions!$Q$2,FALSE))+VLOOKUP(FQ$1,Conditions!$A:$CT,MATCH($B46&amp;"_b",Conditions!$S$1:$CT$1,0)+Conditions!$Q$2,FALSE),"")</f>
        <v>1.3893413436687934E-4</v>
      </c>
      <c r="FR46" s="15">
        <f>IF(FR28,FR28*(VLOOKUP(FR$1,Conditions!$A:$CT,MATCH($B46&amp;"_m1",Conditions!$S$1:$CT$1,0)+Conditions!$Q$2,FALSE)*FR$19+FR$18*VLOOKUP(FR$1,Conditions!$A:$CT,MATCH($B46&amp;"_m2",Conditions!$S$1:$CT$1,0)+Conditions!$Q$2,FALSE))+VLOOKUP(FR$1,Conditions!$A:$CT,MATCH($B46&amp;"_b",Conditions!$S$1:$CT$1,0)+Conditions!$Q$2,FALSE),"")</f>
        <v>1.3893413436687934E-4</v>
      </c>
      <c r="FS46" s="15">
        <f>IF(FS28,FS28*(VLOOKUP(FS$1,Conditions!$A:$CT,MATCH($B46&amp;"_m1",Conditions!$S$1:$CT$1,0)+Conditions!$Q$2,FALSE)*FS$19+FS$18*VLOOKUP(FS$1,Conditions!$A:$CT,MATCH($B46&amp;"_m2",Conditions!$S$1:$CT$1,0)+Conditions!$Q$2,FALSE))+VLOOKUP(FS$1,Conditions!$A:$CT,MATCH($B46&amp;"_b",Conditions!$S$1:$CT$1,0)+Conditions!$Q$2,FALSE),"")</f>
        <v>1.3445086892843679E-4</v>
      </c>
      <c r="FT46" s="15">
        <f>IF(FT28,FT28*(VLOOKUP(FT$1,Conditions!$A:$CT,MATCH($B46&amp;"_m1",Conditions!$S$1:$CT$1,0)+Conditions!$Q$2,FALSE)*FT$19+FT$18*VLOOKUP(FT$1,Conditions!$A:$CT,MATCH($B46&amp;"_m2",Conditions!$S$1:$CT$1,0)+Conditions!$Q$2,FALSE))+VLOOKUP(FT$1,Conditions!$A:$CT,MATCH($B46&amp;"_b",Conditions!$S$1:$CT$1,0)+Conditions!$Q$2,FALSE),"")</f>
        <v>1.3445086892843679E-4</v>
      </c>
      <c r="FU46" s="15">
        <f>IF(FU28,FU28*(VLOOKUP(FU$1,Conditions!$A:$CT,MATCH($B46&amp;"_m1",Conditions!$S$1:$CT$1,0)+Conditions!$Q$2,FALSE)*FU$19+FU$18*VLOOKUP(FU$1,Conditions!$A:$CT,MATCH($B46&amp;"_m2",Conditions!$S$1:$CT$1,0)+Conditions!$Q$2,FALSE))+VLOOKUP(FU$1,Conditions!$A:$CT,MATCH($B46&amp;"_b",Conditions!$S$1:$CT$1,0)+Conditions!$Q$2,FALSE),"")</f>
        <v>1.3893413436687934E-4</v>
      </c>
      <c r="FV46" s="15">
        <f>IF(FV28,FV28*(VLOOKUP(FV$1,Conditions!$A:$CT,MATCH($B46&amp;"_m1",Conditions!$S$1:$CT$1,0)+Conditions!$Q$2,FALSE)*FV$19+FV$18*VLOOKUP(FV$1,Conditions!$A:$CT,MATCH($B46&amp;"_m2",Conditions!$S$1:$CT$1,0)+Conditions!$Q$2,FALSE))+VLOOKUP(FV$1,Conditions!$A:$CT,MATCH($B46&amp;"_b",Conditions!$S$1:$CT$1,0)+Conditions!$Q$2,FALSE),"")</f>
        <v>1.3893413436687934E-4</v>
      </c>
      <c r="FW46" s="15">
        <f>IF(FW28,FW28*(VLOOKUP(FW$1,Conditions!$A:$CT,MATCH($B46&amp;"_m1",Conditions!$S$1:$CT$1,0)+Conditions!$Q$2,FALSE)*FW$19+FW$18*VLOOKUP(FW$1,Conditions!$A:$CT,MATCH($B46&amp;"_m2",Conditions!$S$1:$CT$1,0)+Conditions!$Q$2,FALSE))+VLOOKUP(FW$1,Conditions!$A:$CT,MATCH($B46&amp;"_b",Conditions!$S$1:$CT$1,0)+Conditions!$Q$2,FALSE),"")</f>
        <v>1.3445086892843679E-4</v>
      </c>
      <c r="FX46" s="15">
        <f>IF(FX28,FX28*(VLOOKUP(FX$1,Conditions!$A:$CT,MATCH($B46&amp;"_m1",Conditions!$S$1:$CT$1,0)+Conditions!$Q$2,FALSE)*FX$19+FX$18*VLOOKUP(FX$1,Conditions!$A:$CT,MATCH($B46&amp;"_m2",Conditions!$S$1:$CT$1,0)+Conditions!$Q$2,FALSE))+VLOOKUP(FX$1,Conditions!$A:$CT,MATCH($B46&amp;"_b",Conditions!$S$1:$CT$1,0)+Conditions!$Q$2,FALSE),"")</f>
        <v>1.3893413436687934E-4</v>
      </c>
      <c r="FY46" s="15">
        <f>IF(FY28,FY28*(VLOOKUP(FY$1,Conditions!$A:$CT,MATCH($B46&amp;"_m1",Conditions!$S$1:$CT$1,0)+Conditions!$Q$2,FALSE)*FY$19+FY$18*VLOOKUP(FY$1,Conditions!$A:$CT,MATCH($B46&amp;"_m2",Conditions!$S$1:$CT$1,0)+Conditions!$Q$2,FALSE))+VLOOKUP(FY$1,Conditions!$A:$CT,MATCH($B46&amp;"_b",Conditions!$S$1:$CT$1,0)+Conditions!$Q$2,FALSE),"")</f>
        <v>1.4117576708610062E-4</v>
      </c>
      <c r="FZ46" s="15">
        <f>IF(FZ28,FZ28*(VLOOKUP(FZ$1,Conditions!$A:$CT,MATCH($B46&amp;"_m1",Conditions!$S$1:$CT$1,0)+Conditions!$Q$2,FALSE)*FZ$19+FZ$18*VLOOKUP(FZ$1,Conditions!$A:$CT,MATCH($B46&amp;"_m2",Conditions!$S$1:$CT$1,0)+Conditions!$Q$2,FALSE))+VLOOKUP(FZ$1,Conditions!$A:$CT,MATCH($B46&amp;"_b",Conditions!$S$1:$CT$1,0)+Conditions!$Q$2,FALSE),"")</f>
        <v>1.3893413436687934E-4</v>
      </c>
      <c r="GA46" s="15">
        <f>IF(GA28,GA28*(VLOOKUP(GA$1,Conditions!$A:$CT,MATCH($B46&amp;"_m1",Conditions!$S$1:$CT$1,0)+Conditions!$Q$2,FALSE)*GA$19+GA$18*VLOOKUP(GA$1,Conditions!$A:$CT,MATCH($B46&amp;"_m2",Conditions!$S$1:$CT$1,0)+Conditions!$Q$2,FALSE))+VLOOKUP(GA$1,Conditions!$A:$CT,MATCH($B46&amp;"_b",Conditions!$S$1:$CT$1,0)+Conditions!$Q$2,FALSE),"")</f>
        <v>1.3893413436687934E-4</v>
      </c>
      <c r="GB46" s="15">
        <f>IF(GB28,GB28*(VLOOKUP(GB$1,Conditions!$A:$CT,MATCH($B46&amp;"_m1",Conditions!$S$1:$CT$1,0)+Conditions!$Q$2,FALSE)*GB$19+GB$18*VLOOKUP(GB$1,Conditions!$A:$CT,MATCH($B46&amp;"_m2",Conditions!$S$1:$CT$1,0)+Conditions!$Q$2,FALSE))+VLOOKUP(GB$1,Conditions!$A:$CT,MATCH($B46&amp;"_b",Conditions!$S$1:$CT$1,0)+Conditions!$Q$2,FALSE),"")</f>
        <v>1.429523708473826E-4</v>
      </c>
      <c r="GC46" s="15">
        <f>IF(GC28,GC28*(VLOOKUP(GC$1,Conditions!$A:$CT,MATCH($B46&amp;"_m1",Conditions!$S$1:$CT$1,0)+Conditions!$Q$2,FALSE)*GC$19+GC$18*VLOOKUP(GC$1,Conditions!$A:$CT,MATCH($B46&amp;"_m2",Conditions!$S$1:$CT$1,0)+Conditions!$Q$2,FALSE))+VLOOKUP(GC$1,Conditions!$A:$CT,MATCH($B46&amp;"_b",Conditions!$S$1:$CT$1,0)+Conditions!$Q$2,FALSE),"")</f>
        <v>1.7422672215962792E-4</v>
      </c>
      <c r="GD46" s="15">
        <f>IF(GD28,GD28*(VLOOKUP(GD$1,Conditions!$A:$CT,MATCH($B46&amp;"_m1",Conditions!$S$1:$CT$1,0)+Conditions!$Q$2,FALSE)*GD$19+GD$18*VLOOKUP(GD$1,Conditions!$A:$CT,MATCH($B46&amp;"_m2",Conditions!$S$1:$CT$1,0)+Conditions!$Q$2,FALSE))+VLOOKUP(GD$1,Conditions!$A:$CT,MATCH($B46&amp;"_b",Conditions!$S$1:$CT$1,0)+Conditions!$Q$2,FALSE),"")</f>
        <v>1.2061354848149311E-4</v>
      </c>
      <c r="GE46" s="15">
        <f>IF(GE28,GE28*(VLOOKUP(GE$1,Conditions!$A:$CT,MATCH($B46&amp;"_m1",Conditions!$S$1:$CT$1,0)+Conditions!$Q$2,FALSE)*GE$19+GE$18*VLOOKUP(GE$1,Conditions!$A:$CT,MATCH($B46&amp;"_m2",Conditions!$S$1:$CT$1,0)+Conditions!$Q$2,FALSE))+VLOOKUP(GE$1,Conditions!$A:$CT,MATCH($B46&amp;"_b",Conditions!$S$1:$CT$1,0)+Conditions!$Q$2,FALSE),"")</f>
        <v>1.2061354848149311E-4</v>
      </c>
      <c r="GF46" s="15">
        <f>IF(GF28,GF28*(VLOOKUP(GF$1,Conditions!$A:$CT,MATCH($B46&amp;"_m1",Conditions!$S$1:$CT$1,0)+Conditions!$Q$2,FALSE)*GF$19+GF$18*VLOOKUP(GF$1,Conditions!$A:$CT,MATCH($B46&amp;"_m2",Conditions!$S$1:$CT$1,0)+Conditions!$Q$2,FALSE))+VLOOKUP(GF$1,Conditions!$A:$CT,MATCH($B46&amp;"_b",Conditions!$S$1:$CT$1,0)+Conditions!$Q$2,FALSE),"")</f>
        <v>1.25081312954671E-4</v>
      </c>
      <c r="GG46" s="15">
        <f>IF(GG28,GG28*(VLOOKUP(GG$1,Conditions!$A:$CT,MATCH($B46&amp;"_m1",Conditions!$S$1:$CT$1,0)+Conditions!$Q$2,FALSE)*GG$19+GG$18*VLOOKUP(GG$1,Conditions!$A:$CT,MATCH($B46&amp;"_m2",Conditions!$S$1:$CT$1,0)+Conditions!$Q$2,FALSE))+VLOOKUP(GG$1,Conditions!$A:$CT,MATCH($B46&amp;"_b",Conditions!$S$1:$CT$1,0)+Conditions!$Q$2,FALSE),"")</f>
        <v>1.2284743071808203E-4</v>
      </c>
      <c r="GH46" s="15">
        <f>IF(GH28,GH28*(VLOOKUP(GH$1,Conditions!$A:$CT,MATCH($B46&amp;"_m1",Conditions!$S$1:$CT$1,0)+Conditions!$Q$2,FALSE)*GH$19+GH$18*VLOOKUP(GH$1,Conditions!$A:$CT,MATCH($B46&amp;"_m2",Conditions!$S$1:$CT$1,0)+Conditions!$Q$2,FALSE))+VLOOKUP(GH$1,Conditions!$A:$CT,MATCH($B46&amp;"_b",Conditions!$S$1:$CT$1,0)+Conditions!$Q$2,FALSE),"")</f>
        <v>1.2061354848149311E-4</v>
      </c>
      <c r="GI46" s="15">
        <f>IF(GI28,GI28*(VLOOKUP(GI$1,Conditions!$A:$CT,MATCH($B46&amp;"_m1",Conditions!$S$1:$CT$1,0)+Conditions!$Q$2,FALSE)*GI$19+GI$18*VLOOKUP(GI$1,Conditions!$A:$CT,MATCH($B46&amp;"_m2",Conditions!$S$1:$CT$1,0)+Conditions!$Q$2,FALSE))+VLOOKUP(GI$1,Conditions!$A:$CT,MATCH($B46&amp;"_b",Conditions!$S$1:$CT$1,0)+Conditions!$Q$2,FALSE),"")</f>
        <v>1.2061354848149311E-4</v>
      </c>
      <c r="GJ46" s="15">
        <f>IF(GJ28,GJ28*(VLOOKUP(GJ$1,Conditions!$A:$CT,MATCH($B46&amp;"_m1",Conditions!$S$1:$CT$1,0)+Conditions!$Q$2,FALSE)*GJ$19+GJ$18*VLOOKUP(GJ$1,Conditions!$A:$CT,MATCH($B46&amp;"_m2",Conditions!$S$1:$CT$1,0)+Conditions!$Q$2,FALSE))+VLOOKUP(GJ$1,Conditions!$A:$CT,MATCH($B46&amp;"_b",Conditions!$S$1:$CT$1,0)+Conditions!$Q$2,FALSE),"")</f>
        <v>1.2284743071808203E-4</v>
      </c>
      <c r="GK46" s="15">
        <f>IF(GK28,GK28*(VLOOKUP(GK$1,Conditions!$A:$CT,MATCH($B46&amp;"_m1",Conditions!$S$1:$CT$1,0)+Conditions!$Q$2,FALSE)*GK$19+GK$18*VLOOKUP(GK$1,Conditions!$A:$CT,MATCH($B46&amp;"_m2",Conditions!$S$1:$CT$1,0)+Conditions!$Q$2,FALSE))+VLOOKUP(GK$1,Conditions!$A:$CT,MATCH($B46&amp;"_b",Conditions!$S$1:$CT$1,0)+Conditions!$Q$2,FALSE),"")</f>
        <v>1.2061354848149311E-4</v>
      </c>
      <c r="GL46" s="15">
        <f>IF(GL28,GL28*(VLOOKUP(GL$1,Conditions!$A:$CT,MATCH($B46&amp;"_m1",Conditions!$S$1:$CT$1,0)+Conditions!$Q$2,FALSE)*GL$19+GL$18*VLOOKUP(GL$1,Conditions!$A:$CT,MATCH($B46&amp;"_m2",Conditions!$S$1:$CT$1,0)+Conditions!$Q$2,FALSE))+VLOOKUP(GL$1,Conditions!$A:$CT,MATCH($B46&amp;"_b",Conditions!$S$1:$CT$1,0)+Conditions!$Q$2,FALSE),"")</f>
        <v>1.4237558725536159E-4</v>
      </c>
      <c r="GM46" s="15">
        <f>IF(GM28,GM28*(VLOOKUP(GM$1,Conditions!$A:$CT,MATCH($B46&amp;"_m1",Conditions!$S$1:$CT$1,0)+Conditions!$Q$2,FALSE)*GM$19+GM$18*VLOOKUP(GM$1,Conditions!$A:$CT,MATCH($B46&amp;"_m2",Conditions!$S$1:$CT$1,0)+Conditions!$Q$2,FALSE))+VLOOKUP(GM$1,Conditions!$A:$CT,MATCH($B46&amp;"_b",Conditions!$S$1:$CT$1,0)+Conditions!$Q$2,FALSE),"")</f>
        <v>1.5127266396224931E-4</v>
      </c>
      <c r="GN46" s="15">
        <f>IF(GN28,GN28*(VLOOKUP(GN$1,Conditions!$A:$CT,MATCH($B46&amp;"_m1",Conditions!$S$1:$CT$1,0)+Conditions!$Q$2,FALSE)*GN$19+GN$18*VLOOKUP(GN$1,Conditions!$A:$CT,MATCH($B46&amp;"_m2",Conditions!$S$1:$CT$1,0)+Conditions!$Q$2,FALSE))+VLOOKUP(GN$1,Conditions!$A:$CT,MATCH($B46&amp;"_b",Conditions!$S$1:$CT$1,0)+Conditions!$Q$2,FALSE),"")</f>
        <v>1.5349693313897124E-4</v>
      </c>
      <c r="GO46" s="15">
        <f>IF(GO28,GO28*(VLOOKUP(GO$1,Conditions!$A:$CT,MATCH($B46&amp;"_m1",Conditions!$S$1:$CT$1,0)+Conditions!$Q$2,FALSE)*GO$19+GO$18*VLOOKUP(GO$1,Conditions!$A:$CT,MATCH($B46&amp;"_m2",Conditions!$S$1:$CT$1,0)+Conditions!$Q$2,FALSE))+VLOOKUP(GO$1,Conditions!$A:$CT,MATCH($B46&amp;"_b",Conditions!$S$1:$CT$1,0)+Conditions!$Q$2,FALSE),"")</f>
        <v>1.7351535572946865E-4</v>
      </c>
      <c r="GP46" s="15">
        <f>IF(GP28,GP28*(VLOOKUP(GP$1,Conditions!$A:$CT,MATCH($B46&amp;"_m1",Conditions!$S$1:$CT$1,0)+Conditions!$Q$2,FALSE)*GP$19+GP$18*VLOOKUP(GP$1,Conditions!$A:$CT,MATCH($B46&amp;"_m2",Conditions!$S$1:$CT$1,0)+Conditions!$Q$2,FALSE))+VLOOKUP(GP$1,Conditions!$A:$CT,MATCH($B46&amp;"_b",Conditions!$S$1:$CT$1,0)+Conditions!$Q$2,FALSE),"")</f>
        <v>1.7351535572946865E-4</v>
      </c>
      <c r="GQ46" s="15">
        <f>IF(GQ28,GQ28*(VLOOKUP(GQ$1,Conditions!$A:$CT,MATCH($B46&amp;"_m1",Conditions!$S$1:$CT$1,0)+Conditions!$Q$2,FALSE)*GQ$19+GQ$18*VLOOKUP(GQ$1,Conditions!$A:$CT,MATCH($B46&amp;"_m2",Conditions!$S$1:$CT$1,0)+Conditions!$Q$2,FALSE))+VLOOKUP(GQ$1,Conditions!$A:$CT,MATCH($B46&amp;"_b",Conditions!$S$1:$CT$1,0)+Conditions!$Q$2,FALSE),"")</f>
        <v>1.779638940829125E-4</v>
      </c>
      <c r="GR46" s="15">
        <f>IF(GR28,GR28*(VLOOKUP(GR$1,Conditions!$A:$CT,MATCH($B46&amp;"_m1",Conditions!$S$1:$CT$1,0)+Conditions!$Q$2,FALSE)*GR$19+GR$18*VLOOKUP(GR$1,Conditions!$A:$CT,MATCH($B46&amp;"_m2",Conditions!$S$1:$CT$1,0)+Conditions!$Q$2,FALSE))+VLOOKUP(GR$1,Conditions!$A:$CT,MATCH($B46&amp;"_b",Conditions!$S$1:$CT$1,0)+Conditions!$Q$2,FALSE),"")</f>
        <v>1.6016974066913704E-4</v>
      </c>
      <c r="GS46" s="15">
        <f>IF(GS28,GS28*(VLOOKUP(GS$1,Conditions!$A:$CT,MATCH($B46&amp;"_m1",Conditions!$S$1:$CT$1,0)+Conditions!$Q$2,FALSE)*GS$19+GS$18*VLOOKUP(GS$1,Conditions!$A:$CT,MATCH($B46&amp;"_m2",Conditions!$S$1:$CT$1,0)+Conditions!$Q$2,FALSE))+VLOOKUP(GS$1,Conditions!$A:$CT,MATCH($B46&amp;"_b",Conditions!$S$1:$CT$1,0)+Conditions!$Q$2,FALSE),"")</f>
        <v>1.6461827902258092E-4</v>
      </c>
      <c r="GT46" s="15">
        <f>IF(GT28,GT28*(VLOOKUP(GT$1,Conditions!$A:$CT,MATCH($B46&amp;"_m1",Conditions!$S$1:$CT$1,0)+Conditions!$Q$2,FALSE)*GT$19+GT$18*VLOOKUP(GT$1,Conditions!$A:$CT,MATCH($B46&amp;"_m2",Conditions!$S$1:$CT$1,0)+Conditions!$Q$2,FALSE))+VLOOKUP(GT$1,Conditions!$A:$CT,MATCH($B46&amp;"_b",Conditions!$S$1:$CT$1,0)+Conditions!$Q$2,FALSE),"")</f>
        <v>1.4237558725536159E-4</v>
      </c>
      <c r="GU46" s="15">
        <f>IF(GU28,GU28*(VLOOKUP(GU$1,Conditions!$A:$CT,MATCH($B46&amp;"_m1",Conditions!$S$1:$CT$1,0)+Conditions!$Q$2,FALSE)*GU$19+GU$18*VLOOKUP(GU$1,Conditions!$A:$CT,MATCH($B46&amp;"_m2",Conditions!$S$1:$CT$1,0)+Conditions!$Q$2,FALSE))+VLOOKUP(GU$1,Conditions!$A:$CT,MATCH($B46&amp;"_b",Conditions!$S$1:$CT$1,0)+Conditions!$Q$2,FALSE),"")</f>
        <v>1.5127266396224931E-4</v>
      </c>
      <c r="GV46" s="15">
        <f>IF(GV28,GV28*(VLOOKUP(GV$1,Conditions!$A:$CT,MATCH($B46&amp;"_m1",Conditions!$S$1:$CT$1,0)+Conditions!$Q$2,FALSE)*GV$19+GV$18*VLOOKUP(GV$1,Conditions!$A:$CT,MATCH($B46&amp;"_m2",Conditions!$S$1:$CT$1,0)+Conditions!$Q$2,FALSE))+VLOOKUP(GV$1,Conditions!$A:$CT,MATCH($B46&amp;"_b",Conditions!$S$1:$CT$1,0)+Conditions!$Q$2,FALSE),"")</f>
        <v>1.4237558725536159E-4</v>
      </c>
      <c r="GW46" s="15">
        <f>IF(GW28,GW28*(VLOOKUP(GW$1,Conditions!$A:$CT,MATCH($B46&amp;"_m1",Conditions!$S$1:$CT$1,0)+Conditions!$Q$2,FALSE)*GW$19+GW$18*VLOOKUP(GW$1,Conditions!$A:$CT,MATCH($B46&amp;"_m2",Conditions!$S$1:$CT$1,0)+Conditions!$Q$2,FALSE))+VLOOKUP(GW$1,Conditions!$A:$CT,MATCH($B46&amp;"_b",Conditions!$S$1:$CT$1,0)+Conditions!$Q$2,FALSE),"")</f>
        <v>1.4682412560880546E-4</v>
      </c>
      <c r="GX46" s="15">
        <f>IF(GX28,GX28*(VLOOKUP(GX$1,Conditions!$A:$CT,MATCH($B46&amp;"_m1",Conditions!$S$1:$CT$1,0)+Conditions!$Q$2,FALSE)*GX$19+GX$18*VLOOKUP(GX$1,Conditions!$A:$CT,MATCH($B46&amp;"_m2",Conditions!$S$1:$CT$1,0)+Conditions!$Q$2,FALSE))+VLOOKUP(GX$1,Conditions!$A:$CT,MATCH($B46&amp;"_b",Conditions!$S$1:$CT$1,0)+Conditions!$Q$2,FALSE),"")</f>
        <v>1.5349693313897124E-4</v>
      </c>
      <c r="GY46" s="15">
        <f>IF(GY28,GY28*(VLOOKUP(GY$1,Conditions!$A:$CT,MATCH($B46&amp;"_m1",Conditions!$S$1:$CT$1,0)+Conditions!$Q$2,FALSE)*GY$19+GY$18*VLOOKUP(GY$1,Conditions!$A:$CT,MATCH($B46&amp;"_m2",Conditions!$S$1:$CT$1,0)+Conditions!$Q$2,FALSE))+VLOOKUP(GY$1,Conditions!$A:$CT,MATCH($B46&amp;"_b",Conditions!$S$1:$CT$1,0)+Conditions!$Q$2,FALSE),"")</f>
        <v>1.7351535572946865E-4</v>
      </c>
      <c r="GZ46" s="15">
        <f>IF(GZ28,GZ28*(VLOOKUP(GZ$1,Conditions!$A:$CT,MATCH($B46&amp;"_m1",Conditions!$S$1:$CT$1,0)+Conditions!$Q$2,FALSE)*GZ$19+GZ$18*VLOOKUP(GZ$1,Conditions!$A:$CT,MATCH($B46&amp;"_m2",Conditions!$S$1:$CT$1,0)+Conditions!$Q$2,FALSE))+VLOOKUP(GZ$1,Conditions!$A:$CT,MATCH($B46&amp;"_b",Conditions!$S$1:$CT$1,0)+Conditions!$Q$2,FALSE),"")</f>
        <v>1.4015131807863966E-4</v>
      </c>
      <c r="HA46" s="15">
        <f>IF(HA28,HA28*(VLOOKUP(HA$1,Conditions!$A:$CT,MATCH($B46&amp;"_m1",Conditions!$S$1:$CT$1,0)+Conditions!$Q$2,FALSE)*HA$19+HA$18*VLOOKUP(HA$1,Conditions!$A:$CT,MATCH($B46&amp;"_m2",Conditions!$S$1:$CT$1,0)+Conditions!$Q$2,FALSE))+VLOOKUP(HA$1,Conditions!$A:$CT,MATCH($B46&amp;"_b",Conditions!$S$1:$CT$1,0)+Conditions!$Q$2,FALSE),"")</f>
        <v>1.5794547149241512E-4</v>
      </c>
      <c r="HB46" s="15">
        <f>IF(HB28,HB28*(VLOOKUP(HB$1,Conditions!$A:$CT,MATCH($B46&amp;"_m1",Conditions!$S$1:$CT$1,0)+Conditions!$Q$2,FALSE)*HB$19+HB$18*VLOOKUP(HB$1,Conditions!$A:$CT,MATCH($B46&amp;"_m2",Conditions!$S$1:$CT$1,0)+Conditions!$Q$2,FALSE))+VLOOKUP(HB$1,Conditions!$A:$CT,MATCH($B46&amp;"_b",Conditions!$S$1:$CT$1,0)+Conditions!$Q$2,FALSE),"")</f>
        <v>1.4904839478552739E-4</v>
      </c>
      <c r="HC46" s="15">
        <f>IF(HC28,HC28*(VLOOKUP(HC$1,Conditions!$A:$CT,MATCH($B46&amp;"_m1",Conditions!$S$1:$CT$1,0)+Conditions!$Q$2,FALSE)*HC$19+HC$18*VLOOKUP(HC$1,Conditions!$A:$CT,MATCH($B46&amp;"_m2",Conditions!$S$1:$CT$1,0)+Conditions!$Q$2,FALSE))+VLOOKUP(HC$1,Conditions!$A:$CT,MATCH($B46&amp;"_b",Conditions!$S$1:$CT$1,0)+Conditions!$Q$2,FALSE),"")</f>
        <v>1.4237558725536159E-4</v>
      </c>
      <c r="HD46" s="15">
        <f>IF(HD28,HD28*(VLOOKUP(HD$1,Conditions!$A:$CT,MATCH($B46&amp;"_m1",Conditions!$S$1:$CT$1,0)+Conditions!$Q$2,FALSE)*HD$19+HD$18*VLOOKUP(HD$1,Conditions!$A:$CT,MATCH($B46&amp;"_m2",Conditions!$S$1:$CT$1,0)+Conditions!$Q$2,FALSE))+VLOOKUP(HD$1,Conditions!$A:$CT,MATCH($B46&amp;"_b",Conditions!$S$1:$CT$1,0)+Conditions!$Q$2,FALSE),"")</f>
        <v>1.5127266396224931E-4</v>
      </c>
      <c r="HE46" s="15">
        <f>IF(HE28,HE28*(VLOOKUP(HE$1,Conditions!$A:$CT,MATCH($B46&amp;"_m1",Conditions!$S$1:$CT$1,0)+Conditions!$Q$2,FALSE)*HE$19+HE$18*VLOOKUP(HE$1,Conditions!$A:$CT,MATCH($B46&amp;"_m2",Conditions!$S$1:$CT$1,0)+Conditions!$Q$2,FALSE))+VLOOKUP(HE$1,Conditions!$A:$CT,MATCH($B46&amp;"_b",Conditions!$S$1:$CT$1,0)+Conditions!$Q$2,FALSE),"")</f>
        <v>1.62394009845859E-4</v>
      </c>
      <c r="HF46" s="15">
        <f>IF(HF28,HF28*(VLOOKUP(HF$1,Conditions!$A:$CT,MATCH($B46&amp;"_m1",Conditions!$S$1:$CT$1,0)+Conditions!$Q$2,FALSE)*HF$19+HF$18*VLOOKUP(HF$1,Conditions!$A:$CT,MATCH($B46&amp;"_m2",Conditions!$S$1:$CT$1,0)+Conditions!$Q$2,FALSE))+VLOOKUP(HF$1,Conditions!$A:$CT,MATCH($B46&amp;"_b",Conditions!$S$1:$CT$1,0)+Conditions!$Q$2,FALSE),"")</f>
        <v>1.4682412560880546E-4</v>
      </c>
      <c r="HG46" s="15">
        <f>IF(HG28,HG28*(VLOOKUP(HG$1,Conditions!$A:$CT,MATCH($B46&amp;"_m1",Conditions!$S$1:$CT$1,0)+Conditions!$Q$2,FALSE)*HG$19+HG$18*VLOOKUP(HG$1,Conditions!$A:$CT,MATCH($B46&amp;"_m2",Conditions!$S$1:$CT$1,0)+Conditions!$Q$2,FALSE))+VLOOKUP(HG$1,Conditions!$A:$CT,MATCH($B46&amp;"_b",Conditions!$S$1:$CT$1,0)+Conditions!$Q$2,FALSE),"")</f>
        <v>1.5572120231569317E-4</v>
      </c>
      <c r="HH46" s="15">
        <f>IF(HH28,HH28*(VLOOKUP(HH$1,Conditions!$A:$CT,MATCH($B46&amp;"_m1",Conditions!$S$1:$CT$1,0)+Conditions!$Q$2,FALSE)*HH$19+HH$18*VLOOKUP(HH$1,Conditions!$A:$CT,MATCH($B46&amp;"_m2",Conditions!$S$1:$CT$1,0)+Conditions!$Q$2,FALSE))+VLOOKUP(HH$1,Conditions!$A:$CT,MATCH($B46&amp;"_b",Conditions!$S$1:$CT$1,0)+Conditions!$Q$2,FALSE),"")</f>
        <v>1.5349693313897124E-4</v>
      </c>
      <c r="HI46" s="15">
        <f>IF(HI28,HI28*(VLOOKUP(HI$1,Conditions!$A:$CT,MATCH($B46&amp;"_m1",Conditions!$S$1:$CT$1,0)+Conditions!$Q$2,FALSE)*HI$19+HI$18*VLOOKUP(HI$1,Conditions!$A:$CT,MATCH($B46&amp;"_m2",Conditions!$S$1:$CT$1,0)+Conditions!$Q$2,FALSE))+VLOOKUP(HI$1,Conditions!$A:$CT,MATCH($B46&amp;"_b",Conditions!$S$1:$CT$1,0)+Conditions!$Q$2,FALSE),"")</f>
        <v>1.6016974066913704E-4</v>
      </c>
      <c r="HJ46" s="15">
        <f>IF(HJ28,HJ28*(VLOOKUP(HJ$1,Conditions!$A:$CT,MATCH($B46&amp;"_m1",Conditions!$S$1:$CT$1,0)+Conditions!$Q$2,FALSE)*HJ$19+HJ$18*VLOOKUP(HJ$1,Conditions!$A:$CT,MATCH($B46&amp;"_m2",Conditions!$S$1:$CT$1,0)+Conditions!$Q$2,FALSE))+VLOOKUP(HJ$1,Conditions!$A:$CT,MATCH($B46&amp;"_b",Conditions!$S$1:$CT$1,0)+Conditions!$Q$2,FALSE),"")</f>
        <v>1.5572120231569317E-4</v>
      </c>
      <c r="HK46" s="15">
        <f>IF(HK28,HK28*(VLOOKUP(HK$1,Conditions!$A:$CT,MATCH($B46&amp;"_m1",Conditions!$S$1:$CT$1,0)+Conditions!$Q$2,FALSE)*HK$19+HK$18*VLOOKUP(HK$1,Conditions!$A:$CT,MATCH($B46&amp;"_m2",Conditions!$S$1:$CT$1,0)+Conditions!$Q$2,FALSE))+VLOOKUP(HK$1,Conditions!$A:$CT,MATCH($B46&amp;"_b",Conditions!$S$1:$CT$1,0)+Conditions!$Q$2,FALSE),"")</f>
        <v>1.3347636826231563E-4</v>
      </c>
      <c r="HL46" s="15">
        <f>IF(HL28,HL28*(VLOOKUP(HL$1,Conditions!$A:$CT,MATCH($B46&amp;"_m1",Conditions!$S$1:$CT$1,0)+Conditions!$Q$2,FALSE)*HL$19+HL$18*VLOOKUP(HL$1,Conditions!$A:$CT,MATCH($B46&amp;"_m2",Conditions!$S$1:$CT$1,0)+Conditions!$Q$2,FALSE))+VLOOKUP(HL$1,Conditions!$A:$CT,MATCH($B46&amp;"_b",Conditions!$S$1:$CT$1,0)+Conditions!$Q$2,FALSE),"")</f>
        <v>1.2918130165506494E-4</v>
      </c>
      <c r="HM46" s="15">
        <f>IF(HM28,HM28*(VLOOKUP(HM$1,Conditions!$A:$CT,MATCH($B46&amp;"_m1",Conditions!$S$1:$CT$1,0)+Conditions!$Q$2,FALSE)*HM$19+HM$18*VLOOKUP(HM$1,Conditions!$A:$CT,MATCH($B46&amp;"_m2",Conditions!$S$1:$CT$1,0)+Conditions!$Q$2,FALSE))+VLOOKUP(HM$1,Conditions!$A:$CT,MATCH($B46&amp;"_b",Conditions!$S$1:$CT$1,0)+Conditions!$Q$2,FALSE),"")</f>
        <v>6.4755302546304564E-5</v>
      </c>
      <c r="HN46" s="15">
        <f>IF(HN28,HN28*(VLOOKUP(HN$1,Conditions!$A:$CT,MATCH($B46&amp;"_m1",Conditions!$S$1:$CT$1,0)+Conditions!$Q$2,FALSE)*HN$19+HN$18*VLOOKUP(HN$1,Conditions!$A:$CT,MATCH($B46&amp;"_m2",Conditions!$S$1:$CT$1,0)+Conditions!$Q$2,FALSE))+VLOOKUP(HN$1,Conditions!$A:$CT,MATCH($B46&amp;"_b",Conditions!$S$1:$CT$1,0)+Conditions!$Q$2,FALSE),"")</f>
        <v>1.0770596861881147E-4</v>
      </c>
      <c r="HO46" s="15">
        <f>IF(HO28,HO28*(VLOOKUP(HO$1,Conditions!$A:$CT,MATCH($B46&amp;"_m1",Conditions!$S$1:$CT$1,0)+Conditions!$Q$2,FALSE)*HO$19+HO$18*VLOOKUP(HO$1,Conditions!$A:$CT,MATCH($B46&amp;"_m2",Conditions!$S$1:$CT$1,0)+Conditions!$Q$2,FALSE))+VLOOKUP(HO$1,Conditions!$A:$CT,MATCH($B46&amp;"_b",Conditions!$S$1:$CT$1,0)+Conditions!$Q$2,FALSE),"")</f>
        <v>1.1844363513693821E-4</v>
      </c>
      <c r="HP46" s="15">
        <f>IF(HP28,HP28*(VLOOKUP(HP$1,Conditions!$A:$CT,MATCH($B46&amp;"_m1",Conditions!$S$1:$CT$1,0)+Conditions!$Q$2,FALSE)*HP$19+HP$18*VLOOKUP(HP$1,Conditions!$A:$CT,MATCH($B46&amp;"_m2",Conditions!$S$1:$CT$1,0)+Conditions!$Q$2,FALSE))+VLOOKUP(HP$1,Conditions!$A:$CT,MATCH($B46&amp;"_b",Conditions!$S$1:$CT$1,0)+Conditions!$Q$2,FALSE),"")</f>
        <v>1.4421403478044235E-4</v>
      </c>
      <c r="HQ46" s="15">
        <f>IF(HQ28,HQ28*(VLOOKUP(HQ$1,Conditions!$A:$CT,MATCH($B46&amp;"_m1",Conditions!$S$1:$CT$1,0)+Conditions!$Q$2,FALSE)*HQ$19+HQ$18*VLOOKUP(HQ$1,Conditions!$A:$CT,MATCH($B46&amp;"_m2",Conditions!$S$1:$CT$1,0)+Conditions!$Q$2,FALSE))+VLOOKUP(HQ$1,Conditions!$A:$CT,MATCH($B46&amp;"_b",Conditions!$S$1:$CT$1,0)+Conditions!$Q$2,FALSE),"")</f>
        <v>1.3777143486956632E-4</v>
      </c>
      <c r="HR46" s="15">
        <f>IF(HR28,HR28*(VLOOKUP(HR$1,Conditions!$A:$CT,MATCH($B46&amp;"_m1",Conditions!$S$1:$CT$1,0)+Conditions!$Q$2,FALSE)*HR$19+HR$18*VLOOKUP(HR$1,Conditions!$A:$CT,MATCH($B46&amp;"_m2",Conditions!$S$1:$CT$1,0)+Conditions!$Q$2,FALSE))+VLOOKUP(HR$1,Conditions!$A:$CT,MATCH($B46&amp;"_b",Conditions!$S$1:$CT$1,0)+Conditions!$Q$2,FALSE),"")</f>
        <v>1.3562390156594099E-4</v>
      </c>
      <c r="HS46" s="15">
        <f>IF(HS28,HS28*(VLOOKUP(HS$1,Conditions!$A:$CT,MATCH($B46&amp;"_m1",Conditions!$S$1:$CT$1,0)+Conditions!$Q$2,FALSE)*HS$19+HS$18*VLOOKUP(HS$1,Conditions!$A:$CT,MATCH($B46&amp;"_m2",Conditions!$S$1:$CT$1,0)+Conditions!$Q$2,FALSE))+VLOOKUP(HS$1,Conditions!$A:$CT,MATCH($B46&amp;"_b",Conditions!$S$1:$CT$1,0)+Conditions!$Q$2,FALSE),"")</f>
        <v>1.3347636826231563E-4</v>
      </c>
      <c r="HT46" s="15">
        <f>IF(HT28,HT28*(VLOOKUP(HT$1,Conditions!$A:$CT,MATCH($B46&amp;"_m1",Conditions!$S$1:$CT$1,0)+Conditions!$Q$2,FALSE)*HT$19+HT$18*VLOOKUP(HT$1,Conditions!$A:$CT,MATCH($B46&amp;"_m2",Conditions!$S$1:$CT$1,0)+Conditions!$Q$2,FALSE))+VLOOKUP(HT$1,Conditions!$A:$CT,MATCH($B46&amp;"_b",Conditions!$S$1:$CT$1,0)+Conditions!$Q$2,FALSE),"")</f>
        <v>1.313288349586903E-4</v>
      </c>
      <c r="HU46" s="15">
        <f>IF(HU28,HU28*(VLOOKUP(HU$1,Conditions!$A:$CT,MATCH($B46&amp;"_m1",Conditions!$S$1:$CT$1,0)+Conditions!$Q$2,FALSE)*HU$19+HU$18*VLOOKUP(HU$1,Conditions!$A:$CT,MATCH($B46&amp;"_m2",Conditions!$S$1:$CT$1,0)+Conditions!$Q$2,FALSE))+VLOOKUP(HU$1,Conditions!$A:$CT,MATCH($B46&amp;"_b",Conditions!$S$1:$CT$1,0)+Conditions!$Q$2,FALSE),"")</f>
        <v>1.3347636826231563E-4</v>
      </c>
      <c r="HV46" s="15">
        <f>IF(HV28,HV28*(VLOOKUP(HV$1,Conditions!$A:$CT,MATCH($B46&amp;"_m1",Conditions!$S$1:$CT$1,0)+Conditions!$Q$2,FALSE)*HV$19+HV$18*VLOOKUP(HV$1,Conditions!$A:$CT,MATCH($B46&amp;"_m2",Conditions!$S$1:$CT$1,0)+Conditions!$Q$2,FALSE))+VLOOKUP(HV$1,Conditions!$A:$CT,MATCH($B46&amp;"_b",Conditions!$S$1:$CT$1,0)+Conditions!$Q$2,FALSE),"")</f>
        <v>1.3347636826231563E-4</v>
      </c>
      <c r="HW46" s="15">
        <f>IF(HW28,HW28*(VLOOKUP(HW$1,Conditions!$A:$CT,MATCH($B46&amp;"_m1",Conditions!$S$1:$CT$1,0)+Conditions!$Q$2,FALSE)*HW$19+HW$18*VLOOKUP(HW$1,Conditions!$A:$CT,MATCH($B46&amp;"_m2",Conditions!$S$1:$CT$1,0)+Conditions!$Q$2,FALSE))+VLOOKUP(HW$1,Conditions!$A:$CT,MATCH($B46&amp;"_b",Conditions!$S$1:$CT$1,0)+Conditions!$Q$2,FALSE),"")</f>
        <v>1.3562390156594099E-4</v>
      </c>
      <c r="HX46" s="15">
        <f>IF(HX28,HX28*(VLOOKUP(HX$1,Conditions!$A:$CT,MATCH($B46&amp;"_m1",Conditions!$S$1:$CT$1,0)+Conditions!$Q$2,FALSE)*HX$19+HX$18*VLOOKUP(HX$1,Conditions!$A:$CT,MATCH($B46&amp;"_m2",Conditions!$S$1:$CT$1,0)+Conditions!$Q$2,FALSE))+VLOOKUP(HX$1,Conditions!$A:$CT,MATCH($B46&amp;"_b",Conditions!$S$1:$CT$1,0)+Conditions!$Q$2,FALSE),"")</f>
        <v>1.3347636826231563E-4</v>
      </c>
      <c r="HY46" s="15">
        <f>IF(HY28,HY28*(VLOOKUP(HY$1,Conditions!$A:$CT,MATCH($B46&amp;"_m1",Conditions!$S$1:$CT$1,0)+Conditions!$Q$2,FALSE)*HY$19+HY$18*VLOOKUP(HY$1,Conditions!$A:$CT,MATCH($B46&amp;"_m2",Conditions!$S$1:$CT$1,0)+Conditions!$Q$2,FALSE))+VLOOKUP(HY$1,Conditions!$A:$CT,MATCH($B46&amp;"_b",Conditions!$S$1:$CT$1,0)+Conditions!$Q$2,FALSE),"")</f>
        <v>1.3347636826231563E-4</v>
      </c>
      <c r="HZ46" s="15">
        <f>IF(HZ28,HZ28*(VLOOKUP(HZ$1,Conditions!$A:$CT,MATCH($B46&amp;"_m1",Conditions!$S$1:$CT$1,0)+Conditions!$Q$2,FALSE)*HZ$19+HZ$18*VLOOKUP(HZ$1,Conditions!$A:$CT,MATCH($B46&amp;"_m2",Conditions!$S$1:$CT$1,0)+Conditions!$Q$2,FALSE))+VLOOKUP(HZ$1,Conditions!$A:$CT,MATCH($B46&amp;"_b",Conditions!$S$1:$CT$1,0)+Conditions!$Q$2,FALSE),"")</f>
        <v>1.3347636826231563E-4</v>
      </c>
      <c r="IA46" s="15">
        <f>IF(IA28,IA28*(VLOOKUP(IA$1,Conditions!$A:$CT,MATCH($B46&amp;"_m1",Conditions!$S$1:$CT$1,0)+Conditions!$Q$2,FALSE)*IA$19+IA$18*VLOOKUP(IA$1,Conditions!$A:$CT,MATCH($B46&amp;"_m2",Conditions!$S$1:$CT$1,0)+Conditions!$Q$2,FALSE))+VLOOKUP(IA$1,Conditions!$A:$CT,MATCH($B46&amp;"_b",Conditions!$S$1:$CT$1,0)+Conditions!$Q$2,FALSE),"")</f>
        <v>1.3777143486956632E-4</v>
      </c>
      <c r="IB46" s="15">
        <f>IF(IB28,IB28*(VLOOKUP(IB$1,Conditions!$A:$CT,MATCH($B46&amp;"_m1",Conditions!$S$1:$CT$1,0)+Conditions!$Q$2,FALSE)*IB$19+IB$18*VLOOKUP(IB$1,Conditions!$A:$CT,MATCH($B46&amp;"_m2",Conditions!$S$1:$CT$1,0)+Conditions!$Q$2,FALSE))+VLOOKUP(IB$1,Conditions!$A:$CT,MATCH($B46&amp;"_b",Conditions!$S$1:$CT$1,0)+Conditions!$Q$2,FALSE),"")</f>
        <v>1.3347636826231563E-4</v>
      </c>
      <c r="IC46" s="15">
        <f>IF(IC28,IC28*(VLOOKUP(IC$1,Conditions!$A:$CT,MATCH($B46&amp;"_m1",Conditions!$S$1:$CT$1,0)+Conditions!$Q$2,FALSE)*IC$19+IC$18*VLOOKUP(IC$1,Conditions!$A:$CT,MATCH($B46&amp;"_m2",Conditions!$S$1:$CT$1,0)+Conditions!$Q$2,FALSE))+VLOOKUP(IC$1,Conditions!$A:$CT,MATCH($B46&amp;"_b",Conditions!$S$1:$CT$1,0)+Conditions!$Q$2,FALSE),"")</f>
        <v>1.3562390156594099E-4</v>
      </c>
      <c r="ID46" s="15">
        <f>IF(ID28,ID28*(VLOOKUP(ID$1,Conditions!$A:$CT,MATCH($B46&amp;"_m1",Conditions!$S$1:$CT$1,0)+Conditions!$Q$2,FALSE)*ID$19+ID$18*VLOOKUP(ID$1,Conditions!$A:$CT,MATCH($B46&amp;"_m2",Conditions!$S$1:$CT$1,0)+Conditions!$Q$2,FALSE))+VLOOKUP(ID$1,Conditions!$A:$CT,MATCH($B46&amp;"_b",Conditions!$S$1:$CT$1,0)+Conditions!$Q$2,FALSE),"")</f>
        <v>1.3347636826231563E-4</v>
      </c>
      <c r="IE46" s="15">
        <f>IF(IE28,IE28*(VLOOKUP(IE$1,Conditions!$A:$CT,MATCH($B46&amp;"_m1",Conditions!$S$1:$CT$1,0)+Conditions!$Q$2,FALSE)*IE$19+IE$18*VLOOKUP(IE$1,Conditions!$A:$CT,MATCH($B46&amp;"_m2",Conditions!$S$1:$CT$1,0)+Conditions!$Q$2,FALSE))+VLOOKUP(IE$1,Conditions!$A:$CT,MATCH($B46&amp;"_b",Conditions!$S$1:$CT$1,0)+Conditions!$Q$2,FALSE),"")</f>
        <v>1.3347636826231563E-4</v>
      </c>
      <c r="IF46" s="15">
        <f>IF(IF28,IF28*(VLOOKUP(IF$1,Conditions!$A:$CT,MATCH($B46&amp;"_m1",Conditions!$S$1:$CT$1,0)+Conditions!$Q$2,FALSE)*IF$19+IF$18*VLOOKUP(IF$1,Conditions!$A:$CT,MATCH($B46&amp;"_m2",Conditions!$S$1:$CT$1,0)+Conditions!$Q$2,FALSE))+VLOOKUP(IF$1,Conditions!$A:$CT,MATCH($B46&amp;"_b",Conditions!$S$1:$CT$1,0)+Conditions!$Q$2,FALSE),"")</f>
        <v>1.2918130165506494E-4</v>
      </c>
      <c r="IG46" s="15">
        <f>IF(IG28,IG28*(VLOOKUP(IG$1,Conditions!$A:$CT,MATCH($B46&amp;"_m1",Conditions!$S$1:$CT$1,0)+Conditions!$Q$2,FALSE)*IG$19+IG$18*VLOOKUP(IG$1,Conditions!$A:$CT,MATCH($B46&amp;"_m2",Conditions!$S$1:$CT$1,0)+Conditions!$Q$2,FALSE))+VLOOKUP(IG$1,Conditions!$A:$CT,MATCH($B46&amp;"_b",Conditions!$S$1:$CT$1,0)+Conditions!$Q$2,FALSE),"")</f>
        <v>1.3347636826231563E-4</v>
      </c>
      <c r="IH46" s="15">
        <f>IF(IH28,IH28*(VLOOKUP(IH$1,Conditions!$A:$CT,MATCH($B46&amp;"_m1",Conditions!$S$1:$CT$1,0)+Conditions!$Q$2,FALSE)*IH$19+IH$18*VLOOKUP(IH$1,Conditions!$A:$CT,MATCH($B46&amp;"_m2",Conditions!$S$1:$CT$1,0)+Conditions!$Q$2,FALSE))+VLOOKUP(IH$1,Conditions!$A:$CT,MATCH($B46&amp;"_b",Conditions!$S$1:$CT$1,0)+Conditions!$Q$2,FALSE),"")</f>
        <v>1.3562390156594099E-4</v>
      </c>
      <c r="II46" s="15">
        <f>IF(II28,II28*(VLOOKUP(II$1,Conditions!$A:$CT,MATCH($B46&amp;"_m1",Conditions!$S$1:$CT$1,0)+Conditions!$Q$2,FALSE)*II$19+II$18*VLOOKUP(II$1,Conditions!$A:$CT,MATCH($B46&amp;"_m2",Conditions!$S$1:$CT$1,0)+Conditions!$Q$2,FALSE))+VLOOKUP(II$1,Conditions!$A:$CT,MATCH($B46&amp;"_b",Conditions!$S$1:$CT$1,0)+Conditions!$Q$2,FALSE),"")</f>
        <v>1.3562390156594099E-4</v>
      </c>
      <c r="IJ46" s="15">
        <f>IF(IJ28,IJ28*(VLOOKUP(IJ$1,Conditions!$A:$CT,MATCH($B46&amp;"_m1",Conditions!$S$1:$CT$1,0)+Conditions!$Q$2,FALSE)*IJ$19+IJ$18*VLOOKUP(IJ$1,Conditions!$A:$CT,MATCH($B46&amp;"_m2",Conditions!$S$1:$CT$1,0)+Conditions!$Q$2,FALSE))+VLOOKUP(IJ$1,Conditions!$A:$CT,MATCH($B46&amp;"_b",Conditions!$S$1:$CT$1,0)+Conditions!$Q$2,FALSE),"")</f>
        <v>1.3562390156594099E-4</v>
      </c>
      <c r="IK46" s="15">
        <f>IF(IK28,IK28*(VLOOKUP(IK$1,Conditions!$A:$CT,MATCH($B46&amp;"_m1",Conditions!$S$1:$CT$1,0)+Conditions!$Q$2,FALSE)*IK$19+IK$18*VLOOKUP(IK$1,Conditions!$A:$CT,MATCH($B46&amp;"_m2",Conditions!$S$1:$CT$1,0)+Conditions!$Q$2,FALSE))+VLOOKUP(IK$1,Conditions!$A:$CT,MATCH($B46&amp;"_b",Conditions!$S$1:$CT$1,0)+Conditions!$Q$2,FALSE),"")</f>
        <v>1.3562390156594099E-4</v>
      </c>
      <c r="IL46" s="15">
        <f>IF(IL28,IL28*(VLOOKUP(IL$1,Conditions!$A:$CT,MATCH($B46&amp;"_m1",Conditions!$S$1:$CT$1,0)+Conditions!$Q$2,FALSE)*IL$19+IL$18*VLOOKUP(IL$1,Conditions!$A:$CT,MATCH($B46&amp;"_m2",Conditions!$S$1:$CT$1,0)+Conditions!$Q$2,FALSE))+VLOOKUP(IL$1,Conditions!$A:$CT,MATCH($B46&amp;"_b",Conditions!$S$1:$CT$1,0)+Conditions!$Q$2,FALSE),"")</f>
        <v>1.3991896817319165E-4</v>
      </c>
      <c r="IM46" s="15">
        <f>IF(IM28,IM28*(VLOOKUP(IM$1,Conditions!$A:$CT,MATCH($B46&amp;"_m1",Conditions!$S$1:$CT$1,0)+Conditions!$Q$2,FALSE)*IM$19+IM$18*VLOOKUP(IM$1,Conditions!$A:$CT,MATCH($B46&amp;"_m2",Conditions!$S$1:$CT$1,0)+Conditions!$Q$2,FALSE))+VLOOKUP(IM$1,Conditions!$A:$CT,MATCH($B46&amp;"_b",Conditions!$S$1:$CT$1,0)+Conditions!$Q$2,FALSE),"")</f>
        <v>1.3562390156594099E-4</v>
      </c>
      <c r="IN46" s="15">
        <f>IF(IN28,IN28*(VLOOKUP(IN$1,Conditions!$A:$CT,MATCH($B46&amp;"_m1",Conditions!$S$1:$CT$1,0)+Conditions!$Q$2,FALSE)*IN$19+IN$18*VLOOKUP(IN$1,Conditions!$A:$CT,MATCH($B46&amp;"_m2",Conditions!$S$1:$CT$1,0)+Conditions!$Q$2,FALSE))+VLOOKUP(IN$1,Conditions!$A:$CT,MATCH($B46&amp;"_b",Conditions!$S$1:$CT$1,0)+Conditions!$Q$2,FALSE),"")</f>
        <v>1.3991896817319165E-4</v>
      </c>
      <c r="IO46" s="15">
        <f>IF(IO28,IO28*(VLOOKUP(IO$1,Conditions!$A:$CT,MATCH($B46&amp;"_m1",Conditions!$S$1:$CT$1,0)+Conditions!$Q$2,FALSE)*IO$19+IO$18*VLOOKUP(IO$1,Conditions!$A:$CT,MATCH($B46&amp;"_m2",Conditions!$S$1:$CT$1,0)+Conditions!$Q$2,FALSE))+VLOOKUP(IO$1,Conditions!$A:$CT,MATCH($B46&amp;"_b",Conditions!$S$1:$CT$1,0)+Conditions!$Q$2,FALSE),"")</f>
        <v>2.8039246545330781E-4</v>
      </c>
      <c r="IP46" s="15">
        <f>IF(IP28,IP28*(VLOOKUP(IP$1,Conditions!$A:$CT,MATCH($B46&amp;"_m1",Conditions!$S$1:$CT$1,0)+Conditions!$Q$2,FALSE)*IP$19+IP$18*VLOOKUP(IP$1,Conditions!$A:$CT,MATCH($B46&amp;"_m2",Conditions!$S$1:$CT$1,0)+Conditions!$Q$2,FALSE))+VLOOKUP(IP$1,Conditions!$A:$CT,MATCH($B46&amp;"_b",Conditions!$S$1:$CT$1,0)+Conditions!$Q$2,FALSE),"")</f>
        <v>2.9834109545669705E-4</v>
      </c>
      <c r="IQ46" s="15">
        <f>IF(IQ28,IQ28*(VLOOKUP(IQ$1,Conditions!$A:$CT,MATCH($B46&amp;"_m1",Conditions!$S$1:$CT$1,0)+Conditions!$Q$2,FALSE)*IQ$19+IQ$18*VLOOKUP(IQ$1,Conditions!$A:$CT,MATCH($B46&amp;"_m2",Conditions!$S$1:$CT$1,0)+Conditions!$Q$2,FALSE))+VLOOKUP(IQ$1,Conditions!$A:$CT,MATCH($B46&amp;"_b",Conditions!$S$1:$CT$1,0)+Conditions!$Q$2,FALSE),"")</f>
        <v>3.005846742071207E-4</v>
      </c>
      <c r="IR46" s="15">
        <f>IF(IR28,IR28*(VLOOKUP(IR$1,Conditions!$A:$CT,MATCH($B46&amp;"_m1",Conditions!$S$1:$CT$1,0)+Conditions!$Q$2,FALSE)*IR$19+IR$18*VLOOKUP(IR$1,Conditions!$A:$CT,MATCH($B46&amp;"_m2",Conditions!$S$1:$CT$1,0)+Conditions!$Q$2,FALSE))+VLOOKUP(IR$1,Conditions!$A:$CT,MATCH($B46&amp;"_b",Conditions!$S$1:$CT$1,0)+Conditions!$Q$2,FALSE),"")</f>
        <v>3.1628972546008624E-4</v>
      </c>
      <c r="IS46" s="15">
        <f>IF(IS28,IS28*(VLOOKUP(IS$1,Conditions!$A:$CT,MATCH($B46&amp;"_m1",Conditions!$S$1:$CT$1,0)+Conditions!$Q$2,FALSE)*IS$19+IS$18*VLOOKUP(IS$1,Conditions!$A:$CT,MATCH($B46&amp;"_m2",Conditions!$S$1:$CT$1,0)+Conditions!$Q$2,FALSE))+VLOOKUP(IS$1,Conditions!$A:$CT,MATCH($B46&amp;"_b",Conditions!$S$1:$CT$1,0)+Conditions!$Q$2,FALSE),"")</f>
        <v>3.005846742071207E-4</v>
      </c>
      <c r="IT46" s="15">
        <f>IF(IT28,IT28*(VLOOKUP(IT$1,Conditions!$A:$CT,MATCH($B46&amp;"_m1",Conditions!$S$1:$CT$1,0)+Conditions!$Q$2,FALSE)*IT$19+IT$18*VLOOKUP(IT$1,Conditions!$A:$CT,MATCH($B46&amp;"_m2",Conditions!$S$1:$CT$1,0)+Conditions!$Q$2,FALSE))+VLOOKUP(IT$1,Conditions!$A:$CT,MATCH($B46&amp;"_b",Conditions!$S$1:$CT$1,0)+Conditions!$Q$2,FALSE),"")</f>
        <v>2.9609751670627341E-4</v>
      </c>
      <c r="IU46" s="15">
        <f>IF(IU28,IU28*(VLOOKUP(IU$1,Conditions!$A:$CT,MATCH($B46&amp;"_m1",Conditions!$S$1:$CT$1,0)+Conditions!$Q$2,FALSE)*IU$19+IU$18*VLOOKUP(IU$1,Conditions!$A:$CT,MATCH($B46&amp;"_m2",Conditions!$S$1:$CT$1,0)+Conditions!$Q$2,FALSE))+VLOOKUP(IU$1,Conditions!$A:$CT,MATCH($B46&amp;"_b",Conditions!$S$1:$CT$1,0)+Conditions!$Q$2,FALSE),"")</f>
        <v>2.8936678045500243E-4</v>
      </c>
      <c r="IV46" s="15">
        <f>IF(IV28,IV28*(VLOOKUP(IV$1,Conditions!$A:$CT,MATCH($B46&amp;"_m1",Conditions!$S$1:$CT$1,0)+Conditions!$Q$2,FALSE)*IV$19+IV$18*VLOOKUP(IV$1,Conditions!$A:$CT,MATCH($B46&amp;"_m2",Conditions!$S$1:$CT$1,0)+Conditions!$Q$2,FALSE))+VLOOKUP(IV$1,Conditions!$A:$CT,MATCH($B46&amp;"_b",Conditions!$S$1:$CT$1,0)+Conditions!$Q$2,FALSE),"")</f>
        <v>2.9161035920542607E-4</v>
      </c>
      <c r="IW46" s="15">
        <f>IF(IW28,IW28*(VLOOKUP(IW$1,Conditions!$A:$CT,MATCH($B46&amp;"_m1",Conditions!$S$1:$CT$1,0)+Conditions!$Q$2,FALSE)*IW$19+IW$18*VLOOKUP(IW$1,Conditions!$A:$CT,MATCH($B46&amp;"_m2",Conditions!$S$1:$CT$1,0)+Conditions!$Q$2,FALSE))+VLOOKUP(IW$1,Conditions!$A:$CT,MATCH($B46&amp;"_b",Conditions!$S$1:$CT$1,0)+Conditions!$Q$2,FALSE),"")</f>
        <v>2.7590530795246047E-4</v>
      </c>
      <c r="IX46" s="15">
        <f>IF(IX28,IX28*(VLOOKUP(IX$1,Conditions!$A:$CT,MATCH($B46&amp;"_m1",Conditions!$S$1:$CT$1,0)+Conditions!$Q$2,FALSE)*IX$19+IX$18*VLOOKUP(IX$1,Conditions!$A:$CT,MATCH($B46&amp;"_m2",Conditions!$S$1:$CT$1,0)+Conditions!$Q$2,FALSE))+VLOOKUP(IX$1,Conditions!$A:$CT,MATCH($B46&amp;"_b",Conditions!$S$1:$CT$1,0)+Conditions!$Q$2,FALSE),"")</f>
        <v>2.7366172920203683E-4</v>
      </c>
      <c r="IY46" s="15">
        <f>IF(IY28,IY28*(VLOOKUP(IY$1,Conditions!$A:$CT,MATCH($B46&amp;"_m1",Conditions!$S$1:$CT$1,0)+Conditions!$Q$2,FALSE)*IY$19+IY$18*VLOOKUP(IY$1,Conditions!$A:$CT,MATCH($B46&amp;"_m2",Conditions!$S$1:$CT$1,0)+Conditions!$Q$2,FALSE))+VLOOKUP(IY$1,Conditions!$A:$CT,MATCH($B46&amp;"_b",Conditions!$S$1:$CT$1,0)+Conditions!$Q$2,FALSE),"")</f>
        <v>2.6917457170118949E-4</v>
      </c>
      <c r="IZ46" s="15">
        <f>IF(IZ28,IZ28*(VLOOKUP(IZ$1,Conditions!$A:$CT,MATCH($B46&amp;"_m1",Conditions!$S$1:$CT$1,0)+Conditions!$Q$2,FALSE)*IZ$19+IZ$18*VLOOKUP(IZ$1,Conditions!$A:$CT,MATCH($B46&amp;"_m2",Conditions!$S$1:$CT$1,0)+Conditions!$Q$2,FALSE))+VLOOKUP(IZ$1,Conditions!$A:$CT,MATCH($B46&amp;"_b",Conditions!$S$1:$CT$1,0)+Conditions!$Q$2,FALSE),"")</f>
        <v>2.6917457170118949E-4</v>
      </c>
      <c r="JA46" s="15">
        <f>IF(JA28,JA28*(VLOOKUP(JA$1,Conditions!$A:$CT,MATCH($B46&amp;"_m1",Conditions!$S$1:$CT$1,0)+Conditions!$Q$2,FALSE)*JA$19+JA$18*VLOOKUP(JA$1,Conditions!$A:$CT,MATCH($B46&amp;"_m2",Conditions!$S$1:$CT$1,0)+Conditions!$Q$2,FALSE))+VLOOKUP(JA$1,Conditions!$A:$CT,MATCH($B46&amp;"_b",Conditions!$S$1:$CT$1,0)+Conditions!$Q$2,FALSE),"")</f>
        <v>2.6468741420034221E-4</v>
      </c>
      <c r="JB46" s="15">
        <f>IF(JB28,JB28*(VLOOKUP(JB$1,Conditions!$A:$CT,MATCH($B46&amp;"_m1",Conditions!$S$1:$CT$1,0)+Conditions!$Q$2,FALSE)*JB$19+JB$18*VLOOKUP(JB$1,Conditions!$A:$CT,MATCH($B46&amp;"_m2",Conditions!$S$1:$CT$1,0)+Conditions!$Q$2,FALSE))+VLOOKUP(JB$1,Conditions!$A:$CT,MATCH($B46&amp;"_b",Conditions!$S$1:$CT$1,0)+Conditions!$Q$2,FALSE),"")</f>
        <v>2.6468741420034221E-4</v>
      </c>
      <c r="JC46" s="15">
        <f>IF(JC28,JC28*(VLOOKUP(JC$1,Conditions!$A:$CT,MATCH($B46&amp;"_m1",Conditions!$S$1:$CT$1,0)+Conditions!$Q$2,FALSE)*JC$19+JC$18*VLOOKUP(JC$1,Conditions!$A:$CT,MATCH($B46&amp;"_m2",Conditions!$S$1:$CT$1,0)+Conditions!$Q$2,FALSE))+VLOOKUP(JC$1,Conditions!$A:$CT,MATCH($B46&amp;"_b",Conditions!$S$1:$CT$1,0)+Conditions!$Q$2,FALSE),"")</f>
        <v>2.6468741420034221E-4</v>
      </c>
      <c r="JD46" s="15">
        <f>IF(JD28,JD28*(VLOOKUP(JD$1,Conditions!$A:$CT,MATCH($B46&amp;"_m1",Conditions!$S$1:$CT$1,0)+Conditions!$Q$2,FALSE)*JD$19+JD$18*VLOOKUP(JD$1,Conditions!$A:$CT,MATCH($B46&amp;"_m2",Conditions!$S$1:$CT$1,0)+Conditions!$Q$2,FALSE))+VLOOKUP(JD$1,Conditions!$A:$CT,MATCH($B46&amp;"_b",Conditions!$S$1:$CT$1,0)+Conditions!$Q$2,FALSE),"")</f>
        <v>2.6020025669949487E-4</v>
      </c>
      <c r="JE46" s="15">
        <f>IF(JE28,JE28*(VLOOKUP(JE$1,Conditions!$A:$CT,MATCH($B46&amp;"_m1",Conditions!$S$1:$CT$1,0)+Conditions!$Q$2,FALSE)*JE$19+JE$18*VLOOKUP(JE$1,Conditions!$A:$CT,MATCH($B46&amp;"_m2",Conditions!$S$1:$CT$1,0)+Conditions!$Q$2,FALSE))+VLOOKUP(JE$1,Conditions!$A:$CT,MATCH($B46&amp;"_b",Conditions!$S$1:$CT$1,0)+Conditions!$Q$2,FALSE),"")</f>
        <v>2.6693099295076585E-4</v>
      </c>
    </row>
    <row r="47" spans="1:265" s="10" customFormat="1" x14ac:dyDescent="0.2">
      <c r="A47" s="9"/>
      <c r="B47" s="21" t="str">
        <f>CONCATENATE(B29,"_",$C$42)</f>
        <v>ethanol_FID</v>
      </c>
      <c r="C47" s="11">
        <v>2</v>
      </c>
      <c r="D47" s="11"/>
      <c r="E47" s="15">
        <f>IF(E29,E29*(VLOOKUP(E$1,Conditions!$A:$CT,MATCH($B47&amp;"_m1",Conditions!$S$1:$CT$1,0)+Conditions!$Q$2,FALSE)*E$19+E$18*VLOOKUP(E$1,Conditions!$A:$CT,MATCH($B47&amp;"_m2",Conditions!$S$1:$CT$1,0)+Conditions!$Q$2,FALSE))+VLOOKUP(E$1,Conditions!$A:$CT,MATCH($B47&amp;"_b",Conditions!$S$1:$CT$1,0)+Conditions!$Q$2,FALSE),"")</f>
        <v>0.11631686775257935</v>
      </c>
      <c r="F47" s="15">
        <f>IF(F29,F29*(VLOOKUP(F$1,Conditions!$A:$CT,MATCH($B47&amp;"_m1",Conditions!$S$1:$CT$1,0)+Conditions!$Q$2,FALSE)*F$19+F$18*VLOOKUP(F$1,Conditions!$A:$CT,MATCH($B47&amp;"_m2",Conditions!$S$1:$CT$1,0)+Conditions!$Q$2,FALSE))+VLOOKUP(F$1,Conditions!$A:$CT,MATCH($B47&amp;"_b",Conditions!$S$1:$CT$1,0)+Conditions!$Q$2,FALSE),"")</f>
        <v>0.1264424968528588</v>
      </c>
      <c r="G47" s="15">
        <f>IF(G29,G29*(VLOOKUP(G$1,Conditions!$A:$CT,MATCH($B47&amp;"_m1",Conditions!$S$1:$CT$1,0)+Conditions!$Q$2,FALSE)*G$19+G$18*VLOOKUP(G$1,Conditions!$A:$CT,MATCH($B47&amp;"_m2",Conditions!$S$1:$CT$1,0)+Conditions!$Q$2,FALSE))+VLOOKUP(G$1,Conditions!$A:$CT,MATCH($B47&amp;"_b",Conditions!$S$1:$CT$1,0)+Conditions!$Q$2,FALSE),"")</f>
        <v>0.12633552299351158</v>
      </c>
      <c r="H47" s="15">
        <f>IF(H29,H29*(VLOOKUP(H$1,Conditions!$A:$CT,MATCH($B47&amp;"_m1",Conditions!$S$1:$CT$1,0)+Conditions!$Q$2,FALSE)*H$19+H$18*VLOOKUP(H$1,Conditions!$A:$CT,MATCH($B47&amp;"_m2",Conditions!$S$1:$CT$1,0)+Conditions!$Q$2,FALSE))+VLOOKUP(H$1,Conditions!$A:$CT,MATCH($B47&amp;"_b",Conditions!$S$1:$CT$1,0)+Conditions!$Q$2,FALSE),"")</f>
        <v>0.11343226230397513</v>
      </c>
      <c r="I47" s="15">
        <f>IF(I29,I29*(VLOOKUP(I$1,Conditions!$A:$CT,MATCH($B47&amp;"_m1",Conditions!$S$1:$CT$1,0)+Conditions!$Q$2,FALSE)*I$19+I$18*VLOOKUP(I$1,Conditions!$A:$CT,MATCH($B47&amp;"_m2",Conditions!$S$1:$CT$1,0)+Conditions!$Q$2,FALSE))+VLOOKUP(I$1,Conditions!$A:$CT,MATCH($B47&amp;"_b",Conditions!$S$1:$CT$1,0)+Conditions!$Q$2,FALSE),"")</f>
        <v>0.14589698423896946</v>
      </c>
      <c r="J47" s="15">
        <f>IF(J29,J29*(VLOOKUP(J$1,Conditions!$A:$CT,MATCH($B47&amp;"_m1",Conditions!$S$1:$CT$1,0)+Conditions!$Q$2,FALSE)*J$19+J$18*VLOOKUP(J$1,Conditions!$A:$CT,MATCH($B47&amp;"_m2",Conditions!$S$1:$CT$1,0)+Conditions!$Q$2,FALSE))+VLOOKUP(J$1,Conditions!$A:$CT,MATCH($B47&amp;"_b",Conditions!$S$1:$CT$1,0)+Conditions!$Q$2,FALSE),"")</f>
        <v>0.10959595838255778</v>
      </c>
      <c r="K47" s="15">
        <f>IF(K29,K29*(VLOOKUP(K$1,Conditions!$A:$CT,MATCH($B47&amp;"_m1",Conditions!$S$1:$CT$1,0)+Conditions!$Q$2,FALSE)*K$19+K$18*VLOOKUP(K$1,Conditions!$A:$CT,MATCH($B47&amp;"_m2",Conditions!$S$1:$CT$1,0)+Conditions!$Q$2,FALSE))+VLOOKUP(K$1,Conditions!$A:$CT,MATCH($B47&amp;"_b",Conditions!$S$1:$CT$1,0)+Conditions!$Q$2,FALSE),"")</f>
        <v>0.11410763643343996</v>
      </c>
      <c r="L47" s="15">
        <f>IF(L29,L29*(VLOOKUP(L$1,Conditions!$A:$CT,MATCH($B47&amp;"_m1",Conditions!$S$1:$CT$1,0)+Conditions!$Q$2,FALSE)*L$19+L$18*VLOOKUP(L$1,Conditions!$A:$CT,MATCH($B47&amp;"_m2",Conditions!$S$1:$CT$1,0)+Conditions!$Q$2,FALSE))+VLOOKUP(L$1,Conditions!$A:$CT,MATCH($B47&amp;"_b",Conditions!$S$1:$CT$1,0)+Conditions!$Q$2,FALSE),"")</f>
        <v>0.12721654305777941</v>
      </c>
      <c r="M47" s="15">
        <f>IF(M29,M29*(VLOOKUP(M$1,Conditions!$A:$CT,MATCH($B47&amp;"_m1",Conditions!$S$1:$CT$1,0)+Conditions!$Q$2,FALSE)*M$19+M$18*VLOOKUP(M$1,Conditions!$A:$CT,MATCH($B47&amp;"_m2",Conditions!$S$1:$CT$1,0)+Conditions!$Q$2,FALSE))+VLOOKUP(M$1,Conditions!$A:$CT,MATCH($B47&amp;"_b",Conditions!$S$1:$CT$1,0)+Conditions!$Q$2,FALSE),"")</f>
        <v>0.1173095657593522</v>
      </c>
      <c r="N47" s="15">
        <f>IF(N29,N29*(VLOOKUP(N$1,Conditions!$A:$CT,MATCH($B47&amp;"_m1",Conditions!$S$1:$CT$1,0)+Conditions!$Q$2,FALSE)*N$19+N$18*VLOOKUP(N$1,Conditions!$A:$CT,MATCH($B47&amp;"_m2",Conditions!$S$1:$CT$1,0)+Conditions!$Q$2,FALSE))+VLOOKUP(N$1,Conditions!$A:$CT,MATCH($B47&amp;"_b",Conditions!$S$1:$CT$1,0)+Conditions!$Q$2,FALSE),"")</f>
        <v>0.11463830333179943</v>
      </c>
      <c r="O47" s="15">
        <f>IF(O29,O29*(VLOOKUP(O$1,Conditions!$A:$CT,MATCH($B47&amp;"_m1",Conditions!$S$1:$CT$1,0)+Conditions!$Q$2,FALSE)*O$19+O$18*VLOOKUP(O$1,Conditions!$A:$CT,MATCH($B47&amp;"_m2",Conditions!$S$1:$CT$1,0)+Conditions!$Q$2,FALSE))+VLOOKUP(O$1,Conditions!$A:$CT,MATCH($B47&amp;"_b",Conditions!$S$1:$CT$1,0)+Conditions!$Q$2,FALSE),"")</f>
        <v>0.13649604260476805</v>
      </c>
      <c r="P47" s="15">
        <f>IF(P29,P29*(VLOOKUP(P$1,Conditions!$A:$CT,MATCH($B47&amp;"_m1",Conditions!$S$1:$CT$1,0)+Conditions!$Q$2,FALSE)*P$19+P$18*VLOOKUP(P$1,Conditions!$A:$CT,MATCH($B47&amp;"_m2",Conditions!$S$1:$CT$1,0)+Conditions!$Q$2,FALSE))+VLOOKUP(P$1,Conditions!$A:$CT,MATCH($B47&amp;"_b",Conditions!$S$1:$CT$1,0)+Conditions!$Q$2,FALSE),"")</f>
        <v>0.11738170698258596</v>
      </c>
      <c r="Q47" s="15">
        <f>IF(Q29,Q29*(VLOOKUP(Q$1,Conditions!$A:$CT,MATCH($B47&amp;"_m1",Conditions!$S$1:$CT$1,0)+Conditions!$Q$2,FALSE)*Q$19+Q$18*VLOOKUP(Q$1,Conditions!$A:$CT,MATCH($B47&amp;"_m2",Conditions!$S$1:$CT$1,0)+Conditions!$Q$2,FALSE))+VLOOKUP(Q$1,Conditions!$A:$CT,MATCH($B47&amp;"_b",Conditions!$S$1:$CT$1,0)+Conditions!$Q$2,FALSE),"")</f>
        <v>0.12720888510018596</v>
      </c>
      <c r="R47" s="15">
        <f>IF(R29,R29*(VLOOKUP(R$1,Conditions!$A:$CT,MATCH($B47&amp;"_m1",Conditions!$S$1:$CT$1,0)+Conditions!$Q$2,FALSE)*R$19+R$18*VLOOKUP(R$1,Conditions!$A:$CT,MATCH($B47&amp;"_m2",Conditions!$S$1:$CT$1,0)+Conditions!$Q$2,FALSE))+VLOOKUP(R$1,Conditions!$A:$CT,MATCH($B47&amp;"_b",Conditions!$S$1:$CT$1,0)+Conditions!$Q$2,FALSE),"")</f>
        <v>0.12837639970162093</v>
      </c>
      <c r="S47" s="15">
        <f>IF(S29,S29*(VLOOKUP(S$1,Conditions!$A:$CT,MATCH($B47&amp;"_m1",Conditions!$S$1:$CT$1,0)+Conditions!$Q$2,FALSE)*S$19+S$18*VLOOKUP(S$1,Conditions!$A:$CT,MATCH($B47&amp;"_m2",Conditions!$S$1:$CT$1,0)+Conditions!$Q$2,FALSE))+VLOOKUP(S$1,Conditions!$A:$CT,MATCH($B47&amp;"_b",Conditions!$S$1:$CT$1,0)+Conditions!$Q$2,FALSE),"")</f>
        <v>0.12482013590031746</v>
      </c>
      <c r="T47" s="15">
        <f>IF(T29,T29*(VLOOKUP(T$1,Conditions!$A:$CT,MATCH($B47&amp;"_m1",Conditions!$S$1:$CT$1,0)+Conditions!$Q$2,FALSE)*T$19+T$18*VLOOKUP(T$1,Conditions!$A:$CT,MATCH($B47&amp;"_m2",Conditions!$S$1:$CT$1,0)+Conditions!$Q$2,FALSE))+VLOOKUP(T$1,Conditions!$A:$CT,MATCH($B47&amp;"_b",Conditions!$S$1:$CT$1,0)+Conditions!$Q$2,FALSE),"")</f>
        <v>9.2698253773405584E-2</v>
      </c>
      <c r="U47" s="15">
        <f>IF(U29,U29*(VLOOKUP(U$1,Conditions!$A:$CT,MATCH($B47&amp;"_m1",Conditions!$S$1:$CT$1,0)+Conditions!$Q$2,FALSE)*U$19+U$18*VLOOKUP(U$1,Conditions!$A:$CT,MATCH($B47&amp;"_m2",Conditions!$S$1:$CT$1,0)+Conditions!$Q$2,FALSE))+VLOOKUP(U$1,Conditions!$A:$CT,MATCH($B47&amp;"_b",Conditions!$S$1:$CT$1,0)+Conditions!$Q$2,FALSE),"")</f>
        <v>0.10953489703726928</v>
      </c>
      <c r="V47" s="15">
        <f>IF(V29,V29*(VLOOKUP(V$1,Conditions!$A:$CT,MATCH($B47&amp;"_m1",Conditions!$S$1:$CT$1,0)+Conditions!$Q$2,FALSE)*V$19+V$18*VLOOKUP(V$1,Conditions!$A:$CT,MATCH($B47&amp;"_m2",Conditions!$S$1:$CT$1,0)+Conditions!$Q$2,FALSE))+VLOOKUP(V$1,Conditions!$A:$CT,MATCH($B47&amp;"_b",Conditions!$S$1:$CT$1,0)+Conditions!$Q$2,FALSE),"")</f>
        <v>0.12384747793789617</v>
      </c>
      <c r="W47" s="15">
        <f>IF(W29,W29*(VLOOKUP(W$1,Conditions!$A:$CT,MATCH($B47&amp;"_m1",Conditions!$S$1:$CT$1,0)+Conditions!$Q$2,FALSE)*W$19+W$18*VLOOKUP(W$1,Conditions!$A:$CT,MATCH($B47&amp;"_m2",Conditions!$S$1:$CT$1,0)+Conditions!$Q$2,FALSE))+VLOOKUP(W$1,Conditions!$A:$CT,MATCH($B47&amp;"_b",Conditions!$S$1:$CT$1,0)+Conditions!$Q$2,FALSE),"")</f>
        <v>0.10610016444638738</v>
      </c>
      <c r="X47" s="15">
        <f>IF(X29,X29*(VLOOKUP(X$1,Conditions!$A:$CT,MATCH($B47&amp;"_m1",Conditions!$S$1:$CT$1,0)+Conditions!$Q$2,FALSE)*X$19+X$18*VLOOKUP(X$1,Conditions!$A:$CT,MATCH($B47&amp;"_m2",Conditions!$S$1:$CT$1,0)+Conditions!$Q$2,FALSE))+VLOOKUP(X$1,Conditions!$A:$CT,MATCH($B47&amp;"_b",Conditions!$S$1:$CT$1,0)+Conditions!$Q$2,FALSE),"")</f>
        <v>9.3849690121066878E-2</v>
      </c>
      <c r="Y47" s="15">
        <f>IF(Y29,Y29*(VLOOKUP(Y$1,Conditions!$A:$CT,MATCH($B47&amp;"_m1",Conditions!$S$1:$CT$1,0)+Conditions!$Q$2,FALSE)*Y$19+Y$18*VLOOKUP(Y$1,Conditions!$A:$CT,MATCH($B47&amp;"_m2",Conditions!$S$1:$CT$1,0)+Conditions!$Q$2,FALSE))+VLOOKUP(Y$1,Conditions!$A:$CT,MATCH($B47&amp;"_b",Conditions!$S$1:$CT$1,0)+Conditions!$Q$2,FALSE),"")</f>
        <v>0.10338351224381544</v>
      </c>
      <c r="Z47" s="15">
        <f>IF(Z29,Z29*(VLOOKUP(Z$1,Conditions!$A:$CT,MATCH($B47&amp;"_m1",Conditions!$S$1:$CT$1,0)+Conditions!$Q$2,FALSE)*Z$19+Z$18*VLOOKUP(Z$1,Conditions!$A:$CT,MATCH($B47&amp;"_m2",Conditions!$S$1:$CT$1,0)+Conditions!$Q$2,FALSE))+VLOOKUP(Z$1,Conditions!$A:$CT,MATCH($B47&amp;"_b",Conditions!$S$1:$CT$1,0)+Conditions!$Q$2,FALSE),"")</f>
        <v>9.8926352585198038E-2</v>
      </c>
      <c r="AA47" s="15">
        <f>IF(AA29,AA29*(VLOOKUP(AA$1,Conditions!$A:$CT,MATCH($B47&amp;"_m1",Conditions!$S$1:$CT$1,0)+Conditions!$Q$2,FALSE)*AA$19+AA$18*VLOOKUP(AA$1,Conditions!$A:$CT,MATCH($B47&amp;"_m2",Conditions!$S$1:$CT$1,0)+Conditions!$Q$2,FALSE))+VLOOKUP(AA$1,Conditions!$A:$CT,MATCH($B47&amp;"_b",Conditions!$S$1:$CT$1,0)+Conditions!$Q$2,FALSE),"")</f>
        <v>8.9343622346224699E-2</v>
      </c>
      <c r="AB47" s="15">
        <f>IF(AB29,AB29*(VLOOKUP(AB$1,Conditions!$A:$CT,MATCH($B47&amp;"_m1",Conditions!$S$1:$CT$1,0)+Conditions!$Q$2,FALSE)*AB$19+AB$18*VLOOKUP(AB$1,Conditions!$A:$CT,MATCH($B47&amp;"_m2",Conditions!$S$1:$CT$1,0)+Conditions!$Q$2,FALSE))+VLOOKUP(AB$1,Conditions!$A:$CT,MATCH($B47&amp;"_b",Conditions!$S$1:$CT$1,0)+Conditions!$Q$2,FALSE),"")</f>
        <v>9.9519771062058587E-2</v>
      </c>
      <c r="AC47" s="15">
        <f>IF(AC29,AC29*(VLOOKUP(AC$1,Conditions!$A:$CT,MATCH($B47&amp;"_m1",Conditions!$S$1:$CT$1,0)+Conditions!$Q$2,FALSE)*AC$19+AC$18*VLOOKUP(AC$1,Conditions!$A:$CT,MATCH($B47&amp;"_m2",Conditions!$S$1:$CT$1,0)+Conditions!$Q$2,FALSE))+VLOOKUP(AC$1,Conditions!$A:$CT,MATCH($B47&amp;"_b",Conditions!$S$1:$CT$1,0)+Conditions!$Q$2,FALSE),"")</f>
        <v>8.4465852888074275E-2</v>
      </c>
      <c r="AD47" s="15">
        <f>IF(AD29,AD29*(VLOOKUP(AD$1,Conditions!$A:$CT,MATCH($B47&amp;"_m1",Conditions!$S$1:$CT$1,0)+Conditions!$Q$2,FALSE)*AD$19+AD$18*VLOOKUP(AD$1,Conditions!$A:$CT,MATCH($B47&amp;"_m2",Conditions!$S$1:$CT$1,0)+Conditions!$Q$2,FALSE))+VLOOKUP(AD$1,Conditions!$A:$CT,MATCH($B47&amp;"_b",Conditions!$S$1:$CT$1,0)+Conditions!$Q$2,FALSE),"")</f>
        <v>9.5176730341298976E-2</v>
      </c>
      <c r="AE47" s="15" t="str">
        <f>IF(AE29,AE29*(VLOOKUP(AE$1,Conditions!$A:$CT,MATCH($B47&amp;"_m1",Conditions!$S$1:$CT$1,0)+Conditions!$Q$2,FALSE)*AE$19+AE$18*VLOOKUP(AE$1,Conditions!$A:$CT,MATCH($B47&amp;"_m2",Conditions!$S$1:$CT$1,0)+Conditions!$Q$2,FALSE))+VLOOKUP(AE$1,Conditions!$A:$CT,MATCH($B47&amp;"_b",Conditions!$S$1:$CT$1,0)+Conditions!$Q$2,FALSE),"")</f>
        <v/>
      </c>
      <c r="AF47" s="15">
        <f>IF(AF29,AF29*(VLOOKUP(AF$1,Conditions!$A:$CT,MATCH($B47&amp;"_m1",Conditions!$S$1:$CT$1,0)+Conditions!$Q$2,FALSE)*AF$19+AF$18*VLOOKUP(AF$1,Conditions!$A:$CT,MATCH($B47&amp;"_m2",Conditions!$S$1:$CT$1,0)+Conditions!$Q$2,FALSE))+VLOOKUP(AF$1,Conditions!$A:$CT,MATCH($B47&amp;"_b",Conditions!$S$1:$CT$1,0)+Conditions!$Q$2,FALSE),"")</f>
        <v>0.15537339267562447</v>
      </c>
      <c r="AG47" s="15">
        <f>IF(AG29,AG29*(VLOOKUP(AG$1,Conditions!$A:$CT,MATCH($B47&amp;"_m1",Conditions!$S$1:$CT$1,0)+Conditions!$Q$2,FALSE)*AG$19+AG$18*VLOOKUP(AG$1,Conditions!$A:$CT,MATCH($B47&amp;"_m2",Conditions!$S$1:$CT$1,0)+Conditions!$Q$2,FALSE))+VLOOKUP(AG$1,Conditions!$A:$CT,MATCH($B47&amp;"_b",Conditions!$S$1:$CT$1,0)+Conditions!$Q$2,FALSE),"")</f>
        <v>0.13015707189984654</v>
      </c>
      <c r="AH47" s="15">
        <f>IF(AH29,AH29*(VLOOKUP(AH$1,Conditions!$A:$CT,MATCH($B47&amp;"_m1",Conditions!$S$1:$CT$1,0)+Conditions!$Q$2,FALSE)*AH$19+AH$18*VLOOKUP(AH$1,Conditions!$A:$CT,MATCH($B47&amp;"_m2",Conditions!$S$1:$CT$1,0)+Conditions!$Q$2,FALSE))+VLOOKUP(AH$1,Conditions!$A:$CT,MATCH($B47&amp;"_b",Conditions!$S$1:$CT$1,0)+Conditions!$Q$2,FALSE),"")</f>
        <v>0.12570843485251065</v>
      </c>
      <c r="AI47" s="15">
        <f>IF(AI29,AI29*(VLOOKUP(AI$1,Conditions!$A:$CT,MATCH($B47&amp;"_m1",Conditions!$S$1:$CT$1,0)+Conditions!$Q$2,FALSE)*AI$19+AI$18*VLOOKUP(AI$1,Conditions!$A:$CT,MATCH($B47&amp;"_m2",Conditions!$S$1:$CT$1,0)+Conditions!$Q$2,FALSE))+VLOOKUP(AI$1,Conditions!$A:$CT,MATCH($B47&amp;"_b",Conditions!$S$1:$CT$1,0)+Conditions!$Q$2,FALSE),"")</f>
        <v>0.12570474609874008</v>
      </c>
      <c r="AJ47" s="15">
        <f>IF(AJ29,AJ29*(VLOOKUP(AJ$1,Conditions!$A:$CT,MATCH($B47&amp;"_m1",Conditions!$S$1:$CT$1,0)+Conditions!$Q$2,FALSE)*AJ$19+AJ$18*VLOOKUP(AJ$1,Conditions!$A:$CT,MATCH($B47&amp;"_m2",Conditions!$S$1:$CT$1,0)+Conditions!$Q$2,FALSE))+VLOOKUP(AJ$1,Conditions!$A:$CT,MATCH($B47&amp;"_b",Conditions!$S$1:$CT$1,0)+Conditions!$Q$2,FALSE),"")</f>
        <v>0.13534345970130116</v>
      </c>
      <c r="AK47" s="15">
        <f>IF(AK29,AK29*(VLOOKUP(AK$1,Conditions!$A:$CT,MATCH($B47&amp;"_m1",Conditions!$S$1:$CT$1,0)+Conditions!$Q$2,FALSE)*AK$19+AK$18*VLOOKUP(AK$1,Conditions!$A:$CT,MATCH($B47&amp;"_m2",Conditions!$S$1:$CT$1,0)+Conditions!$Q$2,FALSE))+VLOOKUP(AK$1,Conditions!$A:$CT,MATCH($B47&amp;"_b",Conditions!$S$1:$CT$1,0)+Conditions!$Q$2,FALSE),"")</f>
        <v>0.13511106821375377</v>
      </c>
      <c r="AL47" s="15">
        <f>IF(AL29,AL29*(VLOOKUP(AL$1,Conditions!$A:$CT,MATCH($B47&amp;"_m1",Conditions!$S$1:$CT$1,0)+Conditions!$Q$2,FALSE)*AL$19+AL$18*VLOOKUP(AL$1,Conditions!$A:$CT,MATCH($B47&amp;"_m2",Conditions!$S$1:$CT$1,0)+Conditions!$Q$2,FALSE))+VLOOKUP(AL$1,Conditions!$A:$CT,MATCH($B47&amp;"_b",Conditions!$S$1:$CT$1,0)+Conditions!$Q$2,FALSE),"")</f>
        <v>0.13452086761045878</v>
      </c>
      <c r="AM47" s="15">
        <f>IF(AM29,AM29*(VLOOKUP(AM$1,Conditions!$A:$CT,MATCH($B47&amp;"_m1",Conditions!$S$1:$CT$1,0)+Conditions!$Q$2,FALSE)*AM$19+AM$18*VLOOKUP(AM$1,Conditions!$A:$CT,MATCH($B47&amp;"_m2",Conditions!$S$1:$CT$1,0)+Conditions!$Q$2,FALSE))+VLOOKUP(AM$1,Conditions!$A:$CT,MATCH($B47&amp;"_b",Conditions!$S$1:$CT$1,0)+Conditions!$Q$2,FALSE),"")</f>
        <v>0.13381631564027541</v>
      </c>
      <c r="AN47" s="15">
        <f>IF(AN29,AN29*(VLOOKUP(AN$1,Conditions!$A:$CT,MATCH($B47&amp;"_m1",Conditions!$S$1:$CT$1,0)+Conditions!$Q$2,FALSE)*AN$19+AN$18*VLOOKUP(AN$1,Conditions!$A:$CT,MATCH($B47&amp;"_m2",Conditions!$S$1:$CT$1,0)+Conditions!$Q$2,FALSE))+VLOOKUP(AN$1,Conditions!$A:$CT,MATCH($B47&amp;"_b",Conditions!$S$1:$CT$1,0)+Conditions!$Q$2,FALSE),"")</f>
        <v>0.13473112657538264</v>
      </c>
      <c r="AO47" s="15">
        <f>IF(AO29,AO29*(VLOOKUP(AO$1,Conditions!$A:$CT,MATCH($B47&amp;"_m1",Conditions!$S$1:$CT$1,0)+Conditions!$Q$2,FALSE)*AO$19+AO$18*VLOOKUP(AO$1,Conditions!$A:$CT,MATCH($B47&amp;"_m2",Conditions!$S$1:$CT$1,0)+Conditions!$Q$2,FALSE))+VLOOKUP(AO$1,Conditions!$A:$CT,MATCH($B47&amp;"_b",Conditions!$S$1:$CT$1,0)+Conditions!$Q$2,FALSE),"")</f>
        <v>0.13403026335896984</v>
      </c>
      <c r="AP47" s="15">
        <f>IF(AP29,AP29*(VLOOKUP(AP$1,Conditions!$A:$CT,MATCH($B47&amp;"_m1",Conditions!$S$1:$CT$1,0)+Conditions!$Q$2,FALSE)*AP$19+AP$18*VLOOKUP(AP$1,Conditions!$A:$CT,MATCH($B47&amp;"_m2",Conditions!$S$1:$CT$1,0)+Conditions!$Q$2,FALSE))+VLOOKUP(AP$1,Conditions!$A:$CT,MATCH($B47&amp;"_b",Conditions!$S$1:$CT$1,0)+Conditions!$Q$2,FALSE),"")</f>
        <v>0.13391960074585202</v>
      </c>
      <c r="AQ47" s="15">
        <f>IF(AQ29,AQ29*(VLOOKUP(AQ$1,Conditions!$A:$CT,MATCH($B47&amp;"_m1",Conditions!$S$1:$CT$1,0)+Conditions!$Q$2,FALSE)*AQ$19+AQ$18*VLOOKUP(AQ$1,Conditions!$A:$CT,MATCH($B47&amp;"_m2",Conditions!$S$1:$CT$1,0)+Conditions!$Q$2,FALSE))+VLOOKUP(AQ$1,Conditions!$A:$CT,MATCH($B47&amp;"_b",Conditions!$S$1:$CT$1,0)+Conditions!$Q$2,FALSE),"")</f>
        <v>0.13439544998225861</v>
      </c>
      <c r="AR47" s="15">
        <f>IF(AR29,AR29*(VLOOKUP(AR$1,Conditions!$A:$CT,MATCH($B47&amp;"_m1",Conditions!$S$1:$CT$1,0)+Conditions!$Q$2,FALSE)*AR$19+AR$18*VLOOKUP(AR$1,Conditions!$A:$CT,MATCH($B47&amp;"_m2",Conditions!$S$1:$CT$1,0)+Conditions!$Q$2,FALSE))+VLOOKUP(AR$1,Conditions!$A:$CT,MATCH($B47&amp;"_b",Conditions!$S$1:$CT$1,0)+Conditions!$Q$2,FALSE),"")</f>
        <v>0.13389377946945788</v>
      </c>
      <c r="AS47" s="15">
        <f>IF(AS29,AS29*(VLOOKUP(AS$1,Conditions!$A:$CT,MATCH($B47&amp;"_m1",Conditions!$S$1:$CT$1,0)+Conditions!$Q$2,FALSE)*AS$19+AS$18*VLOOKUP(AS$1,Conditions!$A:$CT,MATCH($B47&amp;"_m2",Conditions!$S$1:$CT$1,0)+Conditions!$Q$2,FALSE))+VLOOKUP(AS$1,Conditions!$A:$CT,MATCH($B47&amp;"_b",Conditions!$S$1:$CT$1,0)+Conditions!$Q$2,FALSE),"")</f>
        <v>0.15614559996242852</v>
      </c>
      <c r="AT47" s="15">
        <f>IF(AT29,AT29*(VLOOKUP(AT$1,Conditions!$A:$CT,MATCH($B47&amp;"_m1",Conditions!$S$1:$CT$1,0)+Conditions!$Q$2,FALSE)*AT$19+AT$18*VLOOKUP(AT$1,Conditions!$A:$CT,MATCH($B47&amp;"_m2",Conditions!$S$1:$CT$1,0)+Conditions!$Q$2,FALSE))+VLOOKUP(AT$1,Conditions!$A:$CT,MATCH($B47&amp;"_b",Conditions!$S$1:$CT$1,0)+Conditions!$Q$2,FALSE),"")</f>
        <v>0.160556641332671</v>
      </c>
      <c r="AU47" s="15">
        <f>IF(AU29,AU29*(VLOOKUP(AU$1,Conditions!$A:$CT,MATCH($B47&amp;"_m1",Conditions!$S$1:$CT$1,0)+Conditions!$Q$2,FALSE)*AU$19+AU$18*VLOOKUP(AU$1,Conditions!$A:$CT,MATCH($B47&amp;"_m2",Conditions!$S$1:$CT$1,0)+Conditions!$Q$2,FALSE))+VLOOKUP(AU$1,Conditions!$A:$CT,MATCH($B47&amp;"_b",Conditions!$S$1:$CT$1,0)+Conditions!$Q$2,FALSE),"")</f>
        <v>0.16919475241561907</v>
      </c>
      <c r="AV47" s="15">
        <f>IF(AV29,AV29*(VLOOKUP(AV$1,Conditions!$A:$CT,MATCH($B47&amp;"_m1",Conditions!$S$1:$CT$1,0)+Conditions!$Q$2,FALSE)*AV$19+AV$18*VLOOKUP(AV$1,Conditions!$A:$CT,MATCH($B47&amp;"_m2",Conditions!$S$1:$CT$1,0)+Conditions!$Q$2,FALSE))+VLOOKUP(AV$1,Conditions!$A:$CT,MATCH($B47&amp;"_b",Conditions!$S$1:$CT$1,0)+Conditions!$Q$2,FALSE),"")</f>
        <v>0.17958273345048684</v>
      </c>
      <c r="AW47" s="15">
        <f>IF(AW29,AW29*(VLOOKUP(AW$1,Conditions!$A:$CT,MATCH($B47&amp;"_m1",Conditions!$S$1:$CT$1,0)+Conditions!$Q$2,FALSE)*AW$19+AW$18*VLOOKUP(AW$1,Conditions!$A:$CT,MATCH($B47&amp;"_m2",Conditions!$S$1:$CT$1,0)+Conditions!$Q$2,FALSE))+VLOOKUP(AW$1,Conditions!$A:$CT,MATCH($B47&amp;"_b",Conditions!$S$1:$CT$1,0)+Conditions!$Q$2,FALSE),"")</f>
        <v>0.17921906854605366</v>
      </c>
      <c r="AX47" s="15">
        <f>IF(AX29,AX29*(VLOOKUP(AX$1,Conditions!$A:$CT,MATCH($B47&amp;"_m1",Conditions!$S$1:$CT$1,0)+Conditions!$Q$2,FALSE)*AX$19+AX$18*VLOOKUP(AX$1,Conditions!$A:$CT,MATCH($B47&amp;"_m2",Conditions!$S$1:$CT$1,0)+Conditions!$Q$2,FALSE))+VLOOKUP(AX$1,Conditions!$A:$CT,MATCH($B47&amp;"_b",Conditions!$S$1:$CT$1,0)+Conditions!$Q$2,FALSE),"")</f>
        <v>0.18145667731097784</v>
      </c>
      <c r="AY47" s="15">
        <f>IF(AY29,AY29*(VLOOKUP(AY$1,Conditions!$A:$CT,MATCH($B47&amp;"_m1",Conditions!$S$1:$CT$1,0)+Conditions!$Q$2,FALSE)*AY$19+AY$18*VLOOKUP(AY$1,Conditions!$A:$CT,MATCH($B47&amp;"_m2",Conditions!$S$1:$CT$1,0)+Conditions!$Q$2,FALSE))+VLOOKUP(AY$1,Conditions!$A:$CT,MATCH($B47&amp;"_b",Conditions!$S$1:$CT$1,0)+Conditions!$Q$2,FALSE),"")</f>
        <v>0.18188023996437647</v>
      </c>
      <c r="AZ47" s="15">
        <f>IF(AZ29,AZ29*(VLOOKUP(AZ$1,Conditions!$A:$CT,MATCH($B47&amp;"_m1",Conditions!$S$1:$CT$1,0)+Conditions!$Q$2,FALSE)*AZ$19+AZ$18*VLOOKUP(AZ$1,Conditions!$A:$CT,MATCH($B47&amp;"_m2",Conditions!$S$1:$CT$1,0)+Conditions!$Q$2,FALSE))+VLOOKUP(AZ$1,Conditions!$A:$CT,MATCH($B47&amp;"_b",Conditions!$S$1:$CT$1,0)+Conditions!$Q$2,FALSE),"")</f>
        <v>0.18408362144417748</v>
      </c>
      <c r="BA47" s="15">
        <f>IF(BA29,BA29*(VLOOKUP(BA$1,Conditions!$A:$CT,MATCH($B47&amp;"_m1",Conditions!$S$1:$CT$1,0)+Conditions!$Q$2,FALSE)*BA$19+BA$18*VLOOKUP(BA$1,Conditions!$A:$CT,MATCH($B47&amp;"_m2",Conditions!$S$1:$CT$1,0)+Conditions!$Q$2,FALSE))+VLOOKUP(BA$1,Conditions!$A:$CT,MATCH($B47&amp;"_b",Conditions!$S$1:$CT$1,0)+Conditions!$Q$2,FALSE),"")</f>
        <v>0.1769557893172872</v>
      </c>
      <c r="BB47" s="15">
        <f>IF(BB29,BB29*(VLOOKUP(BB$1,Conditions!$A:$CT,MATCH($B47&amp;"_m1",Conditions!$S$1:$CT$1,0)+Conditions!$Q$2,FALSE)*BB$19+BB$18*VLOOKUP(BB$1,Conditions!$A:$CT,MATCH($B47&amp;"_m2",Conditions!$S$1:$CT$1,0)+Conditions!$Q$2,FALSE))+VLOOKUP(BB$1,Conditions!$A:$CT,MATCH($B47&amp;"_b",Conditions!$S$1:$CT$1,0)+Conditions!$Q$2,FALSE),"")</f>
        <v>0.12706257759208542</v>
      </c>
      <c r="BC47" s="15">
        <f>IF(BC29,BC29*(VLOOKUP(BC$1,Conditions!$A:$CT,MATCH($B47&amp;"_m1",Conditions!$S$1:$CT$1,0)+Conditions!$Q$2,FALSE)*BC$19+BC$18*VLOOKUP(BC$1,Conditions!$A:$CT,MATCH($B47&amp;"_m2",Conditions!$S$1:$CT$1,0)+Conditions!$Q$2,FALSE))+VLOOKUP(BC$1,Conditions!$A:$CT,MATCH($B47&amp;"_b",Conditions!$S$1:$CT$1,0)+Conditions!$Q$2,FALSE),"")</f>
        <v>0.1138327944452818</v>
      </c>
      <c r="BD47" s="15">
        <f>IF(BD29,BD29*(VLOOKUP(BD$1,Conditions!$A:$CT,MATCH($B47&amp;"_m1",Conditions!$S$1:$CT$1,0)+Conditions!$Q$2,FALSE)*BD$19+BD$18*VLOOKUP(BD$1,Conditions!$A:$CT,MATCH($B47&amp;"_m2",Conditions!$S$1:$CT$1,0)+Conditions!$Q$2,FALSE))+VLOOKUP(BD$1,Conditions!$A:$CT,MATCH($B47&amp;"_b",Conditions!$S$1:$CT$1,0)+Conditions!$Q$2,FALSE),"")</f>
        <v>9.2481514238633211E-2</v>
      </c>
      <c r="BE47" s="15">
        <f>IF(BE29,BE29*(VLOOKUP(BE$1,Conditions!$A:$CT,MATCH($B47&amp;"_m1",Conditions!$S$1:$CT$1,0)+Conditions!$Q$2,FALSE)*BE$19+BE$18*VLOOKUP(BE$1,Conditions!$A:$CT,MATCH($B47&amp;"_m2",Conditions!$S$1:$CT$1,0)+Conditions!$Q$2,FALSE))+VLOOKUP(BE$1,Conditions!$A:$CT,MATCH($B47&amp;"_b",Conditions!$S$1:$CT$1,0)+Conditions!$Q$2,FALSE),"")</f>
        <v>9.1535649444485861E-2</v>
      </c>
      <c r="BF47" s="15">
        <f>IF(BF29,BF29*(VLOOKUP(BF$1,Conditions!$A:$CT,MATCH($B47&amp;"_m1",Conditions!$S$1:$CT$1,0)+Conditions!$Q$2,FALSE)*BF$19+BF$18*VLOOKUP(BF$1,Conditions!$A:$CT,MATCH($B47&amp;"_m2",Conditions!$S$1:$CT$1,0)+Conditions!$Q$2,FALSE))+VLOOKUP(BF$1,Conditions!$A:$CT,MATCH($B47&amp;"_b",Conditions!$S$1:$CT$1,0)+Conditions!$Q$2,FALSE),"")</f>
        <v>9.0558974722190391E-2</v>
      </c>
      <c r="BG47" s="15">
        <f>IF(BG29,BG29*(VLOOKUP(BG$1,Conditions!$A:$CT,MATCH($B47&amp;"_m1",Conditions!$S$1:$CT$1,0)+Conditions!$Q$2,FALSE)*BG$19+BG$18*VLOOKUP(BG$1,Conditions!$A:$CT,MATCH($B47&amp;"_m2",Conditions!$S$1:$CT$1,0)+Conditions!$Q$2,FALSE))+VLOOKUP(BG$1,Conditions!$A:$CT,MATCH($B47&amp;"_b",Conditions!$S$1:$CT$1,0)+Conditions!$Q$2,FALSE),"")</f>
        <v>9.0716105355745827E-2</v>
      </c>
      <c r="BH47" s="15">
        <f>IF(BH29,BH29*(VLOOKUP(BH$1,Conditions!$A:$CT,MATCH($B47&amp;"_m1",Conditions!$S$1:$CT$1,0)+Conditions!$Q$2,FALSE)*BH$19+BH$18*VLOOKUP(BH$1,Conditions!$A:$CT,MATCH($B47&amp;"_m2",Conditions!$S$1:$CT$1,0)+Conditions!$Q$2,FALSE))+VLOOKUP(BH$1,Conditions!$A:$CT,MATCH($B47&amp;"_b",Conditions!$S$1:$CT$1,0)+Conditions!$Q$2,FALSE),"")</f>
        <v>9.0848588046782738E-2</v>
      </c>
      <c r="BI47" s="15">
        <f>IF(BI29,BI29*(VLOOKUP(BI$1,Conditions!$A:$CT,MATCH($B47&amp;"_m1",Conditions!$S$1:$CT$1,0)+Conditions!$Q$2,FALSE)*BI$19+BI$18*VLOOKUP(BI$1,Conditions!$A:$CT,MATCH($B47&amp;"_m2",Conditions!$S$1:$CT$1,0)+Conditions!$Q$2,FALSE))+VLOOKUP(BI$1,Conditions!$A:$CT,MATCH($B47&amp;"_b",Conditions!$S$1:$CT$1,0)+Conditions!$Q$2,FALSE),"")</f>
        <v>9.0013638993968637E-2</v>
      </c>
      <c r="BJ47" s="15">
        <f>IF(BJ29,BJ29*(VLOOKUP(BJ$1,Conditions!$A:$CT,MATCH($B47&amp;"_m1",Conditions!$S$1:$CT$1,0)+Conditions!$Q$2,FALSE)*BJ$19+BJ$18*VLOOKUP(BJ$1,Conditions!$A:$CT,MATCH($B47&amp;"_m2",Conditions!$S$1:$CT$1,0)+Conditions!$Q$2,FALSE))+VLOOKUP(BJ$1,Conditions!$A:$CT,MATCH($B47&amp;"_b",Conditions!$S$1:$CT$1,0)+Conditions!$Q$2,FALSE),"")</f>
        <v>9.3676939450780344E-2</v>
      </c>
      <c r="BK47" s="15">
        <f>IF(BK29,BK29*(VLOOKUP(BK$1,Conditions!$A:$CT,MATCH($B47&amp;"_m1",Conditions!$S$1:$CT$1,0)+Conditions!$Q$2,FALSE)*BK$19+BK$18*VLOOKUP(BK$1,Conditions!$A:$CT,MATCH($B47&amp;"_m2",Conditions!$S$1:$CT$1,0)+Conditions!$Q$2,FALSE))+VLOOKUP(BK$1,Conditions!$A:$CT,MATCH($B47&amp;"_b",Conditions!$S$1:$CT$1,0)+Conditions!$Q$2,FALSE),"")</f>
        <v>9.2512324166781332E-2</v>
      </c>
      <c r="BL47" s="15">
        <f>IF(BL29,BL29*(VLOOKUP(BL$1,Conditions!$A:$CT,MATCH($B47&amp;"_m1",Conditions!$S$1:$CT$1,0)+Conditions!$Q$2,FALSE)*BL$19+BL$18*VLOOKUP(BL$1,Conditions!$A:$CT,MATCH($B47&amp;"_m2",Conditions!$S$1:$CT$1,0)+Conditions!$Q$2,FALSE))+VLOOKUP(BL$1,Conditions!$A:$CT,MATCH($B47&amp;"_b",Conditions!$S$1:$CT$1,0)+Conditions!$Q$2,FALSE),"")</f>
        <v>6.8692807417271226E-2</v>
      </c>
      <c r="BM47" s="15">
        <f>IF(BM29,BM29*(VLOOKUP(BM$1,Conditions!$A:$CT,MATCH($B47&amp;"_m1",Conditions!$S$1:$CT$1,0)+Conditions!$Q$2,FALSE)*BM$19+BM$18*VLOOKUP(BM$1,Conditions!$A:$CT,MATCH($B47&amp;"_m2",Conditions!$S$1:$CT$1,0)+Conditions!$Q$2,FALSE))+VLOOKUP(BM$1,Conditions!$A:$CT,MATCH($B47&amp;"_b",Conditions!$S$1:$CT$1,0)+Conditions!$Q$2,FALSE),"")</f>
        <v>5.5933917239681392E-2</v>
      </c>
      <c r="BN47" s="15">
        <f>IF(BN29,BN29*(VLOOKUP(BN$1,Conditions!$A:$CT,MATCH($B47&amp;"_m1",Conditions!$S$1:$CT$1,0)+Conditions!$Q$2,FALSE)*BN$19+BN$18*VLOOKUP(BN$1,Conditions!$A:$CT,MATCH($B47&amp;"_m2",Conditions!$S$1:$CT$1,0)+Conditions!$Q$2,FALSE))+VLOOKUP(BN$1,Conditions!$A:$CT,MATCH($B47&amp;"_b",Conditions!$S$1:$CT$1,0)+Conditions!$Q$2,FALSE),"")</f>
        <v>5.4264854713043195E-2</v>
      </c>
      <c r="BO47" s="15">
        <f>IF(BO29,BO29*(VLOOKUP(BO$1,Conditions!$A:$CT,MATCH($B47&amp;"_m1",Conditions!$S$1:$CT$1,0)+Conditions!$Q$2,FALSE)*BO$19+BO$18*VLOOKUP(BO$1,Conditions!$A:$CT,MATCH($B47&amp;"_m2",Conditions!$S$1:$CT$1,0)+Conditions!$Q$2,FALSE))+VLOOKUP(BO$1,Conditions!$A:$CT,MATCH($B47&amp;"_b",Conditions!$S$1:$CT$1,0)+Conditions!$Q$2,FALSE),"")</f>
        <v>5.5596130775956987E-2</v>
      </c>
      <c r="BP47" s="15">
        <f>IF(BP29,BP29*(VLOOKUP(BP$1,Conditions!$A:$CT,MATCH($B47&amp;"_m1",Conditions!$S$1:$CT$1,0)+Conditions!$Q$2,FALSE)*BP$19+BP$18*VLOOKUP(BP$1,Conditions!$A:$CT,MATCH($B47&amp;"_m2",Conditions!$S$1:$CT$1,0)+Conditions!$Q$2,FALSE))+VLOOKUP(BP$1,Conditions!$A:$CT,MATCH($B47&amp;"_b",Conditions!$S$1:$CT$1,0)+Conditions!$Q$2,FALSE),"")</f>
        <v>5.5620968015936724E-2</v>
      </c>
      <c r="BQ47" s="15">
        <f>IF(BQ29,BQ29*(VLOOKUP(BQ$1,Conditions!$A:$CT,MATCH($B47&amp;"_m1",Conditions!$S$1:$CT$1,0)+Conditions!$Q$2,FALSE)*BQ$19+BQ$18*VLOOKUP(BQ$1,Conditions!$A:$CT,MATCH($B47&amp;"_m2",Conditions!$S$1:$CT$1,0)+Conditions!$Q$2,FALSE))+VLOOKUP(BQ$1,Conditions!$A:$CT,MATCH($B47&amp;"_b",Conditions!$S$1:$CT$1,0)+Conditions!$Q$2,FALSE),"")</f>
        <v>5.5901628827707731E-2</v>
      </c>
      <c r="BR47" s="15">
        <f>IF(BR29,BR29*(VLOOKUP(BR$1,Conditions!$A:$CT,MATCH($B47&amp;"_m1",Conditions!$S$1:$CT$1,0)+Conditions!$Q$2,FALSE)*BR$19+BR$18*VLOOKUP(BR$1,Conditions!$A:$CT,MATCH($B47&amp;"_m2",Conditions!$S$1:$CT$1,0)+Conditions!$Q$2,FALSE))+VLOOKUP(BR$1,Conditions!$A:$CT,MATCH($B47&amp;"_b",Conditions!$S$1:$CT$1,0)+Conditions!$Q$2,FALSE),"")</f>
        <v>5.5104353424358245E-2</v>
      </c>
      <c r="BS47" s="15">
        <f>IF(BS29,BS29*(VLOOKUP(BS$1,Conditions!$A:$CT,MATCH($B47&amp;"_m1",Conditions!$S$1:$CT$1,0)+Conditions!$Q$2,FALSE)*BS$19+BS$18*VLOOKUP(BS$1,Conditions!$A:$CT,MATCH($B47&amp;"_m2",Conditions!$S$1:$CT$1,0)+Conditions!$Q$2,FALSE))+VLOOKUP(BS$1,Conditions!$A:$CT,MATCH($B47&amp;"_b",Conditions!$S$1:$CT$1,0)+Conditions!$Q$2,FALSE),"")</f>
        <v>5.5452074784074531E-2</v>
      </c>
      <c r="BT47" s="15">
        <f>IF(BT29,BT29*(VLOOKUP(BT$1,Conditions!$A:$CT,MATCH($B47&amp;"_m1",Conditions!$S$1:$CT$1,0)+Conditions!$Q$2,FALSE)*BT$19+BT$18*VLOOKUP(BT$1,Conditions!$A:$CT,MATCH($B47&amp;"_m2",Conditions!$S$1:$CT$1,0)+Conditions!$Q$2,FALSE))+VLOOKUP(BT$1,Conditions!$A:$CT,MATCH($B47&amp;"_b",Conditions!$S$1:$CT$1,0)+Conditions!$Q$2,FALSE),"")</f>
        <v>0.12362797772589587</v>
      </c>
      <c r="BU47" s="15">
        <f>IF(BU29,BU29*(VLOOKUP(BU$1,Conditions!$A:$CT,MATCH($B47&amp;"_m1",Conditions!$S$1:$CT$1,0)+Conditions!$Q$2,FALSE)*BU$19+BU$18*VLOOKUP(BU$1,Conditions!$A:$CT,MATCH($B47&amp;"_m2",Conditions!$S$1:$CT$1,0)+Conditions!$Q$2,FALSE))+VLOOKUP(BU$1,Conditions!$A:$CT,MATCH($B47&amp;"_b",Conditions!$S$1:$CT$1,0)+Conditions!$Q$2,FALSE),"")</f>
        <v>0.17011365274291651</v>
      </c>
      <c r="BV47" s="15">
        <f>IF(BV29,BV29*(VLOOKUP(BV$1,Conditions!$A:$CT,MATCH($B47&amp;"_m1",Conditions!$S$1:$CT$1,0)+Conditions!$Q$2,FALSE)*BV$19+BV$18*VLOOKUP(BV$1,Conditions!$A:$CT,MATCH($B47&amp;"_m2",Conditions!$S$1:$CT$1,0)+Conditions!$Q$2,FALSE))+VLOOKUP(BV$1,Conditions!$A:$CT,MATCH($B47&amp;"_b",Conditions!$S$1:$CT$1,0)+Conditions!$Q$2,FALSE),"")</f>
        <v>0.16269925766402335</v>
      </c>
      <c r="BW47" s="15">
        <f>IF(BW29,BW29*(VLOOKUP(BW$1,Conditions!$A:$CT,MATCH($B47&amp;"_m1",Conditions!$S$1:$CT$1,0)+Conditions!$Q$2,FALSE)*BW$19+BW$18*VLOOKUP(BW$1,Conditions!$A:$CT,MATCH($B47&amp;"_m2",Conditions!$S$1:$CT$1,0)+Conditions!$Q$2,FALSE))+VLOOKUP(BW$1,Conditions!$A:$CT,MATCH($B47&amp;"_b",Conditions!$S$1:$CT$1,0)+Conditions!$Q$2,FALSE),"")</f>
        <v>0.16927630563699175</v>
      </c>
      <c r="BX47" s="15">
        <f>IF(BX29,BX29*(VLOOKUP(BX$1,Conditions!$A:$CT,MATCH($B47&amp;"_m1",Conditions!$S$1:$CT$1,0)+Conditions!$Q$2,FALSE)*BX$19+BX$18*VLOOKUP(BX$1,Conditions!$A:$CT,MATCH($B47&amp;"_m2",Conditions!$S$1:$CT$1,0)+Conditions!$Q$2,FALSE))+VLOOKUP(BX$1,Conditions!$A:$CT,MATCH($B47&amp;"_b",Conditions!$S$1:$CT$1,0)+Conditions!$Q$2,FALSE),"")</f>
        <v>0.16323412696075942</v>
      </c>
      <c r="BY47" s="15">
        <f>IF(BY29,BY29*(VLOOKUP(BY$1,Conditions!$A:$CT,MATCH($B47&amp;"_m1",Conditions!$S$1:$CT$1,0)+Conditions!$Q$2,FALSE)*BY$19+BY$18*VLOOKUP(BY$1,Conditions!$A:$CT,MATCH($B47&amp;"_m2",Conditions!$S$1:$CT$1,0)+Conditions!$Q$2,FALSE))+VLOOKUP(BY$1,Conditions!$A:$CT,MATCH($B47&amp;"_b",Conditions!$S$1:$CT$1,0)+Conditions!$Q$2,FALSE),"")</f>
        <v>0.16989970502422205</v>
      </c>
      <c r="BZ47" s="15">
        <f>IF(BZ29,BZ29*(VLOOKUP(BZ$1,Conditions!$A:$CT,MATCH($B47&amp;"_m1",Conditions!$S$1:$CT$1,0)+Conditions!$Q$2,FALSE)*BZ$19+BZ$18*VLOOKUP(BZ$1,Conditions!$A:$CT,MATCH($B47&amp;"_m2",Conditions!$S$1:$CT$1,0)+Conditions!$Q$2,FALSE))+VLOOKUP(BZ$1,Conditions!$A:$CT,MATCH($B47&amp;"_b",Conditions!$S$1:$CT$1,0)+Conditions!$Q$2,FALSE),"")</f>
        <v>0.17001405639111047</v>
      </c>
      <c r="CA47" s="15">
        <f>IF(CA29,CA29*(VLOOKUP(CA$1,Conditions!$A:$CT,MATCH($B47&amp;"_m1",Conditions!$S$1:$CT$1,0)+Conditions!$Q$2,FALSE)*CA$19+CA$18*VLOOKUP(CA$1,Conditions!$A:$CT,MATCH($B47&amp;"_m2",Conditions!$S$1:$CT$1,0)+Conditions!$Q$2,FALSE))+VLOOKUP(CA$1,Conditions!$A:$CT,MATCH($B47&amp;"_b",Conditions!$S$1:$CT$1,0)+Conditions!$Q$2,FALSE),"")</f>
        <v>0.17084771474326466</v>
      </c>
      <c r="CB47" s="15">
        <f>IF(CB29,CB29*(VLOOKUP(CB$1,Conditions!$A:$CT,MATCH($B47&amp;"_m1",Conditions!$S$1:$CT$1,0)+Conditions!$Q$2,FALSE)*CB$19+CB$18*VLOOKUP(CB$1,Conditions!$A:$CT,MATCH($B47&amp;"_m2",Conditions!$S$1:$CT$1,0)+Conditions!$Q$2,FALSE))+VLOOKUP(CB$1,Conditions!$A:$CT,MATCH($B47&amp;"_b",Conditions!$S$1:$CT$1,0)+Conditions!$Q$2,FALSE),"")</f>
        <v>0.16703354334447085</v>
      </c>
      <c r="CC47" s="15">
        <f>IF(CC29,CC29*(VLOOKUP(CC$1,Conditions!$A:$CT,MATCH($B47&amp;"_m1",Conditions!$S$1:$CT$1,0)+Conditions!$Q$2,FALSE)*CC$19+CC$18*VLOOKUP(CC$1,Conditions!$A:$CT,MATCH($B47&amp;"_m2",Conditions!$S$1:$CT$1,0)+Conditions!$Q$2,FALSE))+VLOOKUP(CC$1,Conditions!$A:$CT,MATCH($B47&amp;"_b",Conditions!$S$1:$CT$1,0)+Conditions!$Q$2,FALSE),"")</f>
        <v>0.15597057993272426</v>
      </c>
      <c r="CD47" s="15">
        <f>IF(CD29,CD29*(VLOOKUP(CD$1,Conditions!$A:$CT,MATCH($B47&amp;"_m1",Conditions!$S$1:$CT$1,0)+Conditions!$Q$2,FALSE)*CD$19+CD$18*VLOOKUP(CD$1,Conditions!$A:$CT,MATCH($B47&amp;"_m2",Conditions!$S$1:$CT$1,0)+Conditions!$Q$2,FALSE))+VLOOKUP(CD$1,Conditions!$A:$CT,MATCH($B47&amp;"_b",Conditions!$S$1:$CT$1,0)+Conditions!$Q$2,FALSE),"")</f>
        <v>0.14710506846004823</v>
      </c>
      <c r="CE47" s="15">
        <f>IF(CE29,CE29*(VLOOKUP(CE$1,Conditions!$A:$CT,MATCH($B47&amp;"_m1",Conditions!$S$1:$CT$1,0)+Conditions!$Q$2,FALSE)*CE$19+CE$18*VLOOKUP(CE$1,Conditions!$A:$CT,MATCH($B47&amp;"_m2",Conditions!$S$1:$CT$1,0)+Conditions!$Q$2,FALSE))+VLOOKUP(CE$1,Conditions!$A:$CT,MATCH($B47&amp;"_b",Conditions!$S$1:$CT$1,0)+Conditions!$Q$2,FALSE),"")</f>
        <v>0.14251400001884101</v>
      </c>
      <c r="CF47" s="15">
        <f>IF(CF29,CF29*(VLOOKUP(CF$1,Conditions!$A:$CT,MATCH($B47&amp;"_m1",Conditions!$S$1:$CT$1,0)+Conditions!$Q$2,FALSE)*CF$19+CF$18*VLOOKUP(CF$1,Conditions!$A:$CT,MATCH($B47&amp;"_m2",Conditions!$S$1:$CT$1,0)+Conditions!$Q$2,FALSE))+VLOOKUP(CF$1,Conditions!$A:$CT,MATCH($B47&amp;"_b",Conditions!$S$1:$CT$1,0)+Conditions!$Q$2,FALSE),"")</f>
        <v>0.14345651286643446</v>
      </c>
      <c r="CG47" s="15">
        <f>IF(CG29,CG29*(VLOOKUP(CG$1,Conditions!$A:$CT,MATCH($B47&amp;"_m1",Conditions!$S$1:$CT$1,0)+Conditions!$Q$2,FALSE)*CG$19+CG$18*VLOOKUP(CG$1,Conditions!$A:$CT,MATCH($B47&amp;"_m2",Conditions!$S$1:$CT$1,0)+Conditions!$Q$2,FALSE))+VLOOKUP(CG$1,Conditions!$A:$CT,MATCH($B47&amp;"_b",Conditions!$S$1:$CT$1,0)+Conditions!$Q$2,FALSE),"")</f>
        <v>0.14055165881662493</v>
      </c>
      <c r="CH47" s="15">
        <f>IF(CH29,CH29*(VLOOKUP(CH$1,Conditions!$A:$CT,MATCH($B47&amp;"_m1",Conditions!$S$1:$CT$1,0)+Conditions!$Q$2,FALSE)*CH$19+CH$18*VLOOKUP(CH$1,Conditions!$A:$CT,MATCH($B47&amp;"_m2",Conditions!$S$1:$CT$1,0)+Conditions!$Q$2,FALSE))+VLOOKUP(CH$1,Conditions!$A:$CT,MATCH($B47&amp;"_b",Conditions!$S$1:$CT$1,0)+Conditions!$Q$2,FALSE),"")</f>
        <v>0.14367373262427829</v>
      </c>
      <c r="CI47" s="15">
        <f>IF(CI29,CI29*(VLOOKUP(CI$1,Conditions!$A:$CT,MATCH($B47&amp;"_m1",Conditions!$S$1:$CT$1,0)+Conditions!$Q$2,FALSE)*CI$19+CI$18*VLOOKUP(CI$1,Conditions!$A:$CT,MATCH($B47&amp;"_m2",Conditions!$S$1:$CT$1,0)+Conditions!$Q$2,FALSE))+VLOOKUP(CI$1,Conditions!$A:$CT,MATCH($B47&amp;"_b",Conditions!$S$1:$CT$1,0)+Conditions!$Q$2,FALSE),"")</f>
        <v>0.14156780548043663</v>
      </c>
      <c r="CJ47" s="15">
        <f>IF(CJ29,CJ29*(VLOOKUP(CJ$1,Conditions!$A:$CT,MATCH($B47&amp;"_m1",Conditions!$S$1:$CT$1,0)+Conditions!$Q$2,FALSE)*CJ$19+CJ$18*VLOOKUP(CJ$1,Conditions!$A:$CT,MATCH($B47&amp;"_m2",Conditions!$S$1:$CT$1,0)+Conditions!$Q$2,FALSE))+VLOOKUP(CJ$1,Conditions!$A:$CT,MATCH($B47&amp;"_b",Conditions!$S$1:$CT$1,0)+Conditions!$Q$2,FALSE),"")</f>
        <v>0.14334974383291801</v>
      </c>
      <c r="CK47" s="15">
        <f>IF(CK29,CK29*(VLOOKUP(CK$1,Conditions!$A:$CT,MATCH($B47&amp;"_m1",Conditions!$S$1:$CT$1,0)+Conditions!$Q$2,FALSE)*CK$19+CK$18*VLOOKUP(CK$1,Conditions!$A:$CT,MATCH($B47&amp;"_m2",Conditions!$S$1:$CT$1,0)+Conditions!$Q$2,FALSE))+VLOOKUP(CK$1,Conditions!$A:$CT,MATCH($B47&amp;"_b",Conditions!$S$1:$CT$1,0)+Conditions!$Q$2,FALSE),"")</f>
        <v>0.14274962823073939</v>
      </c>
      <c r="CL47" s="15">
        <f>IF(CL29,CL29*(VLOOKUP(CL$1,Conditions!$A:$CT,MATCH($B47&amp;"_m1",Conditions!$S$1:$CT$1,0)+Conditions!$Q$2,FALSE)*CL$19+CL$18*VLOOKUP(CL$1,Conditions!$A:$CT,MATCH($B47&amp;"_m2",Conditions!$S$1:$CT$1,0)+Conditions!$Q$2,FALSE))+VLOOKUP(CL$1,Conditions!$A:$CT,MATCH($B47&amp;"_b",Conditions!$S$1:$CT$1,0)+Conditions!$Q$2,FALSE),"")</f>
        <v>0.14538811576106467</v>
      </c>
      <c r="CM47" s="15">
        <f>IF(CM29,CM29*(VLOOKUP(CM$1,Conditions!$A:$CT,MATCH($B47&amp;"_m1",Conditions!$S$1:$CT$1,0)+Conditions!$Q$2,FALSE)*CM$19+CM$18*VLOOKUP(CM$1,Conditions!$A:$CT,MATCH($B47&amp;"_m2",Conditions!$S$1:$CT$1,0)+Conditions!$Q$2,FALSE))+VLOOKUP(CM$1,Conditions!$A:$CT,MATCH($B47&amp;"_b",Conditions!$S$1:$CT$1,0)+Conditions!$Q$2,FALSE),"")</f>
        <v>0.1519380209226108</v>
      </c>
      <c r="CN47" s="15">
        <f>IF(CN29,CN29*(VLOOKUP(CN$1,Conditions!$A:$CT,MATCH($B47&amp;"_m1",Conditions!$S$1:$CT$1,0)+Conditions!$Q$2,FALSE)*CN$19+CN$18*VLOOKUP(CN$1,Conditions!$A:$CT,MATCH($B47&amp;"_m2",Conditions!$S$1:$CT$1,0)+Conditions!$Q$2,FALSE))+VLOOKUP(CN$1,Conditions!$A:$CT,MATCH($B47&amp;"_b",Conditions!$S$1:$CT$1,0)+Conditions!$Q$2,FALSE),"")</f>
        <v>0.16233083215303698</v>
      </c>
      <c r="CO47" s="15">
        <f>IF(CO29,CO29*(VLOOKUP(CO$1,Conditions!$A:$CT,MATCH($B47&amp;"_m1",Conditions!$S$1:$CT$1,0)+Conditions!$Q$2,FALSE)*CO$19+CO$18*VLOOKUP(CO$1,Conditions!$A:$CT,MATCH($B47&amp;"_m2",Conditions!$S$1:$CT$1,0)+Conditions!$Q$2,FALSE))+VLOOKUP(CO$1,Conditions!$A:$CT,MATCH($B47&amp;"_b",Conditions!$S$1:$CT$1,0)+Conditions!$Q$2,FALSE),"")</f>
        <v>0.15700903420928078</v>
      </c>
      <c r="CP47" s="15">
        <f>IF(CP29,CP29*(VLOOKUP(CP$1,Conditions!$A:$CT,MATCH($B47&amp;"_m1",Conditions!$S$1:$CT$1,0)+Conditions!$Q$2,FALSE)*CP$19+CP$18*VLOOKUP(CP$1,Conditions!$A:$CT,MATCH($B47&amp;"_m2",Conditions!$S$1:$CT$1,0)+Conditions!$Q$2,FALSE))+VLOOKUP(CP$1,Conditions!$A:$CT,MATCH($B47&amp;"_b",Conditions!$S$1:$CT$1,0)+Conditions!$Q$2,FALSE),"")</f>
        <v>0.15478885239213508</v>
      </c>
      <c r="CQ47" s="15">
        <f>IF(CQ29,CQ29*(VLOOKUP(CQ$1,Conditions!$A:$CT,MATCH($B47&amp;"_m1",Conditions!$S$1:$CT$1,0)+Conditions!$Q$2,FALSE)*CQ$19+CQ$18*VLOOKUP(CQ$1,Conditions!$A:$CT,MATCH($B47&amp;"_m2",Conditions!$S$1:$CT$1,0)+Conditions!$Q$2,FALSE))+VLOOKUP(CQ$1,Conditions!$A:$CT,MATCH($B47&amp;"_b",Conditions!$S$1:$CT$1,0)+Conditions!$Q$2,FALSE),"")</f>
        <v>0.15851743016146114</v>
      </c>
      <c r="CR47" s="15">
        <f>IF(CR29,CR29*(VLOOKUP(CR$1,Conditions!$A:$CT,MATCH($B47&amp;"_m1",Conditions!$S$1:$CT$1,0)+Conditions!$Q$2,FALSE)*CR$19+CR$18*VLOOKUP(CR$1,Conditions!$A:$CT,MATCH($B47&amp;"_m2",Conditions!$S$1:$CT$1,0)+Conditions!$Q$2,FALSE))+VLOOKUP(CR$1,Conditions!$A:$CT,MATCH($B47&amp;"_b",Conditions!$S$1:$CT$1,0)+Conditions!$Q$2,FALSE),"")</f>
        <v>0.15382996987974659</v>
      </c>
      <c r="CS47" s="15">
        <f>IF(CS29,CS29*(VLOOKUP(CS$1,Conditions!$A:$CT,MATCH($B47&amp;"_m1",Conditions!$S$1:$CT$1,0)+Conditions!$Q$2,FALSE)*CS$19+CS$18*VLOOKUP(CS$1,Conditions!$A:$CT,MATCH($B47&amp;"_m2",Conditions!$S$1:$CT$1,0)+Conditions!$Q$2,FALSE))+VLOOKUP(CS$1,Conditions!$A:$CT,MATCH($B47&amp;"_b",Conditions!$S$1:$CT$1,0)+Conditions!$Q$2,FALSE),"")</f>
        <v>0.15265349479723911</v>
      </c>
      <c r="CT47" s="15">
        <f>IF(CT29,CT29*(VLOOKUP(CT$1,Conditions!$A:$CT,MATCH($B47&amp;"_m1",Conditions!$S$1:$CT$1,0)+Conditions!$Q$2,FALSE)*CT$19+CT$18*VLOOKUP(CT$1,Conditions!$A:$CT,MATCH($B47&amp;"_m2",Conditions!$S$1:$CT$1,0)+Conditions!$Q$2,FALSE))+VLOOKUP(CT$1,Conditions!$A:$CT,MATCH($B47&amp;"_b",Conditions!$S$1:$CT$1,0)+Conditions!$Q$2,FALSE),"")</f>
        <v>0.15698690615130256</v>
      </c>
      <c r="CU47" s="15">
        <f>IF(CU29,CU29*(VLOOKUP(CU$1,Conditions!$A:$CT,MATCH($B47&amp;"_m1",Conditions!$S$1:$CT$1,0)+Conditions!$Q$2,FALSE)*CU$19+CU$18*VLOOKUP(CU$1,Conditions!$A:$CT,MATCH($B47&amp;"_m2",Conditions!$S$1:$CT$1,0)+Conditions!$Q$2,FALSE))+VLOOKUP(CU$1,Conditions!$A:$CT,MATCH($B47&amp;"_b",Conditions!$S$1:$CT$1,0)+Conditions!$Q$2,FALSE),"")</f>
        <v>0.15371564158019255</v>
      </c>
      <c r="CV47" s="15">
        <f>IF(CV29,CV29*(VLOOKUP(CV$1,Conditions!$A:$CT,MATCH($B47&amp;"_m1",Conditions!$S$1:$CT$1,0)+Conditions!$Q$2,FALSE)*CV$19+CV$18*VLOOKUP(CV$1,Conditions!$A:$CT,MATCH($B47&amp;"_m2",Conditions!$S$1:$CT$1,0)+Conditions!$Q$2,FALSE))+VLOOKUP(CV$1,Conditions!$A:$CT,MATCH($B47&amp;"_b",Conditions!$S$1:$CT$1,0)+Conditions!$Q$2,FALSE),"")</f>
        <v>0.16434652086933427</v>
      </c>
      <c r="CW47" s="15">
        <f>IF(CW29,CW29*(VLOOKUP(CW$1,Conditions!$A:$CT,MATCH($B47&amp;"_m1",Conditions!$S$1:$CT$1,0)+Conditions!$Q$2,FALSE)*CW$19+CW$18*VLOOKUP(CW$1,Conditions!$A:$CT,MATCH($B47&amp;"_m2",Conditions!$S$1:$CT$1,0)+Conditions!$Q$2,FALSE))+VLOOKUP(CW$1,Conditions!$A:$CT,MATCH($B47&amp;"_b",Conditions!$S$1:$CT$1,0)+Conditions!$Q$2,FALSE),"")</f>
        <v>8.9675732897734187E-2</v>
      </c>
      <c r="CX47" s="15">
        <f>IF(CX29,CX29*(VLOOKUP(CX$1,Conditions!$A:$CT,MATCH($B47&amp;"_m1",Conditions!$S$1:$CT$1,0)+Conditions!$Q$2,FALSE)*CX$19+CX$18*VLOOKUP(CX$1,Conditions!$A:$CT,MATCH($B47&amp;"_m2",Conditions!$S$1:$CT$1,0)+Conditions!$Q$2,FALSE))+VLOOKUP(CX$1,Conditions!$A:$CT,MATCH($B47&amp;"_b",Conditions!$S$1:$CT$1,0)+Conditions!$Q$2,FALSE),"")</f>
        <v>0.2234109750529874</v>
      </c>
      <c r="CY47" s="15">
        <f>IF(CY29,CY29*(VLOOKUP(CY$1,Conditions!$A:$CT,MATCH($B47&amp;"_m1",Conditions!$S$1:$CT$1,0)+Conditions!$Q$2,FALSE)*CY$19+CY$18*VLOOKUP(CY$1,Conditions!$A:$CT,MATCH($B47&amp;"_m2",Conditions!$S$1:$CT$1,0)+Conditions!$Q$2,FALSE))+VLOOKUP(CY$1,Conditions!$A:$CT,MATCH($B47&amp;"_b",Conditions!$S$1:$CT$1,0)+Conditions!$Q$2,FALSE),"")</f>
        <v>0.21276743746097759</v>
      </c>
      <c r="CZ47" s="15">
        <f>IF(CZ29,CZ29*(VLOOKUP(CZ$1,Conditions!$A:$CT,MATCH($B47&amp;"_m1",Conditions!$S$1:$CT$1,0)+Conditions!$Q$2,FALSE)*CZ$19+CZ$18*VLOOKUP(CZ$1,Conditions!$A:$CT,MATCH($B47&amp;"_m2",Conditions!$S$1:$CT$1,0)+Conditions!$Q$2,FALSE))+VLOOKUP(CZ$1,Conditions!$A:$CT,MATCH($B47&amp;"_b",Conditions!$S$1:$CT$1,0)+Conditions!$Q$2,FALSE),"")</f>
        <v>0.21505588778640972</v>
      </c>
      <c r="DA47" s="15">
        <f>IF(DA29,DA29*(VLOOKUP(DA$1,Conditions!$A:$CT,MATCH($B47&amp;"_m1",Conditions!$S$1:$CT$1,0)+Conditions!$Q$2,FALSE)*DA$19+DA$18*VLOOKUP(DA$1,Conditions!$A:$CT,MATCH($B47&amp;"_m2",Conditions!$S$1:$CT$1,0)+Conditions!$Q$2,FALSE))+VLOOKUP(DA$1,Conditions!$A:$CT,MATCH($B47&amp;"_b",Conditions!$S$1:$CT$1,0)+Conditions!$Q$2,FALSE),"")</f>
        <v>0.21726805643432745</v>
      </c>
      <c r="DB47" s="15">
        <f>IF(DB29,DB29*(VLOOKUP(DB$1,Conditions!$A:$CT,MATCH($B47&amp;"_m1",Conditions!$S$1:$CT$1,0)+Conditions!$Q$2,FALSE)*DB$19+DB$18*VLOOKUP(DB$1,Conditions!$A:$CT,MATCH($B47&amp;"_m2",Conditions!$S$1:$CT$1,0)+Conditions!$Q$2,FALSE))+VLOOKUP(DB$1,Conditions!$A:$CT,MATCH($B47&amp;"_b",Conditions!$S$1:$CT$1,0)+Conditions!$Q$2,FALSE),"")</f>
        <v>0.22173726530517135</v>
      </c>
      <c r="DC47" s="15">
        <f>IF(DC29,DC29*(VLOOKUP(DC$1,Conditions!$A:$CT,MATCH($B47&amp;"_m1",Conditions!$S$1:$CT$1,0)+Conditions!$Q$2,FALSE)*DC$19+DC$18*VLOOKUP(DC$1,Conditions!$A:$CT,MATCH($B47&amp;"_m2",Conditions!$S$1:$CT$1,0)+Conditions!$Q$2,FALSE))+VLOOKUP(DC$1,Conditions!$A:$CT,MATCH($B47&amp;"_b",Conditions!$S$1:$CT$1,0)+Conditions!$Q$2,FALSE),"")</f>
        <v>0.21738920968685033</v>
      </c>
      <c r="DD47" s="15">
        <f>IF(DD29,DD29*(VLOOKUP(DD$1,Conditions!$A:$CT,MATCH($B47&amp;"_m1",Conditions!$S$1:$CT$1,0)+Conditions!$Q$2,FALSE)*DD$19+DD$18*VLOOKUP(DD$1,Conditions!$A:$CT,MATCH($B47&amp;"_m2",Conditions!$S$1:$CT$1,0)+Conditions!$Q$2,FALSE))+VLOOKUP(DD$1,Conditions!$A:$CT,MATCH($B47&amp;"_b",Conditions!$S$1:$CT$1,0)+Conditions!$Q$2,FALSE),"")</f>
        <v>0.17227858953371097</v>
      </c>
      <c r="DE47" s="15">
        <f>IF(DE29,DE29*(VLOOKUP(DE$1,Conditions!$A:$CT,MATCH($B47&amp;"_m1",Conditions!$S$1:$CT$1,0)+Conditions!$Q$2,FALSE)*DE$19+DE$18*VLOOKUP(DE$1,Conditions!$A:$CT,MATCH($B47&amp;"_m2",Conditions!$S$1:$CT$1,0)+Conditions!$Q$2,FALSE))+VLOOKUP(DE$1,Conditions!$A:$CT,MATCH($B47&amp;"_b",Conditions!$S$1:$CT$1,0)+Conditions!$Q$2,FALSE),"")</f>
        <v>0.12252613658879476</v>
      </c>
      <c r="DF47" s="15">
        <f>IF(DF29,DF29*(VLOOKUP(DF$1,Conditions!$A:$CT,MATCH($B47&amp;"_m1",Conditions!$S$1:$CT$1,0)+Conditions!$Q$2,FALSE)*DF$19+DF$18*VLOOKUP(DF$1,Conditions!$A:$CT,MATCH($B47&amp;"_m2",Conditions!$S$1:$CT$1,0)+Conditions!$Q$2,FALSE))+VLOOKUP(DF$1,Conditions!$A:$CT,MATCH($B47&amp;"_b",Conditions!$S$1:$CT$1,0)+Conditions!$Q$2,FALSE),"")</f>
        <v>0.17827966777250676</v>
      </c>
      <c r="DG47" s="15">
        <f>IF(DG29,DG29*(VLOOKUP(DG$1,Conditions!$A:$CT,MATCH($B47&amp;"_m1",Conditions!$S$1:$CT$1,0)+Conditions!$Q$2,FALSE)*DG$19+DG$18*VLOOKUP(DG$1,Conditions!$A:$CT,MATCH($B47&amp;"_m2",Conditions!$S$1:$CT$1,0)+Conditions!$Q$2,FALSE))+VLOOKUP(DG$1,Conditions!$A:$CT,MATCH($B47&amp;"_b",Conditions!$S$1:$CT$1,0)+Conditions!$Q$2,FALSE),"")</f>
        <v>0.18241235990285612</v>
      </c>
      <c r="DH47" s="15">
        <f>IF(DH29,DH29*(VLOOKUP(DH$1,Conditions!$A:$CT,MATCH($B47&amp;"_m1",Conditions!$S$1:$CT$1,0)+Conditions!$Q$2,FALSE)*DH$19+DH$18*VLOOKUP(DH$1,Conditions!$A:$CT,MATCH($B47&amp;"_m2",Conditions!$S$1:$CT$1,0)+Conditions!$Q$2,FALSE))+VLOOKUP(DH$1,Conditions!$A:$CT,MATCH($B47&amp;"_b",Conditions!$S$1:$CT$1,0)+Conditions!$Q$2,FALSE),"")</f>
        <v>0.18992594118182279</v>
      </c>
      <c r="DI47" s="15">
        <f>IF(DI29,DI29*(VLOOKUP(DI$1,Conditions!$A:$CT,MATCH($B47&amp;"_m1",Conditions!$S$1:$CT$1,0)+Conditions!$Q$2,FALSE)*DI$19+DI$18*VLOOKUP(DI$1,Conditions!$A:$CT,MATCH($B47&amp;"_m2",Conditions!$S$1:$CT$1,0)+Conditions!$Q$2,FALSE))+VLOOKUP(DI$1,Conditions!$A:$CT,MATCH($B47&amp;"_b",Conditions!$S$1:$CT$1,0)+Conditions!$Q$2,FALSE),"")</f>
        <v>0.16149978110331648</v>
      </c>
      <c r="DJ47" s="15">
        <f>IF(DJ29,DJ29*(VLOOKUP(DJ$1,Conditions!$A:$CT,MATCH($B47&amp;"_m1",Conditions!$S$1:$CT$1,0)+Conditions!$Q$2,FALSE)*DJ$19+DJ$18*VLOOKUP(DJ$1,Conditions!$A:$CT,MATCH($B47&amp;"_m2",Conditions!$S$1:$CT$1,0)+Conditions!$Q$2,FALSE))+VLOOKUP(DJ$1,Conditions!$A:$CT,MATCH($B47&amp;"_b",Conditions!$S$1:$CT$1,0)+Conditions!$Q$2,FALSE),"")</f>
        <v>0.16207364255091075</v>
      </c>
      <c r="DK47" s="15">
        <f>IF(DK29,DK29*(VLOOKUP(DK$1,Conditions!$A:$CT,MATCH($B47&amp;"_m1",Conditions!$S$1:$CT$1,0)+Conditions!$Q$2,FALSE)*DK$19+DK$18*VLOOKUP(DK$1,Conditions!$A:$CT,MATCH($B47&amp;"_m2",Conditions!$S$1:$CT$1,0)+Conditions!$Q$2,FALSE))+VLOOKUP(DK$1,Conditions!$A:$CT,MATCH($B47&amp;"_b",Conditions!$S$1:$CT$1,0)+Conditions!$Q$2,FALSE),"")</f>
        <v>0.16146864133484237</v>
      </c>
      <c r="DL47" s="15">
        <f>IF(DL29,DL29*(VLOOKUP(DL$1,Conditions!$A:$CT,MATCH($B47&amp;"_m1",Conditions!$S$1:$CT$1,0)+Conditions!$Q$2,FALSE)*DL$19+DL$18*VLOOKUP(DL$1,Conditions!$A:$CT,MATCH($B47&amp;"_m2",Conditions!$S$1:$CT$1,0)+Conditions!$Q$2,FALSE))+VLOOKUP(DL$1,Conditions!$A:$CT,MATCH($B47&amp;"_b",Conditions!$S$1:$CT$1,0)+Conditions!$Q$2,FALSE),"")</f>
        <v>0.16095705942419633</v>
      </c>
      <c r="DM47" s="15">
        <f>IF(DM29,DM29*(VLOOKUP(DM$1,Conditions!$A:$CT,MATCH($B47&amp;"_m1",Conditions!$S$1:$CT$1,0)+Conditions!$Q$2,FALSE)*DM$19+DM$18*VLOOKUP(DM$1,Conditions!$A:$CT,MATCH($B47&amp;"_m2",Conditions!$S$1:$CT$1,0)+Conditions!$Q$2,FALSE))+VLOOKUP(DM$1,Conditions!$A:$CT,MATCH($B47&amp;"_b",Conditions!$S$1:$CT$1,0)+Conditions!$Q$2,FALSE),"")</f>
        <v>0.15797209018903549</v>
      </c>
      <c r="DN47" s="15">
        <f>IF(DN29,DN29*(VLOOKUP(DN$1,Conditions!$A:$CT,MATCH($B47&amp;"_m1",Conditions!$S$1:$CT$1,0)+Conditions!$Q$2,FALSE)*DN$19+DN$18*VLOOKUP(DN$1,Conditions!$A:$CT,MATCH($B47&amp;"_m2",Conditions!$S$1:$CT$1,0)+Conditions!$Q$2,FALSE))+VLOOKUP(DN$1,Conditions!$A:$CT,MATCH($B47&amp;"_b",Conditions!$S$1:$CT$1,0)+Conditions!$Q$2,FALSE),"")</f>
        <v>0.15443995073640107</v>
      </c>
      <c r="DO47" s="15">
        <f>IF(DO29,DO29*(VLOOKUP(DO$1,Conditions!$A:$CT,MATCH($B47&amp;"_m1",Conditions!$S$1:$CT$1,0)+Conditions!$Q$2,FALSE)*DO$19+DO$18*VLOOKUP(DO$1,Conditions!$A:$CT,MATCH($B47&amp;"_m2",Conditions!$S$1:$CT$1,0)+Conditions!$Q$2,FALSE))+VLOOKUP(DO$1,Conditions!$A:$CT,MATCH($B47&amp;"_b",Conditions!$S$1:$CT$1,0)+Conditions!$Q$2,FALSE),"")</f>
        <v>0.15905308500892235</v>
      </c>
      <c r="DP47" s="15">
        <f>IF(DP29,DP29*(VLOOKUP(DP$1,Conditions!$A:$CT,MATCH($B47&amp;"_m1",Conditions!$S$1:$CT$1,0)+Conditions!$Q$2,FALSE)*DP$19+DP$18*VLOOKUP(DP$1,Conditions!$A:$CT,MATCH($B47&amp;"_m2",Conditions!$S$1:$CT$1,0)+Conditions!$Q$2,FALSE))+VLOOKUP(DP$1,Conditions!$A:$CT,MATCH($B47&amp;"_b",Conditions!$S$1:$CT$1,0)+Conditions!$Q$2,FALSE),"")</f>
        <v>0.17194050061884925</v>
      </c>
      <c r="DQ47" s="15">
        <f>IF(DQ29,DQ29*(VLOOKUP(DQ$1,Conditions!$A:$CT,MATCH($B47&amp;"_m1",Conditions!$S$1:$CT$1,0)+Conditions!$Q$2,FALSE)*DQ$19+DQ$18*VLOOKUP(DQ$1,Conditions!$A:$CT,MATCH($B47&amp;"_m2",Conditions!$S$1:$CT$1,0)+Conditions!$Q$2,FALSE))+VLOOKUP(DQ$1,Conditions!$A:$CT,MATCH($B47&amp;"_b",Conditions!$S$1:$CT$1,0)+Conditions!$Q$2,FALSE),"")</f>
        <v>0.16293221045312539</v>
      </c>
      <c r="DR47" s="15">
        <f>IF(DR29,DR29*(VLOOKUP(DR$1,Conditions!$A:$CT,MATCH($B47&amp;"_m1",Conditions!$S$1:$CT$1,0)+Conditions!$Q$2,FALSE)*DR$19+DR$18*VLOOKUP(DR$1,Conditions!$A:$CT,MATCH($B47&amp;"_m2",Conditions!$S$1:$CT$1,0)+Conditions!$Q$2,FALSE))+VLOOKUP(DR$1,Conditions!$A:$CT,MATCH($B47&amp;"_b",Conditions!$S$1:$CT$1,0)+Conditions!$Q$2,FALSE),"")</f>
        <v>8.5837564752780163E-2</v>
      </c>
      <c r="DS47" s="15">
        <f>IF(DS29,DS29*(VLOOKUP(DS$1,Conditions!$A:$CT,MATCH($B47&amp;"_m1",Conditions!$S$1:$CT$1,0)+Conditions!$Q$2,FALSE)*DS$19+DS$18*VLOOKUP(DS$1,Conditions!$A:$CT,MATCH($B47&amp;"_m2",Conditions!$S$1:$CT$1,0)+Conditions!$Q$2,FALSE))+VLOOKUP(DS$1,Conditions!$A:$CT,MATCH($B47&amp;"_b",Conditions!$S$1:$CT$1,0)+Conditions!$Q$2,FALSE),"")</f>
        <v>0.21384772991527981</v>
      </c>
      <c r="DT47" s="15">
        <f>IF(DT29,DT29*(VLOOKUP(DT$1,Conditions!$A:$CT,MATCH($B47&amp;"_m1",Conditions!$S$1:$CT$1,0)+Conditions!$Q$2,FALSE)*DT$19+DT$18*VLOOKUP(DT$1,Conditions!$A:$CT,MATCH($B47&amp;"_m2",Conditions!$S$1:$CT$1,0)+Conditions!$Q$2,FALSE))+VLOOKUP(DT$1,Conditions!$A:$CT,MATCH($B47&amp;"_b",Conditions!$S$1:$CT$1,0)+Conditions!$Q$2,FALSE),"")</f>
        <v>0.20365983192288117</v>
      </c>
      <c r="DU47" s="15">
        <f>IF(DU29,DU29*(VLOOKUP(DU$1,Conditions!$A:$CT,MATCH($B47&amp;"_m1",Conditions!$S$1:$CT$1,0)+Conditions!$Q$2,FALSE)*DU$19+DU$18*VLOOKUP(DU$1,Conditions!$A:$CT,MATCH($B47&amp;"_m2",Conditions!$S$1:$CT$1,0)+Conditions!$Q$2,FALSE))+VLOOKUP(DU$1,Conditions!$A:$CT,MATCH($B47&amp;"_b",Conditions!$S$1:$CT$1,0)+Conditions!$Q$2,FALSE),"")</f>
        <v>0.20585031589257902</v>
      </c>
      <c r="DV47" s="15">
        <f>IF(DV29,DV29*(VLOOKUP(DV$1,Conditions!$A:$CT,MATCH($B47&amp;"_m1",Conditions!$S$1:$CT$1,0)+Conditions!$Q$2,FALSE)*DV$19+DV$18*VLOOKUP(DV$1,Conditions!$A:$CT,MATCH($B47&amp;"_m2",Conditions!$S$1:$CT$1,0)+Conditions!$Q$2,FALSE))+VLOOKUP(DV$1,Conditions!$A:$CT,MATCH($B47&amp;"_b",Conditions!$S$1:$CT$1,0)+Conditions!$Q$2,FALSE),"")</f>
        <v>0.20796778372995361</v>
      </c>
      <c r="DW47" s="15">
        <f>IF(DW29,DW29*(VLOOKUP(DW$1,Conditions!$A:$CT,MATCH($B47&amp;"_m1",Conditions!$S$1:$CT$1,0)+Conditions!$Q$2,FALSE)*DW$19+DW$18*VLOOKUP(DW$1,Conditions!$A:$CT,MATCH($B47&amp;"_m2",Conditions!$S$1:$CT$1,0)+Conditions!$Q$2,FALSE))+VLOOKUP(DW$1,Conditions!$A:$CT,MATCH($B47&amp;"_b",Conditions!$S$1:$CT$1,0)+Conditions!$Q$2,FALSE),"")</f>
        <v>0.2122456700707753</v>
      </c>
      <c r="DX47" s="15">
        <f>IF(DX29,DX29*(VLOOKUP(DX$1,Conditions!$A:$CT,MATCH($B47&amp;"_m1",Conditions!$S$1:$CT$1,0)+Conditions!$Q$2,FALSE)*DX$19+DX$18*VLOOKUP(DX$1,Conditions!$A:$CT,MATCH($B47&amp;"_m2",Conditions!$S$1:$CT$1,0)+Conditions!$Q$2,FALSE))+VLOOKUP(DX$1,Conditions!$A:$CT,MATCH($B47&amp;"_b",Conditions!$S$1:$CT$1,0)+Conditions!$Q$2,FALSE),"")</f>
        <v>0.20980177717124968</v>
      </c>
      <c r="DY47" s="15">
        <f>IF(DY29,DY29*(VLOOKUP(DY$1,Conditions!$A:$CT,MATCH($B47&amp;"_m1",Conditions!$S$1:$CT$1,0)+Conditions!$Q$2,FALSE)*DY$19+DY$18*VLOOKUP(DY$1,Conditions!$A:$CT,MATCH($B47&amp;"_m2",Conditions!$S$1:$CT$1,0)+Conditions!$Q$2,FALSE))+VLOOKUP(DY$1,Conditions!$A:$CT,MATCH($B47&amp;"_b",Conditions!$S$1:$CT$1,0)+Conditions!$Q$2,FALSE),"")</f>
        <v>0.2001378773049356</v>
      </c>
      <c r="DZ47" s="15">
        <f>IF(DZ29,DZ29*(VLOOKUP(DZ$1,Conditions!$A:$CT,MATCH($B47&amp;"_m1",Conditions!$S$1:$CT$1,0)+Conditions!$Q$2,FALSE)*DZ$19+DZ$18*VLOOKUP(DZ$1,Conditions!$A:$CT,MATCH($B47&amp;"_m2",Conditions!$S$1:$CT$1,0)+Conditions!$Q$2,FALSE))+VLOOKUP(DZ$1,Conditions!$A:$CT,MATCH($B47&amp;"_b",Conditions!$S$1:$CT$1,0)+Conditions!$Q$2,FALSE),"")</f>
        <v>0.16854336734199948</v>
      </c>
      <c r="EA47" s="15">
        <f>IF(EA29,EA29*(VLOOKUP(EA$1,Conditions!$A:$CT,MATCH($B47&amp;"_m1",Conditions!$S$1:$CT$1,0)+Conditions!$Q$2,FALSE)*EA$19+EA$18*VLOOKUP(EA$1,Conditions!$A:$CT,MATCH($B47&amp;"_m2",Conditions!$S$1:$CT$1,0)+Conditions!$Q$2,FALSE))+VLOOKUP(EA$1,Conditions!$A:$CT,MATCH($B47&amp;"_b",Conditions!$S$1:$CT$1,0)+Conditions!$Q$2,FALSE),"")</f>
        <v>0.2767408419505577</v>
      </c>
      <c r="EB47" s="15">
        <f>IF(EB29,EB29*(VLOOKUP(EB$1,Conditions!$A:$CT,MATCH($B47&amp;"_m1",Conditions!$S$1:$CT$1,0)+Conditions!$Q$2,FALSE)*EB$19+EB$18*VLOOKUP(EB$1,Conditions!$A:$CT,MATCH($B47&amp;"_m2",Conditions!$S$1:$CT$1,0)+Conditions!$Q$2,FALSE))+VLOOKUP(EB$1,Conditions!$A:$CT,MATCH($B47&amp;"_b",Conditions!$S$1:$CT$1,0)+Conditions!$Q$2,FALSE),"")</f>
        <v>0.27699660992810599</v>
      </c>
      <c r="EC47" s="15">
        <f>IF(EC29,EC29*(VLOOKUP(EC$1,Conditions!$A:$CT,MATCH($B47&amp;"_m1",Conditions!$S$1:$CT$1,0)+Conditions!$Q$2,FALSE)*EC$19+EC$18*VLOOKUP(EC$1,Conditions!$A:$CT,MATCH($B47&amp;"_m2",Conditions!$S$1:$CT$1,0)+Conditions!$Q$2,FALSE))+VLOOKUP(EC$1,Conditions!$A:$CT,MATCH($B47&amp;"_b",Conditions!$S$1:$CT$1,0)+Conditions!$Q$2,FALSE),"")</f>
        <v>0.21562126963151645</v>
      </c>
      <c r="ED47" s="15">
        <f>IF(ED29,ED29*(VLOOKUP(ED$1,Conditions!$A:$CT,MATCH($B47&amp;"_m1",Conditions!$S$1:$CT$1,0)+Conditions!$Q$2,FALSE)*ED$19+ED$18*VLOOKUP(ED$1,Conditions!$A:$CT,MATCH($B47&amp;"_m2",Conditions!$S$1:$CT$1,0)+Conditions!$Q$2,FALSE))+VLOOKUP(ED$1,Conditions!$A:$CT,MATCH($B47&amp;"_b",Conditions!$S$1:$CT$1,0)+Conditions!$Q$2,FALSE),"")</f>
        <v>0.21774818228691811</v>
      </c>
      <c r="EE47" s="15">
        <f>IF(EE29,EE29*(VLOOKUP(EE$1,Conditions!$A:$CT,MATCH($B47&amp;"_m1",Conditions!$S$1:$CT$1,0)+Conditions!$Q$2,FALSE)*EE$19+EE$18*VLOOKUP(EE$1,Conditions!$A:$CT,MATCH($B47&amp;"_m2",Conditions!$S$1:$CT$1,0)+Conditions!$Q$2,FALSE))+VLOOKUP(EE$1,Conditions!$A:$CT,MATCH($B47&amp;"_b",Conditions!$S$1:$CT$1,0)+Conditions!$Q$2,FALSE),"")</f>
        <v>0.21963727559477481</v>
      </c>
      <c r="EF47" s="15">
        <f>IF(EF29,EF29*(VLOOKUP(EF$1,Conditions!$A:$CT,MATCH($B47&amp;"_m1",Conditions!$S$1:$CT$1,0)+Conditions!$Q$2,FALSE)*EF$19+EF$18*VLOOKUP(EF$1,Conditions!$A:$CT,MATCH($B47&amp;"_m2",Conditions!$S$1:$CT$1,0)+Conditions!$Q$2,FALSE))+VLOOKUP(EF$1,Conditions!$A:$CT,MATCH($B47&amp;"_b",Conditions!$S$1:$CT$1,0)+Conditions!$Q$2,FALSE),"")</f>
        <v>0.21755972167188253</v>
      </c>
      <c r="EG47" s="15">
        <f>IF(EG29,EG29*(VLOOKUP(EG$1,Conditions!$A:$CT,MATCH($B47&amp;"_m1",Conditions!$S$1:$CT$1,0)+Conditions!$Q$2,FALSE)*EG$19+EG$18*VLOOKUP(EG$1,Conditions!$A:$CT,MATCH($B47&amp;"_m2",Conditions!$S$1:$CT$1,0)+Conditions!$Q$2,FALSE))+VLOOKUP(EG$1,Conditions!$A:$CT,MATCH($B47&amp;"_b",Conditions!$S$1:$CT$1,0)+Conditions!$Q$2,FALSE),"")</f>
        <v>0.19955724577848311</v>
      </c>
      <c r="EH47" s="15">
        <f>IF(EH29,EH29*(VLOOKUP(EH$1,Conditions!$A:$CT,MATCH($B47&amp;"_m1",Conditions!$S$1:$CT$1,0)+Conditions!$Q$2,FALSE)*EH$19+EH$18*VLOOKUP(EH$1,Conditions!$A:$CT,MATCH($B47&amp;"_m2",Conditions!$S$1:$CT$1,0)+Conditions!$Q$2,FALSE))+VLOOKUP(EH$1,Conditions!$A:$CT,MATCH($B47&amp;"_b",Conditions!$S$1:$CT$1,0)+Conditions!$Q$2,FALSE),"")</f>
        <v>0.19740341017807639</v>
      </c>
      <c r="EI47" s="15">
        <f>IF(EI29,EI29*(VLOOKUP(EI$1,Conditions!$A:$CT,MATCH($B47&amp;"_m1",Conditions!$S$1:$CT$1,0)+Conditions!$Q$2,FALSE)*EI$19+EI$18*VLOOKUP(EI$1,Conditions!$A:$CT,MATCH($B47&amp;"_m2",Conditions!$S$1:$CT$1,0)+Conditions!$Q$2,FALSE))+VLOOKUP(EI$1,Conditions!$A:$CT,MATCH($B47&amp;"_b",Conditions!$S$1:$CT$1,0)+Conditions!$Q$2,FALSE),"")</f>
        <v>0.19617392902284425</v>
      </c>
      <c r="EJ47" s="15">
        <f>IF(EJ29,EJ29*(VLOOKUP(EJ$1,Conditions!$A:$CT,MATCH($B47&amp;"_m1",Conditions!$S$1:$CT$1,0)+Conditions!$Q$2,FALSE)*EJ$19+EJ$18*VLOOKUP(EJ$1,Conditions!$A:$CT,MATCH($B47&amp;"_m2",Conditions!$S$1:$CT$1,0)+Conditions!$Q$2,FALSE))+VLOOKUP(EJ$1,Conditions!$A:$CT,MATCH($B47&amp;"_b",Conditions!$S$1:$CT$1,0)+Conditions!$Q$2,FALSE),"")</f>
        <v>0.18028041715484308</v>
      </c>
      <c r="EK47" s="15">
        <f>IF(EK29,EK29*(VLOOKUP(EK$1,Conditions!$A:$CT,MATCH($B47&amp;"_m1",Conditions!$S$1:$CT$1,0)+Conditions!$Q$2,FALSE)*EK$19+EK$18*VLOOKUP(EK$1,Conditions!$A:$CT,MATCH($B47&amp;"_m2",Conditions!$S$1:$CT$1,0)+Conditions!$Q$2,FALSE))+VLOOKUP(EK$1,Conditions!$A:$CT,MATCH($B47&amp;"_b",Conditions!$S$1:$CT$1,0)+Conditions!$Q$2,FALSE),"")</f>
        <v>0.17834196511447703</v>
      </c>
      <c r="EL47" s="15">
        <f>IF(EL29,EL29*(VLOOKUP(EL$1,Conditions!$A:$CT,MATCH($B47&amp;"_m1",Conditions!$S$1:$CT$1,0)+Conditions!$Q$2,FALSE)*EL$19+EL$18*VLOOKUP(EL$1,Conditions!$A:$CT,MATCH($B47&amp;"_m2",Conditions!$S$1:$CT$1,0)+Conditions!$Q$2,FALSE))+VLOOKUP(EL$1,Conditions!$A:$CT,MATCH($B47&amp;"_b",Conditions!$S$1:$CT$1,0)+Conditions!$Q$2,FALSE),"")</f>
        <v>0.1738233975111238</v>
      </c>
      <c r="EM47" s="15">
        <f>IF(EM29,EM29*(VLOOKUP(EM$1,Conditions!$A:$CT,MATCH($B47&amp;"_m1",Conditions!$S$1:$CT$1,0)+Conditions!$Q$2,FALSE)*EM$19+EM$18*VLOOKUP(EM$1,Conditions!$A:$CT,MATCH($B47&amp;"_m2",Conditions!$S$1:$CT$1,0)+Conditions!$Q$2,FALSE))+VLOOKUP(EM$1,Conditions!$A:$CT,MATCH($B47&amp;"_b",Conditions!$S$1:$CT$1,0)+Conditions!$Q$2,FALSE),"")</f>
        <v>0.17974644541224225</v>
      </c>
      <c r="EN47" s="15">
        <f>IF(EN29,EN29*(VLOOKUP(EN$1,Conditions!$A:$CT,MATCH($B47&amp;"_m1",Conditions!$S$1:$CT$1,0)+Conditions!$Q$2,FALSE)*EN$19+EN$18*VLOOKUP(EN$1,Conditions!$A:$CT,MATCH($B47&amp;"_m2",Conditions!$S$1:$CT$1,0)+Conditions!$Q$2,FALSE))+VLOOKUP(EN$1,Conditions!$A:$CT,MATCH($B47&amp;"_b",Conditions!$S$1:$CT$1,0)+Conditions!$Q$2,FALSE),"")</f>
        <v>0.17678043430418217</v>
      </c>
      <c r="EO47" s="15">
        <f>IF(EO29,EO29*(VLOOKUP(EO$1,Conditions!$A:$CT,MATCH($B47&amp;"_m1",Conditions!$S$1:$CT$1,0)+Conditions!$Q$2,FALSE)*EO$19+EO$18*VLOOKUP(EO$1,Conditions!$A:$CT,MATCH($B47&amp;"_m2",Conditions!$S$1:$CT$1,0)+Conditions!$Q$2,FALSE))+VLOOKUP(EO$1,Conditions!$A:$CT,MATCH($B47&amp;"_b",Conditions!$S$1:$CT$1,0)+Conditions!$Q$2,FALSE),"")</f>
        <v>0.17908234610211682</v>
      </c>
      <c r="EP47" s="15">
        <f>IF(EP29,EP29*(VLOOKUP(EP$1,Conditions!$A:$CT,MATCH($B47&amp;"_m1",Conditions!$S$1:$CT$1,0)+Conditions!$Q$2,FALSE)*EP$19+EP$18*VLOOKUP(EP$1,Conditions!$A:$CT,MATCH($B47&amp;"_m2",Conditions!$S$1:$CT$1,0)+Conditions!$Q$2,FALSE))+VLOOKUP(EP$1,Conditions!$A:$CT,MATCH($B47&amp;"_b",Conditions!$S$1:$CT$1,0)+Conditions!$Q$2,FALSE),"")</f>
        <v>0.17585159270150677</v>
      </c>
      <c r="EQ47" s="15">
        <f>IF(EQ29,EQ29*(VLOOKUP(EQ$1,Conditions!$A:$CT,MATCH($B47&amp;"_m1",Conditions!$S$1:$CT$1,0)+Conditions!$Q$2,FALSE)*EQ$19+EQ$18*VLOOKUP(EQ$1,Conditions!$A:$CT,MATCH($B47&amp;"_m2",Conditions!$S$1:$CT$1,0)+Conditions!$Q$2,FALSE))+VLOOKUP(EQ$1,Conditions!$A:$CT,MATCH($B47&amp;"_b",Conditions!$S$1:$CT$1,0)+Conditions!$Q$2,FALSE),"")</f>
        <v>0.17510672455636611</v>
      </c>
      <c r="ER47" s="15">
        <f>IF(ER29,ER29*(VLOOKUP(ER$1,Conditions!$A:$CT,MATCH($B47&amp;"_m1",Conditions!$S$1:$CT$1,0)+Conditions!$Q$2,FALSE)*ER$19+ER$18*VLOOKUP(ER$1,Conditions!$A:$CT,MATCH($B47&amp;"_m2",Conditions!$S$1:$CT$1,0)+Conditions!$Q$2,FALSE))+VLOOKUP(ER$1,Conditions!$A:$CT,MATCH($B47&amp;"_b",Conditions!$S$1:$CT$1,0)+Conditions!$Q$2,FALSE),"")</f>
        <v>0.17061956705551881</v>
      </c>
      <c r="ES47" s="15">
        <f>IF(ES29,ES29*(VLOOKUP(ES$1,Conditions!$A:$CT,MATCH($B47&amp;"_m1",Conditions!$S$1:$CT$1,0)+Conditions!$Q$2,FALSE)*ES$19+ES$18*VLOOKUP(ES$1,Conditions!$A:$CT,MATCH($B47&amp;"_m2",Conditions!$S$1:$CT$1,0)+Conditions!$Q$2,FALSE))+VLOOKUP(ES$1,Conditions!$A:$CT,MATCH($B47&amp;"_b",Conditions!$S$1:$CT$1,0)+Conditions!$Q$2,FALSE),"")</f>
        <v>0.16947085473530191</v>
      </c>
      <c r="ET47" s="15">
        <f>IF(ET29,ET29*(VLOOKUP(ET$1,Conditions!$A:$CT,MATCH($B47&amp;"_m1",Conditions!$S$1:$CT$1,0)+Conditions!$Q$2,FALSE)*ET$19+ET$18*VLOOKUP(ET$1,Conditions!$A:$CT,MATCH($B47&amp;"_m2",Conditions!$S$1:$CT$1,0)+Conditions!$Q$2,FALSE))+VLOOKUP(ET$1,Conditions!$A:$CT,MATCH($B47&amp;"_b",Conditions!$S$1:$CT$1,0)+Conditions!$Q$2,FALSE),"")</f>
        <v>0.17012149257292475</v>
      </c>
      <c r="EU47" s="15">
        <f>IF(EU29,EU29*(VLOOKUP(EU$1,Conditions!$A:$CT,MATCH($B47&amp;"_m1",Conditions!$S$1:$CT$1,0)+Conditions!$Q$2,FALSE)*EU$19+EU$18*VLOOKUP(EU$1,Conditions!$A:$CT,MATCH($B47&amp;"_m2",Conditions!$S$1:$CT$1,0)+Conditions!$Q$2,FALSE))+VLOOKUP(EU$1,Conditions!$A:$CT,MATCH($B47&amp;"_b",Conditions!$S$1:$CT$1,0)+Conditions!$Q$2,FALSE),"")</f>
        <v>0.16499715870695711</v>
      </c>
      <c r="EV47" s="15">
        <f>IF(EV29,EV29*(VLOOKUP(EV$1,Conditions!$A:$CT,MATCH($B47&amp;"_m1",Conditions!$S$1:$CT$1,0)+Conditions!$Q$2,FALSE)*EV$19+EV$18*VLOOKUP(EV$1,Conditions!$A:$CT,MATCH($B47&amp;"_m2",Conditions!$S$1:$CT$1,0)+Conditions!$Q$2,FALSE))+VLOOKUP(EV$1,Conditions!$A:$CT,MATCH($B47&amp;"_b",Conditions!$S$1:$CT$1,0)+Conditions!$Q$2,FALSE),"")</f>
        <v>0.16530677257451559</v>
      </c>
      <c r="EW47" s="15">
        <f>IF(EW29,EW29*(VLOOKUP(EW$1,Conditions!$A:$CT,MATCH($B47&amp;"_m1",Conditions!$S$1:$CT$1,0)+Conditions!$Q$2,FALSE)*EW$19+EW$18*VLOOKUP(EW$1,Conditions!$A:$CT,MATCH($B47&amp;"_m2",Conditions!$S$1:$CT$1,0)+Conditions!$Q$2,FALSE))+VLOOKUP(EW$1,Conditions!$A:$CT,MATCH($B47&amp;"_b",Conditions!$S$1:$CT$1,0)+Conditions!$Q$2,FALSE),"")</f>
        <v>0.17388621771613566</v>
      </c>
      <c r="EX47" s="15">
        <f>IF(EX29,EX29*(VLOOKUP(EX$1,Conditions!$A:$CT,MATCH($B47&amp;"_m1",Conditions!$S$1:$CT$1,0)+Conditions!$Q$2,FALSE)*EX$19+EX$18*VLOOKUP(EX$1,Conditions!$A:$CT,MATCH($B47&amp;"_m2",Conditions!$S$1:$CT$1,0)+Conditions!$Q$2,FALSE))+VLOOKUP(EX$1,Conditions!$A:$CT,MATCH($B47&amp;"_b",Conditions!$S$1:$CT$1,0)+Conditions!$Q$2,FALSE),"")</f>
        <v>0.17176827937573572</v>
      </c>
      <c r="EY47" s="15">
        <f>IF(EY29,EY29*(VLOOKUP(EY$1,Conditions!$A:$CT,MATCH($B47&amp;"_m1",Conditions!$S$1:$CT$1,0)+Conditions!$Q$2,FALSE)*EY$19+EY$18*VLOOKUP(EY$1,Conditions!$A:$CT,MATCH($B47&amp;"_m2",Conditions!$S$1:$CT$1,0)+Conditions!$Q$2,FALSE))+VLOOKUP(EY$1,Conditions!$A:$CT,MATCH($B47&amp;"_b",Conditions!$S$1:$CT$1,0)+Conditions!$Q$2,FALSE),"")</f>
        <v>0.13328884011532077</v>
      </c>
      <c r="EZ47" s="15">
        <f>IF(EZ29,EZ29*(VLOOKUP(EZ$1,Conditions!$A:$CT,MATCH($B47&amp;"_m1",Conditions!$S$1:$CT$1,0)+Conditions!$Q$2,FALSE)*EZ$19+EZ$18*VLOOKUP(EZ$1,Conditions!$A:$CT,MATCH($B47&amp;"_m2",Conditions!$S$1:$CT$1,0)+Conditions!$Q$2,FALSE))+VLOOKUP(EZ$1,Conditions!$A:$CT,MATCH($B47&amp;"_b",Conditions!$S$1:$CT$1,0)+Conditions!$Q$2,FALSE),"")</f>
        <v>0.19229702171681706</v>
      </c>
      <c r="FA47" s="15">
        <f>IF(FA29,FA29*(VLOOKUP(FA$1,Conditions!$A:$CT,MATCH($B47&amp;"_m1",Conditions!$S$1:$CT$1,0)+Conditions!$Q$2,FALSE)*FA$19+FA$18*VLOOKUP(FA$1,Conditions!$A:$CT,MATCH($B47&amp;"_m2",Conditions!$S$1:$CT$1,0)+Conditions!$Q$2,FALSE))+VLOOKUP(FA$1,Conditions!$A:$CT,MATCH($B47&amp;"_b",Conditions!$S$1:$CT$1,0)+Conditions!$Q$2,FALSE),"")</f>
        <v>0.19504169242944452</v>
      </c>
      <c r="FB47" s="15">
        <f>IF(FB29,FB29*(VLOOKUP(FB$1,Conditions!$A:$CT,MATCH($B47&amp;"_m1",Conditions!$S$1:$CT$1,0)+Conditions!$Q$2,FALSE)*FB$19+FB$18*VLOOKUP(FB$1,Conditions!$A:$CT,MATCH($B47&amp;"_m2",Conditions!$S$1:$CT$1,0)+Conditions!$Q$2,FALSE))+VLOOKUP(FB$1,Conditions!$A:$CT,MATCH($B47&amp;"_b",Conditions!$S$1:$CT$1,0)+Conditions!$Q$2,FALSE),"")</f>
        <v>0.20857251607309896</v>
      </c>
      <c r="FC47" s="15">
        <f>IF(FC29,FC29*(VLOOKUP(FC$1,Conditions!$A:$CT,MATCH($B47&amp;"_m1",Conditions!$S$1:$CT$1,0)+Conditions!$Q$2,FALSE)*FC$19+FC$18*VLOOKUP(FC$1,Conditions!$A:$CT,MATCH($B47&amp;"_m2",Conditions!$S$1:$CT$1,0)+Conditions!$Q$2,FALSE))+VLOOKUP(FC$1,Conditions!$A:$CT,MATCH($B47&amp;"_b",Conditions!$S$1:$CT$1,0)+Conditions!$Q$2,FALSE),"")</f>
        <v>0.20224141593010514</v>
      </c>
      <c r="FD47" s="15">
        <f>IF(FD29,FD29*(VLOOKUP(FD$1,Conditions!$A:$CT,MATCH($B47&amp;"_m1",Conditions!$S$1:$CT$1,0)+Conditions!$Q$2,FALSE)*FD$19+FD$18*VLOOKUP(FD$1,Conditions!$A:$CT,MATCH($B47&amp;"_m2",Conditions!$S$1:$CT$1,0)+Conditions!$Q$2,FALSE))+VLOOKUP(FD$1,Conditions!$A:$CT,MATCH($B47&amp;"_b",Conditions!$S$1:$CT$1,0)+Conditions!$Q$2,FALSE),"")</f>
        <v>0.19942958361765808</v>
      </c>
      <c r="FE47" s="15">
        <f>IF(FE29,FE29*(VLOOKUP(FE$1,Conditions!$A:$CT,MATCH($B47&amp;"_m1",Conditions!$S$1:$CT$1,0)+Conditions!$Q$2,FALSE)*FE$19+FE$18*VLOOKUP(FE$1,Conditions!$A:$CT,MATCH($B47&amp;"_m2",Conditions!$S$1:$CT$1,0)+Conditions!$Q$2,FALSE))+VLOOKUP(FE$1,Conditions!$A:$CT,MATCH($B47&amp;"_b",Conditions!$S$1:$CT$1,0)+Conditions!$Q$2,FALSE),"")</f>
        <v>0.20059819545451907</v>
      </c>
      <c r="FF47" s="15">
        <f>IF(FF29,FF29*(VLOOKUP(FF$1,Conditions!$A:$CT,MATCH($B47&amp;"_m1",Conditions!$S$1:$CT$1,0)+Conditions!$Q$2,FALSE)*FF$19+FF$18*VLOOKUP(FF$1,Conditions!$A:$CT,MATCH($B47&amp;"_m2",Conditions!$S$1:$CT$1,0)+Conditions!$Q$2,FALSE))+VLOOKUP(FF$1,Conditions!$A:$CT,MATCH($B47&amp;"_b",Conditions!$S$1:$CT$1,0)+Conditions!$Q$2,FALSE),"")</f>
        <v>0.23110775589782503</v>
      </c>
      <c r="FG47" s="15">
        <f>IF(FG29,FG29*(VLOOKUP(FG$1,Conditions!$A:$CT,MATCH($B47&amp;"_m1",Conditions!$S$1:$CT$1,0)+Conditions!$Q$2,FALSE)*FG$19+FG$18*VLOOKUP(FG$1,Conditions!$A:$CT,MATCH($B47&amp;"_m2",Conditions!$S$1:$CT$1,0)+Conditions!$Q$2,FALSE))+VLOOKUP(FG$1,Conditions!$A:$CT,MATCH($B47&amp;"_b",Conditions!$S$1:$CT$1,0)+Conditions!$Q$2,FALSE),"")</f>
        <v>0.21247530473565782</v>
      </c>
      <c r="FH47" s="15">
        <f>IF(FH29,FH29*(VLOOKUP(FH$1,Conditions!$A:$CT,MATCH($B47&amp;"_m1",Conditions!$S$1:$CT$1,0)+Conditions!$Q$2,FALSE)*FH$19+FH$18*VLOOKUP(FH$1,Conditions!$A:$CT,MATCH($B47&amp;"_m2",Conditions!$S$1:$CT$1,0)+Conditions!$Q$2,FALSE))+VLOOKUP(FH$1,Conditions!$A:$CT,MATCH($B47&amp;"_b",Conditions!$S$1:$CT$1,0)+Conditions!$Q$2,FALSE),"")</f>
        <v>0.20733299927776422</v>
      </c>
      <c r="FI47" s="15">
        <f>IF(FI29,FI29*(VLOOKUP(FI$1,Conditions!$A:$CT,MATCH($B47&amp;"_m1",Conditions!$S$1:$CT$1,0)+Conditions!$Q$2,FALSE)*FI$19+FI$18*VLOOKUP(FI$1,Conditions!$A:$CT,MATCH($B47&amp;"_m2",Conditions!$S$1:$CT$1,0)+Conditions!$Q$2,FALSE))+VLOOKUP(FI$1,Conditions!$A:$CT,MATCH($B47&amp;"_b",Conditions!$S$1:$CT$1,0)+Conditions!$Q$2,FALSE),"")</f>
        <v>0.20263902036371489</v>
      </c>
      <c r="FJ47" s="15">
        <f>IF(FJ29,FJ29*(VLOOKUP(FJ$1,Conditions!$A:$CT,MATCH($B47&amp;"_m1",Conditions!$S$1:$CT$1,0)+Conditions!$Q$2,FALSE)*FJ$19+FJ$18*VLOOKUP(FJ$1,Conditions!$A:$CT,MATCH($B47&amp;"_m2",Conditions!$S$1:$CT$1,0)+Conditions!$Q$2,FALSE))+VLOOKUP(FJ$1,Conditions!$A:$CT,MATCH($B47&amp;"_b",Conditions!$S$1:$CT$1,0)+Conditions!$Q$2,FALSE),"")</f>
        <v>0.21117964102394793</v>
      </c>
      <c r="FK47" s="15">
        <f>IF(FK29,FK29*(VLOOKUP(FK$1,Conditions!$A:$CT,MATCH($B47&amp;"_m1",Conditions!$S$1:$CT$1,0)+Conditions!$Q$2,FALSE)*FK$19+FK$18*VLOOKUP(FK$1,Conditions!$A:$CT,MATCH($B47&amp;"_m2",Conditions!$S$1:$CT$1,0)+Conditions!$Q$2,FALSE))+VLOOKUP(FK$1,Conditions!$A:$CT,MATCH($B47&amp;"_b",Conditions!$S$1:$CT$1,0)+Conditions!$Q$2,FALSE),"")</f>
        <v>0.20505998370047387</v>
      </c>
      <c r="FL47" s="15">
        <f>IF(FL29,FL29*(VLOOKUP(FL$1,Conditions!$A:$CT,MATCH($B47&amp;"_m1",Conditions!$S$1:$CT$1,0)+Conditions!$Q$2,FALSE)*FL$19+FL$18*VLOOKUP(FL$1,Conditions!$A:$CT,MATCH($B47&amp;"_m2",Conditions!$S$1:$CT$1,0)+Conditions!$Q$2,FALSE))+VLOOKUP(FL$1,Conditions!$A:$CT,MATCH($B47&amp;"_b",Conditions!$S$1:$CT$1,0)+Conditions!$Q$2,FALSE),"")</f>
        <v>0.20288559996282923</v>
      </c>
      <c r="FM47" s="15">
        <f>IF(FM29,FM29*(VLOOKUP(FM$1,Conditions!$A:$CT,MATCH($B47&amp;"_m1",Conditions!$S$1:$CT$1,0)+Conditions!$Q$2,FALSE)*FM$19+FM$18*VLOOKUP(FM$1,Conditions!$A:$CT,MATCH($B47&amp;"_m2",Conditions!$S$1:$CT$1,0)+Conditions!$Q$2,FALSE))+VLOOKUP(FM$1,Conditions!$A:$CT,MATCH($B47&amp;"_b",Conditions!$S$1:$CT$1,0)+Conditions!$Q$2,FALSE),"")</f>
        <v>0.20525276411432689</v>
      </c>
      <c r="FN47" s="15">
        <f>IF(FN29,FN29*(VLOOKUP(FN$1,Conditions!$A:$CT,MATCH($B47&amp;"_m1",Conditions!$S$1:$CT$1,0)+Conditions!$Q$2,FALSE)*FN$19+FN$18*VLOOKUP(FN$1,Conditions!$A:$CT,MATCH($B47&amp;"_m2",Conditions!$S$1:$CT$1,0)+Conditions!$Q$2,FALSE))+VLOOKUP(FN$1,Conditions!$A:$CT,MATCH($B47&amp;"_b",Conditions!$S$1:$CT$1,0)+Conditions!$Q$2,FALSE),"")</f>
        <v>0.20785305806862359</v>
      </c>
      <c r="FO47" s="15">
        <f>IF(FO29,FO29*(VLOOKUP(FO$1,Conditions!$A:$CT,MATCH($B47&amp;"_m1",Conditions!$S$1:$CT$1,0)+Conditions!$Q$2,FALSE)*FO$19+FO$18*VLOOKUP(FO$1,Conditions!$A:$CT,MATCH($B47&amp;"_m2",Conditions!$S$1:$CT$1,0)+Conditions!$Q$2,FALSE))+VLOOKUP(FO$1,Conditions!$A:$CT,MATCH($B47&amp;"_b",Conditions!$S$1:$CT$1,0)+Conditions!$Q$2,FALSE),"")</f>
        <v>0.20808170460598413</v>
      </c>
      <c r="FP47" s="15">
        <f>IF(FP29,FP29*(VLOOKUP(FP$1,Conditions!$A:$CT,MATCH($B47&amp;"_m1",Conditions!$S$1:$CT$1,0)+Conditions!$Q$2,FALSE)*FP$19+FP$18*VLOOKUP(FP$1,Conditions!$A:$CT,MATCH($B47&amp;"_m2",Conditions!$S$1:$CT$1,0)+Conditions!$Q$2,FALSE))+VLOOKUP(FP$1,Conditions!$A:$CT,MATCH($B47&amp;"_b",Conditions!$S$1:$CT$1,0)+Conditions!$Q$2,FALSE),"")</f>
        <v>0.20507791676222761</v>
      </c>
      <c r="FQ47" s="15">
        <f>IF(FQ29,FQ29*(VLOOKUP(FQ$1,Conditions!$A:$CT,MATCH($B47&amp;"_m1",Conditions!$S$1:$CT$1,0)+Conditions!$Q$2,FALSE)*FQ$19+FQ$18*VLOOKUP(FQ$1,Conditions!$A:$CT,MATCH($B47&amp;"_m2",Conditions!$S$1:$CT$1,0)+Conditions!$Q$2,FALSE))+VLOOKUP(FQ$1,Conditions!$A:$CT,MATCH($B47&amp;"_b",Conditions!$S$1:$CT$1,0)+Conditions!$Q$2,FALSE),"")</f>
        <v>0.20585352168307819</v>
      </c>
      <c r="FR47" s="15">
        <f>IF(FR29,FR29*(VLOOKUP(FR$1,Conditions!$A:$CT,MATCH($B47&amp;"_m1",Conditions!$S$1:$CT$1,0)+Conditions!$Q$2,FALSE)*FR$19+FR$18*VLOOKUP(FR$1,Conditions!$A:$CT,MATCH($B47&amp;"_m2",Conditions!$S$1:$CT$1,0)+Conditions!$Q$2,FALSE))+VLOOKUP(FR$1,Conditions!$A:$CT,MATCH($B47&amp;"_b",Conditions!$S$1:$CT$1,0)+Conditions!$Q$2,FALSE),"")</f>
        <v>0.20645427925182952</v>
      </c>
      <c r="FS47" s="15">
        <f>IF(FS29,FS29*(VLOOKUP(FS$1,Conditions!$A:$CT,MATCH($B47&amp;"_m1",Conditions!$S$1:$CT$1,0)+Conditions!$Q$2,FALSE)*FS$19+FS$18*VLOOKUP(FS$1,Conditions!$A:$CT,MATCH($B47&amp;"_m2",Conditions!$S$1:$CT$1,0)+Conditions!$Q$2,FALSE))+VLOOKUP(FS$1,Conditions!$A:$CT,MATCH($B47&amp;"_b",Conditions!$S$1:$CT$1,0)+Conditions!$Q$2,FALSE),"")</f>
        <v>0.20379121958139462</v>
      </c>
      <c r="FT47" s="15">
        <f>IF(FT29,FT29*(VLOOKUP(FT$1,Conditions!$A:$CT,MATCH($B47&amp;"_m1",Conditions!$S$1:$CT$1,0)+Conditions!$Q$2,FALSE)*FT$19+FT$18*VLOOKUP(FT$1,Conditions!$A:$CT,MATCH($B47&amp;"_m2",Conditions!$S$1:$CT$1,0)+Conditions!$Q$2,FALSE))+VLOOKUP(FT$1,Conditions!$A:$CT,MATCH($B47&amp;"_b",Conditions!$S$1:$CT$1,0)+Conditions!$Q$2,FALSE),"")</f>
        <v>0.20305148078405158</v>
      </c>
      <c r="FU47" s="15">
        <f>IF(FU29,FU29*(VLOOKUP(FU$1,Conditions!$A:$CT,MATCH($B47&amp;"_m1",Conditions!$S$1:$CT$1,0)+Conditions!$Q$2,FALSE)*FU$19+FU$18*VLOOKUP(FU$1,Conditions!$A:$CT,MATCH($B47&amp;"_m2",Conditions!$S$1:$CT$1,0)+Conditions!$Q$2,FALSE))+VLOOKUP(FU$1,Conditions!$A:$CT,MATCH($B47&amp;"_b",Conditions!$S$1:$CT$1,0)+Conditions!$Q$2,FALSE),"")</f>
        <v>0.20954324913891639</v>
      </c>
      <c r="FV47" s="15">
        <f>IF(FV29,FV29*(VLOOKUP(FV$1,Conditions!$A:$CT,MATCH($B47&amp;"_m1",Conditions!$S$1:$CT$1,0)+Conditions!$Q$2,FALSE)*FV$19+FV$18*VLOOKUP(FV$1,Conditions!$A:$CT,MATCH($B47&amp;"_m2",Conditions!$S$1:$CT$1,0)+Conditions!$Q$2,FALSE))+VLOOKUP(FV$1,Conditions!$A:$CT,MATCH($B47&amp;"_b",Conditions!$S$1:$CT$1,0)+Conditions!$Q$2,FALSE),"")</f>
        <v>0.20763337806213986</v>
      </c>
      <c r="FW47" s="15">
        <f>IF(FW29,FW29*(VLOOKUP(FW$1,Conditions!$A:$CT,MATCH($B47&amp;"_m1",Conditions!$S$1:$CT$1,0)+Conditions!$Q$2,FALSE)*FW$19+FW$18*VLOOKUP(FW$1,Conditions!$A:$CT,MATCH($B47&amp;"_m2",Conditions!$S$1:$CT$1,0)+Conditions!$Q$2,FALSE))+VLOOKUP(FW$1,Conditions!$A:$CT,MATCH($B47&amp;"_b",Conditions!$S$1:$CT$1,0)+Conditions!$Q$2,FALSE),"")</f>
        <v>0.20598801964623145</v>
      </c>
      <c r="FX47" s="15">
        <f>IF(FX29,FX29*(VLOOKUP(FX$1,Conditions!$A:$CT,MATCH($B47&amp;"_m1",Conditions!$S$1:$CT$1,0)+Conditions!$Q$2,FALSE)*FX$19+FX$18*VLOOKUP(FX$1,Conditions!$A:$CT,MATCH($B47&amp;"_m2",Conditions!$S$1:$CT$1,0)+Conditions!$Q$2,FALSE))+VLOOKUP(FX$1,Conditions!$A:$CT,MATCH($B47&amp;"_b",Conditions!$S$1:$CT$1,0)+Conditions!$Q$2,FALSE),"")</f>
        <v>0.20597008658447771</v>
      </c>
      <c r="FY47" s="15">
        <f>IF(FY29,FY29*(VLOOKUP(FY$1,Conditions!$A:$CT,MATCH($B47&amp;"_m1",Conditions!$S$1:$CT$1,0)+Conditions!$Q$2,FALSE)*FY$19+FY$18*VLOOKUP(FY$1,Conditions!$A:$CT,MATCH($B47&amp;"_m2",Conditions!$S$1:$CT$1,0)+Conditions!$Q$2,FALSE))+VLOOKUP(FY$1,Conditions!$A:$CT,MATCH($B47&amp;"_b",Conditions!$S$1:$CT$1,0)+Conditions!$Q$2,FALSE),"")</f>
        <v>0.20885282626139626</v>
      </c>
      <c r="FZ47" s="15">
        <f>IF(FZ29,FZ29*(VLOOKUP(FZ$1,Conditions!$A:$CT,MATCH($B47&amp;"_m1",Conditions!$S$1:$CT$1,0)+Conditions!$Q$2,FALSE)*FZ$19+FZ$18*VLOOKUP(FZ$1,Conditions!$A:$CT,MATCH($B47&amp;"_m2",Conditions!$S$1:$CT$1,0)+Conditions!$Q$2,FALSE))+VLOOKUP(FZ$1,Conditions!$A:$CT,MATCH($B47&amp;"_b",Conditions!$S$1:$CT$1,0)+Conditions!$Q$2,FALSE),"")</f>
        <v>0.20293491588265211</v>
      </c>
      <c r="GA47" s="15">
        <f>IF(GA29,GA29*(VLOOKUP(GA$1,Conditions!$A:$CT,MATCH($B47&amp;"_m1",Conditions!$S$1:$CT$1,0)+Conditions!$Q$2,FALSE)*GA$19+GA$18*VLOOKUP(GA$1,Conditions!$A:$CT,MATCH($B47&amp;"_m2",Conditions!$S$1:$CT$1,0)+Conditions!$Q$2,FALSE))+VLOOKUP(GA$1,Conditions!$A:$CT,MATCH($B47&amp;"_b",Conditions!$S$1:$CT$1,0)+Conditions!$Q$2,FALSE),"")</f>
        <v>0.20467890613820625</v>
      </c>
      <c r="GB47" s="15">
        <f>IF(GB29,GB29*(VLOOKUP(GB$1,Conditions!$A:$CT,MATCH($B47&amp;"_m1",Conditions!$S$1:$CT$1,0)+Conditions!$Q$2,FALSE)*GB$19+GB$18*VLOOKUP(GB$1,Conditions!$A:$CT,MATCH($B47&amp;"_m2",Conditions!$S$1:$CT$1,0)+Conditions!$Q$2,FALSE))+VLOOKUP(GB$1,Conditions!$A:$CT,MATCH($B47&amp;"_b",Conditions!$S$1:$CT$1,0)+Conditions!$Q$2,FALSE),"")</f>
        <v>0.18110973626462398</v>
      </c>
      <c r="GC47" s="15">
        <f>IF(GC29,GC29*(VLOOKUP(GC$1,Conditions!$A:$CT,MATCH($B47&amp;"_m1",Conditions!$S$1:$CT$1,0)+Conditions!$Q$2,FALSE)*GC$19+GC$18*VLOOKUP(GC$1,Conditions!$A:$CT,MATCH($B47&amp;"_m2",Conditions!$S$1:$CT$1,0)+Conditions!$Q$2,FALSE))+VLOOKUP(GC$1,Conditions!$A:$CT,MATCH($B47&amp;"_b",Conditions!$S$1:$CT$1,0)+Conditions!$Q$2,FALSE),"")</f>
        <v>0.24260851423791782</v>
      </c>
      <c r="GD47" s="15">
        <f>IF(GD29,GD29*(VLOOKUP(GD$1,Conditions!$A:$CT,MATCH($B47&amp;"_m1",Conditions!$S$1:$CT$1,0)+Conditions!$Q$2,FALSE)*GD$19+GD$18*VLOOKUP(GD$1,Conditions!$A:$CT,MATCH($B47&amp;"_m2",Conditions!$S$1:$CT$1,0)+Conditions!$Q$2,FALSE))+VLOOKUP(GD$1,Conditions!$A:$CT,MATCH($B47&amp;"_b",Conditions!$S$1:$CT$1,0)+Conditions!$Q$2,FALSE),"")</f>
        <v>0.14579205810415269</v>
      </c>
      <c r="GE47" s="15">
        <f>IF(GE29,GE29*(VLOOKUP(GE$1,Conditions!$A:$CT,MATCH($B47&amp;"_m1",Conditions!$S$1:$CT$1,0)+Conditions!$Q$2,FALSE)*GE$19+GE$18*VLOOKUP(GE$1,Conditions!$A:$CT,MATCH($B47&amp;"_m2",Conditions!$S$1:$CT$1,0)+Conditions!$Q$2,FALSE))+VLOOKUP(GE$1,Conditions!$A:$CT,MATCH($B47&amp;"_b",Conditions!$S$1:$CT$1,0)+Conditions!$Q$2,FALSE),"")</f>
        <v>0.14765958365394102</v>
      </c>
      <c r="GF47" s="15">
        <f>IF(GF29,GF29*(VLOOKUP(GF$1,Conditions!$A:$CT,MATCH($B47&amp;"_m1",Conditions!$S$1:$CT$1,0)+Conditions!$Q$2,FALSE)*GF$19+GF$18*VLOOKUP(GF$1,Conditions!$A:$CT,MATCH($B47&amp;"_m2",Conditions!$S$1:$CT$1,0)+Conditions!$Q$2,FALSE))+VLOOKUP(GF$1,Conditions!$A:$CT,MATCH($B47&amp;"_b",Conditions!$S$1:$CT$1,0)+Conditions!$Q$2,FALSE),"")</f>
        <v>0.14815997327493696</v>
      </c>
      <c r="GG47" s="15">
        <f>IF(GG29,GG29*(VLOOKUP(GG$1,Conditions!$A:$CT,MATCH($B47&amp;"_m1",Conditions!$S$1:$CT$1,0)+Conditions!$Q$2,FALSE)*GG$19+GG$18*VLOOKUP(GG$1,Conditions!$A:$CT,MATCH($B47&amp;"_m2",Conditions!$S$1:$CT$1,0)+Conditions!$Q$2,FALSE))+VLOOKUP(GG$1,Conditions!$A:$CT,MATCH($B47&amp;"_b",Conditions!$S$1:$CT$1,0)+Conditions!$Q$2,FALSE),"")</f>
        <v>0.14905352616957254</v>
      </c>
      <c r="GH47" s="15">
        <f>IF(GH29,GH29*(VLOOKUP(GH$1,Conditions!$A:$CT,MATCH($B47&amp;"_m1",Conditions!$S$1:$CT$1,0)+Conditions!$Q$2,FALSE)*GH$19+GH$18*VLOOKUP(GH$1,Conditions!$A:$CT,MATCH($B47&amp;"_m2",Conditions!$S$1:$CT$1,0)+Conditions!$Q$2,FALSE))+VLOOKUP(GH$1,Conditions!$A:$CT,MATCH($B47&amp;"_b",Conditions!$S$1:$CT$1,0)+Conditions!$Q$2,FALSE),"")</f>
        <v>0.14233847616638615</v>
      </c>
      <c r="GI47" s="15">
        <f>IF(GI29,GI29*(VLOOKUP(GI$1,Conditions!$A:$CT,MATCH($B47&amp;"_m1",Conditions!$S$1:$CT$1,0)+Conditions!$Q$2,FALSE)*GI$19+GI$18*VLOOKUP(GI$1,Conditions!$A:$CT,MATCH($B47&amp;"_m2",Conditions!$S$1:$CT$1,0)+Conditions!$Q$2,FALSE))+VLOOKUP(GI$1,Conditions!$A:$CT,MATCH($B47&amp;"_b",Conditions!$S$1:$CT$1,0)+Conditions!$Q$2,FALSE),"")</f>
        <v>0.14354477257414419</v>
      </c>
      <c r="GJ47" s="15">
        <f>IF(GJ29,GJ29*(VLOOKUP(GJ$1,Conditions!$A:$CT,MATCH($B47&amp;"_m1",Conditions!$S$1:$CT$1,0)+Conditions!$Q$2,FALSE)*GJ$19+GJ$18*VLOOKUP(GJ$1,Conditions!$A:$CT,MATCH($B47&amp;"_m2",Conditions!$S$1:$CT$1,0)+Conditions!$Q$2,FALSE))+VLOOKUP(GJ$1,Conditions!$A:$CT,MATCH($B47&amp;"_b",Conditions!$S$1:$CT$1,0)+Conditions!$Q$2,FALSE),"")</f>
        <v>0.14611373714622147</v>
      </c>
      <c r="GK47" s="15">
        <f>IF(GK29,GK29*(VLOOKUP(GK$1,Conditions!$A:$CT,MATCH($B47&amp;"_m1",Conditions!$S$1:$CT$1,0)+Conditions!$Q$2,FALSE)*GK$19+GK$18*VLOOKUP(GK$1,Conditions!$A:$CT,MATCH($B47&amp;"_m2",Conditions!$S$1:$CT$1,0)+Conditions!$Q$2,FALSE))+VLOOKUP(GK$1,Conditions!$A:$CT,MATCH($B47&amp;"_b",Conditions!$S$1:$CT$1,0)+Conditions!$Q$2,FALSE),"")</f>
        <v>0.14600204303439204</v>
      </c>
      <c r="GL47" s="15">
        <f>IF(GL29,GL29*(VLOOKUP(GL$1,Conditions!$A:$CT,MATCH($B47&amp;"_m1",Conditions!$S$1:$CT$1,0)+Conditions!$Q$2,FALSE)*GL$19+GL$18*VLOOKUP(GL$1,Conditions!$A:$CT,MATCH($B47&amp;"_m2",Conditions!$S$1:$CT$1,0)+Conditions!$Q$2,FALSE))+VLOOKUP(GL$1,Conditions!$A:$CT,MATCH($B47&amp;"_b",Conditions!$S$1:$CT$1,0)+Conditions!$Q$2,FALSE),"")</f>
        <v>0.16063231612439494</v>
      </c>
      <c r="GM47" s="15">
        <f>IF(GM29,GM29*(VLOOKUP(GM$1,Conditions!$A:$CT,MATCH($B47&amp;"_m1",Conditions!$S$1:$CT$1,0)+Conditions!$Q$2,FALSE)*GM$19+GM$18*VLOOKUP(GM$1,Conditions!$A:$CT,MATCH($B47&amp;"_m2",Conditions!$S$1:$CT$1,0)+Conditions!$Q$2,FALSE))+VLOOKUP(GM$1,Conditions!$A:$CT,MATCH($B47&amp;"_b",Conditions!$S$1:$CT$1,0)+Conditions!$Q$2,FALSE),"")</f>
        <v>0.1717536620080046</v>
      </c>
      <c r="GN47" s="15">
        <f>IF(GN29,GN29*(VLOOKUP(GN$1,Conditions!$A:$CT,MATCH($B47&amp;"_m1",Conditions!$S$1:$CT$1,0)+Conditions!$Q$2,FALSE)*GN$19+GN$18*VLOOKUP(GN$1,Conditions!$A:$CT,MATCH($B47&amp;"_m2",Conditions!$S$1:$CT$1,0)+Conditions!$Q$2,FALSE))+VLOOKUP(GN$1,Conditions!$A:$CT,MATCH($B47&amp;"_b",Conditions!$S$1:$CT$1,0)+Conditions!$Q$2,FALSE),"")</f>
        <v>0.18075750363537499</v>
      </c>
      <c r="GO47" s="15">
        <f>IF(GO29,GO29*(VLOOKUP(GO$1,Conditions!$A:$CT,MATCH($B47&amp;"_m1",Conditions!$S$1:$CT$1,0)+Conditions!$Q$2,FALSE)*GO$19+GO$18*VLOOKUP(GO$1,Conditions!$A:$CT,MATCH($B47&amp;"_m2",Conditions!$S$1:$CT$1,0)+Conditions!$Q$2,FALSE))+VLOOKUP(GO$1,Conditions!$A:$CT,MATCH($B47&amp;"_b",Conditions!$S$1:$CT$1,0)+Conditions!$Q$2,FALSE),"")</f>
        <v>0.22728921481239783</v>
      </c>
      <c r="GP47" s="15">
        <f>IF(GP29,GP29*(VLOOKUP(GP$1,Conditions!$A:$CT,MATCH($B47&amp;"_m1",Conditions!$S$1:$CT$1,0)+Conditions!$Q$2,FALSE)*GP$19+GP$18*VLOOKUP(GP$1,Conditions!$A:$CT,MATCH($B47&amp;"_m2",Conditions!$S$1:$CT$1,0)+Conditions!$Q$2,FALSE))+VLOOKUP(GP$1,Conditions!$A:$CT,MATCH($B47&amp;"_b",Conditions!$S$1:$CT$1,0)+Conditions!$Q$2,FALSE),"")</f>
        <v>0.22830793009533651</v>
      </c>
      <c r="GQ47" s="15">
        <f>IF(GQ29,GQ29*(VLOOKUP(GQ$1,Conditions!$A:$CT,MATCH($B47&amp;"_m1",Conditions!$S$1:$CT$1,0)+Conditions!$Q$2,FALSE)*GQ$19+GQ$18*VLOOKUP(GQ$1,Conditions!$A:$CT,MATCH($B47&amp;"_m2",Conditions!$S$1:$CT$1,0)+Conditions!$Q$2,FALSE))+VLOOKUP(GQ$1,Conditions!$A:$CT,MATCH($B47&amp;"_b",Conditions!$S$1:$CT$1,0)+Conditions!$Q$2,FALSE),"")</f>
        <v>0.22883285762104288</v>
      </c>
      <c r="GR47" s="15">
        <f>IF(GR29,GR29*(VLOOKUP(GR$1,Conditions!$A:$CT,MATCH($B47&amp;"_m1",Conditions!$S$1:$CT$1,0)+Conditions!$Q$2,FALSE)*GR$19+GR$18*VLOOKUP(GR$1,Conditions!$A:$CT,MATCH($B47&amp;"_m2",Conditions!$S$1:$CT$1,0)+Conditions!$Q$2,FALSE))+VLOOKUP(GR$1,Conditions!$A:$CT,MATCH($B47&amp;"_b",Conditions!$S$1:$CT$1,0)+Conditions!$Q$2,FALSE),"")</f>
        <v>0.19181656998203644</v>
      </c>
      <c r="GS47" s="15">
        <f>IF(GS29,GS29*(VLOOKUP(GS$1,Conditions!$A:$CT,MATCH($B47&amp;"_m1",Conditions!$S$1:$CT$1,0)+Conditions!$Q$2,FALSE)*GS$19+GS$18*VLOOKUP(GS$1,Conditions!$A:$CT,MATCH($B47&amp;"_m2",Conditions!$S$1:$CT$1,0)+Conditions!$Q$2,FALSE))+VLOOKUP(GS$1,Conditions!$A:$CT,MATCH($B47&amp;"_b",Conditions!$S$1:$CT$1,0)+Conditions!$Q$2,FALSE),"")</f>
        <v>0.21452635827636737</v>
      </c>
      <c r="GT47" s="15">
        <f>IF(GT29,GT29*(VLOOKUP(GT$1,Conditions!$A:$CT,MATCH($B47&amp;"_m1",Conditions!$S$1:$CT$1,0)+Conditions!$Q$2,FALSE)*GT$19+GT$18*VLOOKUP(GT$1,Conditions!$A:$CT,MATCH($B47&amp;"_m2",Conditions!$S$1:$CT$1,0)+Conditions!$Q$2,FALSE))+VLOOKUP(GT$1,Conditions!$A:$CT,MATCH($B47&amp;"_b",Conditions!$S$1:$CT$1,0)+Conditions!$Q$2,FALSE),"")</f>
        <v>0.16081025765853268</v>
      </c>
      <c r="GU47" s="15">
        <f>IF(GU29,GU29*(VLOOKUP(GU$1,Conditions!$A:$CT,MATCH($B47&amp;"_m1",Conditions!$S$1:$CT$1,0)+Conditions!$Q$2,FALSE)*GU$19+GU$18*VLOOKUP(GU$1,Conditions!$A:$CT,MATCH($B47&amp;"_m2",Conditions!$S$1:$CT$1,0)+Conditions!$Q$2,FALSE))+VLOOKUP(GU$1,Conditions!$A:$CT,MATCH($B47&amp;"_b",Conditions!$S$1:$CT$1,0)+Conditions!$Q$2,FALSE),"")</f>
        <v>0.17246097960620219</v>
      </c>
      <c r="GV47" s="15">
        <f>IF(GV29,GV29*(VLOOKUP(GV$1,Conditions!$A:$CT,MATCH($B47&amp;"_m1",Conditions!$S$1:$CT$1,0)+Conditions!$Q$2,FALSE)*GV$19+GV$18*VLOOKUP(GV$1,Conditions!$A:$CT,MATCH($B47&amp;"_m2",Conditions!$S$1:$CT$1,0)+Conditions!$Q$2,FALSE))+VLOOKUP(GV$1,Conditions!$A:$CT,MATCH($B47&amp;"_b",Conditions!$S$1:$CT$1,0)+Conditions!$Q$2,FALSE),"")</f>
        <v>0.16279875430252208</v>
      </c>
      <c r="GW47" s="15">
        <f>IF(GW29,GW29*(VLOOKUP(GW$1,Conditions!$A:$CT,MATCH($B47&amp;"_m1",Conditions!$S$1:$CT$1,0)+Conditions!$Q$2,FALSE)*GW$19+GW$18*VLOOKUP(GW$1,Conditions!$A:$CT,MATCH($B47&amp;"_m2",Conditions!$S$1:$CT$1,0)+Conditions!$Q$2,FALSE))+VLOOKUP(GW$1,Conditions!$A:$CT,MATCH($B47&amp;"_b",Conditions!$S$1:$CT$1,0)+Conditions!$Q$2,FALSE),"")</f>
        <v>0.15406627351471178</v>
      </c>
      <c r="GX47" s="15">
        <f>IF(GX29,GX29*(VLOOKUP(GX$1,Conditions!$A:$CT,MATCH($B47&amp;"_m1",Conditions!$S$1:$CT$1,0)+Conditions!$Q$2,FALSE)*GX$19+GX$18*VLOOKUP(GX$1,Conditions!$A:$CT,MATCH($B47&amp;"_m2",Conditions!$S$1:$CT$1,0)+Conditions!$Q$2,FALSE))+VLOOKUP(GX$1,Conditions!$A:$CT,MATCH($B47&amp;"_b",Conditions!$S$1:$CT$1,0)+Conditions!$Q$2,FALSE),"")</f>
        <v>0.18575321220629246</v>
      </c>
      <c r="GY47" s="15">
        <f>IF(GY29,GY29*(VLOOKUP(GY$1,Conditions!$A:$CT,MATCH($B47&amp;"_m1",Conditions!$S$1:$CT$1,0)+Conditions!$Q$2,FALSE)*GY$19+GY$18*VLOOKUP(GY$1,Conditions!$A:$CT,MATCH($B47&amp;"_m2",Conditions!$S$1:$CT$1,0)+Conditions!$Q$2,FALSE))+VLOOKUP(GY$1,Conditions!$A:$CT,MATCH($B47&amp;"_b",Conditions!$S$1:$CT$1,0)+Conditions!$Q$2,FALSE),"")</f>
        <v>0.22497152633025361</v>
      </c>
      <c r="GZ47" s="15">
        <f>IF(GZ29,GZ29*(VLOOKUP(GZ$1,Conditions!$A:$CT,MATCH($B47&amp;"_m1",Conditions!$S$1:$CT$1,0)+Conditions!$Q$2,FALSE)*GZ$19+GZ$18*VLOOKUP(GZ$1,Conditions!$A:$CT,MATCH($B47&amp;"_m2",Conditions!$S$1:$CT$1,0)+Conditions!$Q$2,FALSE))+VLOOKUP(GZ$1,Conditions!$A:$CT,MATCH($B47&amp;"_b",Conditions!$S$1:$CT$1,0)+Conditions!$Q$2,FALSE),"")</f>
        <v>0.15899080547197414</v>
      </c>
      <c r="HA47" s="15">
        <f>IF(HA29,HA29*(VLOOKUP(HA$1,Conditions!$A:$CT,MATCH($B47&amp;"_m1",Conditions!$S$1:$CT$1,0)+Conditions!$Q$2,FALSE)*HA$19+HA$18*VLOOKUP(HA$1,Conditions!$A:$CT,MATCH($B47&amp;"_m2",Conditions!$S$1:$CT$1,0)+Conditions!$Q$2,FALSE))+VLOOKUP(HA$1,Conditions!$A:$CT,MATCH($B47&amp;"_b",Conditions!$S$1:$CT$1,0)+Conditions!$Q$2,FALSE),"")</f>
        <v>0.21723996667196815</v>
      </c>
      <c r="HB47" s="15">
        <f>IF(HB29,HB29*(VLOOKUP(HB$1,Conditions!$A:$CT,MATCH($B47&amp;"_m1",Conditions!$S$1:$CT$1,0)+Conditions!$Q$2,FALSE)*HB$19+HB$18*VLOOKUP(HB$1,Conditions!$A:$CT,MATCH($B47&amp;"_m2",Conditions!$S$1:$CT$1,0)+Conditions!$Q$2,FALSE))+VLOOKUP(HB$1,Conditions!$A:$CT,MATCH($B47&amp;"_b",Conditions!$S$1:$CT$1,0)+Conditions!$Q$2,FALSE),"")</f>
        <v>0.1788312865283338</v>
      </c>
      <c r="HC47" s="15">
        <f>IF(HC29,HC29*(VLOOKUP(HC$1,Conditions!$A:$CT,MATCH($B47&amp;"_m1",Conditions!$S$1:$CT$1,0)+Conditions!$Q$2,FALSE)*HC$19+HC$18*VLOOKUP(HC$1,Conditions!$A:$CT,MATCH($B47&amp;"_m2",Conditions!$S$1:$CT$1,0)+Conditions!$Q$2,FALSE))+VLOOKUP(HC$1,Conditions!$A:$CT,MATCH($B47&amp;"_b",Conditions!$S$1:$CT$1,0)+Conditions!$Q$2,FALSE),"")</f>
        <v>0.15688219829244174</v>
      </c>
      <c r="HD47" s="15">
        <f>IF(HD29,HD29*(VLOOKUP(HD$1,Conditions!$A:$CT,MATCH($B47&amp;"_m1",Conditions!$S$1:$CT$1,0)+Conditions!$Q$2,FALSE)*HD$19+HD$18*VLOOKUP(HD$1,Conditions!$A:$CT,MATCH($B47&amp;"_m2",Conditions!$S$1:$CT$1,0)+Conditions!$Q$2,FALSE))+VLOOKUP(HD$1,Conditions!$A:$CT,MATCH($B47&amp;"_b",Conditions!$S$1:$CT$1,0)+Conditions!$Q$2,FALSE),"")</f>
        <v>0.19527753282101579</v>
      </c>
      <c r="HE47" s="15">
        <f>IF(HE29,HE29*(VLOOKUP(HE$1,Conditions!$A:$CT,MATCH($B47&amp;"_m1",Conditions!$S$1:$CT$1,0)+Conditions!$Q$2,FALSE)*HE$19+HE$18*VLOOKUP(HE$1,Conditions!$A:$CT,MATCH($B47&amp;"_m2",Conditions!$S$1:$CT$1,0)+Conditions!$Q$2,FALSE))+VLOOKUP(HE$1,Conditions!$A:$CT,MATCH($B47&amp;"_b",Conditions!$S$1:$CT$1,0)+Conditions!$Q$2,FALSE),"")</f>
        <v>0.19609606387804943</v>
      </c>
      <c r="HF47" s="15">
        <f>IF(HF29,HF29*(VLOOKUP(HF$1,Conditions!$A:$CT,MATCH($B47&amp;"_m1",Conditions!$S$1:$CT$1,0)+Conditions!$Q$2,FALSE)*HF$19+HF$18*VLOOKUP(HF$1,Conditions!$A:$CT,MATCH($B47&amp;"_m2",Conditions!$S$1:$CT$1,0)+Conditions!$Q$2,FALSE))+VLOOKUP(HF$1,Conditions!$A:$CT,MATCH($B47&amp;"_b",Conditions!$S$1:$CT$1,0)+Conditions!$Q$2,FALSE),"")</f>
        <v>0.18683865556453277</v>
      </c>
      <c r="HG47" s="15">
        <f>IF(HG29,HG29*(VLOOKUP(HG$1,Conditions!$A:$CT,MATCH($B47&amp;"_m1",Conditions!$S$1:$CT$1,0)+Conditions!$Q$2,FALSE)*HG$19+HG$18*VLOOKUP(HG$1,Conditions!$A:$CT,MATCH($B47&amp;"_m2",Conditions!$S$1:$CT$1,0)+Conditions!$Q$2,FALSE))+VLOOKUP(HG$1,Conditions!$A:$CT,MATCH($B47&amp;"_b",Conditions!$S$1:$CT$1,0)+Conditions!$Q$2,FALSE),"")</f>
        <v>0.19246605658163926</v>
      </c>
      <c r="HH47" s="15">
        <f>IF(HH29,HH29*(VLOOKUP(HH$1,Conditions!$A:$CT,MATCH($B47&amp;"_m1",Conditions!$S$1:$CT$1,0)+Conditions!$Q$2,FALSE)*HH$19+HH$18*VLOOKUP(HH$1,Conditions!$A:$CT,MATCH($B47&amp;"_m2",Conditions!$S$1:$CT$1,0)+Conditions!$Q$2,FALSE))+VLOOKUP(HH$1,Conditions!$A:$CT,MATCH($B47&amp;"_b",Conditions!$S$1:$CT$1,0)+Conditions!$Q$2,FALSE),"")</f>
        <v>0.17347524635078737</v>
      </c>
      <c r="HI47" s="15">
        <f>IF(HI29,HI29*(VLOOKUP(HI$1,Conditions!$A:$CT,MATCH($B47&amp;"_m1",Conditions!$S$1:$CT$1,0)+Conditions!$Q$2,FALSE)*HI$19+HI$18*VLOOKUP(HI$1,Conditions!$A:$CT,MATCH($B47&amp;"_m2",Conditions!$S$1:$CT$1,0)+Conditions!$Q$2,FALSE))+VLOOKUP(HI$1,Conditions!$A:$CT,MATCH($B47&amp;"_b",Conditions!$S$1:$CT$1,0)+Conditions!$Q$2,FALSE),"")</f>
        <v>0.18110893816529705</v>
      </c>
      <c r="HJ47" s="15">
        <f>IF(HJ29,HJ29*(VLOOKUP(HJ$1,Conditions!$A:$CT,MATCH($B47&amp;"_m1",Conditions!$S$1:$CT$1,0)+Conditions!$Q$2,FALSE)*HJ$19+HJ$18*VLOOKUP(HJ$1,Conditions!$A:$CT,MATCH($B47&amp;"_m2",Conditions!$S$1:$CT$1,0)+Conditions!$Q$2,FALSE))+VLOOKUP(HJ$1,Conditions!$A:$CT,MATCH($B47&amp;"_b",Conditions!$S$1:$CT$1,0)+Conditions!$Q$2,FALSE),"")</f>
        <v>0.18195416045245139</v>
      </c>
      <c r="HK47" s="15">
        <f>IF(HK29,HK29*(VLOOKUP(HK$1,Conditions!$A:$CT,MATCH($B47&amp;"_m1",Conditions!$S$1:$CT$1,0)+Conditions!$Q$2,FALSE)*HK$19+HK$18*VLOOKUP(HK$1,Conditions!$A:$CT,MATCH($B47&amp;"_m2",Conditions!$S$1:$CT$1,0)+Conditions!$Q$2,FALSE))+VLOOKUP(HK$1,Conditions!$A:$CT,MATCH($B47&amp;"_b",Conditions!$S$1:$CT$1,0)+Conditions!$Q$2,FALSE),"")</f>
        <v>0.16986195279042546</v>
      </c>
      <c r="HL47" s="15">
        <f>IF(HL29,HL29*(VLOOKUP(HL$1,Conditions!$A:$CT,MATCH($B47&amp;"_m1",Conditions!$S$1:$CT$1,0)+Conditions!$Q$2,FALSE)*HL$19+HL$18*VLOOKUP(HL$1,Conditions!$A:$CT,MATCH($B47&amp;"_m2",Conditions!$S$1:$CT$1,0)+Conditions!$Q$2,FALSE))+VLOOKUP(HL$1,Conditions!$A:$CT,MATCH($B47&amp;"_b",Conditions!$S$1:$CT$1,0)+Conditions!$Q$2,FALSE),"")</f>
        <v>0.15923166293748001</v>
      </c>
      <c r="HM47" s="15">
        <f>IF(HM29,HM29*(VLOOKUP(HM$1,Conditions!$A:$CT,MATCH($B47&amp;"_m1",Conditions!$S$1:$CT$1,0)+Conditions!$Q$2,FALSE)*HM$19+HM$18*VLOOKUP(HM$1,Conditions!$A:$CT,MATCH($B47&amp;"_m2",Conditions!$S$1:$CT$1,0)+Conditions!$Q$2,FALSE))+VLOOKUP(HM$1,Conditions!$A:$CT,MATCH($B47&amp;"_b",Conditions!$S$1:$CT$1,0)+Conditions!$Q$2,FALSE),"")</f>
        <v>6.4499673847958724E-2</v>
      </c>
      <c r="HN47" s="15">
        <f>IF(HN29,HN29*(VLOOKUP(HN$1,Conditions!$A:$CT,MATCH($B47&amp;"_m1",Conditions!$S$1:$CT$1,0)+Conditions!$Q$2,FALSE)*HN$19+HN$18*VLOOKUP(HN$1,Conditions!$A:$CT,MATCH($B47&amp;"_m2",Conditions!$S$1:$CT$1,0)+Conditions!$Q$2,FALSE))+VLOOKUP(HN$1,Conditions!$A:$CT,MATCH($B47&amp;"_b",Conditions!$S$1:$CT$1,0)+Conditions!$Q$2,FALSE),"")</f>
        <v>0.17080257237741336</v>
      </c>
      <c r="HO47" s="15">
        <f>IF(HO29,HO29*(VLOOKUP(HO$1,Conditions!$A:$CT,MATCH($B47&amp;"_m1",Conditions!$S$1:$CT$1,0)+Conditions!$Q$2,FALSE)*HO$19+HO$18*VLOOKUP(HO$1,Conditions!$A:$CT,MATCH($B47&amp;"_m2",Conditions!$S$1:$CT$1,0)+Conditions!$Q$2,FALSE))+VLOOKUP(HO$1,Conditions!$A:$CT,MATCH($B47&amp;"_b",Conditions!$S$1:$CT$1,0)+Conditions!$Q$2,FALSE),"")</f>
        <v>0.19030217477433153</v>
      </c>
      <c r="HP47" s="15">
        <f>IF(HP29,HP29*(VLOOKUP(HP$1,Conditions!$A:$CT,MATCH($B47&amp;"_m1",Conditions!$S$1:$CT$1,0)+Conditions!$Q$2,FALSE)*HP$19+HP$18*VLOOKUP(HP$1,Conditions!$A:$CT,MATCH($B47&amp;"_m2",Conditions!$S$1:$CT$1,0)+Conditions!$Q$2,FALSE))+VLOOKUP(HP$1,Conditions!$A:$CT,MATCH($B47&amp;"_b",Conditions!$S$1:$CT$1,0)+Conditions!$Q$2,FALSE),"")</f>
        <v>0.22165616100726157</v>
      </c>
      <c r="HQ47" s="15">
        <f>IF(HQ29,HQ29*(VLOOKUP(HQ$1,Conditions!$A:$CT,MATCH($B47&amp;"_m1",Conditions!$S$1:$CT$1,0)+Conditions!$Q$2,FALSE)*HQ$19+HQ$18*VLOOKUP(HQ$1,Conditions!$A:$CT,MATCH($B47&amp;"_m2",Conditions!$S$1:$CT$1,0)+Conditions!$Q$2,FALSE))+VLOOKUP(HQ$1,Conditions!$A:$CT,MATCH($B47&amp;"_b",Conditions!$S$1:$CT$1,0)+Conditions!$Q$2,FALSE),"")</f>
        <v>0.20616385575490834</v>
      </c>
      <c r="HR47" s="15">
        <f>IF(HR29,HR29*(VLOOKUP(HR$1,Conditions!$A:$CT,MATCH($B47&amp;"_m1",Conditions!$S$1:$CT$1,0)+Conditions!$Q$2,FALSE)*HR$19+HR$18*VLOOKUP(HR$1,Conditions!$A:$CT,MATCH($B47&amp;"_m2",Conditions!$S$1:$CT$1,0)+Conditions!$Q$2,FALSE))+VLOOKUP(HR$1,Conditions!$A:$CT,MATCH($B47&amp;"_b",Conditions!$S$1:$CT$1,0)+Conditions!$Q$2,FALSE),"")</f>
        <v>0.20451455017772405</v>
      </c>
      <c r="HS47" s="15">
        <f>IF(HS29,HS29*(VLOOKUP(HS$1,Conditions!$A:$CT,MATCH($B47&amp;"_m1",Conditions!$S$1:$CT$1,0)+Conditions!$Q$2,FALSE)*HS$19+HS$18*VLOOKUP(HS$1,Conditions!$A:$CT,MATCH($B47&amp;"_m2",Conditions!$S$1:$CT$1,0)+Conditions!$Q$2,FALSE))+VLOOKUP(HS$1,Conditions!$A:$CT,MATCH($B47&amp;"_b",Conditions!$S$1:$CT$1,0)+Conditions!$Q$2,FALSE),"")</f>
        <v>0.20445871431182977</v>
      </c>
      <c r="HT47" s="15">
        <f>IF(HT29,HT29*(VLOOKUP(HT$1,Conditions!$A:$CT,MATCH($B47&amp;"_m1",Conditions!$S$1:$CT$1,0)+Conditions!$Q$2,FALSE)*HT$19+HT$18*VLOOKUP(HT$1,Conditions!$A:$CT,MATCH($B47&amp;"_m2",Conditions!$S$1:$CT$1,0)+Conditions!$Q$2,FALSE))+VLOOKUP(HT$1,Conditions!$A:$CT,MATCH($B47&amp;"_b",Conditions!$S$1:$CT$1,0)+Conditions!$Q$2,FALSE),"")</f>
        <v>0.20578588989347027</v>
      </c>
      <c r="HU47" s="15">
        <f>IF(HU29,HU29*(VLOOKUP(HU$1,Conditions!$A:$CT,MATCH($B47&amp;"_m1",Conditions!$S$1:$CT$1,0)+Conditions!$Q$2,FALSE)*HU$19+HU$18*VLOOKUP(HU$1,Conditions!$A:$CT,MATCH($B47&amp;"_m2",Conditions!$S$1:$CT$1,0)+Conditions!$Q$2,FALSE))+VLOOKUP(HU$1,Conditions!$A:$CT,MATCH($B47&amp;"_b",Conditions!$S$1:$CT$1,0)+Conditions!$Q$2,FALSE),"")</f>
        <v>0.20390894578610172</v>
      </c>
      <c r="HV47" s="15">
        <f>IF(HV29,HV29*(VLOOKUP(HV$1,Conditions!$A:$CT,MATCH($B47&amp;"_m1",Conditions!$S$1:$CT$1,0)+Conditions!$Q$2,FALSE)*HV$19+HV$18*VLOOKUP(HV$1,Conditions!$A:$CT,MATCH($B47&amp;"_m2",Conditions!$S$1:$CT$1,0)+Conditions!$Q$2,FALSE))+VLOOKUP(HV$1,Conditions!$A:$CT,MATCH($B47&amp;"_b",Conditions!$S$1:$CT$1,0)+Conditions!$Q$2,FALSE),"")</f>
        <v>0.20405068298414097</v>
      </c>
      <c r="HW47" s="15">
        <f>IF(HW29,HW29*(VLOOKUP(HW$1,Conditions!$A:$CT,MATCH($B47&amp;"_m1",Conditions!$S$1:$CT$1,0)+Conditions!$Q$2,FALSE)*HW$19+HW$18*VLOOKUP(HW$1,Conditions!$A:$CT,MATCH($B47&amp;"_m2",Conditions!$S$1:$CT$1,0)+Conditions!$Q$2,FALSE))+VLOOKUP(HW$1,Conditions!$A:$CT,MATCH($B47&amp;"_b",Conditions!$S$1:$CT$1,0)+Conditions!$Q$2,FALSE),"")</f>
        <v>0.20784322679834333</v>
      </c>
      <c r="HX47" s="15">
        <f>IF(HX29,HX29*(VLOOKUP(HX$1,Conditions!$A:$CT,MATCH($B47&amp;"_m1",Conditions!$S$1:$CT$1,0)+Conditions!$Q$2,FALSE)*HX$19+HX$18*VLOOKUP(HX$1,Conditions!$A:$CT,MATCH($B47&amp;"_m2",Conditions!$S$1:$CT$1,0)+Conditions!$Q$2,FALSE))+VLOOKUP(HX$1,Conditions!$A:$CT,MATCH($B47&amp;"_b",Conditions!$S$1:$CT$1,0)+Conditions!$Q$2,FALSE),"")</f>
        <v>0.20564415269543099</v>
      </c>
      <c r="HY47" s="15">
        <f>IF(HY29,HY29*(VLOOKUP(HY$1,Conditions!$A:$CT,MATCH($B47&amp;"_m1",Conditions!$S$1:$CT$1,0)+Conditions!$Q$2,FALSE)*HY$19+HY$18*VLOOKUP(HY$1,Conditions!$A:$CT,MATCH($B47&amp;"_m2",Conditions!$S$1:$CT$1,0)+Conditions!$Q$2,FALSE))+VLOOKUP(HY$1,Conditions!$A:$CT,MATCH($B47&amp;"_b",Conditions!$S$1:$CT$1,0)+Conditions!$Q$2,FALSE),"")</f>
        <v>0.20530054736685094</v>
      </c>
      <c r="HZ47" s="15">
        <f>IF(HZ29,HZ29*(VLOOKUP(HZ$1,Conditions!$A:$CT,MATCH($B47&amp;"_m1",Conditions!$S$1:$CT$1,0)+Conditions!$Q$2,FALSE)*HZ$19+HZ$18*VLOOKUP(HZ$1,Conditions!$A:$CT,MATCH($B47&amp;"_m2",Conditions!$S$1:$CT$1,0)+Conditions!$Q$2,FALSE))+VLOOKUP(HZ$1,Conditions!$A:$CT,MATCH($B47&amp;"_b",Conditions!$S$1:$CT$1,0)+Conditions!$Q$2,FALSE),"")</f>
        <v>0.20741801520422554</v>
      </c>
      <c r="IA47" s="15">
        <f>IF(IA29,IA29*(VLOOKUP(IA$1,Conditions!$A:$CT,MATCH($B47&amp;"_m1",Conditions!$S$1:$CT$1,0)+Conditions!$Q$2,FALSE)*IA$19+IA$18*VLOOKUP(IA$1,Conditions!$A:$CT,MATCH($B47&amp;"_m2",Conditions!$S$1:$CT$1,0)+Conditions!$Q$2,FALSE))+VLOOKUP(IA$1,Conditions!$A:$CT,MATCH($B47&amp;"_b",Conditions!$S$1:$CT$1,0)+Conditions!$Q$2,FALSE),"")</f>
        <v>0.20786899719798685</v>
      </c>
      <c r="IB47" s="15">
        <f>IF(IB29,IB29*(VLOOKUP(IB$1,Conditions!$A:$CT,MATCH($B47&amp;"_m1",Conditions!$S$1:$CT$1,0)+Conditions!$Q$2,FALSE)*IB$19+IB$18*VLOOKUP(IB$1,Conditions!$A:$CT,MATCH($B47&amp;"_m2",Conditions!$S$1:$CT$1,0)+Conditions!$Q$2,FALSE))+VLOOKUP(IB$1,Conditions!$A:$CT,MATCH($B47&amp;"_b",Conditions!$S$1:$CT$1,0)+Conditions!$Q$2,FALSE),"")</f>
        <v>0.20765853893423156</v>
      </c>
      <c r="IC47" s="15">
        <f>IF(IC29,IC29*(VLOOKUP(IC$1,Conditions!$A:$CT,MATCH($B47&amp;"_m1",Conditions!$S$1:$CT$1,0)+Conditions!$Q$2,FALSE)*IC$19+IC$18*VLOOKUP(IC$1,Conditions!$A:$CT,MATCH($B47&amp;"_m2",Conditions!$S$1:$CT$1,0)+Conditions!$Q$2,FALSE))+VLOOKUP(IC$1,Conditions!$A:$CT,MATCH($B47&amp;"_b",Conditions!$S$1:$CT$1,0)+Conditions!$Q$2,FALSE),"")</f>
        <v>0.20595769255776031</v>
      </c>
      <c r="ID47" s="15">
        <f>IF(ID29,ID29*(VLOOKUP(ID$1,Conditions!$A:$CT,MATCH($B47&amp;"_m1",Conditions!$S$1:$CT$1,0)+Conditions!$Q$2,FALSE)*ID$19+ID$18*VLOOKUP(ID$1,Conditions!$A:$CT,MATCH($B47&amp;"_m2",Conditions!$S$1:$CT$1,0)+Conditions!$Q$2,FALSE))+VLOOKUP(ID$1,Conditions!$A:$CT,MATCH($B47&amp;"_b",Conditions!$S$1:$CT$1,0)+Conditions!$Q$2,FALSE),"")</f>
        <v>0.20719467174064851</v>
      </c>
      <c r="IE47" s="15">
        <f>IF(IE29,IE29*(VLOOKUP(IE$1,Conditions!$A:$CT,MATCH($B47&amp;"_m1",Conditions!$S$1:$CT$1,0)+Conditions!$Q$2,FALSE)*IE$19+IE$18*VLOOKUP(IE$1,Conditions!$A:$CT,MATCH($B47&amp;"_m2",Conditions!$S$1:$CT$1,0)+Conditions!$Q$2,FALSE))+VLOOKUP(IE$1,Conditions!$A:$CT,MATCH($B47&amp;"_b",Conditions!$S$1:$CT$1,0)+Conditions!$Q$2,FALSE),"")</f>
        <v>0.20276216300196576</v>
      </c>
      <c r="IF47" s="15">
        <f>IF(IF29,IF29*(VLOOKUP(IF$1,Conditions!$A:$CT,MATCH($B47&amp;"_m1",Conditions!$S$1:$CT$1,0)+Conditions!$Q$2,FALSE)*IF$19+IF$18*VLOOKUP(IF$1,Conditions!$A:$CT,MATCH($B47&amp;"_m2",Conditions!$S$1:$CT$1,0)+Conditions!$Q$2,FALSE))+VLOOKUP(IF$1,Conditions!$A:$CT,MATCH($B47&amp;"_b",Conditions!$S$1:$CT$1,0)+Conditions!$Q$2,FALSE),"")</f>
        <v>0.20160249501800806</v>
      </c>
      <c r="IG47" s="15">
        <f>IF(IG29,IG29*(VLOOKUP(IG$1,Conditions!$A:$CT,MATCH($B47&amp;"_m1",Conditions!$S$1:$CT$1,0)+Conditions!$Q$2,FALSE)*IG$19+IG$18*VLOOKUP(IG$1,Conditions!$A:$CT,MATCH($B47&amp;"_m2",Conditions!$S$1:$CT$1,0)+Conditions!$Q$2,FALSE))+VLOOKUP(IG$1,Conditions!$A:$CT,MATCH($B47&amp;"_b",Conditions!$S$1:$CT$1,0)+Conditions!$Q$2,FALSE),"")</f>
        <v>0.20482809004005337</v>
      </c>
      <c r="IH47" s="15">
        <f>IF(IH29,IH29*(VLOOKUP(IH$1,Conditions!$A:$CT,MATCH($B47&amp;"_m1",Conditions!$S$1:$CT$1,0)+Conditions!$Q$2,FALSE)*IH$19+IH$18*VLOOKUP(IH$1,Conditions!$A:$CT,MATCH($B47&amp;"_m2",Conditions!$S$1:$CT$1,0)+Conditions!$Q$2,FALSE))+VLOOKUP(IH$1,Conditions!$A:$CT,MATCH($B47&amp;"_b",Conditions!$S$1:$CT$1,0)+Conditions!$Q$2,FALSE),"")</f>
        <v>0.20534779309953069</v>
      </c>
      <c r="II47" s="15">
        <f>IF(II29,II29*(VLOOKUP(II$1,Conditions!$A:$CT,MATCH($B47&amp;"_m1",Conditions!$S$1:$CT$1,0)+Conditions!$Q$2,FALSE)*II$19+II$18*VLOOKUP(II$1,Conditions!$A:$CT,MATCH($B47&amp;"_m2",Conditions!$S$1:$CT$1,0)+Conditions!$Q$2,FALSE))+VLOOKUP(II$1,Conditions!$A:$CT,MATCH($B47&amp;"_b",Conditions!$S$1:$CT$1,0)+Conditions!$Q$2,FALSE),"")</f>
        <v>0.20489251603916211</v>
      </c>
      <c r="IJ47" s="15">
        <f>IF(IJ29,IJ29*(VLOOKUP(IJ$1,Conditions!$A:$CT,MATCH($B47&amp;"_m1",Conditions!$S$1:$CT$1,0)+Conditions!$Q$2,FALSE)*IJ$19+IJ$18*VLOOKUP(IJ$1,Conditions!$A:$CT,MATCH($B47&amp;"_m2",Conditions!$S$1:$CT$1,0)+Conditions!$Q$2,FALSE))+VLOOKUP(IJ$1,Conditions!$A:$CT,MATCH($B47&amp;"_b",Conditions!$S$1:$CT$1,0)+Conditions!$Q$2,FALSE),"")</f>
        <v>0.20546805496453369</v>
      </c>
      <c r="IK47" s="15">
        <f>IF(IK29,IK29*(VLOOKUP(IK$1,Conditions!$A:$CT,MATCH($B47&amp;"_m1",Conditions!$S$1:$CT$1,0)+Conditions!$Q$2,FALSE)*IK$19+IK$18*VLOOKUP(IK$1,Conditions!$A:$CT,MATCH($B47&amp;"_m2",Conditions!$S$1:$CT$1,0)+Conditions!$Q$2,FALSE))+VLOOKUP(IK$1,Conditions!$A:$CT,MATCH($B47&amp;"_b",Conditions!$S$1:$CT$1,0)+Conditions!$Q$2,FALSE),"")</f>
        <v>0.20608224948937054</v>
      </c>
      <c r="IL47" s="15">
        <f>IF(IL29,IL29*(VLOOKUP(IL$1,Conditions!$A:$CT,MATCH($B47&amp;"_m1",Conditions!$S$1:$CT$1,0)+Conditions!$Q$2,FALSE)*IL$19+IL$18*VLOOKUP(IL$1,Conditions!$A:$CT,MATCH($B47&amp;"_m2",Conditions!$S$1:$CT$1,0)+Conditions!$Q$2,FALSE))+VLOOKUP(IL$1,Conditions!$A:$CT,MATCH($B47&amp;"_b",Conditions!$S$1:$CT$1,0)+Conditions!$Q$2,FALSE),"")</f>
        <v>0.20871083025300796</v>
      </c>
      <c r="IM47" s="15">
        <f>IF(IM29,IM29*(VLOOKUP(IM$1,Conditions!$A:$CT,MATCH($B47&amp;"_m1",Conditions!$S$1:$CT$1,0)+Conditions!$Q$2,FALSE)*IM$19+IM$18*VLOOKUP(IM$1,Conditions!$A:$CT,MATCH($B47&amp;"_m2",Conditions!$S$1:$CT$1,0)+Conditions!$Q$2,FALSE))+VLOOKUP(IM$1,Conditions!$A:$CT,MATCH($B47&amp;"_b",Conditions!$S$1:$CT$1,0)+Conditions!$Q$2,FALSE),"")</f>
        <v>0.20712595067493247</v>
      </c>
      <c r="IN47" s="15">
        <f>IF(IN29,IN29*(VLOOKUP(IN$1,Conditions!$A:$CT,MATCH($B47&amp;"_m1",Conditions!$S$1:$CT$1,0)+Conditions!$Q$2,FALSE)*IN$19+IN$18*VLOOKUP(IN$1,Conditions!$A:$CT,MATCH($B47&amp;"_m2",Conditions!$S$1:$CT$1,0)+Conditions!$Q$2,FALSE))+VLOOKUP(IN$1,Conditions!$A:$CT,MATCH($B47&amp;"_b",Conditions!$S$1:$CT$1,0)+Conditions!$Q$2,FALSE),"")</f>
        <v>0.20597487282418928</v>
      </c>
      <c r="IO47" s="15">
        <f>IF(IO29,IO29*(VLOOKUP(IO$1,Conditions!$A:$CT,MATCH($B47&amp;"_m1",Conditions!$S$1:$CT$1,0)+Conditions!$Q$2,FALSE)*IO$19+IO$18*VLOOKUP(IO$1,Conditions!$A:$CT,MATCH($B47&amp;"_m2",Conditions!$S$1:$CT$1,0)+Conditions!$Q$2,FALSE))+VLOOKUP(IO$1,Conditions!$A:$CT,MATCH($B47&amp;"_b",Conditions!$S$1:$CT$1,0)+Conditions!$Q$2,FALSE),"")</f>
        <v>0.19875404458583143</v>
      </c>
      <c r="IP47" s="15">
        <f>IF(IP29,IP29*(VLOOKUP(IP$1,Conditions!$A:$CT,MATCH($B47&amp;"_m1",Conditions!$S$1:$CT$1,0)+Conditions!$Q$2,FALSE)*IP$19+IP$18*VLOOKUP(IP$1,Conditions!$A:$CT,MATCH($B47&amp;"_m2",Conditions!$S$1:$CT$1,0)+Conditions!$Q$2,FALSE))+VLOOKUP(IP$1,Conditions!$A:$CT,MATCH($B47&amp;"_b",Conditions!$S$1:$CT$1,0)+Conditions!$Q$2,FALSE),"")</f>
        <v>0.23128593646697443</v>
      </c>
      <c r="IQ47" s="15">
        <f>IF(IQ29,IQ29*(VLOOKUP(IQ$1,Conditions!$A:$CT,MATCH($B47&amp;"_m1",Conditions!$S$1:$CT$1,0)+Conditions!$Q$2,FALSE)*IQ$19+IQ$18*VLOOKUP(IQ$1,Conditions!$A:$CT,MATCH($B47&amp;"_m2",Conditions!$S$1:$CT$1,0)+Conditions!$Q$2,FALSE))+VLOOKUP(IQ$1,Conditions!$A:$CT,MATCH($B47&amp;"_b",Conditions!$S$1:$CT$1,0)+Conditions!$Q$2,FALSE),"")</f>
        <v>0.23418912737002265</v>
      </c>
      <c r="IR47" s="15">
        <f>IF(IR29,IR29*(VLOOKUP(IR$1,Conditions!$A:$CT,MATCH($B47&amp;"_m1",Conditions!$S$1:$CT$1,0)+Conditions!$Q$2,FALSE)*IR$19+IR$18*VLOOKUP(IR$1,Conditions!$A:$CT,MATCH($B47&amp;"_m2",Conditions!$S$1:$CT$1,0)+Conditions!$Q$2,FALSE))+VLOOKUP(IR$1,Conditions!$A:$CT,MATCH($B47&amp;"_b",Conditions!$S$1:$CT$1,0)+Conditions!$Q$2,FALSE),"")</f>
        <v>0.2548435133464228</v>
      </c>
      <c r="IS47" s="15">
        <f>IF(IS29,IS29*(VLOOKUP(IS$1,Conditions!$A:$CT,MATCH($B47&amp;"_m1",Conditions!$S$1:$CT$1,0)+Conditions!$Q$2,FALSE)*IS$19+IS$18*VLOOKUP(IS$1,Conditions!$A:$CT,MATCH($B47&amp;"_m2",Conditions!$S$1:$CT$1,0)+Conditions!$Q$2,FALSE))+VLOOKUP(IS$1,Conditions!$A:$CT,MATCH($B47&amp;"_b",Conditions!$S$1:$CT$1,0)+Conditions!$Q$2,FALSE),"")</f>
        <v>0.22796095275884656</v>
      </c>
      <c r="IT47" s="15">
        <f>IF(IT29,IT29*(VLOOKUP(IT$1,Conditions!$A:$CT,MATCH($B47&amp;"_m1",Conditions!$S$1:$CT$1,0)+Conditions!$Q$2,FALSE)*IT$19+IT$18*VLOOKUP(IT$1,Conditions!$A:$CT,MATCH($B47&amp;"_m2",Conditions!$S$1:$CT$1,0)+Conditions!$Q$2,FALSE))+VLOOKUP(IT$1,Conditions!$A:$CT,MATCH($B47&amp;"_b",Conditions!$S$1:$CT$1,0)+Conditions!$Q$2,FALSE),"")</f>
        <v>0.21276295030347672</v>
      </c>
      <c r="IU47" s="15">
        <f>IF(IU29,IU29*(VLOOKUP(IU$1,Conditions!$A:$CT,MATCH($B47&amp;"_m1",Conditions!$S$1:$CT$1,0)+Conditions!$Q$2,FALSE)*IU$19+IU$18*VLOOKUP(IU$1,Conditions!$A:$CT,MATCH($B47&amp;"_m2",Conditions!$S$1:$CT$1,0)+Conditions!$Q$2,FALSE))+VLOOKUP(IU$1,Conditions!$A:$CT,MATCH($B47&amp;"_b",Conditions!$S$1:$CT$1,0)+Conditions!$Q$2,FALSE),"")</f>
        <v>0.21345397255860724</v>
      </c>
      <c r="IV47" s="15">
        <f>IF(IV29,IV29*(VLOOKUP(IV$1,Conditions!$A:$CT,MATCH($B47&amp;"_m1",Conditions!$S$1:$CT$1,0)+Conditions!$Q$2,FALSE)*IV$19+IV$18*VLOOKUP(IV$1,Conditions!$A:$CT,MATCH($B47&amp;"_m2",Conditions!$S$1:$CT$1,0)+Conditions!$Q$2,FALSE))+VLOOKUP(IV$1,Conditions!$A:$CT,MATCH($B47&amp;"_b",Conditions!$S$1:$CT$1,0)+Conditions!$Q$2,FALSE),"")</f>
        <v>0.21060462754556919</v>
      </c>
      <c r="IW47" s="15">
        <f>IF(IW29,IW29*(VLOOKUP(IW$1,Conditions!$A:$CT,MATCH($B47&amp;"_m1",Conditions!$S$1:$CT$1,0)+Conditions!$Q$2,FALSE)*IW$19+IW$18*VLOOKUP(IW$1,Conditions!$A:$CT,MATCH($B47&amp;"_m2",Conditions!$S$1:$CT$1,0)+Conditions!$Q$2,FALSE))+VLOOKUP(IW$1,Conditions!$A:$CT,MATCH($B47&amp;"_b",Conditions!$S$1:$CT$1,0)+Conditions!$Q$2,FALSE),"")</f>
        <v>0.17835093942947874</v>
      </c>
      <c r="IX47" s="15">
        <f>IF(IX29,IX29*(VLOOKUP(IX$1,Conditions!$A:$CT,MATCH($B47&amp;"_m1",Conditions!$S$1:$CT$1,0)+Conditions!$Q$2,FALSE)*IX$19+IX$18*VLOOKUP(IX$1,Conditions!$A:$CT,MATCH($B47&amp;"_m2",Conditions!$S$1:$CT$1,0)+Conditions!$Q$2,FALSE))+VLOOKUP(IX$1,Conditions!$A:$CT,MATCH($B47&amp;"_b",Conditions!$S$1:$CT$1,0)+Conditions!$Q$2,FALSE),"")</f>
        <v>0.17627787266408726</v>
      </c>
      <c r="IY47" s="15">
        <f>IF(IY29,IY29*(VLOOKUP(IY$1,Conditions!$A:$CT,MATCH($B47&amp;"_m1",Conditions!$S$1:$CT$1,0)+Conditions!$Q$2,FALSE)*IY$19+IY$18*VLOOKUP(IY$1,Conditions!$A:$CT,MATCH($B47&amp;"_m2",Conditions!$S$1:$CT$1,0)+Conditions!$Q$2,FALSE))+VLOOKUP(IY$1,Conditions!$A:$CT,MATCH($B47&amp;"_b",Conditions!$S$1:$CT$1,0)+Conditions!$Q$2,FALSE),"")</f>
        <v>0.15757091304305482</v>
      </c>
      <c r="IZ47" s="15">
        <f>IF(IZ29,IZ29*(VLOOKUP(IZ$1,Conditions!$A:$CT,MATCH($B47&amp;"_m1",Conditions!$S$1:$CT$1,0)+Conditions!$Q$2,FALSE)*IZ$19+IZ$18*VLOOKUP(IZ$1,Conditions!$A:$CT,MATCH($B47&amp;"_m2",Conditions!$S$1:$CT$1,0)+Conditions!$Q$2,FALSE))+VLOOKUP(IZ$1,Conditions!$A:$CT,MATCH($B47&amp;"_b",Conditions!$S$1:$CT$1,0)+Conditions!$Q$2,FALSE),"")</f>
        <v>0.15372093190732786</v>
      </c>
      <c r="JA47" s="15">
        <f>IF(JA29,JA29*(VLOOKUP(JA$1,Conditions!$A:$CT,MATCH($B47&amp;"_m1",Conditions!$S$1:$CT$1,0)+Conditions!$Q$2,FALSE)*JA$19+JA$18*VLOOKUP(JA$1,Conditions!$A:$CT,MATCH($B47&amp;"_m2",Conditions!$S$1:$CT$1,0)+Conditions!$Q$2,FALSE))+VLOOKUP(JA$1,Conditions!$A:$CT,MATCH($B47&amp;"_b",Conditions!$S$1:$CT$1,0)+Conditions!$Q$2,FALSE),"")</f>
        <v>0.1557670757277142</v>
      </c>
      <c r="JB47" s="15">
        <f>IF(JB29,JB29*(VLOOKUP(JB$1,Conditions!$A:$CT,MATCH($B47&amp;"_m1",Conditions!$S$1:$CT$1,0)+Conditions!$Q$2,FALSE)*JB$19+JB$18*VLOOKUP(JB$1,Conditions!$A:$CT,MATCH($B47&amp;"_m2",Conditions!$S$1:$CT$1,0)+Conditions!$Q$2,FALSE))+VLOOKUP(JB$1,Conditions!$A:$CT,MATCH($B47&amp;"_b",Conditions!$S$1:$CT$1,0)+Conditions!$Q$2,FALSE),"")</f>
        <v>0.1539722127273753</v>
      </c>
      <c r="JC47" s="15">
        <f>IF(JC29,JC29*(VLOOKUP(JC$1,Conditions!$A:$CT,MATCH($B47&amp;"_m1",Conditions!$S$1:$CT$1,0)+Conditions!$Q$2,FALSE)*JC$19+JC$18*VLOOKUP(JC$1,Conditions!$A:$CT,MATCH($B47&amp;"_m2",Conditions!$S$1:$CT$1,0)+Conditions!$Q$2,FALSE))+VLOOKUP(JC$1,Conditions!$A:$CT,MATCH($B47&amp;"_b",Conditions!$S$1:$CT$1,0)+Conditions!$Q$2,FALSE),"")</f>
        <v>0.15251837369710075</v>
      </c>
      <c r="JD47" s="15">
        <f>IF(JD29,JD29*(VLOOKUP(JD$1,Conditions!$A:$CT,MATCH($B47&amp;"_m1",Conditions!$S$1:$CT$1,0)+Conditions!$Q$2,FALSE)*JD$19+JD$18*VLOOKUP(JD$1,Conditions!$A:$CT,MATCH($B47&amp;"_m2",Conditions!$S$1:$CT$1,0)+Conditions!$Q$2,FALSE))+VLOOKUP(JD$1,Conditions!$A:$CT,MATCH($B47&amp;"_b",Conditions!$S$1:$CT$1,0)+Conditions!$Q$2,FALSE),"")</f>
        <v>0.15052607576672455</v>
      </c>
      <c r="JE47" s="15">
        <f>IF(JE29,JE29*(VLOOKUP(JE$1,Conditions!$A:$CT,MATCH($B47&amp;"_m1",Conditions!$S$1:$CT$1,0)+Conditions!$Q$2,FALSE)*JE$19+JE$18*VLOOKUP(JE$1,Conditions!$A:$CT,MATCH($B47&amp;"_m2",Conditions!$S$1:$CT$1,0)+Conditions!$Q$2,FALSE))+VLOOKUP(JE$1,Conditions!$A:$CT,MATCH($B47&amp;"_b",Conditions!$S$1:$CT$1,0)+Conditions!$Q$2,FALSE),"")</f>
        <v>0.15471708087251593</v>
      </c>
    </row>
    <row r="48" spans="1:265" s="10" customFormat="1" x14ac:dyDescent="0.2">
      <c r="A48" s="9"/>
      <c r="B48" s="21" t="str">
        <f>CONCATENATE(B30,"_",$C$42)</f>
        <v>diethylether_FID</v>
      </c>
      <c r="C48" s="11">
        <v>4</v>
      </c>
      <c r="D48" s="11"/>
      <c r="E48" s="15" t="str">
        <f>IF(E30,E30*(VLOOKUP(E$1,Conditions!$A:$CT,MATCH($B48&amp;"_m1",Conditions!$S$1:$CT$1,0)+Conditions!$Q$2,FALSE)*E$19+E$18*VLOOKUP(E$1,Conditions!$A:$CT,MATCH($B48&amp;"_m2",Conditions!$S$1:$CT$1,0)+Conditions!$Q$2,FALSE))+VLOOKUP(E$1,Conditions!$A:$CT,MATCH($B48&amp;"_b",Conditions!$S$1:$CT$1,0)+Conditions!$Q$2,FALSE),"")</f>
        <v/>
      </c>
      <c r="F48" s="15" t="str">
        <f>IF(F30,F30*(VLOOKUP(F$1,Conditions!$A:$CT,MATCH($B48&amp;"_m1",Conditions!$S$1:$CT$1,0)+Conditions!$Q$2,FALSE)*F$19+F$18*VLOOKUP(F$1,Conditions!$A:$CT,MATCH($B48&amp;"_m2",Conditions!$S$1:$CT$1,0)+Conditions!$Q$2,FALSE))+VLOOKUP(F$1,Conditions!$A:$CT,MATCH($B48&amp;"_b",Conditions!$S$1:$CT$1,0)+Conditions!$Q$2,FALSE),"")</f>
        <v/>
      </c>
      <c r="G48" s="15" t="str">
        <f>IF(G30,G30*(VLOOKUP(G$1,Conditions!$A:$CT,MATCH($B48&amp;"_m1",Conditions!$S$1:$CT$1,0)+Conditions!$Q$2,FALSE)*G$19+G$18*VLOOKUP(G$1,Conditions!$A:$CT,MATCH($B48&amp;"_m2",Conditions!$S$1:$CT$1,0)+Conditions!$Q$2,FALSE))+VLOOKUP(G$1,Conditions!$A:$CT,MATCH($B48&amp;"_b",Conditions!$S$1:$CT$1,0)+Conditions!$Q$2,FALSE),"")</f>
        <v/>
      </c>
      <c r="H48" s="15">
        <f>IF(H30,H30*(VLOOKUP(H$1,Conditions!$A:$CT,MATCH($B48&amp;"_m1",Conditions!$S$1:$CT$1,0)+Conditions!$Q$2,FALSE)*H$19+H$18*VLOOKUP(H$1,Conditions!$A:$CT,MATCH($B48&amp;"_m2",Conditions!$S$1:$CT$1,0)+Conditions!$Q$2,FALSE))+VLOOKUP(H$1,Conditions!$A:$CT,MATCH($B48&amp;"_b",Conditions!$S$1:$CT$1,0)+Conditions!$Q$2,FALSE),"")</f>
        <v>1.5787866138140638E-3</v>
      </c>
      <c r="I48" s="15">
        <f>IF(I30,I30*(VLOOKUP(I$1,Conditions!$A:$CT,MATCH($B48&amp;"_m1",Conditions!$S$1:$CT$1,0)+Conditions!$Q$2,FALSE)*I$19+I$18*VLOOKUP(I$1,Conditions!$A:$CT,MATCH($B48&amp;"_m2",Conditions!$S$1:$CT$1,0)+Conditions!$Q$2,FALSE))+VLOOKUP(I$1,Conditions!$A:$CT,MATCH($B48&amp;"_b",Conditions!$S$1:$CT$1,0)+Conditions!$Q$2,FALSE),"")</f>
        <v>2.7813203430275802E-3</v>
      </c>
      <c r="J48" s="15">
        <f>IF(J30,J30*(VLOOKUP(J$1,Conditions!$A:$CT,MATCH($B48&amp;"_m1",Conditions!$S$1:$CT$1,0)+Conditions!$Q$2,FALSE)*J$19+J$18*VLOOKUP(J$1,Conditions!$A:$CT,MATCH($B48&amp;"_m2",Conditions!$S$1:$CT$1,0)+Conditions!$Q$2,FALSE))+VLOOKUP(J$1,Conditions!$A:$CT,MATCH($B48&amp;"_b",Conditions!$S$1:$CT$1,0)+Conditions!$Q$2,FALSE),"")</f>
        <v>1.9181519607086757E-3</v>
      </c>
      <c r="K48" s="15">
        <f>IF(K30,K30*(VLOOKUP(K$1,Conditions!$A:$CT,MATCH($B48&amp;"_m1",Conditions!$S$1:$CT$1,0)+Conditions!$Q$2,FALSE)*K$19+K$18*VLOOKUP(K$1,Conditions!$A:$CT,MATCH($B48&amp;"_m2",Conditions!$S$1:$CT$1,0)+Conditions!$Q$2,FALSE))+VLOOKUP(K$1,Conditions!$A:$CT,MATCH($B48&amp;"_b",Conditions!$S$1:$CT$1,0)+Conditions!$Q$2,FALSE),"")</f>
        <v>1.520288952056872E-3</v>
      </c>
      <c r="L48" s="15">
        <f>IF(L30,L30*(VLOOKUP(L$1,Conditions!$A:$CT,MATCH($B48&amp;"_m1",Conditions!$S$1:$CT$1,0)+Conditions!$Q$2,FALSE)*L$19+L$18*VLOOKUP(L$1,Conditions!$A:$CT,MATCH($B48&amp;"_m2",Conditions!$S$1:$CT$1,0)+Conditions!$Q$2,FALSE))+VLOOKUP(L$1,Conditions!$A:$CT,MATCH($B48&amp;"_b",Conditions!$S$1:$CT$1,0)+Conditions!$Q$2,FALSE),"")</f>
        <v>1.8573341442581597E-3</v>
      </c>
      <c r="M48" s="15">
        <f>IF(M30,M30*(VLOOKUP(M$1,Conditions!$A:$CT,MATCH($B48&amp;"_m1",Conditions!$S$1:$CT$1,0)+Conditions!$Q$2,FALSE)*M$19+M$18*VLOOKUP(M$1,Conditions!$A:$CT,MATCH($B48&amp;"_m2",Conditions!$S$1:$CT$1,0)+Conditions!$Q$2,FALSE))+VLOOKUP(M$1,Conditions!$A:$CT,MATCH($B48&amp;"_b",Conditions!$S$1:$CT$1,0)+Conditions!$Q$2,FALSE),"")</f>
        <v>1.534631300661182E-3</v>
      </c>
      <c r="N48" s="15">
        <f>IF(N30,N30*(VLOOKUP(N$1,Conditions!$A:$CT,MATCH($B48&amp;"_m1",Conditions!$S$1:$CT$1,0)+Conditions!$Q$2,FALSE)*N$19+N$18*VLOOKUP(N$1,Conditions!$A:$CT,MATCH($B48&amp;"_m2",Conditions!$S$1:$CT$1,0)+Conditions!$Q$2,FALSE))+VLOOKUP(N$1,Conditions!$A:$CT,MATCH($B48&amp;"_b",Conditions!$S$1:$CT$1,0)+Conditions!$Q$2,FALSE),"")</f>
        <v>1.4127213375245461E-3</v>
      </c>
      <c r="O48" s="15">
        <f>IF(O30,O30*(VLOOKUP(O$1,Conditions!$A:$CT,MATCH($B48&amp;"_m1",Conditions!$S$1:$CT$1,0)+Conditions!$Q$2,FALSE)*O$19+O$18*VLOOKUP(O$1,Conditions!$A:$CT,MATCH($B48&amp;"_m2",Conditions!$S$1:$CT$1,0)+Conditions!$Q$2,FALSE))+VLOOKUP(O$1,Conditions!$A:$CT,MATCH($B48&amp;"_b",Conditions!$S$1:$CT$1,0)+Conditions!$Q$2,FALSE),"")</f>
        <v>1.9720729330926405E-3</v>
      </c>
      <c r="P48" s="15">
        <f>IF(P30,P30*(VLOOKUP(P$1,Conditions!$A:$CT,MATCH($B48&amp;"_m1",Conditions!$S$1:$CT$1,0)+Conditions!$Q$2,FALSE)*P$19+P$18*VLOOKUP(P$1,Conditions!$A:$CT,MATCH($B48&amp;"_m2",Conditions!$S$1:$CT$1,0)+Conditions!$Q$2,FALSE))+VLOOKUP(P$1,Conditions!$A:$CT,MATCH($B48&amp;"_b",Conditions!$S$1:$CT$1,0)+Conditions!$Q$2,FALSE),"")</f>
        <v>1.1603519351685125E-3</v>
      </c>
      <c r="Q48" s="15">
        <f>IF(Q30,Q30*(VLOOKUP(Q$1,Conditions!$A:$CT,MATCH($B48&amp;"_m1",Conditions!$S$1:$CT$1,0)+Conditions!$Q$2,FALSE)*Q$19+Q$18*VLOOKUP(Q$1,Conditions!$A:$CT,MATCH($B48&amp;"_m2",Conditions!$S$1:$CT$1,0)+Conditions!$Q$2,FALSE))+VLOOKUP(Q$1,Conditions!$A:$CT,MATCH($B48&amp;"_b",Conditions!$S$1:$CT$1,0)+Conditions!$Q$2,FALSE),"")</f>
        <v>1.3895572556956262E-3</v>
      </c>
      <c r="R48" s="15">
        <f>IF(R30,R30*(VLOOKUP(R$1,Conditions!$A:$CT,MATCH($B48&amp;"_m1",Conditions!$S$1:$CT$1,0)+Conditions!$Q$2,FALSE)*R$19+R$18*VLOOKUP(R$1,Conditions!$A:$CT,MATCH($B48&amp;"_m2",Conditions!$S$1:$CT$1,0)+Conditions!$Q$2,FALSE))+VLOOKUP(R$1,Conditions!$A:$CT,MATCH($B48&amp;"_b",Conditions!$S$1:$CT$1,0)+Conditions!$Q$2,FALSE),"")</f>
        <v>1.4611839183603492E-3</v>
      </c>
      <c r="S48" s="15">
        <f>IF(S30,S30*(VLOOKUP(S$1,Conditions!$A:$CT,MATCH($B48&amp;"_m1",Conditions!$S$1:$CT$1,0)+Conditions!$Q$2,FALSE)*S$19+S$18*VLOOKUP(S$1,Conditions!$A:$CT,MATCH($B48&amp;"_m2",Conditions!$S$1:$CT$1,0)+Conditions!$Q$2,FALSE))+VLOOKUP(S$1,Conditions!$A:$CT,MATCH($B48&amp;"_b",Conditions!$S$1:$CT$1,0)+Conditions!$Q$2,FALSE),"")</f>
        <v>1.3036052604979587E-3</v>
      </c>
      <c r="T48" s="15">
        <f>IF(T30,T30*(VLOOKUP(T$1,Conditions!$A:$CT,MATCH($B48&amp;"_m1",Conditions!$S$1:$CT$1,0)+Conditions!$Q$2,FALSE)*T$19+T$18*VLOOKUP(T$1,Conditions!$A:$CT,MATCH($B48&amp;"_m2",Conditions!$S$1:$CT$1,0)+Conditions!$Q$2,FALSE))+VLOOKUP(T$1,Conditions!$A:$CT,MATCH($B48&amp;"_b",Conditions!$S$1:$CT$1,0)+Conditions!$Q$2,FALSE),"")</f>
        <v>9.1784085935883882E-4</v>
      </c>
      <c r="U48" s="15">
        <f>IF(U30,U30*(VLOOKUP(U$1,Conditions!$A:$CT,MATCH($B48&amp;"_m1",Conditions!$S$1:$CT$1,0)+Conditions!$Q$2,FALSE)*U$19+U$18*VLOOKUP(U$1,Conditions!$A:$CT,MATCH($B48&amp;"_m2",Conditions!$S$1:$CT$1,0)+Conditions!$Q$2,FALSE))+VLOOKUP(U$1,Conditions!$A:$CT,MATCH($B48&amp;"_b",Conditions!$S$1:$CT$1,0)+Conditions!$Q$2,FALSE),"")</f>
        <v>1.290713708473367E-3</v>
      </c>
      <c r="V48" s="15">
        <f>IF(V30,V30*(VLOOKUP(V$1,Conditions!$A:$CT,MATCH($B48&amp;"_m1",Conditions!$S$1:$CT$1,0)+Conditions!$Q$2,FALSE)*V$19+V$18*VLOOKUP(V$1,Conditions!$A:$CT,MATCH($B48&amp;"_m2",Conditions!$S$1:$CT$1,0)+Conditions!$Q$2,FALSE))+VLOOKUP(V$1,Conditions!$A:$CT,MATCH($B48&amp;"_b",Conditions!$S$1:$CT$1,0)+Conditions!$Q$2,FALSE),"")</f>
        <v>1.6420746624466723E-3</v>
      </c>
      <c r="W48" s="15">
        <f>IF(W30,W30*(VLOOKUP(W$1,Conditions!$A:$CT,MATCH($B48&amp;"_m1",Conditions!$S$1:$CT$1,0)+Conditions!$Q$2,FALSE)*W$19+W$18*VLOOKUP(W$1,Conditions!$A:$CT,MATCH($B48&amp;"_m2",Conditions!$S$1:$CT$1,0)+Conditions!$Q$2,FALSE))+VLOOKUP(W$1,Conditions!$A:$CT,MATCH($B48&amp;"_b",Conditions!$S$1:$CT$1,0)+Conditions!$Q$2,FALSE),"")</f>
        <v>1.1759836010535121E-3</v>
      </c>
      <c r="X48" s="15" t="str">
        <f>IF(X30,X30*(VLOOKUP(X$1,Conditions!$A:$CT,MATCH($B48&amp;"_m1",Conditions!$S$1:$CT$1,0)+Conditions!$Q$2,FALSE)*X$19+X$18*VLOOKUP(X$1,Conditions!$A:$CT,MATCH($B48&amp;"_m2",Conditions!$S$1:$CT$1,0)+Conditions!$Q$2,FALSE))+VLOOKUP(X$1,Conditions!$A:$CT,MATCH($B48&amp;"_b",Conditions!$S$1:$CT$1,0)+Conditions!$Q$2,FALSE),"")</f>
        <v/>
      </c>
      <c r="Y48" s="15">
        <f>IF(Y30,Y30*(VLOOKUP(Y$1,Conditions!$A:$CT,MATCH($B48&amp;"_m1",Conditions!$S$1:$CT$1,0)+Conditions!$Q$2,FALSE)*Y$19+Y$18*VLOOKUP(Y$1,Conditions!$A:$CT,MATCH($B48&amp;"_m2",Conditions!$S$1:$CT$1,0)+Conditions!$Q$2,FALSE))+VLOOKUP(Y$1,Conditions!$A:$CT,MATCH($B48&amp;"_b",Conditions!$S$1:$CT$1,0)+Conditions!$Q$2,FALSE),"")</f>
        <v>3.1496826848752121E-3</v>
      </c>
      <c r="Z48" s="15">
        <f>IF(Z30,Z30*(VLOOKUP(Z$1,Conditions!$A:$CT,MATCH($B48&amp;"_m1",Conditions!$S$1:$CT$1,0)+Conditions!$Q$2,FALSE)*Z$19+Z$18*VLOOKUP(Z$1,Conditions!$A:$CT,MATCH($B48&amp;"_m2",Conditions!$S$1:$CT$1,0)+Conditions!$Q$2,FALSE))+VLOOKUP(Z$1,Conditions!$A:$CT,MATCH($B48&amp;"_b",Conditions!$S$1:$CT$1,0)+Conditions!$Q$2,FALSE),"")</f>
        <v>2.8171074945467739E-3</v>
      </c>
      <c r="AA48" s="15">
        <f>IF(AA30,AA30*(VLOOKUP(AA$1,Conditions!$A:$CT,MATCH($B48&amp;"_m1",Conditions!$S$1:$CT$1,0)+Conditions!$Q$2,FALSE)*AA$19+AA$18*VLOOKUP(AA$1,Conditions!$A:$CT,MATCH($B48&amp;"_m2",Conditions!$S$1:$CT$1,0)+Conditions!$Q$2,FALSE))+VLOOKUP(AA$1,Conditions!$A:$CT,MATCH($B48&amp;"_b",Conditions!$S$1:$CT$1,0)+Conditions!$Q$2,FALSE),"")</f>
        <v>2.2432522641761344E-3</v>
      </c>
      <c r="AB48" s="15">
        <f>IF(AB30,AB30*(VLOOKUP(AB$1,Conditions!$A:$CT,MATCH($B48&amp;"_m1",Conditions!$S$1:$CT$1,0)+Conditions!$Q$2,FALSE)*AB$19+AB$18*VLOOKUP(AB$1,Conditions!$A:$CT,MATCH($B48&amp;"_m2",Conditions!$S$1:$CT$1,0)+Conditions!$Q$2,FALSE))+VLOOKUP(AB$1,Conditions!$A:$CT,MATCH($B48&amp;"_b",Conditions!$S$1:$CT$1,0)+Conditions!$Q$2,FALSE),"")</f>
        <v>2.6997280156073247E-3</v>
      </c>
      <c r="AC48" s="15">
        <f>IF(AC30,AC30*(VLOOKUP(AC$1,Conditions!$A:$CT,MATCH($B48&amp;"_m1",Conditions!$S$1:$CT$1,0)+Conditions!$Q$2,FALSE)*AC$19+AC$18*VLOOKUP(AC$1,Conditions!$A:$CT,MATCH($B48&amp;"_m2",Conditions!$S$1:$CT$1,0)+Conditions!$Q$2,FALSE))+VLOOKUP(AC$1,Conditions!$A:$CT,MATCH($B48&amp;"_b",Conditions!$S$1:$CT$1,0)+Conditions!$Q$2,FALSE),"")</f>
        <v>1.8976349095210906E-3</v>
      </c>
      <c r="AD48" s="15">
        <f>IF(AD30,AD30*(VLOOKUP(AD$1,Conditions!$A:$CT,MATCH($B48&amp;"_m1",Conditions!$S$1:$CT$1,0)+Conditions!$Q$2,FALSE)*AD$19+AD$18*VLOOKUP(AD$1,Conditions!$A:$CT,MATCH($B48&amp;"_m2",Conditions!$S$1:$CT$1,0)+Conditions!$Q$2,FALSE))+VLOOKUP(AD$1,Conditions!$A:$CT,MATCH($B48&amp;"_b",Conditions!$S$1:$CT$1,0)+Conditions!$Q$2,FALSE),"")</f>
        <v>2.3867160717687946E-3</v>
      </c>
      <c r="AE48" s="15" t="str">
        <f>IF(AE30,AE30*(VLOOKUP(AE$1,Conditions!$A:$CT,MATCH($B48&amp;"_m1",Conditions!$S$1:$CT$1,0)+Conditions!$Q$2,FALSE)*AE$19+AE$18*VLOOKUP(AE$1,Conditions!$A:$CT,MATCH($B48&amp;"_m2",Conditions!$S$1:$CT$1,0)+Conditions!$Q$2,FALSE))+VLOOKUP(AE$1,Conditions!$A:$CT,MATCH($B48&amp;"_b",Conditions!$S$1:$CT$1,0)+Conditions!$Q$2,FALSE),"")</f>
        <v/>
      </c>
      <c r="AF48" s="15" t="str">
        <f>IF(AF30,AF30*(VLOOKUP(AF$1,Conditions!$A:$CT,MATCH($B48&amp;"_m1",Conditions!$S$1:$CT$1,0)+Conditions!$Q$2,FALSE)*AF$19+AF$18*VLOOKUP(AF$1,Conditions!$A:$CT,MATCH($B48&amp;"_m2",Conditions!$S$1:$CT$1,0)+Conditions!$Q$2,FALSE))+VLOOKUP(AF$1,Conditions!$A:$CT,MATCH($B48&amp;"_b",Conditions!$S$1:$CT$1,0)+Conditions!$Q$2,FALSE),"")</f>
        <v/>
      </c>
      <c r="AG48" s="15" t="str">
        <f>IF(AG30,AG30*(VLOOKUP(AG$1,Conditions!$A:$CT,MATCH($B48&amp;"_m1",Conditions!$S$1:$CT$1,0)+Conditions!$Q$2,FALSE)*AG$19+AG$18*VLOOKUP(AG$1,Conditions!$A:$CT,MATCH($B48&amp;"_m2",Conditions!$S$1:$CT$1,0)+Conditions!$Q$2,FALSE))+VLOOKUP(AG$1,Conditions!$A:$CT,MATCH($B48&amp;"_b",Conditions!$S$1:$CT$1,0)+Conditions!$Q$2,FALSE),"")</f>
        <v/>
      </c>
      <c r="AH48" s="15">
        <f>IF(AH30,AH30*(VLOOKUP(AH$1,Conditions!$A:$CT,MATCH($B48&amp;"_m1",Conditions!$S$1:$CT$1,0)+Conditions!$Q$2,FALSE)*AH$19+AH$18*VLOOKUP(AH$1,Conditions!$A:$CT,MATCH($B48&amp;"_m2",Conditions!$S$1:$CT$1,0)+Conditions!$Q$2,FALSE))+VLOOKUP(AH$1,Conditions!$A:$CT,MATCH($B48&amp;"_b",Conditions!$S$1:$CT$1,0)+Conditions!$Q$2,FALSE),"")</f>
        <v>6.4922066362447497E-4</v>
      </c>
      <c r="AI48" s="15">
        <f>IF(AI30,AI30*(VLOOKUP(AI$1,Conditions!$A:$CT,MATCH($B48&amp;"_m1",Conditions!$S$1:$CT$1,0)+Conditions!$Q$2,FALSE)*AI$19+AI$18*VLOOKUP(AI$1,Conditions!$A:$CT,MATCH($B48&amp;"_m2",Conditions!$S$1:$CT$1,0)+Conditions!$Q$2,FALSE))+VLOOKUP(AI$1,Conditions!$A:$CT,MATCH($B48&amp;"_b",Conditions!$S$1:$CT$1,0)+Conditions!$Q$2,FALSE),"")</f>
        <v>4.5002796001242007E-4</v>
      </c>
      <c r="AJ48" s="15">
        <f>IF(AJ30,AJ30*(VLOOKUP(AJ$1,Conditions!$A:$CT,MATCH($B48&amp;"_m1",Conditions!$S$1:$CT$1,0)+Conditions!$Q$2,FALSE)*AJ$19+AJ$18*VLOOKUP(AJ$1,Conditions!$A:$CT,MATCH($B48&amp;"_m2",Conditions!$S$1:$CT$1,0)+Conditions!$Q$2,FALSE))+VLOOKUP(AJ$1,Conditions!$A:$CT,MATCH($B48&amp;"_b",Conditions!$S$1:$CT$1,0)+Conditions!$Q$2,FALSE),"")</f>
        <v>3.9100789968292236E-4</v>
      </c>
      <c r="AK48" s="15">
        <f>IF(AK30,AK30*(VLOOKUP(AK$1,Conditions!$A:$CT,MATCH($B48&amp;"_m1",Conditions!$S$1:$CT$1,0)+Conditions!$Q$2,FALSE)*AK$19+AK$18*VLOOKUP(AK$1,Conditions!$A:$CT,MATCH($B48&amp;"_m2",Conditions!$S$1:$CT$1,0)+Conditions!$Q$2,FALSE))+VLOOKUP(AK$1,Conditions!$A:$CT,MATCH($B48&amp;"_b",Conditions!$S$1:$CT$1,0)+Conditions!$Q$2,FALSE),"")</f>
        <v>3.6887537705936074E-4</v>
      </c>
      <c r="AL48" s="15">
        <f>IF(AL30,AL30*(VLOOKUP(AL$1,Conditions!$A:$CT,MATCH($B48&amp;"_m1",Conditions!$S$1:$CT$1,0)+Conditions!$Q$2,FALSE)*AL$19+AL$18*VLOOKUP(AL$1,Conditions!$A:$CT,MATCH($B48&amp;"_m2",Conditions!$S$1:$CT$1,0)+Conditions!$Q$2,FALSE))+VLOOKUP(AL$1,Conditions!$A:$CT,MATCH($B48&amp;"_b",Conditions!$S$1:$CT$1,0)+Conditions!$Q$2,FALSE),"")</f>
        <v>3.7625288460054791E-4</v>
      </c>
      <c r="AM48" s="15">
        <f>IF(AM30,AM30*(VLOOKUP(AM$1,Conditions!$A:$CT,MATCH($B48&amp;"_m1",Conditions!$S$1:$CT$1,0)+Conditions!$Q$2,FALSE)*AM$19+AM$18*VLOOKUP(AM$1,Conditions!$A:$CT,MATCH($B48&amp;"_m2",Conditions!$S$1:$CT$1,0)+Conditions!$Q$2,FALSE))+VLOOKUP(AM$1,Conditions!$A:$CT,MATCH($B48&amp;"_b",Conditions!$S$1:$CT$1,0)+Conditions!$Q$2,FALSE),"")</f>
        <v>3.9838540722410959E-4</v>
      </c>
      <c r="AN48" s="15">
        <f>IF(AN30,AN30*(VLOOKUP(AN$1,Conditions!$A:$CT,MATCH($B48&amp;"_m1",Conditions!$S$1:$CT$1,0)+Conditions!$Q$2,FALSE)*AN$19+AN$18*VLOOKUP(AN$1,Conditions!$A:$CT,MATCH($B48&amp;"_m2",Conditions!$S$1:$CT$1,0)+Conditions!$Q$2,FALSE))+VLOOKUP(AN$1,Conditions!$A:$CT,MATCH($B48&amp;"_b",Conditions!$S$1:$CT$1,0)+Conditions!$Q$2,FALSE),"")</f>
        <v>3.9100789968292236E-4</v>
      </c>
      <c r="AO48" s="15">
        <f>IF(AO30,AO30*(VLOOKUP(AO$1,Conditions!$A:$CT,MATCH($B48&amp;"_m1",Conditions!$S$1:$CT$1,0)+Conditions!$Q$2,FALSE)*AO$19+AO$18*VLOOKUP(AO$1,Conditions!$A:$CT,MATCH($B48&amp;"_m2",Conditions!$S$1:$CT$1,0)+Conditions!$Q$2,FALSE))+VLOOKUP(AO$1,Conditions!$A:$CT,MATCH($B48&amp;"_b",Conditions!$S$1:$CT$1,0)+Conditions!$Q$2,FALSE),"")</f>
        <v>3.8363039214173519E-4</v>
      </c>
      <c r="AP48" s="15">
        <f>IF(AP30,AP30*(VLOOKUP(AP$1,Conditions!$A:$CT,MATCH($B48&amp;"_m1",Conditions!$S$1:$CT$1,0)+Conditions!$Q$2,FALSE)*AP$19+AP$18*VLOOKUP(AP$1,Conditions!$A:$CT,MATCH($B48&amp;"_m2",Conditions!$S$1:$CT$1,0)+Conditions!$Q$2,FALSE))+VLOOKUP(AP$1,Conditions!$A:$CT,MATCH($B48&amp;"_b",Conditions!$S$1:$CT$1,0)+Conditions!$Q$2,FALSE),"")</f>
        <v>3.6149786951817351E-4</v>
      </c>
      <c r="AQ48" s="15">
        <f>IF(AQ30,AQ30*(VLOOKUP(AQ$1,Conditions!$A:$CT,MATCH($B48&amp;"_m1",Conditions!$S$1:$CT$1,0)+Conditions!$Q$2,FALSE)*AQ$19+AQ$18*VLOOKUP(AQ$1,Conditions!$A:$CT,MATCH($B48&amp;"_m2",Conditions!$S$1:$CT$1,0)+Conditions!$Q$2,FALSE))+VLOOKUP(AQ$1,Conditions!$A:$CT,MATCH($B48&amp;"_b",Conditions!$S$1:$CT$1,0)+Conditions!$Q$2,FALSE),"")</f>
        <v>3.5412036197698629E-4</v>
      </c>
      <c r="AR48" s="15">
        <f>IF(AR30,AR30*(VLOOKUP(AR$1,Conditions!$A:$CT,MATCH($B48&amp;"_m1",Conditions!$S$1:$CT$1,0)+Conditions!$Q$2,FALSE)*AR$19+AR$18*VLOOKUP(AR$1,Conditions!$A:$CT,MATCH($B48&amp;"_m2",Conditions!$S$1:$CT$1,0)+Conditions!$Q$2,FALSE))+VLOOKUP(AR$1,Conditions!$A:$CT,MATCH($B48&amp;"_b",Conditions!$S$1:$CT$1,0)+Conditions!$Q$2,FALSE),"")</f>
        <v>3.5412036197698629E-4</v>
      </c>
      <c r="AS48" s="15">
        <f>IF(AS30,AS30*(VLOOKUP(AS$1,Conditions!$A:$CT,MATCH($B48&amp;"_m1",Conditions!$S$1:$CT$1,0)+Conditions!$Q$2,FALSE)*AS$19+AS$18*VLOOKUP(AS$1,Conditions!$A:$CT,MATCH($B48&amp;"_m2",Conditions!$S$1:$CT$1,0)+Conditions!$Q$2,FALSE))+VLOOKUP(AS$1,Conditions!$A:$CT,MATCH($B48&amp;"_b",Conditions!$S$1:$CT$1,0)+Conditions!$Q$2,FALSE),"")</f>
        <v>4.1072742147747304E-4</v>
      </c>
      <c r="AT48" s="15">
        <f>IF(AT30,AT30*(VLOOKUP(AT$1,Conditions!$A:$CT,MATCH($B48&amp;"_m1",Conditions!$S$1:$CT$1,0)+Conditions!$Q$2,FALSE)*AT$19+AT$18*VLOOKUP(AT$1,Conditions!$A:$CT,MATCH($B48&amp;"_m2",Conditions!$S$1:$CT$1,0)+Conditions!$Q$2,FALSE))+VLOOKUP(AT$1,Conditions!$A:$CT,MATCH($B48&amp;"_b",Conditions!$S$1:$CT$1,0)+Conditions!$Q$2,FALSE),"")</f>
        <v>4.021706001966924E-4</v>
      </c>
      <c r="AU48" s="15">
        <f>IF(AU30,AU30*(VLOOKUP(AU$1,Conditions!$A:$CT,MATCH($B48&amp;"_m1",Conditions!$S$1:$CT$1,0)+Conditions!$Q$2,FALSE)*AU$19+AU$18*VLOOKUP(AU$1,Conditions!$A:$CT,MATCH($B48&amp;"_m2",Conditions!$S$1:$CT$1,0)+Conditions!$Q$2,FALSE))+VLOOKUP(AU$1,Conditions!$A:$CT,MATCH($B48&amp;"_b",Conditions!$S$1:$CT$1,0)+Conditions!$Q$2,FALSE),"")</f>
        <v>4.4495470660059586E-4</v>
      </c>
      <c r="AV48" s="15">
        <f>IF(AV30,AV30*(VLOOKUP(AV$1,Conditions!$A:$CT,MATCH($B48&amp;"_m1",Conditions!$S$1:$CT$1,0)+Conditions!$Q$2,FALSE)*AV$19+AV$18*VLOOKUP(AV$1,Conditions!$A:$CT,MATCH($B48&amp;"_m2",Conditions!$S$1:$CT$1,0)+Conditions!$Q$2,FALSE))+VLOOKUP(AV$1,Conditions!$A:$CT,MATCH($B48&amp;"_b",Conditions!$S$1:$CT$1,0)+Conditions!$Q$2,FALSE),"")</f>
        <v>4.962956342852799E-4</v>
      </c>
      <c r="AW48" s="15">
        <f>IF(AW30,AW30*(VLOOKUP(AW$1,Conditions!$A:$CT,MATCH($B48&amp;"_m1",Conditions!$S$1:$CT$1,0)+Conditions!$Q$2,FALSE)*AW$19+AW$18*VLOOKUP(AW$1,Conditions!$A:$CT,MATCH($B48&amp;"_m2",Conditions!$S$1:$CT$1,0)+Conditions!$Q$2,FALSE))+VLOOKUP(AW$1,Conditions!$A:$CT,MATCH($B48&amp;"_b",Conditions!$S$1:$CT$1,0)+Conditions!$Q$2,FALSE),"")</f>
        <v>5.1340927684684129E-4</v>
      </c>
      <c r="AX48" s="15">
        <f>IF(AX30,AX30*(VLOOKUP(AX$1,Conditions!$A:$CT,MATCH($B48&amp;"_m1",Conditions!$S$1:$CT$1,0)+Conditions!$Q$2,FALSE)*AX$19+AX$18*VLOOKUP(AX$1,Conditions!$A:$CT,MATCH($B48&amp;"_m2",Conditions!$S$1:$CT$1,0)+Conditions!$Q$2,FALSE))+VLOOKUP(AX$1,Conditions!$A:$CT,MATCH($B48&amp;"_b",Conditions!$S$1:$CT$1,0)+Conditions!$Q$2,FALSE),"")</f>
        <v>5.3052291940840278E-4</v>
      </c>
      <c r="AY48" s="15">
        <f>IF(AY30,AY30*(VLOOKUP(AY$1,Conditions!$A:$CT,MATCH($B48&amp;"_m1",Conditions!$S$1:$CT$1,0)+Conditions!$Q$2,FALSE)*AY$19+AY$18*VLOOKUP(AY$1,Conditions!$A:$CT,MATCH($B48&amp;"_m2",Conditions!$S$1:$CT$1,0)+Conditions!$Q$2,FALSE))+VLOOKUP(AY$1,Conditions!$A:$CT,MATCH($B48&amp;"_b",Conditions!$S$1:$CT$1,0)+Conditions!$Q$2,FALSE),"")</f>
        <v>5.1340927684684129E-4</v>
      </c>
      <c r="AZ48" s="15">
        <f>IF(AZ30,AZ30*(VLOOKUP(AZ$1,Conditions!$A:$CT,MATCH($B48&amp;"_m1",Conditions!$S$1:$CT$1,0)+Conditions!$Q$2,FALSE)*AZ$19+AZ$18*VLOOKUP(AZ$1,Conditions!$A:$CT,MATCH($B48&amp;"_m2",Conditions!$S$1:$CT$1,0)+Conditions!$Q$2,FALSE))+VLOOKUP(AZ$1,Conditions!$A:$CT,MATCH($B48&amp;"_b",Conditions!$S$1:$CT$1,0)+Conditions!$Q$2,FALSE),"")</f>
        <v>4.7918199172371857E-4</v>
      </c>
      <c r="BA48" s="15">
        <f>IF(BA30,BA30*(VLOOKUP(BA$1,Conditions!$A:$CT,MATCH($B48&amp;"_m1",Conditions!$S$1:$CT$1,0)+Conditions!$Q$2,FALSE)*BA$19+BA$18*VLOOKUP(BA$1,Conditions!$A:$CT,MATCH($B48&amp;"_m2",Conditions!$S$1:$CT$1,0)+Conditions!$Q$2,FALSE))+VLOOKUP(BA$1,Conditions!$A:$CT,MATCH($B48&amp;"_b",Conditions!$S$1:$CT$1,0)+Conditions!$Q$2,FALSE),"")</f>
        <v>4.6206834916215724E-4</v>
      </c>
      <c r="BB48" s="15">
        <f>IF(BB30,BB30*(VLOOKUP(BB$1,Conditions!$A:$CT,MATCH($B48&amp;"_m1",Conditions!$S$1:$CT$1,0)+Conditions!$Q$2,FALSE)*BB$19+BB$18*VLOOKUP(BB$1,Conditions!$A:$CT,MATCH($B48&amp;"_m2",Conditions!$S$1:$CT$1,0)+Conditions!$Q$2,FALSE))+VLOOKUP(BB$1,Conditions!$A:$CT,MATCH($B48&amp;"_b",Conditions!$S$1:$CT$1,0)+Conditions!$Q$2,FALSE),"")</f>
        <v>3.3890920962934267E-4</v>
      </c>
      <c r="BC48" s="15">
        <f>IF(BC30,BC30*(VLOOKUP(BC$1,Conditions!$A:$CT,MATCH($B48&amp;"_m1",Conditions!$S$1:$CT$1,0)+Conditions!$Q$2,FALSE)*BC$19+BC$18*VLOOKUP(BC$1,Conditions!$A:$CT,MATCH($B48&amp;"_m2",Conditions!$S$1:$CT$1,0)+Conditions!$Q$2,FALSE))+VLOOKUP(BC$1,Conditions!$A:$CT,MATCH($B48&amp;"_b",Conditions!$S$1:$CT$1,0)+Conditions!$Q$2,FALSE),"")</f>
        <v>3.0809928148122065E-4</v>
      </c>
      <c r="BD48" s="15">
        <f>IF(BD30,BD30*(VLOOKUP(BD$1,Conditions!$A:$CT,MATCH($B48&amp;"_m1",Conditions!$S$1:$CT$1,0)+Conditions!$Q$2,FALSE)*BD$19+BD$18*VLOOKUP(BD$1,Conditions!$A:$CT,MATCH($B48&amp;"_m2",Conditions!$S$1:$CT$1,0)+Conditions!$Q$2,FALSE))+VLOOKUP(BD$1,Conditions!$A:$CT,MATCH($B48&amp;"_b",Conditions!$S$1:$CT$1,0)+Conditions!$Q$2,FALSE),"")</f>
        <v>2.7112736770347419E-4</v>
      </c>
      <c r="BE48" s="15">
        <f>IF(BE30,BE30*(VLOOKUP(BE$1,Conditions!$A:$CT,MATCH($B48&amp;"_m1",Conditions!$S$1:$CT$1,0)+Conditions!$Q$2,FALSE)*BE$19+BE$18*VLOOKUP(BE$1,Conditions!$A:$CT,MATCH($B48&amp;"_m2",Conditions!$S$1:$CT$1,0)+Conditions!$Q$2,FALSE))+VLOOKUP(BE$1,Conditions!$A:$CT,MATCH($B48&amp;"_b",Conditions!$S$1:$CT$1,0)+Conditions!$Q$2,FALSE),"")</f>
        <v>2.5264141081460088E-4</v>
      </c>
      <c r="BF48" s="15">
        <f>IF(BF30,BF30*(VLOOKUP(BF$1,Conditions!$A:$CT,MATCH($B48&amp;"_m1",Conditions!$S$1:$CT$1,0)+Conditions!$Q$2,FALSE)*BF$19+BF$18*VLOOKUP(BF$1,Conditions!$A:$CT,MATCH($B48&amp;"_m2",Conditions!$S$1:$CT$1,0)+Conditions!$Q$2,FALSE))+VLOOKUP(BF$1,Conditions!$A:$CT,MATCH($B48&amp;"_b",Conditions!$S$1:$CT$1,0)+Conditions!$Q$2,FALSE),"")</f>
        <v>2.7728935333309857E-4</v>
      </c>
      <c r="BG48" s="15">
        <f>IF(BG30,BG30*(VLOOKUP(BG$1,Conditions!$A:$CT,MATCH($B48&amp;"_m1",Conditions!$S$1:$CT$1,0)+Conditions!$Q$2,FALSE)*BG$19+BG$18*VLOOKUP(BG$1,Conditions!$A:$CT,MATCH($B48&amp;"_m2",Conditions!$S$1:$CT$1,0)+Conditions!$Q$2,FALSE))+VLOOKUP(BG$1,Conditions!$A:$CT,MATCH($B48&amp;"_b",Conditions!$S$1:$CT$1,0)+Conditions!$Q$2,FALSE),"")</f>
        <v>2.649653820738497E-4</v>
      </c>
      <c r="BH48" s="15">
        <f>IF(BH30,BH30*(VLOOKUP(BH$1,Conditions!$A:$CT,MATCH($B48&amp;"_m1",Conditions!$S$1:$CT$1,0)+Conditions!$Q$2,FALSE)*BH$19+BH$18*VLOOKUP(BH$1,Conditions!$A:$CT,MATCH($B48&amp;"_m2",Conditions!$S$1:$CT$1,0)+Conditions!$Q$2,FALSE))+VLOOKUP(BH$1,Conditions!$A:$CT,MATCH($B48&amp;"_b",Conditions!$S$1:$CT$1,0)+Conditions!$Q$2,FALSE),"")</f>
        <v>2.5880339644422532E-4</v>
      </c>
      <c r="BI48" s="15">
        <f>IF(BI30,BI30*(VLOOKUP(BI$1,Conditions!$A:$CT,MATCH($B48&amp;"_m1",Conditions!$S$1:$CT$1,0)+Conditions!$Q$2,FALSE)*BI$19+BI$18*VLOOKUP(BI$1,Conditions!$A:$CT,MATCH($B48&amp;"_m2",Conditions!$S$1:$CT$1,0)+Conditions!$Q$2,FALSE))+VLOOKUP(BI$1,Conditions!$A:$CT,MATCH($B48&amp;"_b",Conditions!$S$1:$CT$1,0)+Conditions!$Q$2,FALSE),"")</f>
        <v>2.4031743955535209E-4</v>
      </c>
      <c r="BJ48" s="15">
        <f>IF(BJ30,BJ30*(VLOOKUP(BJ$1,Conditions!$A:$CT,MATCH($B48&amp;"_m1",Conditions!$S$1:$CT$1,0)+Conditions!$Q$2,FALSE)*BJ$19+BJ$18*VLOOKUP(BJ$1,Conditions!$A:$CT,MATCH($B48&amp;"_m2",Conditions!$S$1:$CT$1,0)+Conditions!$Q$2,FALSE))+VLOOKUP(BJ$1,Conditions!$A:$CT,MATCH($B48&amp;"_b",Conditions!$S$1:$CT$1,0)+Conditions!$Q$2,FALSE),"")</f>
        <v>2.3415545392572765E-4</v>
      </c>
      <c r="BK48" s="15">
        <f>IF(BK30,BK30*(VLOOKUP(BK$1,Conditions!$A:$CT,MATCH($B48&amp;"_m1",Conditions!$S$1:$CT$1,0)+Conditions!$Q$2,FALSE)*BK$19+BK$18*VLOOKUP(BK$1,Conditions!$A:$CT,MATCH($B48&amp;"_m2",Conditions!$S$1:$CT$1,0)+Conditions!$Q$2,FALSE))+VLOOKUP(BK$1,Conditions!$A:$CT,MATCH($B48&amp;"_b",Conditions!$S$1:$CT$1,0)+Conditions!$Q$2,FALSE),"")</f>
        <v>2.3415545392572765E-4</v>
      </c>
      <c r="BL48" s="15">
        <f>IF(BL30,BL30*(VLOOKUP(BL$1,Conditions!$A:$CT,MATCH($B48&amp;"_m1",Conditions!$S$1:$CT$1,0)+Conditions!$Q$2,FALSE)*BL$19+BL$18*VLOOKUP(BL$1,Conditions!$A:$CT,MATCH($B48&amp;"_m2",Conditions!$S$1:$CT$1,0)+Conditions!$Q$2,FALSE))+VLOOKUP(BL$1,Conditions!$A:$CT,MATCH($B48&amp;"_b",Conditions!$S$1:$CT$1,0)+Conditions!$Q$2,FALSE),"")</f>
        <v>1.8379557585003866E-4</v>
      </c>
      <c r="BM48" s="15">
        <f>IF(BM30,BM30*(VLOOKUP(BM$1,Conditions!$A:$CT,MATCH($B48&amp;"_m1",Conditions!$S$1:$CT$1,0)+Conditions!$Q$2,FALSE)*BM$19+BM$18*VLOOKUP(BM$1,Conditions!$A:$CT,MATCH($B48&amp;"_m2",Conditions!$S$1:$CT$1,0)+Conditions!$Q$2,FALSE))+VLOOKUP(BM$1,Conditions!$A:$CT,MATCH($B48&amp;"_b",Conditions!$S$1:$CT$1,0)+Conditions!$Q$2,FALSE),"")</f>
        <v>1.539908878743567E-4</v>
      </c>
      <c r="BN48" s="15">
        <f>IF(BN30,BN30*(VLOOKUP(BN$1,Conditions!$A:$CT,MATCH($B48&amp;"_m1",Conditions!$S$1:$CT$1,0)+Conditions!$Q$2,FALSE)*BN$19+BN$18*VLOOKUP(BN$1,Conditions!$A:$CT,MATCH($B48&amp;"_m2",Conditions!$S$1:$CT$1,0)+Conditions!$Q$2,FALSE))+VLOOKUP(BN$1,Conditions!$A:$CT,MATCH($B48&amp;"_b",Conditions!$S$1:$CT$1,0)+Conditions!$Q$2,FALSE),"")</f>
        <v>1.4902343987840971E-4</v>
      </c>
      <c r="BO48" s="15">
        <f>IF(BO30,BO30*(VLOOKUP(BO$1,Conditions!$A:$CT,MATCH($B48&amp;"_m1",Conditions!$S$1:$CT$1,0)+Conditions!$Q$2,FALSE)*BO$19+BO$18*VLOOKUP(BO$1,Conditions!$A:$CT,MATCH($B48&amp;"_m2",Conditions!$S$1:$CT$1,0)+Conditions!$Q$2,FALSE))+VLOOKUP(BO$1,Conditions!$A:$CT,MATCH($B48&amp;"_b",Conditions!$S$1:$CT$1,0)+Conditions!$Q$2,FALSE),"")</f>
        <v>1.5895833587030372E-4</v>
      </c>
      <c r="BP48" s="15">
        <f>IF(BP30,BP30*(VLOOKUP(BP$1,Conditions!$A:$CT,MATCH($B48&amp;"_m1",Conditions!$S$1:$CT$1,0)+Conditions!$Q$2,FALSE)*BP$19+BP$18*VLOOKUP(BP$1,Conditions!$A:$CT,MATCH($B48&amp;"_m2",Conditions!$S$1:$CT$1,0)+Conditions!$Q$2,FALSE))+VLOOKUP(BP$1,Conditions!$A:$CT,MATCH($B48&amp;"_b",Conditions!$S$1:$CT$1,0)+Conditions!$Q$2,FALSE),"")</f>
        <v>1.5895833587030372E-4</v>
      </c>
      <c r="BQ48" s="15">
        <f>IF(BQ30,BQ30*(VLOOKUP(BQ$1,Conditions!$A:$CT,MATCH($B48&amp;"_m1",Conditions!$S$1:$CT$1,0)+Conditions!$Q$2,FALSE)*BQ$19+BQ$18*VLOOKUP(BQ$1,Conditions!$A:$CT,MATCH($B48&amp;"_m2",Conditions!$S$1:$CT$1,0)+Conditions!$Q$2,FALSE))+VLOOKUP(BQ$1,Conditions!$A:$CT,MATCH($B48&amp;"_b",Conditions!$S$1:$CT$1,0)+Conditions!$Q$2,FALSE),"")</f>
        <v>1.539908878743567E-4</v>
      </c>
      <c r="BR48" s="15">
        <f>IF(BR30,BR30*(VLOOKUP(BR$1,Conditions!$A:$CT,MATCH($B48&amp;"_m1",Conditions!$S$1:$CT$1,0)+Conditions!$Q$2,FALSE)*BR$19+BR$18*VLOOKUP(BR$1,Conditions!$A:$CT,MATCH($B48&amp;"_m2",Conditions!$S$1:$CT$1,0)+Conditions!$Q$2,FALSE))+VLOOKUP(BR$1,Conditions!$A:$CT,MATCH($B48&amp;"_b",Conditions!$S$1:$CT$1,0)+Conditions!$Q$2,FALSE),"")</f>
        <v>1.4405599188246272E-4</v>
      </c>
      <c r="BS48" s="15">
        <f>IF(BS30,BS30*(VLOOKUP(BS$1,Conditions!$A:$CT,MATCH($B48&amp;"_m1",Conditions!$S$1:$CT$1,0)+Conditions!$Q$2,FALSE)*BS$19+BS$18*VLOOKUP(BS$1,Conditions!$A:$CT,MATCH($B48&amp;"_m2",Conditions!$S$1:$CT$1,0)+Conditions!$Q$2,FALSE))+VLOOKUP(BS$1,Conditions!$A:$CT,MATCH($B48&amp;"_b",Conditions!$S$1:$CT$1,0)+Conditions!$Q$2,FALSE),"")</f>
        <v>1.4405599188246272E-4</v>
      </c>
      <c r="BT48" s="15">
        <f>IF(BT30,BT30*(VLOOKUP(BT$1,Conditions!$A:$CT,MATCH($B48&amp;"_m1",Conditions!$S$1:$CT$1,0)+Conditions!$Q$2,FALSE)*BT$19+BT$18*VLOOKUP(BT$1,Conditions!$A:$CT,MATCH($B48&amp;"_m2",Conditions!$S$1:$CT$1,0)+Conditions!$Q$2,FALSE))+VLOOKUP(BT$1,Conditions!$A:$CT,MATCH($B48&amp;"_b",Conditions!$S$1:$CT$1,0)+Conditions!$Q$2,FALSE),"")</f>
        <v>3.7625288460054791E-4</v>
      </c>
      <c r="BU48" s="15">
        <f>IF(BU30,BU30*(VLOOKUP(BU$1,Conditions!$A:$CT,MATCH($B48&amp;"_m1",Conditions!$S$1:$CT$1,0)+Conditions!$Q$2,FALSE)*BU$19+BU$18*VLOOKUP(BU$1,Conditions!$A:$CT,MATCH($B48&amp;"_m2",Conditions!$S$1:$CT$1,0)+Conditions!$Q$2,FALSE))+VLOOKUP(BU$1,Conditions!$A:$CT,MATCH($B48&amp;"_b",Conditions!$S$1:$CT$1,0)+Conditions!$Q$2,FALSE),"")</f>
        <v>4.3527294493004567E-4</v>
      </c>
      <c r="BV48" s="15">
        <f>IF(BV30,BV30*(VLOOKUP(BV$1,Conditions!$A:$CT,MATCH($B48&amp;"_m1",Conditions!$S$1:$CT$1,0)+Conditions!$Q$2,FALSE)*BV$19+BV$18*VLOOKUP(BV$1,Conditions!$A:$CT,MATCH($B48&amp;"_m2",Conditions!$S$1:$CT$1,0)+Conditions!$Q$2,FALSE))+VLOOKUP(BV$1,Conditions!$A:$CT,MATCH($B48&amp;"_b",Conditions!$S$1:$CT$1,0)+Conditions!$Q$2,FALSE),"")</f>
        <v>4.574054675536073E-4</v>
      </c>
      <c r="BW48" s="15">
        <f>IF(BW30,BW30*(VLOOKUP(BW$1,Conditions!$A:$CT,MATCH($B48&amp;"_m1",Conditions!$S$1:$CT$1,0)+Conditions!$Q$2,FALSE)*BW$19+BW$18*VLOOKUP(BW$1,Conditions!$A:$CT,MATCH($B48&amp;"_m2",Conditions!$S$1:$CT$1,0)+Conditions!$Q$2,FALSE))+VLOOKUP(BW$1,Conditions!$A:$CT,MATCH($B48&amp;"_b",Conditions!$S$1:$CT$1,0)+Conditions!$Q$2,FALSE),"")</f>
        <v>4.7216048263598175E-4</v>
      </c>
      <c r="BX48" s="15">
        <f>IF(BX30,BX30*(VLOOKUP(BX$1,Conditions!$A:$CT,MATCH($B48&amp;"_m1",Conditions!$S$1:$CT$1,0)+Conditions!$Q$2,FALSE)*BX$19+BX$18*VLOOKUP(BX$1,Conditions!$A:$CT,MATCH($B48&amp;"_m2",Conditions!$S$1:$CT$1,0)+Conditions!$Q$2,FALSE))+VLOOKUP(BX$1,Conditions!$A:$CT,MATCH($B48&amp;"_b",Conditions!$S$1:$CT$1,0)+Conditions!$Q$2,FALSE),"")</f>
        <v>4.9429300525954338E-4</v>
      </c>
      <c r="BY48" s="15">
        <f>IF(BY30,BY30*(VLOOKUP(BY$1,Conditions!$A:$CT,MATCH($B48&amp;"_m1",Conditions!$S$1:$CT$1,0)+Conditions!$Q$2,FALSE)*BY$19+BY$18*VLOOKUP(BY$1,Conditions!$A:$CT,MATCH($B48&amp;"_m2",Conditions!$S$1:$CT$1,0)+Conditions!$Q$2,FALSE))+VLOOKUP(BY$1,Conditions!$A:$CT,MATCH($B48&amp;"_b",Conditions!$S$1:$CT$1,0)+Conditions!$Q$2,FALSE),"")</f>
        <v>4.7953799017716892E-4</v>
      </c>
      <c r="BZ48" s="15">
        <f>IF(BZ30,BZ30*(VLOOKUP(BZ$1,Conditions!$A:$CT,MATCH($B48&amp;"_m1",Conditions!$S$1:$CT$1,0)+Conditions!$Q$2,FALSE)*BZ$19+BZ$18*VLOOKUP(BZ$1,Conditions!$A:$CT,MATCH($B48&amp;"_m2",Conditions!$S$1:$CT$1,0)+Conditions!$Q$2,FALSE))+VLOOKUP(BZ$1,Conditions!$A:$CT,MATCH($B48&amp;"_b",Conditions!$S$1:$CT$1,0)+Conditions!$Q$2,FALSE),"")</f>
        <v>4.7953799017716892E-4</v>
      </c>
      <c r="CA48" s="15">
        <f>IF(CA30,CA30*(VLOOKUP(CA$1,Conditions!$A:$CT,MATCH($B48&amp;"_m1",Conditions!$S$1:$CT$1,0)+Conditions!$Q$2,FALSE)*CA$19+CA$18*VLOOKUP(CA$1,Conditions!$A:$CT,MATCH($B48&amp;"_m2",Conditions!$S$1:$CT$1,0)+Conditions!$Q$2,FALSE))+VLOOKUP(CA$1,Conditions!$A:$CT,MATCH($B48&amp;"_b",Conditions!$S$1:$CT$1,0)+Conditions!$Q$2,FALSE),"")</f>
        <v>4.574054675536073E-4</v>
      </c>
      <c r="CB48" s="15">
        <f>IF(CB30,CB30*(VLOOKUP(CB$1,Conditions!$A:$CT,MATCH($B48&amp;"_m1",Conditions!$S$1:$CT$1,0)+Conditions!$Q$2,FALSE)*CB$19+CB$18*VLOOKUP(CB$1,Conditions!$A:$CT,MATCH($B48&amp;"_m2",Conditions!$S$1:$CT$1,0)+Conditions!$Q$2,FALSE))+VLOOKUP(CB$1,Conditions!$A:$CT,MATCH($B48&amp;"_b",Conditions!$S$1:$CT$1,0)+Conditions!$Q$2,FALSE),"")</f>
        <v>4.3527294493004567E-4</v>
      </c>
      <c r="CC48" s="15">
        <f>IF(CC30,CC30*(VLOOKUP(CC$1,Conditions!$A:$CT,MATCH($B48&amp;"_m1",Conditions!$S$1:$CT$1,0)+Conditions!$Q$2,FALSE)*CC$19+CC$18*VLOOKUP(CC$1,Conditions!$A:$CT,MATCH($B48&amp;"_m2",Conditions!$S$1:$CT$1,0)+Conditions!$Q$2,FALSE))+VLOOKUP(CC$1,Conditions!$A:$CT,MATCH($B48&amp;"_b",Conditions!$S$1:$CT$1,0)+Conditions!$Q$2,FALSE),"")</f>
        <v>4.0498598920031678E-4</v>
      </c>
      <c r="CD48" s="15">
        <f>IF(CD30,CD30*(VLOOKUP(CD$1,Conditions!$A:$CT,MATCH($B48&amp;"_m1",Conditions!$S$1:$CT$1,0)+Conditions!$Q$2,FALSE)*CD$19+CD$18*VLOOKUP(CD$1,Conditions!$A:$CT,MATCH($B48&amp;"_m2",Conditions!$S$1:$CT$1,0)+Conditions!$Q$2,FALSE))+VLOOKUP(CD$1,Conditions!$A:$CT,MATCH($B48&amp;"_b",Conditions!$S$1:$CT$1,0)+Conditions!$Q$2,FALSE),"")</f>
        <v>3.7553246271302098E-4</v>
      </c>
      <c r="CE48" s="15">
        <f>IF(CE30,CE30*(VLOOKUP(CE$1,Conditions!$A:$CT,MATCH($B48&amp;"_m1",Conditions!$S$1:$CT$1,0)+Conditions!$Q$2,FALSE)*CE$19+CE$18*VLOOKUP(CE$1,Conditions!$A:$CT,MATCH($B48&amp;"_m2",Conditions!$S$1:$CT$1,0)+Conditions!$Q$2,FALSE))+VLOOKUP(CE$1,Conditions!$A:$CT,MATCH($B48&amp;"_b",Conditions!$S$1:$CT$1,0)+Conditions!$Q$2,FALSE),"")</f>
        <v>3.9762260757849287E-4</v>
      </c>
      <c r="CF48" s="15">
        <f>IF(CF30,CF30*(VLOOKUP(CF$1,Conditions!$A:$CT,MATCH($B48&amp;"_m1",Conditions!$S$1:$CT$1,0)+Conditions!$Q$2,FALSE)*CF$19+CF$18*VLOOKUP(CF$1,Conditions!$A:$CT,MATCH($B48&amp;"_m2",Conditions!$S$1:$CT$1,0)+Conditions!$Q$2,FALSE))+VLOOKUP(CF$1,Conditions!$A:$CT,MATCH($B48&amp;"_b",Conditions!$S$1:$CT$1,0)+Conditions!$Q$2,FALSE),"")</f>
        <v>4.0498598920031678E-4</v>
      </c>
      <c r="CG48" s="15">
        <f>IF(CG30,CG30*(VLOOKUP(CG$1,Conditions!$A:$CT,MATCH($B48&amp;"_m1",Conditions!$S$1:$CT$1,0)+Conditions!$Q$2,FALSE)*CG$19+CG$18*VLOOKUP(CG$1,Conditions!$A:$CT,MATCH($B48&amp;"_m2",Conditions!$S$1:$CT$1,0)+Conditions!$Q$2,FALSE))+VLOOKUP(CG$1,Conditions!$A:$CT,MATCH($B48&amp;"_b",Conditions!$S$1:$CT$1,0)+Conditions!$Q$2,FALSE),"")</f>
        <v>4.1234937082214074E-4</v>
      </c>
      <c r="CH48" s="15">
        <f>IF(CH30,CH30*(VLOOKUP(CH$1,Conditions!$A:$CT,MATCH($B48&amp;"_m1",Conditions!$S$1:$CT$1,0)+Conditions!$Q$2,FALSE)*CH$19+CH$18*VLOOKUP(CH$1,Conditions!$A:$CT,MATCH($B48&amp;"_m2",Conditions!$S$1:$CT$1,0)+Conditions!$Q$2,FALSE))+VLOOKUP(CH$1,Conditions!$A:$CT,MATCH($B48&amp;"_b",Conditions!$S$1:$CT$1,0)+Conditions!$Q$2,FALSE),"")</f>
        <v>4.1234937082214074E-4</v>
      </c>
      <c r="CI48" s="15">
        <f>IF(CI30,CI30*(VLOOKUP(CI$1,Conditions!$A:$CT,MATCH($B48&amp;"_m1",Conditions!$S$1:$CT$1,0)+Conditions!$Q$2,FALSE)*CI$19+CI$18*VLOOKUP(CI$1,Conditions!$A:$CT,MATCH($B48&amp;"_m2",Conditions!$S$1:$CT$1,0)+Conditions!$Q$2,FALSE))+VLOOKUP(CI$1,Conditions!$A:$CT,MATCH($B48&amp;"_b",Conditions!$S$1:$CT$1,0)+Conditions!$Q$2,FALSE),"")</f>
        <v>3.9025922595666891E-4</v>
      </c>
      <c r="CJ48" s="15">
        <f>IF(CJ30,CJ30*(VLOOKUP(CJ$1,Conditions!$A:$CT,MATCH($B48&amp;"_m1",Conditions!$S$1:$CT$1,0)+Conditions!$Q$2,FALSE)*CJ$19+CJ$18*VLOOKUP(CJ$1,Conditions!$A:$CT,MATCH($B48&amp;"_m2",Conditions!$S$1:$CT$1,0)+Conditions!$Q$2,FALSE))+VLOOKUP(CJ$1,Conditions!$A:$CT,MATCH($B48&amp;"_b",Conditions!$S$1:$CT$1,0)+Conditions!$Q$2,FALSE),"")</f>
        <v>3.6816908109119708E-4</v>
      </c>
      <c r="CK48" s="15">
        <f>IF(CK30,CK30*(VLOOKUP(CK$1,Conditions!$A:$CT,MATCH($B48&amp;"_m1",Conditions!$S$1:$CT$1,0)+Conditions!$Q$2,FALSE)*CK$19+CK$18*VLOOKUP(CK$1,Conditions!$A:$CT,MATCH($B48&amp;"_m2",Conditions!$S$1:$CT$1,0)+Conditions!$Q$2,FALSE))+VLOOKUP(CK$1,Conditions!$A:$CT,MATCH($B48&amp;"_b",Conditions!$S$1:$CT$1,0)+Conditions!$Q$2,FALSE),"")</f>
        <v>3.6816908109119708E-4</v>
      </c>
      <c r="CL48" s="15">
        <f>IF(CL30,CL30*(VLOOKUP(CL$1,Conditions!$A:$CT,MATCH($B48&amp;"_m1",Conditions!$S$1:$CT$1,0)+Conditions!$Q$2,FALSE)*CL$19+CL$18*VLOOKUP(CL$1,Conditions!$A:$CT,MATCH($B48&amp;"_m2",Conditions!$S$1:$CT$1,0)+Conditions!$Q$2,FALSE))+VLOOKUP(CL$1,Conditions!$A:$CT,MATCH($B48&amp;"_b",Conditions!$S$1:$CT$1,0)+Conditions!$Q$2,FALSE),"")</f>
        <v>3.8355300495540254E-4</v>
      </c>
      <c r="CM48" s="15">
        <f>IF(CM30,CM30*(VLOOKUP(CM$1,Conditions!$A:$CT,MATCH($B48&amp;"_m1",Conditions!$S$1:$CT$1,0)+Conditions!$Q$2,FALSE)*CM$19+CM$18*VLOOKUP(CM$1,Conditions!$A:$CT,MATCH($B48&amp;"_m2",Conditions!$S$1:$CT$1,0)+Conditions!$Q$2,FALSE))+VLOOKUP(CM$1,Conditions!$A:$CT,MATCH($B48&amp;"_b",Conditions!$S$1:$CT$1,0)+Conditions!$Q$2,FALSE),"")</f>
        <v>4.2043310158572969E-4</v>
      </c>
      <c r="CN48" s="15">
        <f>IF(CN30,CN30*(VLOOKUP(CN$1,Conditions!$A:$CT,MATCH($B48&amp;"_m1",Conditions!$S$1:$CT$1,0)+Conditions!$Q$2,FALSE)*CN$19+CN$18*VLOOKUP(CN$1,Conditions!$A:$CT,MATCH($B48&amp;"_m2",Conditions!$S$1:$CT$1,0)+Conditions!$Q$2,FALSE))+VLOOKUP(CN$1,Conditions!$A:$CT,MATCH($B48&amp;"_b",Conditions!$S$1:$CT$1,0)+Conditions!$Q$2,FALSE),"")</f>
        <v>4.1305708225966424E-4</v>
      </c>
      <c r="CO48" s="15">
        <f>IF(CO30,CO30*(VLOOKUP(CO$1,Conditions!$A:$CT,MATCH($B48&amp;"_m1",Conditions!$S$1:$CT$1,0)+Conditions!$Q$2,FALSE)*CO$19+CO$18*VLOOKUP(CO$1,Conditions!$A:$CT,MATCH($B48&amp;"_m2",Conditions!$S$1:$CT$1,0)+Conditions!$Q$2,FALSE))+VLOOKUP(CO$1,Conditions!$A:$CT,MATCH($B48&amp;"_b",Conditions!$S$1:$CT$1,0)+Conditions!$Q$2,FALSE),"")</f>
        <v>4.2780912091179509E-4</v>
      </c>
      <c r="CP48" s="15">
        <f>IF(CP30,CP30*(VLOOKUP(CP$1,Conditions!$A:$CT,MATCH($B48&amp;"_m1",Conditions!$S$1:$CT$1,0)+Conditions!$Q$2,FALSE)*CP$19+CP$18*VLOOKUP(CP$1,Conditions!$A:$CT,MATCH($B48&amp;"_m2",Conditions!$S$1:$CT$1,0)+Conditions!$Q$2,FALSE))+VLOOKUP(CP$1,Conditions!$A:$CT,MATCH($B48&amp;"_b",Conditions!$S$1:$CT$1,0)+Conditions!$Q$2,FALSE),"")</f>
        <v>4.4256115956392599E-4</v>
      </c>
      <c r="CQ48" s="15">
        <f>IF(CQ30,CQ30*(VLOOKUP(CQ$1,Conditions!$A:$CT,MATCH($B48&amp;"_m1",Conditions!$S$1:$CT$1,0)+Conditions!$Q$2,FALSE)*CQ$19+CQ$18*VLOOKUP(CQ$1,Conditions!$A:$CT,MATCH($B48&amp;"_m2",Conditions!$S$1:$CT$1,0)+Conditions!$Q$2,FALSE))+VLOOKUP(CQ$1,Conditions!$A:$CT,MATCH($B48&amp;"_b",Conditions!$S$1:$CT$1,0)+Conditions!$Q$2,FALSE),"")</f>
        <v>4.2780912091179509E-4</v>
      </c>
      <c r="CR48" s="15">
        <f>IF(CR30,CR30*(VLOOKUP(CR$1,Conditions!$A:$CT,MATCH($B48&amp;"_m1",Conditions!$S$1:$CT$1,0)+Conditions!$Q$2,FALSE)*CR$19+CR$18*VLOOKUP(CR$1,Conditions!$A:$CT,MATCH($B48&amp;"_m2",Conditions!$S$1:$CT$1,0)+Conditions!$Q$2,FALSE))+VLOOKUP(CR$1,Conditions!$A:$CT,MATCH($B48&amp;"_b",Conditions!$S$1:$CT$1,0)+Conditions!$Q$2,FALSE),"")</f>
        <v>4.3518514023786059E-4</v>
      </c>
      <c r="CS48" s="15">
        <f>IF(CS30,CS30*(VLOOKUP(CS$1,Conditions!$A:$CT,MATCH($B48&amp;"_m1",Conditions!$S$1:$CT$1,0)+Conditions!$Q$2,FALSE)*CS$19+CS$18*VLOOKUP(CS$1,Conditions!$A:$CT,MATCH($B48&amp;"_m2",Conditions!$S$1:$CT$1,0)+Conditions!$Q$2,FALSE))+VLOOKUP(CS$1,Conditions!$A:$CT,MATCH($B48&amp;"_b",Conditions!$S$1:$CT$1,0)+Conditions!$Q$2,FALSE),"")</f>
        <v>4.1305708225966424E-4</v>
      </c>
      <c r="CT48" s="15">
        <f>IF(CT30,CT30*(VLOOKUP(CT$1,Conditions!$A:$CT,MATCH($B48&amp;"_m1",Conditions!$S$1:$CT$1,0)+Conditions!$Q$2,FALSE)*CT$19+CT$18*VLOOKUP(CT$1,Conditions!$A:$CT,MATCH($B48&amp;"_m2",Conditions!$S$1:$CT$1,0)+Conditions!$Q$2,FALSE))+VLOOKUP(CT$1,Conditions!$A:$CT,MATCH($B48&amp;"_b",Conditions!$S$1:$CT$1,0)+Conditions!$Q$2,FALSE),"")</f>
        <v>4.0568106293359884E-4</v>
      </c>
      <c r="CU48" s="15">
        <f>IF(CU30,CU30*(VLOOKUP(CU$1,Conditions!$A:$CT,MATCH($B48&amp;"_m1",Conditions!$S$1:$CT$1,0)+Conditions!$Q$2,FALSE)*CU$19+CU$18*VLOOKUP(CU$1,Conditions!$A:$CT,MATCH($B48&amp;"_m2",Conditions!$S$1:$CT$1,0)+Conditions!$Q$2,FALSE))+VLOOKUP(CU$1,Conditions!$A:$CT,MATCH($B48&amp;"_b",Conditions!$S$1:$CT$1,0)+Conditions!$Q$2,FALSE),"")</f>
        <v>4.0568106293359884E-4</v>
      </c>
      <c r="CV48" s="15">
        <f>IF(CV30,CV30*(VLOOKUP(CV$1,Conditions!$A:$CT,MATCH($B48&amp;"_m1",Conditions!$S$1:$CT$1,0)+Conditions!$Q$2,FALSE)*CV$19+CV$18*VLOOKUP(CV$1,Conditions!$A:$CT,MATCH($B48&amp;"_m2",Conditions!$S$1:$CT$1,0)+Conditions!$Q$2,FALSE))+VLOOKUP(CV$1,Conditions!$A:$CT,MATCH($B48&amp;"_b",Conditions!$S$1:$CT$1,0)+Conditions!$Q$2,FALSE),"")</f>
        <v>4.1281849007795247E-4</v>
      </c>
      <c r="CW48" s="15" t="str">
        <f>IF(CW30,CW30*(VLOOKUP(CW$1,Conditions!$A:$CT,MATCH($B48&amp;"_m1",Conditions!$S$1:$CT$1,0)+Conditions!$Q$2,FALSE)*CW$19+CW$18*VLOOKUP(CW$1,Conditions!$A:$CT,MATCH($B48&amp;"_m2",Conditions!$S$1:$CT$1,0)+Conditions!$Q$2,FALSE))+VLOOKUP(CW$1,Conditions!$A:$CT,MATCH($B48&amp;"_b",Conditions!$S$1:$CT$1,0)+Conditions!$Q$2,FALSE),"")</f>
        <v/>
      </c>
      <c r="CX48" s="15">
        <f>IF(CX30,CX30*(VLOOKUP(CX$1,Conditions!$A:$CT,MATCH($B48&amp;"_m1",Conditions!$S$1:$CT$1,0)+Conditions!$Q$2,FALSE)*CX$19+CX$18*VLOOKUP(CX$1,Conditions!$A:$CT,MATCH($B48&amp;"_m2",Conditions!$S$1:$CT$1,0)+Conditions!$Q$2,FALSE))+VLOOKUP(CX$1,Conditions!$A:$CT,MATCH($B48&amp;"_b",Conditions!$S$1:$CT$1,0)+Conditions!$Q$2,FALSE),"")</f>
        <v>3.3204965506270092E-4</v>
      </c>
      <c r="CY48" s="15">
        <f>IF(CY30,CY30*(VLOOKUP(CY$1,Conditions!$A:$CT,MATCH($B48&amp;"_m1",Conditions!$S$1:$CT$1,0)+Conditions!$Q$2,FALSE)*CY$19+CY$18*VLOOKUP(CY$1,Conditions!$A:$CT,MATCH($B48&amp;"_m2",Conditions!$S$1:$CT$1,0)+Conditions!$Q$2,FALSE))+VLOOKUP(CY$1,Conditions!$A:$CT,MATCH($B48&amp;"_b",Conditions!$S$1:$CT$1,0)+Conditions!$Q$2,FALSE),"")</f>
        <v>2.7820376505253324E-4</v>
      </c>
      <c r="CZ48" s="15">
        <f>IF(CZ30,CZ30*(VLOOKUP(CZ$1,Conditions!$A:$CT,MATCH($B48&amp;"_m1",Conditions!$S$1:$CT$1,0)+Conditions!$Q$2,FALSE)*CZ$19+CZ$18*VLOOKUP(CZ$1,Conditions!$A:$CT,MATCH($B48&amp;"_m2",Conditions!$S$1:$CT$1,0)+Conditions!$Q$2,FALSE))+VLOOKUP(CZ$1,Conditions!$A:$CT,MATCH($B48&amp;"_b",Conditions!$S$1:$CT$1,0)+Conditions!$Q$2,FALSE),"")</f>
        <v>2.7820376505253324E-4</v>
      </c>
      <c r="DA48" s="15">
        <f>IF(DA30,DA30*(VLOOKUP(DA$1,Conditions!$A:$CT,MATCH($B48&amp;"_m1",Conditions!$S$1:$CT$1,0)+Conditions!$Q$2,FALSE)*DA$19+DA$18*VLOOKUP(DA$1,Conditions!$A:$CT,MATCH($B48&amp;"_m2",Conditions!$S$1:$CT$1,0)+Conditions!$Q$2,FALSE))+VLOOKUP(DA$1,Conditions!$A:$CT,MATCH($B48&amp;"_b",Conditions!$S$1:$CT$1,0)+Conditions!$Q$2,FALSE),"")</f>
        <v>2.8717808005422786E-4</v>
      </c>
      <c r="DB48" s="15">
        <f>IF(DB30,DB30*(VLOOKUP(DB$1,Conditions!$A:$CT,MATCH($B48&amp;"_m1",Conditions!$S$1:$CT$1,0)+Conditions!$Q$2,FALSE)*DB$19+DB$18*VLOOKUP(DB$1,Conditions!$A:$CT,MATCH($B48&amp;"_m2",Conditions!$S$1:$CT$1,0)+Conditions!$Q$2,FALSE))+VLOOKUP(DB$1,Conditions!$A:$CT,MATCH($B48&amp;"_b",Conditions!$S$1:$CT$1,0)+Conditions!$Q$2,FALSE),"")</f>
        <v>3.0512671005761705E-4</v>
      </c>
      <c r="DC48" s="15">
        <f>IF(DC30,DC30*(VLOOKUP(DC$1,Conditions!$A:$CT,MATCH($B48&amp;"_m1",Conditions!$S$1:$CT$1,0)+Conditions!$Q$2,FALSE)*DC$19+DC$18*VLOOKUP(DC$1,Conditions!$A:$CT,MATCH($B48&amp;"_m2",Conditions!$S$1:$CT$1,0)+Conditions!$Q$2,FALSE))+VLOOKUP(DC$1,Conditions!$A:$CT,MATCH($B48&amp;"_b",Conditions!$S$1:$CT$1,0)+Conditions!$Q$2,FALSE),"")</f>
        <v>2.9615239505592243E-4</v>
      </c>
      <c r="DD48" s="15">
        <f>IF(DD30,DD30*(VLOOKUP(DD$1,Conditions!$A:$CT,MATCH($B48&amp;"_m1",Conditions!$S$1:$CT$1,0)+Conditions!$Q$2,FALSE)*DD$19+DD$18*VLOOKUP(DD$1,Conditions!$A:$CT,MATCH($B48&amp;"_m2",Conditions!$S$1:$CT$1,0)+Conditions!$Q$2,FALSE))+VLOOKUP(DD$1,Conditions!$A:$CT,MATCH($B48&amp;"_b",Conditions!$S$1:$CT$1,0)+Conditions!$Q$2,FALSE),"")</f>
        <v>4.4485383534438675E-4</v>
      </c>
      <c r="DE48" s="15">
        <f>IF(DE30,DE30*(VLOOKUP(DE$1,Conditions!$A:$CT,MATCH($B48&amp;"_m1",Conditions!$S$1:$CT$1,0)+Conditions!$Q$2,FALSE)*DE$19+DE$18*VLOOKUP(DE$1,Conditions!$A:$CT,MATCH($B48&amp;"_m2",Conditions!$S$1:$CT$1,0)+Conditions!$Q$2,FALSE))+VLOOKUP(DE$1,Conditions!$A:$CT,MATCH($B48&amp;"_b",Conditions!$S$1:$CT$1,0)+Conditions!$Q$2,FALSE),"")</f>
        <v>4.3595675863749905E-4</v>
      </c>
      <c r="DF48" s="15">
        <f>IF(DF30,DF30*(VLOOKUP(DF$1,Conditions!$A:$CT,MATCH($B48&amp;"_m1",Conditions!$S$1:$CT$1,0)+Conditions!$Q$2,FALSE)*DF$19+DF$18*VLOOKUP(DF$1,Conditions!$A:$CT,MATCH($B48&amp;"_m2",Conditions!$S$1:$CT$1,0)+Conditions!$Q$2,FALSE))+VLOOKUP(DF$1,Conditions!$A:$CT,MATCH($B48&amp;"_b",Conditions!$S$1:$CT$1,0)+Conditions!$Q$2,FALSE),"")</f>
        <v>4.8044214217193772E-4</v>
      </c>
      <c r="DG48" s="15">
        <f>IF(DG30,DG30*(VLOOKUP(DG$1,Conditions!$A:$CT,MATCH($B48&amp;"_m1",Conditions!$S$1:$CT$1,0)+Conditions!$Q$2,FALSE)*DG$19+DG$18*VLOOKUP(DG$1,Conditions!$A:$CT,MATCH($B48&amp;"_m2",Conditions!$S$1:$CT$1,0)+Conditions!$Q$2,FALSE))+VLOOKUP(DG$1,Conditions!$A:$CT,MATCH($B48&amp;"_b",Conditions!$S$1:$CT$1,0)+Conditions!$Q$2,FALSE),"")</f>
        <v>4.7154506546504997E-4</v>
      </c>
      <c r="DH48" s="15">
        <f>IF(DH30,DH30*(VLOOKUP(DH$1,Conditions!$A:$CT,MATCH($B48&amp;"_m1",Conditions!$S$1:$CT$1,0)+Conditions!$Q$2,FALSE)*DH$19+DH$18*VLOOKUP(DH$1,Conditions!$A:$CT,MATCH($B48&amp;"_m2",Conditions!$S$1:$CT$1,0)+Conditions!$Q$2,FALSE))+VLOOKUP(DH$1,Conditions!$A:$CT,MATCH($B48&amp;"_b",Conditions!$S$1:$CT$1,0)+Conditions!$Q$2,FALSE),"")</f>
        <v>4.3595675863749905E-4</v>
      </c>
      <c r="DI48" s="15">
        <f>IF(DI30,DI30*(VLOOKUP(DI$1,Conditions!$A:$CT,MATCH($B48&amp;"_m1",Conditions!$S$1:$CT$1,0)+Conditions!$Q$2,FALSE)*DI$19+DI$18*VLOOKUP(DI$1,Conditions!$A:$CT,MATCH($B48&amp;"_m2",Conditions!$S$1:$CT$1,0)+Conditions!$Q$2,FALSE))+VLOOKUP(DI$1,Conditions!$A:$CT,MATCH($B48&amp;"_b",Conditions!$S$1:$CT$1,0)+Conditions!$Q$2,FALSE),"")</f>
        <v>3.6478014498239711E-4</v>
      </c>
      <c r="DJ48" s="15">
        <f>IF(DJ30,DJ30*(VLOOKUP(DJ$1,Conditions!$A:$CT,MATCH($B48&amp;"_m1",Conditions!$S$1:$CT$1,0)+Conditions!$Q$2,FALSE)*DJ$19+DJ$18*VLOOKUP(DJ$1,Conditions!$A:$CT,MATCH($B48&amp;"_m2",Conditions!$S$1:$CT$1,0)+Conditions!$Q$2,FALSE))+VLOOKUP(DJ$1,Conditions!$A:$CT,MATCH($B48&amp;"_b",Conditions!$S$1:$CT$1,0)+Conditions!$Q$2,FALSE),"")</f>
        <v>3.7367722168928492E-4</v>
      </c>
      <c r="DK48" s="15">
        <f>IF(DK30,DK30*(VLOOKUP(DK$1,Conditions!$A:$CT,MATCH($B48&amp;"_m1",Conditions!$S$1:$CT$1,0)+Conditions!$Q$2,FALSE)*DK$19+DK$18*VLOOKUP(DK$1,Conditions!$A:$CT,MATCH($B48&amp;"_m2",Conditions!$S$1:$CT$1,0)+Conditions!$Q$2,FALSE))+VLOOKUP(DK$1,Conditions!$A:$CT,MATCH($B48&amp;"_b",Conditions!$S$1:$CT$1,0)+Conditions!$Q$2,FALSE),"")</f>
        <v>3.7367722168928492E-4</v>
      </c>
      <c r="DL48" s="15">
        <f>IF(DL30,DL30*(VLOOKUP(DL$1,Conditions!$A:$CT,MATCH($B48&amp;"_m1",Conditions!$S$1:$CT$1,0)+Conditions!$Q$2,FALSE)*DL$19+DL$18*VLOOKUP(DL$1,Conditions!$A:$CT,MATCH($B48&amp;"_m2",Conditions!$S$1:$CT$1,0)+Conditions!$Q$2,FALSE))+VLOOKUP(DL$1,Conditions!$A:$CT,MATCH($B48&amp;"_b",Conditions!$S$1:$CT$1,0)+Conditions!$Q$2,FALSE),"")</f>
        <v>3.7367722168928492E-4</v>
      </c>
      <c r="DM48" s="15">
        <f>IF(DM30,DM30*(VLOOKUP(DM$1,Conditions!$A:$CT,MATCH($B48&amp;"_m1",Conditions!$S$1:$CT$1,0)+Conditions!$Q$2,FALSE)*DM$19+DM$18*VLOOKUP(DM$1,Conditions!$A:$CT,MATCH($B48&amp;"_m2",Conditions!$S$1:$CT$1,0)+Conditions!$Q$2,FALSE))+VLOOKUP(DM$1,Conditions!$A:$CT,MATCH($B48&amp;"_b",Conditions!$S$1:$CT$1,0)+Conditions!$Q$2,FALSE),"")</f>
        <v>3.6478014498239711E-4</v>
      </c>
      <c r="DN48" s="15">
        <f>IF(DN30,DN30*(VLOOKUP(DN$1,Conditions!$A:$CT,MATCH($B48&amp;"_m1",Conditions!$S$1:$CT$1,0)+Conditions!$Q$2,FALSE)*DN$19+DN$18*VLOOKUP(DN$1,Conditions!$A:$CT,MATCH($B48&amp;"_m2",Conditions!$S$1:$CT$1,0)+Conditions!$Q$2,FALSE))+VLOOKUP(DN$1,Conditions!$A:$CT,MATCH($B48&amp;"_b",Conditions!$S$1:$CT$1,0)+Conditions!$Q$2,FALSE),"")</f>
        <v>3.5588306827550941E-4</v>
      </c>
      <c r="DO48" s="15">
        <f>IF(DO30,DO30*(VLOOKUP(DO$1,Conditions!$A:$CT,MATCH($B48&amp;"_m1",Conditions!$S$1:$CT$1,0)+Conditions!$Q$2,FALSE)*DO$19+DO$18*VLOOKUP(DO$1,Conditions!$A:$CT,MATCH($B48&amp;"_m2",Conditions!$S$1:$CT$1,0)+Conditions!$Q$2,FALSE))+VLOOKUP(DO$1,Conditions!$A:$CT,MATCH($B48&amp;"_b",Conditions!$S$1:$CT$1,0)+Conditions!$Q$2,FALSE),"")</f>
        <v>3.9147137510306038E-4</v>
      </c>
      <c r="DP48" s="15">
        <f>IF(DP30,DP30*(VLOOKUP(DP$1,Conditions!$A:$CT,MATCH($B48&amp;"_m1",Conditions!$S$1:$CT$1,0)+Conditions!$Q$2,FALSE)*DP$19+DP$18*VLOOKUP(DP$1,Conditions!$A:$CT,MATCH($B48&amp;"_m2",Conditions!$S$1:$CT$1,0)+Conditions!$Q$2,FALSE))+VLOOKUP(DP$1,Conditions!$A:$CT,MATCH($B48&amp;"_b",Conditions!$S$1:$CT$1,0)+Conditions!$Q$2,FALSE),"")</f>
        <v>4.6264798875816226E-4</v>
      </c>
      <c r="DQ48" s="15">
        <f>IF(DQ30,DQ30*(VLOOKUP(DQ$1,Conditions!$A:$CT,MATCH($B48&amp;"_m1",Conditions!$S$1:$CT$1,0)+Conditions!$Q$2,FALSE)*DQ$19+DQ$18*VLOOKUP(DQ$1,Conditions!$A:$CT,MATCH($B48&amp;"_m2",Conditions!$S$1:$CT$1,0)+Conditions!$Q$2,FALSE))+VLOOKUP(DQ$1,Conditions!$A:$CT,MATCH($B48&amp;"_b",Conditions!$S$1:$CT$1,0)+Conditions!$Q$2,FALSE),"")</f>
        <v>4.0926552851683578E-4</v>
      </c>
      <c r="DR48" s="15" t="str">
        <f>IF(DR30,DR30*(VLOOKUP(DR$1,Conditions!$A:$CT,MATCH($B48&amp;"_m1",Conditions!$S$1:$CT$1,0)+Conditions!$Q$2,FALSE)*DR$19+DR$18*VLOOKUP(DR$1,Conditions!$A:$CT,MATCH($B48&amp;"_m2",Conditions!$S$1:$CT$1,0)+Conditions!$Q$2,FALSE))+VLOOKUP(DR$1,Conditions!$A:$CT,MATCH($B48&amp;"_b",Conditions!$S$1:$CT$1,0)+Conditions!$Q$2,FALSE),"")</f>
        <v/>
      </c>
      <c r="DS48" s="15">
        <f>IF(DS30,DS30*(VLOOKUP(DS$1,Conditions!$A:$CT,MATCH($B48&amp;"_m1",Conditions!$S$1:$CT$1,0)+Conditions!$Q$2,FALSE)*DS$19+DS$18*VLOOKUP(DS$1,Conditions!$A:$CT,MATCH($B48&amp;"_m2",Conditions!$S$1:$CT$1,0)+Conditions!$Q$2,FALSE))+VLOOKUP(DS$1,Conditions!$A:$CT,MATCH($B48&amp;"_b",Conditions!$S$1:$CT$1,0)+Conditions!$Q$2,FALSE),"")</f>
        <v>3.1783492893655124E-4</v>
      </c>
      <c r="DT48" s="15">
        <f>IF(DT30,DT30*(VLOOKUP(DT$1,Conditions!$A:$CT,MATCH($B48&amp;"_m1",Conditions!$S$1:$CT$1,0)+Conditions!$Q$2,FALSE)*DT$19+DT$18*VLOOKUP(DT$1,Conditions!$A:$CT,MATCH($B48&amp;"_m2",Conditions!$S$1:$CT$1,0)+Conditions!$Q$2,FALSE))+VLOOKUP(DT$1,Conditions!$A:$CT,MATCH($B48&amp;"_b",Conditions!$S$1:$CT$1,0)+Conditions!$Q$2,FALSE),"")</f>
        <v>2.6629412964954293E-4</v>
      </c>
      <c r="DU48" s="15">
        <f>IF(DU30,DU30*(VLOOKUP(DU$1,Conditions!$A:$CT,MATCH($B48&amp;"_m1",Conditions!$S$1:$CT$1,0)+Conditions!$Q$2,FALSE)*DU$19+DU$18*VLOOKUP(DU$1,Conditions!$A:$CT,MATCH($B48&amp;"_m2",Conditions!$S$1:$CT$1,0)+Conditions!$Q$2,FALSE))+VLOOKUP(DU$1,Conditions!$A:$CT,MATCH($B48&amp;"_b",Conditions!$S$1:$CT$1,0)+Conditions!$Q$2,FALSE),"")</f>
        <v>2.6629412964954293E-4</v>
      </c>
      <c r="DV48" s="15">
        <f>IF(DV30,DV30*(VLOOKUP(DV$1,Conditions!$A:$CT,MATCH($B48&amp;"_m1",Conditions!$S$1:$CT$1,0)+Conditions!$Q$2,FALSE)*DV$19+DV$18*VLOOKUP(DV$1,Conditions!$A:$CT,MATCH($B48&amp;"_m2",Conditions!$S$1:$CT$1,0)+Conditions!$Q$2,FALSE))+VLOOKUP(DV$1,Conditions!$A:$CT,MATCH($B48&amp;"_b",Conditions!$S$1:$CT$1,0)+Conditions!$Q$2,FALSE),"")</f>
        <v>2.7488426286404431E-4</v>
      </c>
      <c r="DW48" s="15">
        <f>IF(DW30,DW30*(VLOOKUP(DW$1,Conditions!$A:$CT,MATCH($B48&amp;"_m1",Conditions!$S$1:$CT$1,0)+Conditions!$Q$2,FALSE)*DW$19+DW$18*VLOOKUP(DW$1,Conditions!$A:$CT,MATCH($B48&amp;"_m2",Conditions!$S$1:$CT$1,0)+Conditions!$Q$2,FALSE))+VLOOKUP(DW$1,Conditions!$A:$CT,MATCH($B48&amp;"_b",Conditions!$S$1:$CT$1,0)+Conditions!$Q$2,FALSE),"")</f>
        <v>2.9206452929304708E-4</v>
      </c>
      <c r="DX48" s="15">
        <f>IF(DX30,DX30*(VLOOKUP(DX$1,Conditions!$A:$CT,MATCH($B48&amp;"_m1",Conditions!$S$1:$CT$1,0)+Conditions!$Q$2,FALSE)*DX$19+DX$18*VLOOKUP(DX$1,Conditions!$A:$CT,MATCH($B48&amp;"_m2",Conditions!$S$1:$CT$1,0)+Conditions!$Q$2,FALSE))+VLOOKUP(DX$1,Conditions!$A:$CT,MATCH($B48&amp;"_b",Conditions!$S$1:$CT$1,0)+Conditions!$Q$2,FALSE),"")</f>
        <v>2.834743960785457E-4</v>
      </c>
      <c r="DY48" s="15">
        <f>IF(DY30,DY30*(VLOOKUP(DY$1,Conditions!$A:$CT,MATCH($B48&amp;"_m1",Conditions!$S$1:$CT$1,0)+Conditions!$Q$2,FALSE)*DY$19+DY$18*VLOOKUP(DY$1,Conditions!$A:$CT,MATCH($B48&amp;"_m2",Conditions!$S$1:$CT$1,0)+Conditions!$Q$2,FALSE))+VLOOKUP(DY$1,Conditions!$A:$CT,MATCH($B48&amp;"_b",Conditions!$S$1:$CT$1,0)+Conditions!$Q$2,FALSE),"")</f>
        <v>2.5770399643504154E-4</v>
      </c>
      <c r="DZ48" s="15">
        <f>IF(DZ30,DZ30*(VLOOKUP(DZ$1,Conditions!$A:$CT,MATCH($B48&amp;"_m1",Conditions!$S$1:$CT$1,0)+Conditions!$Q$2,FALSE)*DZ$19+DZ$18*VLOOKUP(DZ$1,Conditions!$A:$CT,MATCH($B48&amp;"_m2",Conditions!$S$1:$CT$1,0)+Conditions!$Q$2,FALSE))+VLOOKUP(DZ$1,Conditions!$A:$CT,MATCH($B48&amp;"_b",Conditions!$S$1:$CT$1,0)+Conditions!$Q$2,FALSE),"")</f>
        <v>1.3744213143202216E-3</v>
      </c>
      <c r="EA48" s="15">
        <f>IF(EA30,EA30*(VLOOKUP(EA$1,Conditions!$A:$CT,MATCH($B48&amp;"_m1",Conditions!$S$1:$CT$1,0)+Conditions!$Q$2,FALSE)*EA$19+EA$18*VLOOKUP(EA$1,Conditions!$A:$CT,MATCH($B48&amp;"_m2",Conditions!$S$1:$CT$1,0)+Conditions!$Q$2,FALSE))+VLOOKUP(EA$1,Conditions!$A:$CT,MATCH($B48&amp;"_b",Conditions!$S$1:$CT$1,0)+Conditions!$Q$2,FALSE),"")</f>
        <v>3.6615205206914046E-3</v>
      </c>
      <c r="EB48" s="15">
        <f>IF(EB30,EB30*(VLOOKUP(EB$1,Conditions!$A:$CT,MATCH($B48&amp;"_m1",Conditions!$S$1:$CT$1,0)+Conditions!$Q$2,FALSE)*EB$19+EB$18*VLOOKUP(EB$1,Conditions!$A:$CT,MATCH($B48&amp;"_m2",Conditions!$S$1:$CT$1,0)+Conditions!$Q$2,FALSE))+VLOOKUP(EB$1,Conditions!$A:$CT,MATCH($B48&amp;"_b",Conditions!$S$1:$CT$1,0)+Conditions!$Q$2,FALSE),"")</f>
        <v>3.3563938106337876E-3</v>
      </c>
      <c r="EC48" s="15">
        <f>IF(EC30,EC30*(VLOOKUP(EC$1,Conditions!$A:$CT,MATCH($B48&amp;"_m1",Conditions!$S$1:$CT$1,0)+Conditions!$Q$2,FALSE)*EC$19+EC$18*VLOOKUP(EC$1,Conditions!$A:$CT,MATCH($B48&amp;"_m2",Conditions!$S$1:$CT$1,0)+Conditions!$Q$2,FALSE))+VLOOKUP(EC$1,Conditions!$A:$CT,MATCH($B48&amp;"_b",Conditions!$S$1:$CT$1,0)+Conditions!$Q$2,FALSE),"")</f>
        <v>1.9833236153745113E-3</v>
      </c>
      <c r="ED48" s="15">
        <f>IF(ED30,ED30*(VLOOKUP(ED$1,Conditions!$A:$CT,MATCH($B48&amp;"_m1",Conditions!$S$1:$CT$1,0)+Conditions!$Q$2,FALSE)*ED$19+ED$18*VLOOKUP(ED$1,Conditions!$A:$CT,MATCH($B48&amp;"_m2",Conditions!$S$1:$CT$1,0)+Conditions!$Q$2,FALSE))+VLOOKUP(ED$1,Conditions!$A:$CT,MATCH($B48&amp;"_b",Conditions!$S$1:$CT$1,0)+Conditions!$Q$2,FALSE),"")</f>
        <v>1.9743493003728163E-3</v>
      </c>
      <c r="EE48" s="15">
        <f>IF(EE30,EE30*(VLOOKUP(EE$1,Conditions!$A:$CT,MATCH($B48&amp;"_m1",Conditions!$S$1:$CT$1,0)+Conditions!$Q$2,FALSE)*EE$19+EE$18*VLOOKUP(EE$1,Conditions!$A:$CT,MATCH($B48&amp;"_m2",Conditions!$S$1:$CT$1,0)+Conditions!$Q$2,FALSE))+VLOOKUP(EE$1,Conditions!$A:$CT,MATCH($B48&amp;"_b",Conditions!$S$1:$CT$1,0)+Conditions!$Q$2,FALSE),"")</f>
        <v>1.9474263553677324E-3</v>
      </c>
      <c r="EF48" s="15">
        <f>IF(EF30,EF30*(VLOOKUP(EF$1,Conditions!$A:$CT,MATCH($B48&amp;"_m1",Conditions!$S$1:$CT$1,0)+Conditions!$Q$2,FALSE)*EF$19+EF$18*VLOOKUP(EF$1,Conditions!$A:$CT,MATCH($B48&amp;"_m2",Conditions!$S$1:$CT$1,0)+Conditions!$Q$2,FALSE))+VLOOKUP(EF$1,Conditions!$A:$CT,MATCH($B48&amp;"_b",Conditions!$S$1:$CT$1,0)+Conditions!$Q$2,FALSE),"")</f>
        <v>1.8487088903490919E-3</v>
      </c>
      <c r="EG48" s="15">
        <f>IF(EG30,EG30*(VLOOKUP(EG$1,Conditions!$A:$CT,MATCH($B48&amp;"_m1",Conditions!$S$1:$CT$1,0)+Conditions!$Q$2,FALSE)*EG$19+EG$18*VLOOKUP(EG$1,Conditions!$A:$CT,MATCH($B48&amp;"_m2",Conditions!$S$1:$CT$1,0)+Conditions!$Q$2,FALSE))+VLOOKUP(EG$1,Conditions!$A:$CT,MATCH($B48&amp;"_b",Conditions!$S$1:$CT$1,0)+Conditions!$Q$2,FALSE),"")</f>
        <v>1.5166592352863907E-3</v>
      </c>
      <c r="EH48" s="15">
        <f>IF(EH30,EH30*(VLOOKUP(EH$1,Conditions!$A:$CT,MATCH($B48&amp;"_m1",Conditions!$S$1:$CT$1,0)+Conditions!$Q$2,FALSE)*EH$19+EH$18*VLOOKUP(EH$1,Conditions!$A:$CT,MATCH($B48&amp;"_m2",Conditions!$S$1:$CT$1,0)+Conditions!$Q$2,FALSE))+VLOOKUP(EH$1,Conditions!$A:$CT,MATCH($B48&amp;"_b",Conditions!$S$1:$CT$1,0)+Conditions!$Q$2,FALSE),"")</f>
        <v>1.4538390302745283E-3</v>
      </c>
      <c r="EI48" s="15">
        <f>IF(EI30,EI30*(VLOOKUP(EI$1,Conditions!$A:$CT,MATCH($B48&amp;"_m1",Conditions!$S$1:$CT$1,0)+Conditions!$Q$2,FALSE)*EI$19+EI$18*VLOOKUP(EI$1,Conditions!$A:$CT,MATCH($B48&amp;"_m2",Conditions!$S$1:$CT$1,0)+Conditions!$Q$2,FALSE))+VLOOKUP(EI$1,Conditions!$A:$CT,MATCH($B48&amp;"_b",Conditions!$S$1:$CT$1,0)+Conditions!$Q$2,FALSE),"")</f>
        <v>1.373070195259277E-3</v>
      </c>
      <c r="EJ48" s="15">
        <f>IF(EJ30,EJ30*(VLOOKUP(EJ$1,Conditions!$A:$CT,MATCH($B48&amp;"_m1",Conditions!$S$1:$CT$1,0)+Conditions!$Q$2,FALSE)*EJ$19+EJ$18*VLOOKUP(EJ$1,Conditions!$A:$CT,MATCH($B48&amp;"_m2",Conditions!$S$1:$CT$1,0)+Conditions!$Q$2,FALSE))+VLOOKUP(EJ$1,Conditions!$A:$CT,MATCH($B48&amp;"_b",Conditions!$S$1:$CT$1,0)+Conditions!$Q$2,FALSE),"")</f>
        <v>1.1038407452084384E-3</v>
      </c>
      <c r="EK48" s="15">
        <f>IF(EK30,EK30*(VLOOKUP(EK$1,Conditions!$A:$CT,MATCH($B48&amp;"_m1",Conditions!$S$1:$CT$1,0)+Conditions!$Q$2,FALSE)*EK$19+EK$18*VLOOKUP(EK$1,Conditions!$A:$CT,MATCH($B48&amp;"_m2",Conditions!$S$1:$CT$1,0)+Conditions!$Q$2,FALSE))+VLOOKUP(EK$1,Conditions!$A:$CT,MATCH($B48&amp;"_b",Conditions!$S$1:$CT$1,0)+Conditions!$Q$2,FALSE),"")</f>
        <v>1.1038407452084384E-3</v>
      </c>
      <c r="EL48" s="15">
        <f>IF(EL30,EL30*(VLOOKUP(EL$1,Conditions!$A:$CT,MATCH($B48&amp;"_m1",Conditions!$S$1:$CT$1,0)+Conditions!$Q$2,FALSE)*EL$19+EL$18*VLOOKUP(EL$1,Conditions!$A:$CT,MATCH($B48&amp;"_m2",Conditions!$S$1:$CT$1,0)+Conditions!$Q$2,FALSE))+VLOOKUP(EL$1,Conditions!$A:$CT,MATCH($B48&amp;"_b",Conditions!$S$1:$CT$1,0)+Conditions!$Q$2,FALSE),"")</f>
        <v>1.0499948551982703E-3</v>
      </c>
      <c r="EM48" s="15">
        <f>IF(EM30,EM30*(VLOOKUP(EM$1,Conditions!$A:$CT,MATCH($B48&amp;"_m1",Conditions!$S$1:$CT$1,0)+Conditions!$Q$2,FALSE)*EM$19+EM$18*VLOOKUP(EM$1,Conditions!$A:$CT,MATCH($B48&amp;"_m2",Conditions!$S$1:$CT$1,0)+Conditions!$Q$2,FALSE))+VLOOKUP(EM$1,Conditions!$A:$CT,MATCH($B48&amp;"_b",Conditions!$S$1:$CT$1,0)+Conditions!$Q$2,FALSE),"")</f>
        <v>1.112815060210133E-3</v>
      </c>
      <c r="EN48" s="15">
        <f>IF(EN30,EN30*(VLOOKUP(EN$1,Conditions!$A:$CT,MATCH($B48&amp;"_m1",Conditions!$S$1:$CT$1,0)+Conditions!$Q$2,FALSE)*EN$19+EN$18*VLOOKUP(EN$1,Conditions!$A:$CT,MATCH($B48&amp;"_m2",Conditions!$S$1:$CT$1,0)+Conditions!$Q$2,FALSE))+VLOOKUP(EN$1,Conditions!$A:$CT,MATCH($B48&amp;"_b",Conditions!$S$1:$CT$1,0)+Conditions!$Q$2,FALSE),"")</f>
        <v>1.0320462251948812E-3</v>
      </c>
      <c r="EO48" s="15">
        <f>IF(EO30,EO30*(VLOOKUP(EO$1,Conditions!$A:$CT,MATCH($B48&amp;"_m1",Conditions!$S$1:$CT$1,0)+Conditions!$Q$2,FALSE)*EO$19+EO$18*VLOOKUP(EO$1,Conditions!$A:$CT,MATCH($B48&amp;"_m2",Conditions!$S$1:$CT$1,0)+Conditions!$Q$2,FALSE))+VLOOKUP(EO$1,Conditions!$A:$CT,MATCH($B48&amp;"_b",Conditions!$S$1:$CT$1,0)+Conditions!$Q$2,FALSE),"")</f>
        <v>1.0679434852016597E-3</v>
      </c>
      <c r="EP48" s="15">
        <f>IF(EP30,EP30*(VLOOKUP(EP$1,Conditions!$A:$CT,MATCH($B48&amp;"_m1",Conditions!$S$1:$CT$1,0)+Conditions!$Q$2,FALSE)*EP$19+EP$18*VLOOKUP(EP$1,Conditions!$A:$CT,MATCH($B48&amp;"_m2",Conditions!$S$1:$CT$1,0)+Conditions!$Q$2,FALSE))+VLOOKUP(EP$1,Conditions!$A:$CT,MATCH($B48&amp;"_b",Conditions!$S$1:$CT$1,0)+Conditions!$Q$2,FALSE),"")</f>
        <v>9.961489651881027E-4</v>
      </c>
      <c r="EQ48" s="15">
        <f>IF(EQ30,EQ30*(VLOOKUP(EQ$1,Conditions!$A:$CT,MATCH($B48&amp;"_m1",Conditions!$S$1:$CT$1,0)+Conditions!$Q$2,FALSE)*EQ$19+EQ$18*VLOOKUP(EQ$1,Conditions!$A:$CT,MATCH($B48&amp;"_m2",Conditions!$S$1:$CT$1,0)+Conditions!$Q$2,FALSE))+VLOOKUP(EQ$1,Conditions!$A:$CT,MATCH($B48&amp;"_b",Conditions!$S$1:$CT$1,0)+Conditions!$Q$2,FALSE),"")</f>
        <v>9.8717465018640814E-4</v>
      </c>
      <c r="ER48" s="15">
        <f>IF(ER30,ER30*(VLOOKUP(ER$1,Conditions!$A:$CT,MATCH($B48&amp;"_m1",Conditions!$S$1:$CT$1,0)+Conditions!$Q$2,FALSE)*ER$19+ER$18*VLOOKUP(ER$1,Conditions!$A:$CT,MATCH($B48&amp;"_m2",Conditions!$S$1:$CT$1,0)+Conditions!$Q$2,FALSE))+VLOOKUP(ER$1,Conditions!$A:$CT,MATCH($B48&amp;"_b",Conditions!$S$1:$CT$1,0)+Conditions!$Q$2,FALSE),"")</f>
        <v>9.4230307517793508E-4</v>
      </c>
      <c r="ES48" s="15">
        <f>IF(ES30,ES30*(VLOOKUP(ES$1,Conditions!$A:$CT,MATCH($B48&amp;"_m1",Conditions!$S$1:$CT$1,0)+Conditions!$Q$2,FALSE)*ES$19+ES$18*VLOOKUP(ES$1,Conditions!$A:$CT,MATCH($B48&amp;"_m2",Conditions!$S$1:$CT$1,0)+Conditions!$Q$2,FALSE))+VLOOKUP(ES$1,Conditions!$A:$CT,MATCH($B48&amp;"_b",Conditions!$S$1:$CT$1,0)+Conditions!$Q$2,FALSE),"")</f>
        <v>9.0640581517115659E-4</v>
      </c>
      <c r="ET48" s="15">
        <f>IF(ET30,ET30*(VLOOKUP(ET$1,Conditions!$A:$CT,MATCH($B48&amp;"_m1",Conditions!$S$1:$CT$1,0)+Conditions!$Q$2,FALSE)*ET$19+ET$18*VLOOKUP(ET$1,Conditions!$A:$CT,MATCH($B48&amp;"_m2",Conditions!$S$1:$CT$1,0)+Conditions!$Q$2,FALSE))+VLOOKUP(ET$1,Conditions!$A:$CT,MATCH($B48&amp;"_b",Conditions!$S$1:$CT$1,0)+Conditions!$Q$2,FALSE),"")</f>
        <v>9.0640581517115659E-4</v>
      </c>
      <c r="EU48" s="15">
        <f>IF(EU30,EU30*(VLOOKUP(EU$1,Conditions!$A:$CT,MATCH($B48&amp;"_m1",Conditions!$S$1:$CT$1,0)+Conditions!$Q$2,FALSE)*EU$19+EU$18*VLOOKUP(EU$1,Conditions!$A:$CT,MATCH($B48&amp;"_m2",Conditions!$S$1:$CT$1,0)+Conditions!$Q$2,FALSE))+VLOOKUP(EU$1,Conditions!$A:$CT,MATCH($B48&amp;"_b",Conditions!$S$1:$CT$1,0)+Conditions!$Q$2,FALSE),"")</f>
        <v>8.3461129515759972E-4</v>
      </c>
      <c r="EV48" s="15">
        <f>IF(EV30,EV30*(VLOOKUP(EV$1,Conditions!$A:$CT,MATCH($B48&amp;"_m1",Conditions!$S$1:$CT$1,0)+Conditions!$Q$2,FALSE)*EV$19+EV$18*VLOOKUP(EV$1,Conditions!$A:$CT,MATCH($B48&amp;"_m2",Conditions!$S$1:$CT$1,0)+Conditions!$Q$2,FALSE))+VLOOKUP(EV$1,Conditions!$A:$CT,MATCH($B48&amp;"_b",Conditions!$S$1:$CT$1,0)+Conditions!$Q$2,FALSE),"")</f>
        <v>8.6153424016268342E-4</v>
      </c>
      <c r="EW48" s="15">
        <f>IF(EW30,EW30*(VLOOKUP(EW$1,Conditions!$A:$CT,MATCH($B48&amp;"_m1",Conditions!$S$1:$CT$1,0)+Conditions!$Q$2,FALSE)*EW$19+EW$18*VLOOKUP(EW$1,Conditions!$A:$CT,MATCH($B48&amp;"_m2",Conditions!$S$1:$CT$1,0)+Conditions!$Q$2,FALSE))+VLOOKUP(EW$1,Conditions!$A:$CT,MATCH($B48&amp;"_b",Conditions!$S$1:$CT$1,0)+Conditions!$Q$2,FALSE),"")</f>
        <v>9.2435444517454594E-4</v>
      </c>
      <c r="EX48" s="15">
        <f>IF(EX30,EX30*(VLOOKUP(EX$1,Conditions!$A:$CT,MATCH($B48&amp;"_m1",Conditions!$S$1:$CT$1,0)+Conditions!$Q$2,FALSE)*EX$19+EX$18*VLOOKUP(EX$1,Conditions!$A:$CT,MATCH($B48&amp;"_m2",Conditions!$S$1:$CT$1,0)+Conditions!$Q$2,FALSE))+VLOOKUP(EX$1,Conditions!$A:$CT,MATCH($B48&amp;"_b",Conditions!$S$1:$CT$1,0)+Conditions!$Q$2,FALSE),"")</f>
        <v>9.1538013017285116E-4</v>
      </c>
      <c r="EY48" s="15" t="str">
        <f>IF(EY30,EY30*(VLOOKUP(EY$1,Conditions!$A:$CT,MATCH($B48&amp;"_m1",Conditions!$S$1:$CT$1,0)+Conditions!$Q$2,FALSE)*EY$19+EY$18*VLOOKUP(EY$1,Conditions!$A:$CT,MATCH($B48&amp;"_m2",Conditions!$S$1:$CT$1,0)+Conditions!$Q$2,FALSE))+VLOOKUP(EY$1,Conditions!$A:$CT,MATCH($B48&amp;"_b",Conditions!$S$1:$CT$1,0)+Conditions!$Q$2,FALSE),"")</f>
        <v/>
      </c>
      <c r="EZ48" s="15">
        <f>IF(EZ30,EZ30*(VLOOKUP(EZ$1,Conditions!$A:$CT,MATCH($B48&amp;"_m1",Conditions!$S$1:$CT$1,0)+Conditions!$Q$2,FALSE)*EZ$19+EZ$18*VLOOKUP(EZ$1,Conditions!$A:$CT,MATCH($B48&amp;"_m2",Conditions!$S$1:$CT$1,0)+Conditions!$Q$2,FALSE))+VLOOKUP(EZ$1,Conditions!$A:$CT,MATCH($B48&amp;"_b",Conditions!$S$1:$CT$1,0)+Conditions!$Q$2,FALSE),"")</f>
        <v>2.4178175935054262E-4</v>
      </c>
      <c r="FA48" s="15">
        <f>IF(FA30,FA30*(VLOOKUP(FA$1,Conditions!$A:$CT,MATCH($B48&amp;"_m1",Conditions!$S$1:$CT$1,0)+Conditions!$Q$2,FALSE)*FA$19+FA$18*VLOOKUP(FA$1,Conditions!$A:$CT,MATCH($B48&amp;"_m2",Conditions!$S$1:$CT$1,0)+Conditions!$Q$2,FALSE))+VLOOKUP(FA$1,Conditions!$A:$CT,MATCH($B48&amp;"_b",Conditions!$S$1:$CT$1,0)+Conditions!$Q$2,FALSE),"")</f>
        <v>2.6864639927838069E-4</v>
      </c>
      <c r="FB48" s="15">
        <f>IF(FB30,FB30*(VLOOKUP(FB$1,Conditions!$A:$CT,MATCH($B48&amp;"_m1",Conditions!$S$1:$CT$1,0)+Conditions!$Q$2,FALSE)*FB$19+FB$18*VLOOKUP(FB$1,Conditions!$A:$CT,MATCH($B48&amp;"_m2",Conditions!$S$1:$CT$1,0)+Conditions!$Q$2,FALSE))+VLOOKUP(FB$1,Conditions!$A:$CT,MATCH($B48&amp;"_b",Conditions!$S$1:$CT$1,0)+Conditions!$Q$2,FALSE),"")</f>
        <v>3.134207991581108E-4</v>
      </c>
      <c r="FC48" s="15">
        <f>IF(FC30,FC30*(VLOOKUP(FC$1,Conditions!$A:$CT,MATCH($B48&amp;"_m1",Conditions!$S$1:$CT$1,0)+Conditions!$Q$2,FALSE)*FC$19+FC$18*VLOOKUP(FC$1,Conditions!$A:$CT,MATCH($B48&amp;"_m2",Conditions!$S$1:$CT$1,0)+Conditions!$Q$2,FALSE))+VLOOKUP(FC$1,Conditions!$A:$CT,MATCH($B48&amp;"_b",Conditions!$S$1:$CT$1,0)+Conditions!$Q$2,FALSE),"")</f>
        <v>3.0446591918216476E-4</v>
      </c>
      <c r="FD48" s="15">
        <f>IF(FD30,FD30*(VLOOKUP(FD$1,Conditions!$A:$CT,MATCH($B48&amp;"_m1",Conditions!$S$1:$CT$1,0)+Conditions!$Q$2,FALSE)*FD$19+FD$18*VLOOKUP(FD$1,Conditions!$A:$CT,MATCH($B48&amp;"_m2",Conditions!$S$1:$CT$1,0)+Conditions!$Q$2,FALSE))+VLOOKUP(FD$1,Conditions!$A:$CT,MATCH($B48&amp;"_b",Conditions!$S$1:$CT$1,0)+Conditions!$Q$2,FALSE),"")</f>
        <v>3.0446591918216476E-4</v>
      </c>
      <c r="FE48" s="15">
        <f>IF(FE30,FE30*(VLOOKUP(FE$1,Conditions!$A:$CT,MATCH($B48&amp;"_m1",Conditions!$S$1:$CT$1,0)+Conditions!$Q$2,FALSE)*FE$19+FE$18*VLOOKUP(FE$1,Conditions!$A:$CT,MATCH($B48&amp;"_m2",Conditions!$S$1:$CT$1,0)+Conditions!$Q$2,FALSE))+VLOOKUP(FE$1,Conditions!$A:$CT,MATCH($B48&amp;"_b",Conditions!$S$1:$CT$1,0)+Conditions!$Q$2,FALSE),"")</f>
        <v>3.134207991581108E-4</v>
      </c>
      <c r="FF48" s="15">
        <f>IF(FF30,FF30*(VLOOKUP(FF$1,Conditions!$A:$CT,MATCH($B48&amp;"_m1",Conditions!$S$1:$CT$1,0)+Conditions!$Q$2,FALSE)*FF$19+FF$18*VLOOKUP(FF$1,Conditions!$A:$CT,MATCH($B48&amp;"_m2",Conditions!$S$1:$CT$1,0)+Conditions!$Q$2,FALSE))+VLOOKUP(FF$1,Conditions!$A:$CT,MATCH($B48&amp;"_b",Conditions!$S$1:$CT$1,0)+Conditions!$Q$2,FALSE),"")</f>
        <v>3.317616424447483E-4</v>
      </c>
      <c r="FG48" s="15">
        <f>IF(FG30,FG30*(VLOOKUP(FG$1,Conditions!$A:$CT,MATCH($B48&amp;"_m1",Conditions!$S$1:$CT$1,0)+Conditions!$Q$2,FALSE)*FG$19+FG$18*VLOOKUP(FG$1,Conditions!$A:$CT,MATCH($B48&amp;"_m2",Conditions!$S$1:$CT$1,0)+Conditions!$Q$2,FALSE))+VLOOKUP(FG$1,Conditions!$A:$CT,MATCH($B48&amp;"_b",Conditions!$S$1:$CT$1,0)+Conditions!$Q$2,FALSE),"")</f>
        <v>2.8692898806032284E-4</v>
      </c>
      <c r="FH48" s="15">
        <f>IF(FH30,FH30*(VLOOKUP(FH$1,Conditions!$A:$CT,MATCH($B48&amp;"_m1",Conditions!$S$1:$CT$1,0)+Conditions!$Q$2,FALSE)*FH$19+FH$18*VLOOKUP(FH$1,Conditions!$A:$CT,MATCH($B48&amp;"_m2",Conditions!$S$1:$CT$1,0)+Conditions!$Q$2,FALSE))+VLOOKUP(FH$1,Conditions!$A:$CT,MATCH($B48&amp;"_b",Conditions!$S$1:$CT$1,0)+Conditions!$Q$2,FALSE),"")</f>
        <v>2.7796245718343779E-4</v>
      </c>
      <c r="FI48" s="15">
        <f>IF(FI30,FI30*(VLOOKUP(FI$1,Conditions!$A:$CT,MATCH($B48&amp;"_m1",Conditions!$S$1:$CT$1,0)+Conditions!$Q$2,FALSE)*FI$19+FI$18*VLOOKUP(FI$1,Conditions!$A:$CT,MATCH($B48&amp;"_m2",Conditions!$S$1:$CT$1,0)+Conditions!$Q$2,FALSE))+VLOOKUP(FI$1,Conditions!$A:$CT,MATCH($B48&amp;"_b",Conditions!$S$1:$CT$1,0)+Conditions!$Q$2,FALSE),"")</f>
        <v>2.7796245718343779E-4</v>
      </c>
      <c r="FJ48" s="15">
        <f>IF(FJ30,FJ30*(VLOOKUP(FJ$1,Conditions!$A:$CT,MATCH($B48&amp;"_m1",Conditions!$S$1:$CT$1,0)+Conditions!$Q$2,FALSE)*FJ$19+FJ$18*VLOOKUP(FJ$1,Conditions!$A:$CT,MATCH($B48&amp;"_m2",Conditions!$S$1:$CT$1,0)+Conditions!$Q$2,FALSE))+VLOOKUP(FJ$1,Conditions!$A:$CT,MATCH($B48&amp;"_b",Conditions!$S$1:$CT$1,0)+Conditions!$Q$2,FALSE),"")</f>
        <v>2.9589551893720794E-4</v>
      </c>
      <c r="FK48" s="15">
        <f>IF(FK30,FK30*(VLOOKUP(FK$1,Conditions!$A:$CT,MATCH($B48&amp;"_m1",Conditions!$S$1:$CT$1,0)+Conditions!$Q$2,FALSE)*FK$19+FK$18*VLOOKUP(FK$1,Conditions!$A:$CT,MATCH($B48&amp;"_m2",Conditions!$S$1:$CT$1,0)+Conditions!$Q$2,FALSE))+VLOOKUP(FK$1,Conditions!$A:$CT,MATCH($B48&amp;"_b",Conditions!$S$1:$CT$1,0)+Conditions!$Q$2,FALSE),"")</f>
        <v>2.7796245718343779E-4</v>
      </c>
      <c r="FL48" s="15">
        <f>IF(FL30,FL30*(VLOOKUP(FL$1,Conditions!$A:$CT,MATCH($B48&amp;"_m1",Conditions!$S$1:$CT$1,0)+Conditions!$Q$2,FALSE)*FL$19+FL$18*VLOOKUP(FL$1,Conditions!$A:$CT,MATCH($B48&amp;"_m2",Conditions!$S$1:$CT$1,0)+Conditions!$Q$2,FALSE))+VLOOKUP(FL$1,Conditions!$A:$CT,MATCH($B48&amp;"_b",Conditions!$S$1:$CT$1,0)+Conditions!$Q$2,FALSE),"")</f>
        <v>2.7796245718343779E-4</v>
      </c>
      <c r="FM48" s="15">
        <f>IF(FM30,FM30*(VLOOKUP(FM$1,Conditions!$A:$CT,MATCH($B48&amp;"_m1",Conditions!$S$1:$CT$1,0)+Conditions!$Q$2,FALSE)*FM$19+FM$18*VLOOKUP(FM$1,Conditions!$A:$CT,MATCH($B48&amp;"_m2",Conditions!$S$1:$CT$1,0)+Conditions!$Q$2,FALSE))+VLOOKUP(FM$1,Conditions!$A:$CT,MATCH($B48&amp;"_b",Conditions!$S$1:$CT$1,0)+Conditions!$Q$2,FALSE),"")</f>
        <v>2.7796245718343779E-4</v>
      </c>
      <c r="FN48" s="15">
        <f>IF(FN30,FN30*(VLOOKUP(FN$1,Conditions!$A:$CT,MATCH($B48&amp;"_m1",Conditions!$S$1:$CT$1,0)+Conditions!$Q$2,FALSE)*FN$19+FN$18*VLOOKUP(FN$1,Conditions!$A:$CT,MATCH($B48&amp;"_m2",Conditions!$S$1:$CT$1,0)+Conditions!$Q$2,FALSE))+VLOOKUP(FN$1,Conditions!$A:$CT,MATCH($B48&amp;"_b",Conditions!$S$1:$CT$1,0)+Conditions!$Q$2,FALSE),"")</f>
        <v>2.7796245718343779E-4</v>
      </c>
      <c r="FO48" s="15">
        <f>IF(FO30,FO30*(VLOOKUP(FO$1,Conditions!$A:$CT,MATCH($B48&amp;"_m1",Conditions!$S$1:$CT$1,0)+Conditions!$Q$2,FALSE)*FO$19+FO$18*VLOOKUP(FO$1,Conditions!$A:$CT,MATCH($B48&amp;"_m2",Conditions!$S$1:$CT$1,0)+Conditions!$Q$2,FALSE))+VLOOKUP(FO$1,Conditions!$A:$CT,MATCH($B48&amp;"_b",Conditions!$S$1:$CT$1,0)+Conditions!$Q$2,FALSE),"")</f>
        <v>2.8692898806032284E-4</v>
      </c>
      <c r="FP48" s="15">
        <f>IF(FP30,FP30*(VLOOKUP(FP$1,Conditions!$A:$CT,MATCH($B48&amp;"_m1",Conditions!$S$1:$CT$1,0)+Conditions!$Q$2,FALSE)*FP$19+FP$18*VLOOKUP(FP$1,Conditions!$A:$CT,MATCH($B48&amp;"_m2",Conditions!$S$1:$CT$1,0)+Conditions!$Q$2,FALSE))+VLOOKUP(FP$1,Conditions!$A:$CT,MATCH($B48&amp;"_b",Conditions!$S$1:$CT$1,0)+Conditions!$Q$2,FALSE),"")</f>
        <v>2.6899592630655268E-4</v>
      </c>
      <c r="FQ48" s="15">
        <f>IF(FQ30,FQ30*(VLOOKUP(FQ$1,Conditions!$A:$CT,MATCH($B48&amp;"_m1",Conditions!$S$1:$CT$1,0)+Conditions!$Q$2,FALSE)*FQ$19+FQ$18*VLOOKUP(FQ$1,Conditions!$A:$CT,MATCH($B48&amp;"_m2",Conditions!$S$1:$CT$1,0)+Conditions!$Q$2,FALSE))+VLOOKUP(FQ$1,Conditions!$A:$CT,MATCH($B48&amp;"_b",Conditions!$S$1:$CT$1,0)+Conditions!$Q$2,FALSE),"")</f>
        <v>2.6899592630655268E-4</v>
      </c>
      <c r="FR48" s="15">
        <f>IF(FR30,FR30*(VLOOKUP(FR$1,Conditions!$A:$CT,MATCH($B48&amp;"_m1",Conditions!$S$1:$CT$1,0)+Conditions!$Q$2,FALSE)*FR$19+FR$18*VLOOKUP(FR$1,Conditions!$A:$CT,MATCH($B48&amp;"_m2",Conditions!$S$1:$CT$1,0)+Conditions!$Q$2,FALSE))+VLOOKUP(FR$1,Conditions!$A:$CT,MATCH($B48&amp;"_b",Conditions!$S$1:$CT$1,0)+Conditions!$Q$2,FALSE),"")</f>
        <v>2.6899592630655268E-4</v>
      </c>
      <c r="FS48" s="15">
        <f>IF(FS30,FS30*(VLOOKUP(FS$1,Conditions!$A:$CT,MATCH($B48&amp;"_m1",Conditions!$S$1:$CT$1,0)+Conditions!$Q$2,FALSE)*FS$19+FS$18*VLOOKUP(FS$1,Conditions!$A:$CT,MATCH($B48&amp;"_m2",Conditions!$S$1:$CT$1,0)+Conditions!$Q$2,FALSE))+VLOOKUP(FS$1,Conditions!$A:$CT,MATCH($B48&amp;"_b",Conditions!$S$1:$CT$1,0)+Conditions!$Q$2,FALSE),"")</f>
        <v>2.6002939542966758E-4</v>
      </c>
      <c r="FT48" s="15">
        <f>IF(FT30,FT30*(VLOOKUP(FT$1,Conditions!$A:$CT,MATCH($B48&amp;"_m1",Conditions!$S$1:$CT$1,0)+Conditions!$Q$2,FALSE)*FT$19+FT$18*VLOOKUP(FT$1,Conditions!$A:$CT,MATCH($B48&amp;"_m2",Conditions!$S$1:$CT$1,0)+Conditions!$Q$2,FALSE))+VLOOKUP(FT$1,Conditions!$A:$CT,MATCH($B48&amp;"_b",Conditions!$S$1:$CT$1,0)+Conditions!$Q$2,FALSE),"")</f>
        <v>2.6002939542966758E-4</v>
      </c>
      <c r="FU48" s="15">
        <f>IF(FU30,FU30*(VLOOKUP(FU$1,Conditions!$A:$CT,MATCH($B48&amp;"_m1",Conditions!$S$1:$CT$1,0)+Conditions!$Q$2,FALSE)*FU$19+FU$18*VLOOKUP(FU$1,Conditions!$A:$CT,MATCH($B48&amp;"_m2",Conditions!$S$1:$CT$1,0)+Conditions!$Q$2,FALSE))+VLOOKUP(FU$1,Conditions!$A:$CT,MATCH($B48&amp;"_b",Conditions!$S$1:$CT$1,0)+Conditions!$Q$2,FALSE),"")</f>
        <v>2.8692898806032284E-4</v>
      </c>
      <c r="FV48" s="15">
        <f>IF(FV30,FV30*(VLOOKUP(FV$1,Conditions!$A:$CT,MATCH($B48&amp;"_m1",Conditions!$S$1:$CT$1,0)+Conditions!$Q$2,FALSE)*FV$19+FV$18*VLOOKUP(FV$1,Conditions!$A:$CT,MATCH($B48&amp;"_m2",Conditions!$S$1:$CT$1,0)+Conditions!$Q$2,FALSE))+VLOOKUP(FV$1,Conditions!$A:$CT,MATCH($B48&amp;"_b",Conditions!$S$1:$CT$1,0)+Conditions!$Q$2,FALSE),"")</f>
        <v>2.7796245718343779E-4</v>
      </c>
      <c r="FW48" s="15">
        <f>IF(FW30,FW30*(VLOOKUP(FW$1,Conditions!$A:$CT,MATCH($B48&amp;"_m1",Conditions!$S$1:$CT$1,0)+Conditions!$Q$2,FALSE)*FW$19+FW$18*VLOOKUP(FW$1,Conditions!$A:$CT,MATCH($B48&amp;"_m2",Conditions!$S$1:$CT$1,0)+Conditions!$Q$2,FALSE))+VLOOKUP(FW$1,Conditions!$A:$CT,MATCH($B48&amp;"_b",Conditions!$S$1:$CT$1,0)+Conditions!$Q$2,FALSE),"")</f>
        <v>2.6002939542966758E-4</v>
      </c>
      <c r="FX48" s="15">
        <f>IF(FX30,FX30*(VLOOKUP(FX$1,Conditions!$A:$CT,MATCH($B48&amp;"_m1",Conditions!$S$1:$CT$1,0)+Conditions!$Q$2,FALSE)*FX$19+FX$18*VLOOKUP(FX$1,Conditions!$A:$CT,MATCH($B48&amp;"_m2",Conditions!$S$1:$CT$1,0)+Conditions!$Q$2,FALSE))+VLOOKUP(FX$1,Conditions!$A:$CT,MATCH($B48&amp;"_b",Conditions!$S$1:$CT$1,0)+Conditions!$Q$2,FALSE),"")</f>
        <v>2.6002939542966758E-4</v>
      </c>
      <c r="FY48" s="15">
        <f>IF(FY30,FY30*(VLOOKUP(FY$1,Conditions!$A:$CT,MATCH($B48&amp;"_m1",Conditions!$S$1:$CT$1,0)+Conditions!$Q$2,FALSE)*FY$19+FY$18*VLOOKUP(FY$1,Conditions!$A:$CT,MATCH($B48&amp;"_m2",Conditions!$S$1:$CT$1,0)+Conditions!$Q$2,FALSE))+VLOOKUP(FY$1,Conditions!$A:$CT,MATCH($B48&amp;"_b",Conditions!$S$1:$CT$1,0)+Conditions!$Q$2,FALSE),"")</f>
        <v>2.6002939542966758E-4</v>
      </c>
      <c r="FZ48" s="15">
        <f>IF(FZ30,FZ30*(VLOOKUP(FZ$1,Conditions!$A:$CT,MATCH($B48&amp;"_m1",Conditions!$S$1:$CT$1,0)+Conditions!$Q$2,FALSE)*FZ$19+FZ$18*VLOOKUP(FZ$1,Conditions!$A:$CT,MATCH($B48&amp;"_m2",Conditions!$S$1:$CT$1,0)+Conditions!$Q$2,FALSE))+VLOOKUP(FZ$1,Conditions!$A:$CT,MATCH($B48&amp;"_b",Conditions!$S$1:$CT$1,0)+Conditions!$Q$2,FALSE),"")</f>
        <v>2.5106286455278248E-4</v>
      </c>
      <c r="GA48" s="15">
        <f>IF(GA30,GA30*(VLOOKUP(GA$1,Conditions!$A:$CT,MATCH($B48&amp;"_m1",Conditions!$S$1:$CT$1,0)+Conditions!$Q$2,FALSE)*GA$19+GA$18*VLOOKUP(GA$1,Conditions!$A:$CT,MATCH($B48&amp;"_m2",Conditions!$S$1:$CT$1,0)+Conditions!$Q$2,FALSE))+VLOOKUP(GA$1,Conditions!$A:$CT,MATCH($B48&amp;"_b",Conditions!$S$1:$CT$1,0)+Conditions!$Q$2,FALSE),"")</f>
        <v>2.4209633367589743E-4</v>
      </c>
      <c r="GB48" s="15">
        <f>IF(GB30,GB30*(VLOOKUP(GB$1,Conditions!$A:$CT,MATCH($B48&amp;"_m1",Conditions!$S$1:$CT$1,0)+Conditions!$Q$2,FALSE)*GB$19+GB$18*VLOOKUP(GB$1,Conditions!$A:$CT,MATCH($B48&amp;"_m2",Conditions!$S$1:$CT$1,0)+Conditions!$Q$2,FALSE))+VLOOKUP(GB$1,Conditions!$A:$CT,MATCH($B48&amp;"_b",Conditions!$S$1:$CT$1,0)+Conditions!$Q$2,FALSE),"")</f>
        <v>3.4848562890787635E-4</v>
      </c>
      <c r="GC48" s="15">
        <f>IF(GC30,GC30*(VLOOKUP(GC$1,Conditions!$A:$CT,MATCH($B48&amp;"_m1",Conditions!$S$1:$CT$1,0)+Conditions!$Q$2,FALSE)*GC$19+GC$18*VLOOKUP(GC$1,Conditions!$A:$CT,MATCH($B48&amp;"_m2",Conditions!$S$1:$CT$1,0)+Conditions!$Q$2,FALSE))+VLOOKUP(GC$1,Conditions!$A:$CT,MATCH($B48&amp;"_b",Conditions!$S$1:$CT$1,0)+Conditions!$Q$2,FALSE),"")</f>
        <v>5.8974491045948299E-4</v>
      </c>
      <c r="GD48" s="15" t="str">
        <f>IF(GD30,GD30*(VLOOKUP(GD$1,Conditions!$A:$CT,MATCH($B48&amp;"_m1",Conditions!$S$1:$CT$1,0)+Conditions!$Q$2,FALSE)*GD$19+GD$18*VLOOKUP(GD$1,Conditions!$A:$CT,MATCH($B48&amp;"_m2",Conditions!$S$1:$CT$1,0)+Conditions!$Q$2,FALSE))+VLOOKUP(GD$1,Conditions!$A:$CT,MATCH($B48&amp;"_b",Conditions!$S$1:$CT$1,0)+Conditions!$Q$2,FALSE),"")</f>
        <v/>
      </c>
      <c r="GE48" s="15" t="str">
        <f>IF(GE30,GE30*(VLOOKUP(GE$1,Conditions!$A:$CT,MATCH($B48&amp;"_m1",Conditions!$S$1:$CT$1,0)+Conditions!$Q$2,FALSE)*GE$19+GE$18*VLOOKUP(GE$1,Conditions!$A:$CT,MATCH($B48&amp;"_m2",Conditions!$S$1:$CT$1,0)+Conditions!$Q$2,FALSE))+VLOOKUP(GE$1,Conditions!$A:$CT,MATCH($B48&amp;"_b",Conditions!$S$1:$CT$1,0)+Conditions!$Q$2,FALSE),"")</f>
        <v/>
      </c>
      <c r="GF48" s="15" t="str">
        <f>IF(GF30,GF30*(VLOOKUP(GF$1,Conditions!$A:$CT,MATCH($B48&amp;"_m1",Conditions!$S$1:$CT$1,0)+Conditions!$Q$2,FALSE)*GF$19+GF$18*VLOOKUP(GF$1,Conditions!$A:$CT,MATCH($B48&amp;"_m2",Conditions!$S$1:$CT$1,0)+Conditions!$Q$2,FALSE))+VLOOKUP(GF$1,Conditions!$A:$CT,MATCH($B48&amp;"_b",Conditions!$S$1:$CT$1,0)+Conditions!$Q$2,FALSE),"")</f>
        <v/>
      </c>
      <c r="GG48" s="15" t="str">
        <f>IF(GG30,GG30*(VLOOKUP(GG$1,Conditions!$A:$CT,MATCH($B48&amp;"_m1",Conditions!$S$1:$CT$1,0)+Conditions!$Q$2,FALSE)*GG$19+GG$18*VLOOKUP(GG$1,Conditions!$A:$CT,MATCH($B48&amp;"_m2",Conditions!$S$1:$CT$1,0)+Conditions!$Q$2,FALSE))+VLOOKUP(GG$1,Conditions!$A:$CT,MATCH($B48&amp;"_b",Conditions!$S$1:$CT$1,0)+Conditions!$Q$2,FALSE),"")</f>
        <v/>
      </c>
      <c r="GH48" s="15" t="str">
        <f>IF(GH30,GH30*(VLOOKUP(GH$1,Conditions!$A:$CT,MATCH($B48&amp;"_m1",Conditions!$S$1:$CT$1,0)+Conditions!$Q$2,FALSE)*GH$19+GH$18*VLOOKUP(GH$1,Conditions!$A:$CT,MATCH($B48&amp;"_m2",Conditions!$S$1:$CT$1,0)+Conditions!$Q$2,FALSE))+VLOOKUP(GH$1,Conditions!$A:$CT,MATCH($B48&amp;"_b",Conditions!$S$1:$CT$1,0)+Conditions!$Q$2,FALSE),"")</f>
        <v/>
      </c>
      <c r="GI48" s="15" t="str">
        <f>IF(GI30,GI30*(VLOOKUP(GI$1,Conditions!$A:$CT,MATCH($B48&amp;"_m1",Conditions!$S$1:$CT$1,0)+Conditions!$Q$2,FALSE)*GI$19+GI$18*VLOOKUP(GI$1,Conditions!$A:$CT,MATCH($B48&amp;"_m2",Conditions!$S$1:$CT$1,0)+Conditions!$Q$2,FALSE))+VLOOKUP(GI$1,Conditions!$A:$CT,MATCH($B48&amp;"_b",Conditions!$S$1:$CT$1,0)+Conditions!$Q$2,FALSE),"")</f>
        <v/>
      </c>
      <c r="GJ48" s="15" t="str">
        <f>IF(GJ30,GJ30*(VLOOKUP(GJ$1,Conditions!$A:$CT,MATCH($B48&amp;"_m1",Conditions!$S$1:$CT$1,0)+Conditions!$Q$2,FALSE)*GJ$19+GJ$18*VLOOKUP(GJ$1,Conditions!$A:$CT,MATCH($B48&amp;"_m2",Conditions!$S$1:$CT$1,0)+Conditions!$Q$2,FALSE))+VLOOKUP(GJ$1,Conditions!$A:$CT,MATCH($B48&amp;"_b",Conditions!$S$1:$CT$1,0)+Conditions!$Q$2,FALSE),"")</f>
        <v/>
      </c>
      <c r="GK48" s="15" t="str">
        <f>IF(GK30,GK30*(VLOOKUP(GK$1,Conditions!$A:$CT,MATCH($B48&amp;"_m1",Conditions!$S$1:$CT$1,0)+Conditions!$Q$2,FALSE)*GK$19+GK$18*VLOOKUP(GK$1,Conditions!$A:$CT,MATCH($B48&amp;"_m2",Conditions!$S$1:$CT$1,0)+Conditions!$Q$2,FALSE))+VLOOKUP(GK$1,Conditions!$A:$CT,MATCH($B48&amp;"_b",Conditions!$S$1:$CT$1,0)+Conditions!$Q$2,FALSE),"")</f>
        <v/>
      </c>
      <c r="GL48" s="15">
        <f>IF(GL30,GL30*(VLOOKUP(GL$1,Conditions!$A:$CT,MATCH($B48&amp;"_m1",Conditions!$S$1:$CT$1,0)+Conditions!$Q$2,FALSE)*GL$19+GL$18*VLOOKUP(GL$1,Conditions!$A:$CT,MATCH($B48&amp;"_m2",Conditions!$S$1:$CT$1,0)+Conditions!$Q$2,FALSE))+VLOOKUP(GL$1,Conditions!$A:$CT,MATCH($B48&amp;"_b",Conditions!$S$1:$CT$1,0)+Conditions!$Q$2,FALSE),"")</f>
        <v>2.7580937791351983E-4</v>
      </c>
      <c r="GM48" s="15">
        <f>IF(GM30,GM30*(VLOOKUP(GM$1,Conditions!$A:$CT,MATCH($B48&amp;"_m1",Conditions!$S$1:$CT$1,0)+Conditions!$Q$2,FALSE)*GM$19+GM$18*VLOOKUP(GM$1,Conditions!$A:$CT,MATCH($B48&amp;"_m2",Conditions!$S$1:$CT$1,0)+Conditions!$Q$2,FALSE))+VLOOKUP(GM$1,Conditions!$A:$CT,MATCH($B48&amp;"_b",Conditions!$S$1:$CT$1,0)+Conditions!$Q$2,FALSE),"")</f>
        <v>3.7367722168928492E-4</v>
      </c>
      <c r="GN48" s="15">
        <f>IF(GN30,GN30*(VLOOKUP(GN$1,Conditions!$A:$CT,MATCH($B48&amp;"_m1",Conditions!$S$1:$CT$1,0)+Conditions!$Q$2,FALSE)*GN$19+GN$18*VLOOKUP(GN$1,Conditions!$A:$CT,MATCH($B48&amp;"_m2",Conditions!$S$1:$CT$1,0)+Conditions!$Q$2,FALSE))+VLOOKUP(GN$1,Conditions!$A:$CT,MATCH($B48&amp;"_b",Conditions!$S$1:$CT$1,0)+Conditions!$Q$2,FALSE),"")</f>
        <v>3.4698599156862166E-4</v>
      </c>
      <c r="GO48" s="15">
        <f>IF(GO30,GO30*(VLOOKUP(GO$1,Conditions!$A:$CT,MATCH($B48&amp;"_m1",Conditions!$S$1:$CT$1,0)+Conditions!$Q$2,FALSE)*GO$19+GO$18*VLOOKUP(GO$1,Conditions!$A:$CT,MATCH($B48&amp;"_m2",Conditions!$S$1:$CT$1,0)+Conditions!$Q$2,FALSE))+VLOOKUP(GO$1,Conditions!$A:$CT,MATCH($B48&amp;"_b",Conditions!$S$1:$CT$1,0)+Conditions!$Q$2,FALSE),"")</f>
        <v>5.3382460241326415E-4</v>
      </c>
      <c r="GP48" s="15">
        <f>IF(GP30,GP30*(VLOOKUP(GP$1,Conditions!$A:$CT,MATCH($B48&amp;"_m1",Conditions!$S$1:$CT$1,0)+Conditions!$Q$2,FALSE)*GP$19+GP$18*VLOOKUP(GP$1,Conditions!$A:$CT,MATCH($B48&amp;"_m2",Conditions!$S$1:$CT$1,0)+Conditions!$Q$2,FALSE))+VLOOKUP(GP$1,Conditions!$A:$CT,MATCH($B48&amp;"_b",Conditions!$S$1:$CT$1,0)+Conditions!$Q$2,FALSE),"")</f>
        <v>5.2492752570637645E-4</v>
      </c>
      <c r="GQ48" s="15">
        <f>IF(GQ30,GQ30*(VLOOKUP(GQ$1,Conditions!$A:$CT,MATCH($B48&amp;"_m1",Conditions!$S$1:$CT$1,0)+Conditions!$Q$2,FALSE)*GQ$19+GQ$18*VLOOKUP(GQ$1,Conditions!$A:$CT,MATCH($B48&amp;"_m2",Conditions!$S$1:$CT$1,0)+Conditions!$Q$2,FALSE))+VLOOKUP(GQ$1,Conditions!$A:$CT,MATCH($B48&amp;"_b",Conditions!$S$1:$CT$1,0)+Conditions!$Q$2,FALSE),"")</f>
        <v>5.5161875582703966E-4</v>
      </c>
      <c r="GR48" s="15">
        <f>IF(GR30,GR30*(VLOOKUP(GR$1,Conditions!$A:$CT,MATCH($B48&amp;"_m1",Conditions!$S$1:$CT$1,0)+Conditions!$Q$2,FALSE)*GR$19+GR$18*VLOOKUP(GR$1,Conditions!$A:$CT,MATCH($B48&amp;"_m2",Conditions!$S$1:$CT$1,0)+Conditions!$Q$2,FALSE))+VLOOKUP(GR$1,Conditions!$A:$CT,MATCH($B48&amp;"_b",Conditions!$S$1:$CT$1,0)+Conditions!$Q$2,FALSE),"")</f>
        <v>3.5588306827550941E-4</v>
      </c>
      <c r="GS48" s="15">
        <f>IF(GS30,GS30*(VLOOKUP(GS$1,Conditions!$A:$CT,MATCH($B48&amp;"_m1",Conditions!$S$1:$CT$1,0)+Conditions!$Q$2,FALSE)*GS$19+GS$18*VLOOKUP(GS$1,Conditions!$A:$CT,MATCH($B48&amp;"_m2",Conditions!$S$1:$CT$1,0)+Conditions!$Q$2,FALSE))+VLOOKUP(GS$1,Conditions!$A:$CT,MATCH($B48&amp;"_b",Conditions!$S$1:$CT$1,0)+Conditions!$Q$2,FALSE),"")</f>
        <v>4.270596819306113E-4</v>
      </c>
      <c r="GT48" s="15">
        <f>IF(GT30,GT30*(VLOOKUP(GT$1,Conditions!$A:$CT,MATCH($B48&amp;"_m1",Conditions!$S$1:$CT$1,0)+Conditions!$Q$2,FALSE)*GT$19+GT$18*VLOOKUP(GT$1,Conditions!$A:$CT,MATCH($B48&amp;"_m2",Conditions!$S$1:$CT$1,0)+Conditions!$Q$2,FALSE))+VLOOKUP(GT$1,Conditions!$A:$CT,MATCH($B48&amp;"_b",Conditions!$S$1:$CT$1,0)+Conditions!$Q$2,FALSE),"")</f>
        <v>2.5801522449974432E-4</v>
      </c>
      <c r="GU48" s="15">
        <f>IF(GU30,GU30*(VLOOKUP(GU$1,Conditions!$A:$CT,MATCH($B48&amp;"_m1",Conditions!$S$1:$CT$1,0)+Conditions!$Q$2,FALSE)*GU$19+GU$18*VLOOKUP(GU$1,Conditions!$A:$CT,MATCH($B48&amp;"_m2",Conditions!$S$1:$CT$1,0)+Conditions!$Q$2,FALSE))+VLOOKUP(GU$1,Conditions!$A:$CT,MATCH($B48&amp;"_b",Conditions!$S$1:$CT$1,0)+Conditions!$Q$2,FALSE),"")</f>
        <v>2.7580937791351983E-4</v>
      </c>
      <c r="GV48" s="15">
        <f>IF(GV30,GV30*(VLOOKUP(GV$1,Conditions!$A:$CT,MATCH($B48&amp;"_m1",Conditions!$S$1:$CT$1,0)+Conditions!$Q$2,FALSE)*GV$19+GV$18*VLOOKUP(GV$1,Conditions!$A:$CT,MATCH($B48&amp;"_m2",Conditions!$S$1:$CT$1,0)+Conditions!$Q$2,FALSE))+VLOOKUP(GV$1,Conditions!$A:$CT,MATCH($B48&amp;"_b",Conditions!$S$1:$CT$1,0)+Conditions!$Q$2,FALSE),"")</f>
        <v>2.6691230120663207E-4</v>
      </c>
      <c r="GW48" s="15">
        <f>IF(GW30,GW30*(VLOOKUP(GW$1,Conditions!$A:$CT,MATCH($B48&amp;"_m1",Conditions!$S$1:$CT$1,0)+Conditions!$Q$2,FALSE)*GW$19+GW$18*VLOOKUP(GW$1,Conditions!$A:$CT,MATCH($B48&amp;"_m2",Conditions!$S$1:$CT$1,0)+Conditions!$Q$2,FALSE))+VLOOKUP(GW$1,Conditions!$A:$CT,MATCH($B48&amp;"_b",Conditions!$S$1:$CT$1,0)+Conditions!$Q$2,FALSE),"")</f>
        <v>2.4911814779285656E-4</v>
      </c>
      <c r="GX48" s="15">
        <f>IF(GX30,GX30*(VLOOKUP(GX$1,Conditions!$A:$CT,MATCH($B48&amp;"_m1",Conditions!$S$1:$CT$1,0)+Conditions!$Q$2,FALSE)*GX$19+GX$18*VLOOKUP(GX$1,Conditions!$A:$CT,MATCH($B48&amp;"_m2",Conditions!$S$1:$CT$1,0)+Conditions!$Q$2,FALSE))+VLOOKUP(GX$1,Conditions!$A:$CT,MATCH($B48&amp;"_b",Conditions!$S$1:$CT$1,0)+Conditions!$Q$2,FALSE),"")</f>
        <v>3.0250060803418299E-4</v>
      </c>
      <c r="GY48" s="15">
        <f>IF(GY30,GY30*(VLOOKUP(GY$1,Conditions!$A:$CT,MATCH($B48&amp;"_m1",Conditions!$S$1:$CT$1,0)+Conditions!$Q$2,FALSE)*GY$19+GY$18*VLOOKUP(GY$1,Conditions!$A:$CT,MATCH($B48&amp;"_m2",Conditions!$S$1:$CT$1,0)+Conditions!$Q$2,FALSE))+VLOOKUP(GY$1,Conditions!$A:$CT,MATCH($B48&amp;"_b",Conditions!$S$1:$CT$1,0)+Conditions!$Q$2,FALSE),"")</f>
        <v>4.270596819306113E-4</v>
      </c>
      <c r="GZ48" s="15">
        <f>IF(GZ30,GZ30*(VLOOKUP(GZ$1,Conditions!$A:$CT,MATCH($B48&amp;"_m1",Conditions!$S$1:$CT$1,0)+Conditions!$Q$2,FALSE)*GZ$19+GZ$18*VLOOKUP(GZ$1,Conditions!$A:$CT,MATCH($B48&amp;"_m2",Conditions!$S$1:$CT$1,0)+Conditions!$Q$2,FALSE))+VLOOKUP(GZ$1,Conditions!$A:$CT,MATCH($B48&amp;"_b",Conditions!$S$1:$CT$1,0)+Conditions!$Q$2,FALSE),"")</f>
        <v>2.2242691767219338E-4</v>
      </c>
      <c r="HA48" s="15">
        <f>IF(HA30,HA30*(VLOOKUP(HA$1,Conditions!$A:$CT,MATCH($B48&amp;"_m1",Conditions!$S$1:$CT$1,0)+Conditions!$Q$2,FALSE)*HA$19+HA$18*VLOOKUP(HA$1,Conditions!$A:$CT,MATCH($B48&amp;"_m2",Conditions!$S$1:$CT$1,0)+Conditions!$Q$2,FALSE))+VLOOKUP(HA$1,Conditions!$A:$CT,MATCH($B48&amp;"_b",Conditions!$S$1:$CT$1,0)+Conditions!$Q$2,FALSE),"")</f>
        <v>2.9360353132729523E-4</v>
      </c>
      <c r="HB48" s="15">
        <f>IF(HB30,HB30*(VLOOKUP(HB$1,Conditions!$A:$CT,MATCH($B48&amp;"_m1",Conditions!$S$1:$CT$1,0)+Conditions!$Q$2,FALSE)*HB$19+HB$18*VLOOKUP(HB$1,Conditions!$A:$CT,MATCH($B48&amp;"_m2",Conditions!$S$1:$CT$1,0)+Conditions!$Q$2,FALSE))+VLOOKUP(HB$1,Conditions!$A:$CT,MATCH($B48&amp;"_b",Conditions!$S$1:$CT$1,0)+Conditions!$Q$2,FALSE),"")</f>
        <v>2.5801522449974432E-4</v>
      </c>
      <c r="HC48" s="15">
        <f>IF(HC30,HC30*(VLOOKUP(HC$1,Conditions!$A:$CT,MATCH($B48&amp;"_m1",Conditions!$S$1:$CT$1,0)+Conditions!$Q$2,FALSE)*HC$19+HC$18*VLOOKUP(HC$1,Conditions!$A:$CT,MATCH($B48&amp;"_m2",Conditions!$S$1:$CT$1,0)+Conditions!$Q$2,FALSE))+VLOOKUP(HC$1,Conditions!$A:$CT,MATCH($B48&amp;"_b",Conditions!$S$1:$CT$1,0)+Conditions!$Q$2,FALSE),"")</f>
        <v>2.2242691767219338E-4</v>
      </c>
      <c r="HD48" s="15">
        <f>IF(HD30,HD30*(VLOOKUP(HD$1,Conditions!$A:$CT,MATCH($B48&amp;"_m1",Conditions!$S$1:$CT$1,0)+Conditions!$Q$2,FALSE)*HD$19+HD$18*VLOOKUP(HD$1,Conditions!$A:$CT,MATCH($B48&amp;"_m2",Conditions!$S$1:$CT$1,0)+Conditions!$Q$2,FALSE))+VLOOKUP(HD$1,Conditions!$A:$CT,MATCH($B48&amp;"_b",Conditions!$S$1:$CT$1,0)+Conditions!$Q$2,FALSE),"")</f>
        <v>2.8470645462040753E-4</v>
      </c>
      <c r="HE48" s="15">
        <f>IF(HE30,HE30*(VLOOKUP(HE$1,Conditions!$A:$CT,MATCH($B48&amp;"_m1",Conditions!$S$1:$CT$1,0)+Conditions!$Q$2,FALSE)*HE$19+HE$18*VLOOKUP(HE$1,Conditions!$A:$CT,MATCH($B48&amp;"_m2",Conditions!$S$1:$CT$1,0)+Conditions!$Q$2,FALSE))+VLOOKUP(HE$1,Conditions!$A:$CT,MATCH($B48&amp;"_b",Conditions!$S$1:$CT$1,0)+Conditions!$Q$2,FALSE),"")</f>
        <v>2.6691230120663207E-4</v>
      </c>
      <c r="HF48" s="15">
        <f>IF(HF30,HF30*(VLOOKUP(HF$1,Conditions!$A:$CT,MATCH($B48&amp;"_m1",Conditions!$S$1:$CT$1,0)+Conditions!$Q$2,FALSE)*HF$19+HF$18*VLOOKUP(HF$1,Conditions!$A:$CT,MATCH($B48&amp;"_m2",Conditions!$S$1:$CT$1,0)+Conditions!$Q$2,FALSE))+VLOOKUP(HF$1,Conditions!$A:$CT,MATCH($B48&amp;"_b",Conditions!$S$1:$CT$1,0)+Conditions!$Q$2,FALSE),"")</f>
        <v>2.3132399437908113E-4</v>
      </c>
      <c r="HG48" s="15">
        <f>IF(HG30,HG30*(VLOOKUP(HG$1,Conditions!$A:$CT,MATCH($B48&amp;"_m1",Conditions!$S$1:$CT$1,0)+Conditions!$Q$2,FALSE)*HG$19+HG$18*VLOOKUP(HG$1,Conditions!$A:$CT,MATCH($B48&amp;"_m2",Conditions!$S$1:$CT$1,0)+Conditions!$Q$2,FALSE))+VLOOKUP(HG$1,Conditions!$A:$CT,MATCH($B48&amp;"_b",Conditions!$S$1:$CT$1,0)+Conditions!$Q$2,FALSE),"")</f>
        <v>2.4022107108596886E-4</v>
      </c>
      <c r="HH48" s="15">
        <f>IF(HH30,HH30*(VLOOKUP(HH$1,Conditions!$A:$CT,MATCH($B48&amp;"_m1",Conditions!$S$1:$CT$1,0)+Conditions!$Q$2,FALSE)*HH$19+HH$18*VLOOKUP(HH$1,Conditions!$A:$CT,MATCH($B48&amp;"_m2",Conditions!$S$1:$CT$1,0)+Conditions!$Q$2,FALSE))+VLOOKUP(HH$1,Conditions!$A:$CT,MATCH($B48&amp;"_b",Conditions!$S$1:$CT$1,0)+Conditions!$Q$2,FALSE),"")</f>
        <v>2.3132399437908113E-4</v>
      </c>
      <c r="HI48" s="15">
        <f>IF(HI30,HI30*(VLOOKUP(HI$1,Conditions!$A:$CT,MATCH($B48&amp;"_m1",Conditions!$S$1:$CT$1,0)+Conditions!$Q$2,FALSE)*HI$19+HI$18*VLOOKUP(HI$1,Conditions!$A:$CT,MATCH($B48&amp;"_m2",Conditions!$S$1:$CT$1,0)+Conditions!$Q$2,FALSE))+VLOOKUP(HI$1,Conditions!$A:$CT,MATCH($B48&amp;"_b",Conditions!$S$1:$CT$1,0)+Conditions!$Q$2,FALSE),"")</f>
        <v>2.2242691767219338E-4</v>
      </c>
      <c r="HJ48" s="15">
        <f>IF(HJ30,HJ30*(VLOOKUP(HJ$1,Conditions!$A:$CT,MATCH($B48&amp;"_m1",Conditions!$S$1:$CT$1,0)+Conditions!$Q$2,FALSE)*HJ$19+HJ$18*VLOOKUP(HJ$1,Conditions!$A:$CT,MATCH($B48&amp;"_m2",Conditions!$S$1:$CT$1,0)+Conditions!$Q$2,FALSE))+VLOOKUP(HJ$1,Conditions!$A:$CT,MATCH($B48&amp;"_b",Conditions!$S$1:$CT$1,0)+Conditions!$Q$2,FALSE),"")</f>
        <v>2.5801522449974432E-4</v>
      </c>
      <c r="HK48" s="15" t="str">
        <f>IF(HK30,HK30*(VLOOKUP(HK$1,Conditions!$A:$CT,MATCH($B48&amp;"_m1",Conditions!$S$1:$CT$1,0)+Conditions!$Q$2,FALSE)*HK$19+HK$18*VLOOKUP(HK$1,Conditions!$A:$CT,MATCH($B48&amp;"_m2",Conditions!$S$1:$CT$1,0)+Conditions!$Q$2,FALSE))+VLOOKUP(HK$1,Conditions!$A:$CT,MATCH($B48&amp;"_b",Conditions!$S$1:$CT$1,0)+Conditions!$Q$2,FALSE),"")</f>
        <v/>
      </c>
      <c r="HL48" s="15" t="str">
        <f>IF(HL30,HL30*(VLOOKUP(HL$1,Conditions!$A:$CT,MATCH($B48&amp;"_m1",Conditions!$S$1:$CT$1,0)+Conditions!$Q$2,FALSE)*HL$19+HL$18*VLOOKUP(HL$1,Conditions!$A:$CT,MATCH($B48&amp;"_m2",Conditions!$S$1:$CT$1,0)+Conditions!$Q$2,FALSE))+VLOOKUP(HL$1,Conditions!$A:$CT,MATCH($B48&amp;"_b",Conditions!$S$1:$CT$1,0)+Conditions!$Q$2,FALSE),"")</f>
        <v/>
      </c>
      <c r="HM48" s="15" t="str">
        <f>IF(HM30,HM30*(VLOOKUP(HM$1,Conditions!$A:$CT,MATCH($B48&amp;"_m1",Conditions!$S$1:$CT$1,0)+Conditions!$Q$2,FALSE)*HM$19+HM$18*VLOOKUP(HM$1,Conditions!$A:$CT,MATCH($B48&amp;"_m2",Conditions!$S$1:$CT$1,0)+Conditions!$Q$2,FALSE))+VLOOKUP(HM$1,Conditions!$A:$CT,MATCH($B48&amp;"_b",Conditions!$S$1:$CT$1,0)+Conditions!$Q$2,FALSE),"")</f>
        <v/>
      </c>
      <c r="HN48" s="15" t="str">
        <f>IF(HN30,HN30*(VLOOKUP(HN$1,Conditions!$A:$CT,MATCH($B48&amp;"_m1",Conditions!$S$1:$CT$1,0)+Conditions!$Q$2,FALSE)*HN$19+HN$18*VLOOKUP(HN$1,Conditions!$A:$CT,MATCH($B48&amp;"_m2",Conditions!$S$1:$CT$1,0)+Conditions!$Q$2,FALSE))+VLOOKUP(HN$1,Conditions!$A:$CT,MATCH($B48&amp;"_b",Conditions!$S$1:$CT$1,0)+Conditions!$Q$2,FALSE),"")</f>
        <v/>
      </c>
      <c r="HO48" s="15" t="str">
        <f>IF(HO30,HO30*(VLOOKUP(HO$1,Conditions!$A:$CT,MATCH($B48&amp;"_m1",Conditions!$S$1:$CT$1,0)+Conditions!$Q$2,FALSE)*HO$19+HO$18*VLOOKUP(HO$1,Conditions!$A:$CT,MATCH($B48&amp;"_m2",Conditions!$S$1:$CT$1,0)+Conditions!$Q$2,FALSE))+VLOOKUP(HO$1,Conditions!$A:$CT,MATCH($B48&amp;"_b",Conditions!$S$1:$CT$1,0)+Conditions!$Q$2,FALSE),"")</f>
        <v/>
      </c>
      <c r="HP48" s="15" t="str">
        <f>IF(HP30,HP30*(VLOOKUP(HP$1,Conditions!$A:$CT,MATCH($B48&amp;"_m1",Conditions!$S$1:$CT$1,0)+Conditions!$Q$2,FALSE)*HP$19+HP$18*VLOOKUP(HP$1,Conditions!$A:$CT,MATCH($B48&amp;"_m2",Conditions!$S$1:$CT$1,0)+Conditions!$Q$2,FALSE))+VLOOKUP(HP$1,Conditions!$A:$CT,MATCH($B48&amp;"_b",Conditions!$S$1:$CT$1,0)+Conditions!$Q$2,FALSE),"")</f>
        <v/>
      </c>
      <c r="HQ48" s="15" t="str">
        <f>IF(HQ30,HQ30*(VLOOKUP(HQ$1,Conditions!$A:$CT,MATCH($B48&amp;"_m1",Conditions!$S$1:$CT$1,0)+Conditions!$Q$2,FALSE)*HQ$19+HQ$18*VLOOKUP(HQ$1,Conditions!$A:$CT,MATCH($B48&amp;"_m2",Conditions!$S$1:$CT$1,0)+Conditions!$Q$2,FALSE))+VLOOKUP(HQ$1,Conditions!$A:$CT,MATCH($B48&amp;"_b",Conditions!$S$1:$CT$1,0)+Conditions!$Q$2,FALSE),"")</f>
        <v/>
      </c>
      <c r="HR48" s="15" t="str">
        <f>IF(HR30,HR30*(VLOOKUP(HR$1,Conditions!$A:$CT,MATCH($B48&amp;"_m1",Conditions!$S$1:$CT$1,0)+Conditions!$Q$2,FALSE)*HR$19+HR$18*VLOOKUP(HR$1,Conditions!$A:$CT,MATCH($B48&amp;"_m2",Conditions!$S$1:$CT$1,0)+Conditions!$Q$2,FALSE))+VLOOKUP(HR$1,Conditions!$A:$CT,MATCH($B48&amp;"_b",Conditions!$S$1:$CT$1,0)+Conditions!$Q$2,FALSE),"")</f>
        <v/>
      </c>
      <c r="HS48" s="15" t="str">
        <f>IF(HS30,HS30*(VLOOKUP(HS$1,Conditions!$A:$CT,MATCH($B48&amp;"_m1",Conditions!$S$1:$CT$1,0)+Conditions!$Q$2,FALSE)*HS$19+HS$18*VLOOKUP(HS$1,Conditions!$A:$CT,MATCH($B48&amp;"_m2",Conditions!$S$1:$CT$1,0)+Conditions!$Q$2,FALSE))+VLOOKUP(HS$1,Conditions!$A:$CT,MATCH($B48&amp;"_b",Conditions!$S$1:$CT$1,0)+Conditions!$Q$2,FALSE),"")</f>
        <v/>
      </c>
      <c r="HT48" s="15" t="str">
        <f>IF(HT30,HT30*(VLOOKUP(HT$1,Conditions!$A:$CT,MATCH($B48&amp;"_m1",Conditions!$S$1:$CT$1,0)+Conditions!$Q$2,FALSE)*HT$19+HT$18*VLOOKUP(HT$1,Conditions!$A:$CT,MATCH($B48&amp;"_m2",Conditions!$S$1:$CT$1,0)+Conditions!$Q$2,FALSE))+VLOOKUP(HT$1,Conditions!$A:$CT,MATCH($B48&amp;"_b",Conditions!$S$1:$CT$1,0)+Conditions!$Q$2,FALSE),"")</f>
        <v/>
      </c>
      <c r="HU48" s="15" t="str">
        <f>IF(HU30,HU30*(VLOOKUP(HU$1,Conditions!$A:$CT,MATCH($B48&amp;"_m1",Conditions!$S$1:$CT$1,0)+Conditions!$Q$2,FALSE)*HU$19+HU$18*VLOOKUP(HU$1,Conditions!$A:$CT,MATCH($B48&amp;"_m2",Conditions!$S$1:$CT$1,0)+Conditions!$Q$2,FALSE))+VLOOKUP(HU$1,Conditions!$A:$CT,MATCH($B48&amp;"_b",Conditions!$S$1:$CT$1,0)+Conditions!$Q$2,FALSE),"")</f>
        <v/>
      </c>
      <c r="HV48" s="15" t="str">
        <f>IF(HV30,HV30*(VLOOKUP(HV$1,Conditions!$A:$CT,MATCH($B48&amp;"_m1",Conditions!$S$1:$CT$1,0)+Conditions!$Q$2,FALSE)*HV$19+HV$18*VLOOKUP(HV$1,Conditions!$A:$CT,MATCH($B48&amp;"_m2",Conditions!$S$1:$CT$1,0)+Conditions!$Q$2,FALSE))+VLOOKUP(HV$1,Conditions!$A:$CT,MATCH($B48&amp;"_b",Conditions!$S$1:$CT$1,0)+Conditions!$Q$2,FALSE),"")</f>
        <v/>
      </c>
      <c r="HW48" s="15">
        <f>IF(HW30,HW30*(VLOOKUP(HW$1,Conditions!$A:$CT,MATCH($B48&amp;"_m1",Conditions!$S$1:$CT$1,0)+Conditions!$Q$2,FALSE)*HW$19+HW$18*VLOOKUP(HW$1,Conditions!$A:$CT,MATCH($B48&amp;"_m2",Conditions!$S$1:$CT$1,0)+Conditions!$Q$2,FALSE))+VLOOKUP(HW$1,Conditions!$A:$CT,MATCH($B48&amp;"_b",Conditions!$S$1:$CT$1,0)+Conditions!$Q$2,FALSE),"")</f>
        <v>2.0616319714803323E-4</v>
      </c>
      <c r="HX48" s="15" t="str">
        <f>IF(HX30,HX30*(VLOOKUP(HX$1,Conditions!$A:$CT,MATCH($B48&amp;"_m1",Conditions!$S$1:$CT$1,0)+Conditions!$Q$2,FALSE)*HX$19+HX$18*VLOOKUP(HX$1,Conditions!$A:$CT,MATCH($B48&amp;"_m2",Conditions!$S$1:$CT$1,0)+Conditions!$Q$2,FALSE))+VLOOKUP(HX$1,Conditions!$A:$CT,MATCH($B48&amp;"_b",Conditions!$S$1:$CT$1,0)+Conditions!$Q$2,FALSE),"")</f>
        <v/>
      </c>
      <c r="HY48" s="15">
        <f>IF(HY30,HY30*(VLOOKUP(HY$1,Conditions!$A:$CT,MATCH($B48&amp;"_m1",Conditions!$S$1:$CT$1,0)+Conditions!$Q$2,FALSE)*HY$19+HY$18*VLOOKUP(HY$1,Conditions!$A:$CT,MATCH($B48&amp;"_m2",Conditions!$S$1:$CT$1,0)+Conditions!$Q$2,FALSE))+VLOOKUP(HY$1,Conditions!$A:$CT,MATCH($B48&amp;"_b",Conditions!$S$1:$CT$1,0)+Conditions!$Q$2,FALSE),"")</f>
        <v>2.0616319714803323E-4</v>
      </c>
      <c r="HZ48" s="15">
        <f>IF(HZ30,HZ30*(VLOOKUP(HZ$1,Conditions!$A:$CT,MATCH($B48&amp;"_m1",Conditions!$S$1:$CT$1,0)+Conditions!$Q$2,FALSE)*HZ$19+HZ$18*VLOOKUP(HZ$1,Conditions!$A:$CT,MATCH($B48&amp;"_m2",Conditions!$S$1:$CT$1,0)+Conditions!$Q$2,FALSE))+VLOOKUP(HZ$1,Conditions!$A:$CT,MATCH($B48&amp;"_b",Conditions!$S$1:$CT$1,0)+Conditions!$Q$2,FALSE),"")</f>
        <v>2.0616319714803323E-4</v>
      </c>
      <c r="IA48" s="15">
        <f>IF(IA30,IA30*(VLOOKUP(IA$1,Conditions!$A:$CT,MATCH($B48&amp;"_m1",Conditions!$S$1:$CT$1,0)+Conditions!$Q$2,FALSE)*IA$19+IA$18*VLOOKUP(IA$1,Conditions!$A:$CT,MATCH($B48&amp;"_m2",Conditions!$S$1:$CT$1,0)+Conditions!$Q$2,FALSE))+VLOOKUP(IA$1,Conditions!$A:$CT,MATCH($B48&amp;"_b",Conditions!$S$1:$CT$1,0)+Conditions!$Q$2,FALSE),"")</f>
        <v>2.0616319714803323E-4</v>
      </c>
      <c r="IB48" s="15">
        <f>IF(IB30,IB30*(VLOOKUP(IB$1,Conditions!$A:$CT,MATCH($B48&amp;"_m1",Conditions!$S$1:$CT$1,0)+Conditions!$Q$2,FALSE)*IB$19+IB$18*VLOOKUP(IB$1,Conditions!$A:$CT,MATCH($B48&amp;"_m2",Conditions!$S$1:$CT$1,0)+Conditions!$Q$2,FALSE))+VLOOKUP(IB$1,Conditions!$A:$CT,MATCH($B48&amp;"_b",Conditions!$S$1:$CT$1,0)+Conditions!$Q$2,FALSE),"")</f>
        <v>2.0616319714803323E-4</v>
      </c>
      <c r="IC48" s="15" t="str">
        <f>IF(IC30,IC30*(VLOOKUP(IC$1,Conditions!$A:$CT,MATCH($B48&amp;"_m1",Conditions!$S$1:$CT$1,0)+Conditions!$Q$2,FALSE)*IC$19+IC$18*VLOOKUP(IC$1,Conditions!$A:$CT,MATCH($B48&amp;"_m2",Conditions!$S$1:$CT$1,0)+Conditions!$Q$2,FALSE))+VLOOKUP(IC$1,Conditions!$A:$CT,MATCH($B48&amp;"_b",Conditions!$S$1:$CT$1,0)+Conditions!$Q$2,FALSE),"")</f>
        <v/>
      </c>
      <c r="ID48" s="15">
        <f>IF(ID30,ID30*(VLOOKUP(ID$1,Conditions!$A:$CT,MATCH($B48&amp;"_m1",Conditions!$S$1:$CT$1,0)+Conditions!$Q$2,FALSE)*ID$19+ID$18*VLOOKUP(ID$1,Conditions!$A:$CT,MATCH($B48&amp;"_m2",Conditions!$S$1:$CT$1,0)+Conditions!$Q$2,FALSE))+VLOOKUP(ID$1,Conditions!$A:$CT,MATCH($B48&amp;"_b",Conditions!$S$1:$CT$1,0)+Conditions!$Q$2,FALSE),"")</f>
        <v>2.0616319714803323E-4</v>
      </c>
      <c r="IE48" s="15" t="str">
        <f>IF(IE30,IE30*(VLOOKUP(IE$1,Conditions!$A:$CT,MATCH($B48&amp;"_m1",Conditions!$S$1:$CT$1,0)+Conditions!$Q$2,FALSE)*IE$19+IE$18*VLOOKUP(IE$1,Conditions!$A:$CT,MATCH($B48&amp;"_m2",Conditions!$S$1:$CT$1,0)+Conditions!$Q$2,FALSE))+VLOOKUP(IE$1,Conditions!$A:$CT,MATCH($B48&amp;"_b",Conditions!$S$1:$CT$1,0)+Conditions!$Q$2,FALSE),"")</f>
        <v/>
      </c>
      <c r="IF48" s="15" t="str">
        <f>IF(IF30,IF30*(VLOOKUP(IF$1,Conditions!$A:$CT,MATCH($B48&amp;"_m1",Conditions!$S$1:$CT$1,0)+Conditions!$Q$2,FALSE)*IF$19+IF$18*VLOOKUP(IF$1,Conditions!$A:$CT,MATCH($B48&amp;"_m2",Conditions!$S$1:$CT$1,0)+Conditions!$Q$2,FALSE))+VLOOKUP(IF$1,Conditions!$A:$CT,MATCH($B48&amp;"_b",Conditions!$S$1:$CT$1,0)+Conditions!$Q$2,FALSE),"")</f>
        <v/>
      </c>
      <c r="IG48" s="15" t="str">
        <f>IF(IG30,IG30*(VLOOKUP(IG$1,Conditions!$A:$CT,MATCH($B48&amp;"_m1",Conditions!$S$1:$CT$1,0)+Conditions!$Q$2,FALSE)*IG$19+IG$18*VLOOKUP(IG$1,Conditions!$A:$CT,MATCH($B48&amp;"_m2",Conditions!$S$1:$CT$1,0)+Conditions!$Q$2,FALSE))+VLOOKUP(IG$1,Conditions!$A:$CT,MATCH($B48&amp;"_b",Conditions!$S$1:$CT$1,0)+Conditions!$Q$2,FALSE),"")</f>
        <v/>
      </c>
      <c r="IH48" s="15" t="str">
        <f>IF(IH30,IH30*(VLOOKUP(IH$1,Conditions!$A:$CT,MATCH($B48&amp;"_m1",Conditions!$S$1:$CT$1,0)+Conditions!$Q$2,FALSE)*IH$19+IH$18*VLOOKUP(IH$1,Conditions!$A:$CT,MATCH($B48&amp;"_m2",Conditions!$S$1:$CT$1,0)+Conditions!$Q$2,FALSE))+VLOOKUP(IH$1,Conditions!$A:$CT,MATCH($B48&amp;"_b",Conditions!$S$1:$CT$1,0)+Conditions!$Q$2,FALSE),"")</f>
        <v/>
      </c>
      <c r="II48" s="15" t="str">
        <f>IF(II30,II30*(VLOOKUP(II$1,Conditions!$A:$CT,MATCH($B48&amp;"_m1",Conditions!$S$1:$CT$1,0)+Conditions!$Q$2,FALSE)*II$19+II$18*VLOOKUP(II$1,Conditions!$A:$CT,MATCH($B48&amp;"_m2",Conditions!$S$1:$CT$1,0)+Conditions!$Q$2,FALSE))+VLOOKUP(II$1,Conditions!$A:$CT,MATCH($B48&amp;"_b",Conditions!$S$1:$CT$1,0)+Conditions!$Q$2,FALSE),"")</f>
        <v/>
      </c>
      <c r="IJ48" s="15" t="str">
        <f>IF(IJ30,IJ30*(VLOOKUP(IJ$1,Conditions!$A:$CT,MATCH($B48&amp;"_m1",Conditions!$S$1:$CT$1,0)+Conditions!$Q$2,FALSE)*IJ$19+IJ$18*VLOOKUP(IJ$1,Conditions!$A:$CT,MATCH($B48&amp;"_m2",Conditions!$S$1:$CT$1,0)+Conditions!$Q$2,FALSE))+VLOOKUP(IJ$1,Conditions!$A:$CT,MATCH($B48&amp;"_b",Conditions!$S$1:$CT$1,0)+Conditions!$Q$2,FALSE),"")</f>
        <v/>
      </c>
      <c r="IK48" s="15" t="str">
        <f>IF(IK30,IK30*(VLOOKUP(IK$1,Conditions!$A:$CT,MATCH($B48&amp;"_m1",Conditions!$S$1:$CT$1,0)+Conditions!$Q$2,FALSE)*IK$19+IK$18*VLOOKUP(IK$1,Conditions!$A:$CT,MATCH($B48&amp;"_m2",Conditions!$S$1:$CT$1,0)+Conditions!$Q$2,FALSE))+VLOOKUP(IK$1,Conditions!$A:$CT,MATCH($B48&amp;"_b",Conditions!$S$1:$CT$1,0)+Conditions!$Q$2,FALSE),"")</f>
        <v/>
      </c>
      <c r="IL48" s="15">
        <f>IF(IL30,IL30*(VLOOKUP(IL$1,Conditions!$A:$CT,MATCH($B48&amp;"_m1",Conditions!$S$1:$CT$1,0)+Conditions!$Q$2,FALSE)*IL$19+IL$18*VLOOKUP(IL$1,Conditions!$A:$CT,MATCH($B48&amp;"_m2",Conditions!$S$1:$CT$1,0)+Conditions!$Q$2,FALSE))+VLOOKUP(IL$1,Conditions!$A:$CT,MATCH($B48&amp;"_b",Conditions!$S$1:$CT$1,0)+Conditions!$Q$2,FALSE),"")</f>
        <v>2.0616319714803323E-4</v>
      </c>
      <c r="IM48" s="15" t="str">
        <f>IF(IM30,IM30*(VLOOKUP(IM$1,Conditions!$A:$CT,MATCH($B48&amp;"_m1",Conditions!$S$1:$CT$1,0)+Conditions!$Q$2,FALSE)*IM$19+IM$18*VLOOKUP(IM$1,Conditions!$A:$CT,MATCH($B48&amp;"_m2",Conditions!$S$1:$CT$1,0)+Conditions!$Q$2,FALSE))+VLOOKUP(IM$1,Conditions!$A:$CT,MATCH($B48&amp;"_b",Conditions!$S$1:$CT$1,0)+Conditions!$Q$2,FALSE),"")</f>
        <v/>
      </c>
      <c r="IN48" s="15" t="str">
        <f>IF(IN30,IN30*(VLOOKUP(IN$1,Conditions!$A:$CT,MATCH($B48&amp;"_m1",Conditions!$S$1:$CT$1,0)+Conditions!$Q$2,FALSE)*IN$19+IN$18*VLOOKUP(IN$1,Conditions!$A:$CT,MATCH($B48&amp;"_m2",Conditions!$S$1:$CT$1,0)+Conditions!$Q$2,FALSE))+VLOOKUP(IN$1,Conditions!$A:$CT,MATCH($B48&amp;"_b",Conditions!$S$1:$CT$1,0)+Conditions!$Q$2,FALSE),"")</f>
        <v/>
      </c>
      <c r="IO48" s="15">
        <f>IF(IO30,IO30*(VLOOKUP(IO$1,Conditions!$A:$CT,MATCH($B48&amp;"_m1",Conditions!$S$1:$CT$1,0)+Conditions!$Q$2,FALSE)*IO$19+IO$18*VLOOKUP(IO$1,Conditions!$A:$CT,MATCH($B48&amp;"_m2",Conditions!$S$1:$CT$1,0)+Conditions!$Q$2,FALSE))+VLOOKUP(IO$1,Conditions!$A:$CT,MATCH($B48&amp;"_b",Conditions!$S$1:$CT$1,0)+Conditions!$Q$2,FALSE),"")</f>
        <v>1.5166592352863907E-3</v>
      </c>
      <c r="IP48" s="15">
        <f>IF(IP30,IP30*(VLOOKUP(IP$1,Conditions!$A:$CT,MATCH($B48&amp;"_m1",Conditions!$S$1:$CT$1,0)+Conditions!$Q$2,FALSE)*IP$19+IP$18*VLOOKUP(IP$1,Conditions!$A:$CT,MATCH($B48&amp;"_m2",Conditions!$S$1:$CT$1,0)+Conditions!$Q$2,FALSE))+VLOOKUP(IP$1,Conditions!$A:$CT,MATCH($B48&amp;"_b",Conditions!$S$1:$CT$1,0)+Conditions!$Q$2,FALSE),"")</f>
        <v>1.9653749853711217E-3</v>
      </c>
      <c r="IQ48" s="15">
        <f>IF(IQ30,IQ30*(VLOOKUP(IQ$1,Conditions!$A:$CT,MATCH($B48&amp;"_m1",Conditions!$S$1:$CT$1,0)+Conditions!$Q$2,FALSE)*IQ$19+IQ$18*VLOOKUP(IQ$1,Conditions!$A:$CT,MATCH($B48&amp;"_m2",Conditions!$S$1:$CT$1,0)+Conditions!$Q$2,FALSE))+VLOOKUP(IQ$1,Conditions!$A:$CT,MATCH($B48&amp;"_b",Conditions!$S$1:$CT$1,0)+Conditions!$Q$2,FALSE),"")</f>
        <v>1.938452040366038E-3</v>
      </c>
      <c r="IR48" s="15">
        <f>IF(IR30,IR30*(VLOOKUP(IR$1,Conditions!$A:$CT,MATCH($B48&amp;"_m1",Conditions!$S$1:$CT$1,0)+Conditions!$Q$2,FALSE)*IR$19+IR$18*VLOOKUP(IR$1,Conditions!$A:$CT,MATCH($B48&amp;"_m2",Conditions!$S$1:$CT$1,0)+Conditions!$Q$2,FALSE))+VLOOKUP(IR$1,Conditions!$A:$CT,MATCH($B48&amp;"_b",Conditions!$S$1:$CT$1,0)+Conditions!$Q$2,FALSE),"")</f>
        <v>2.2884503254321279E-3</v>
      </c>
      <c r="IS48" s="15">
        <f>IF(IS30,IS30*(VLOOKUP(IS$1,Conditions!$A:$CT,MATCH($B48&amp;"_m1",Conditions!$S$1:$CT$1,0)+Conditions!$Q$2,FALSE)*IS$19+IS$18*VLOOKUP(IS$1,Conditions!$A:$CT,MATCH($B48&amp;"_m2",Conditions!$S$1:$CT$1,0)+Conditions!$Q$2,FALSE))+VLOOKUP(IS$1,Conditions!$A:$CT,MATCH($B48&amp;"_b",Conditions!$S$1:$CT$1,0)+Conditions!$Q$2,FALSE),"")</f>
        <v>1.7140941653236725E-3</v>
      </c>
      <c r="IT48" s="15">
        <f>IF(IT30,IT30*(VLOOKUP(IT$1,Conditions!$A:$CT,MATCH($B48&amp;"_m1",Conditions!$S$1:$CT$1,0)+Conditions!$Q$2,FALSE)*IT$19+IT$18*VLOOKUP(IT$1,Conditions!$A:$CT,MATCH($B48&amp;"_m2",Conditions!$S$1:$CT$1,0)+Conditions!$Q$2,FALSE))+VLOOKUP(IT$1,Conditions!$A:$CT,MATCH($B48&amp;"_b",Conditions!$S$1:$CT$1,0)+Conditions!$Q$2,FALSE),"")</f>
        <v>1.4717876602779174E-3</v>
      </c>
      <c r="IU48" s="15">
        <f>IF(IU30,IU30*(VLOOKUP(IU$1,Conditions!$A:$CT,MATCH($B48&amp;"_m1",Conditions!$S$1:$CT$1,0)+Conditions!$Q$2,FALSE)*IU$19+IU$18*VLOOKUP(IU$1,Conditions!$A:$CT,MATCH($B48&amp;"_m2",Conditions!$S$1:$CT$1,0)+Conditions!$Q$2,FALSE))+VLOOKUP(IU$1,Conditions!$A:$CT,MATCH($B48&amp;"_b",Conditions!$S$1:$CT$1,0)+Conditions!$Q$2,FALSE),"")</f>
        <v>1.4358904002711391E-3</v>
      </c>
      <c r="IV48" s="15">
        <f>IF(IV30,IV30*(VLOOKUP(IV$1,Conditions!$A:$CT,MATCH($B48&amp;"_m1",Conditions!$S$1:$CT$1,0)+Conditions!$Q$2,FALSE)*IV$19+IV$18*VLOOKUP(IV$1,Conditions!$A:$CT,MATCH($B48&amp;"_m2",Conditions!$S$1:$CT$1,0)+Conditions!$Q$2,FALSE))+VLOOKUP(IV$1,Conditions!$A:$CT,MATCH($B48&amp;"_b",Conditions!$S$1:$CT$1,0)+Conditions!$Q$2,FALSE),"")</f>
        <v>1.373070195259277E-3</v>
      </c>
      <c r="IW48" s="15">
        <f>IF(IW30,IW30*(VLOOKUP(IW$1,Conditions!$A:$CT,MATCH($B48&amp;"_m1",Conditions!$S$1:$CT$1,0)+Conditions!$Q$2,FALSE)*IW$19+IW$18*VLOOKUP(IW$1,Conditions!$A:$CT,MATCH($B48&amp;"_m2",Conditions!$S$1:$CT$1,0)+Conditions!$Q$2,FALSE))+VLOOKUP(IW$1,Conditions!$A:$CT,MATCH($B48&amp;"_b",Conditions!$S$1:$CT$1,0)+Conditions!$Q$2,FALSE),"")</f>
        <v>9.6025170518132421E-4</v>
      </c>
      <c r="IX48" s="15">
        <f>IF(IX30,IX30*(VLOOKUP(IX$1,Conditions!$A:$CT,MATCH($B48&amp;"_m1",Conditions!$S$1:$CT$1,0)+Conditions!$Q$2,FALSE)*IX$19+IX$18*VLOOKUP(IX$1,Conditions!$A:$CT,MATCH($B48&amp;"_m2",Conditions!$S$1:$CT$1,0)+Conditions!$Q$2,FALSE))+VLOOKUP(IX$1,Conditions!$A:$CT,MATCH($B48&amp;"_b",Conditions!$S$1:$CT$1,0)+Conditions!$Q$2,FALSE),"")</f>
        <v>9.5127739017962965E-4</v>
      </c>
      <c r="IY48" s="15">
        <f>IF(IY30,IY30*(VLOOKUP(IY$1,Conditions!$A:$CT,MATCH($B48&amp;"_m1",Conditions!$S$1:$CT$1,0)+Conditions!$Q$2,FALSE)*IY$19+IY$18*VLOOKUP(IY$1,Conditions!$A:$CT,MATCH($B48&amp;"_m2",Conditions!$S$1:$CT$1,0)+Conditions!$Q$2,FALSE))+VLOOKUP(IY$1,Conditions!$A:$CT,MATCH($B48&amp;"_b",Conditions!$S$1:$CT$1,0)+Conditions!$Q$2,FALSE),"")</f>
        <v>7.6281677514404263E-4</v>
      </c>
      <c r="IZ48" s="15">
        <f>IF(IZ30,IZ30*(VLOOKUP(IZ$1,Conditions!$A:$CT,MATCH($B48&amp;"_m1",Conditions!$S$1:$CT$1,0)+Conditions!$Q$2,FALSE)*IZ$19+IZ$18*VLOOKUP(IZ$1,Conditions!$A:$CT,MATCH($B48&amp;"_m2",Conditions!$S$1:$CT$1,0)+Conditions!$Q$2,FALSE))+VLOOKUP(IZ$1,Conditions!$A:$CT,MATCH($B48&amp;"_b",Conditions!$S$1:$CT$1,0)+Conditions!$Q$2,FALSE),"")</f>
        <v>7.0897088513387501E-4</v>
      </c>
      <c r="JA48" s="15">
        <f>IF(JA30,JA30*(VLOOKUP(JA$1,Conditions!$A:$CT,MATCH($B48&amp;"_m1",Conditions!$S$1:$CT$1,0)+Conditions!$Q$2,FALSE)*JA$19+JA$18*VLOOKUP(JA$1,Conditions!$A:$CT,MATCH($B48&amp;"_m2",Conditions!$S$1:$CT$1,0)+Conditions!$Q$2,FALSE))+VLOOKUP(JA$1,Conditions!$A:$CT,MATCH($B48&amp;"_b",Conditions!$S$1:$CT$1,0)+Conditions!$Q$2,FALSE),"")</f>
        <v>7.1794520013556957E-4</v>
      </c>
      <c r="JB48" s="15">
        <f>IF(JB30,JB30*(VLOOKUP(JB$1,Conditions!$A:$CT,MATCH($B48&amp;"_m1",Conditions!$S$1:$CT$1,0)+Conditions!$Q$2,FALSE)*JB$19+JB$18*VLOOKUP(JB$1,Conditions!$A:$CT,MATCH($B48&amp;"_m2",Conditions!$S$1:$CT$1,0)+Conditions!$Q$2,FALSE))+VLOOKUP(JB$1,Conditions!$A:$CT,MATCH($B48&amp;"_b",Conditions!$S$1:$CT$1,0)+Conditions!$Q$2,FALSE),"")</f>
        <v>7.0897088513387501E-4</v>
      </c>
      <c r="JC48" s="15">
        <f>IF(JC30,JC30*(VLOOKUP(JC$1,Conditions!$A:$CT,MATCH($B48&amp;"_m1",Conditions!$S$1:$CT$1,0)+Conditions!$Q$2,FALSE)*JC$19+JC$18*VLOOKUP(JC$1,Conditions!$A:$CT,MATCH($B48&amp;"_m2",Conditions!$S$1:$CT$1,0)+Conditions!$Q$2,FALSE))+VLOOKUP(JC$1,Conditions!$A:$CT,MATCH($B48&amp;"_b",Conditions!$S$1:$CT$1,0)+Conditions!$Q$2,FALSE),"")</f>
        <v>6.8204794012879108E-4</v>
      </c>
      <c r="JD48" s="15">
        <f>IF(JD30,JD30*(VLOOKUP(JD$1,Conditions!$A:$CT,MATCH($B48&amp;"_m1",Conditions!$S$1:$CT$1,0)+Conditions!$Q$2,FALSE)*JD$19+JD$18*VLOOKUP(JD$1,Conditions!$A:$CT,MATCH($B48&amp;"_m2",Conditions!$S$1:$CT$1,0)+Conditions!$Q$2,FALSE))+VLOOKUP(JD$1,Conditions!$A:$CT,MATCH($B48&amp;"_b",Conditions!$S$1:$CT$1,0)+Conditions!$Q$2,FALSE),"")</f>
        <v>6.6409931012540184E-4</v>
      </c>
      <c r="JE48" s="15">
        <f>IF(JE30,JE30*(VLOOKUP(JE$1,Conditions!$A:$CT,MATCH($B48&amp;"_m1",Conditions!$S$1:$CT$1,0)+Conditions!$Q$2,FALSE)*JE$19+JE$18*VLOOKUP(JE$1,Conditions!$A:$CT,MATCH($B48&amp;"_m2",Conditions!$S$1:$CT$1,0)+Conditions!$Q$2,FALSE))+VLOOKUP(JE$1,Conditions!$A:$CT,MATCH($B48&amp;"_b",Conditions!$S$1:$CT$1,0)+Conditions!$Q$2,FALSE),"")</f>
        <v>6.9999657013218033E-4</v>
      </c>
    </row>
    <row r="49" spans="1:265" x14ac:dyDescent="0.2">
      <c r="C49" s="11"/>
      <c r="D49" s="11"/>
    </row>
    <row r="50" spans="1:265" s="13" customFormat="1" x14ac:dyDescent="0.2">
      <c r="A50" s="3" t="s">
        <v>21</v>
      </c>
      <c r="B50" s="26" t="s">
        <v>19</v>
      </c>
      <c r="C50" s="27"/>
      <c r="D50" s="27"/>
      <c r="E50" s="25" t="e">
        <f t="shared" ref="E50:AO50" si="64">1-(E43*$C$43-SUMPRODUCT(E44:E48,$C$44:$C$48)+$C$43*E47)/(E43*$C$43)</f>
        <v>#VALUE!</v>
      </c>
      <c r="F50" s="25">
        <f t="shared" si="64"/>
        <v>0</v>
      </c>
      <c r="G50" s="25" t="e">
        <f t="shared" si="64"/>
        <v>#VALUE!</v>
      </c>
      <c r="H50" s="25">
        <f t="shared" si="64"/>
        <v>0.42023505921510362</v>
      </c>
      <c r="I50" s="25">
        <f t="shared" si="64"/>
        <v>0.47919938309401156</v>
      </c>
      <c r="J50" s="25">
        <f t="shared" si="64"/>
        <v>0.35812883151433816</v>
      </c>
      <c r="K50" s="25">
        <f t="shared" si="64"/>
        <v>0.41313086905562058</v>
      </c>
      <c r="L50" s="25">
        <f t="shared" si="64"/>
        <v>0.44160943496389471</v>
      </c>
      <c r="M50" s="25">
        <f t="shared" si="64"/>
        <v>0.41458824911621528</v>
      </c>
      <c r="N50" s="25">
        <f t="shared" si="64"/>
        <v>0.40534760353529187</v>
      </c>
      <c r="O50" s="25">
        <f t="shared" si="64"/>
        <v>0.45557737802512666</v>
      </c>
      <c r="P50" s="25">
        <f t="shared" si="64"/>
        <v>0.52163156338231942</v>
      </c>
      <c r="Q50" s="25">
        <f t="shared" si="64"/>
        <v>0.53372714970504154</v>
      </c>
      <c r="R50" s="25">
        <f t="shared" si="64"/>
        <v>0.53490236714923323</v>
      </c>
      <c r="S50" s="25">
        <f t="shared" si="64"/>
        <v>0.52676564806177495</v>
      </c>
      <c r="T50" s="25">
        <f t="shared" si="64"/>
        <v>0.48149090038427322</v>
      </c>
      <c r="U50" s="25">
        <f t="shared" si="64"/>
        <v>0.55112303723172662</v>
      </c>
      <c r="V50" s="25">
        <f t="shared" si="64"/>
        <v>0.57648947497124525</v>
      </c>
      <c r="W50" s="25">
        <f t="shared" si="64"/>
        <v>0.53337010219247727</v>
      </c>
      <c r="X50" s="25">
        <f t="shared" si="64"/>
        <v>0.80005503182083137</v>
      </c>
      <c r="Y50" s="25">
        <f t="shared" si="64"/>
        <v>0.69861984821216194</v>
      </c>
      <c r="Z50" s="25">
        <f t="shared" si="64"/>
        <v>0.65423971696465477</v>
      </c>
      <c r="AA50" s="25">
        <f t="shared" si="64"/>
        <v>0.59083228605971816</v>
      </c>
      <c r="AB50" s="25">
        <f t="shared" si="64"/>
        <v>0.64649423015035223</v>
      </c>
      <c r="AC50" s="25">
        <f t="shared" si="64"/>
        <v>0.55638958968253704</v>
      </c>
      <c r="AD50" s="25">
        <f t="shared" si="64"/>
        <v>0.61714863617731108</v>
      </c>
      <c r="AE50" s="25" t="e">
        <f t="shared" si="64"/>
        <v>#VALUE!</v>
      </c>
      <c r="AF50" s="25">
        <f t="shared" si="64"/>
        <v>0</v>
      </c>
      <c r="AG50" s="25">
        <f t="shared" si="64"/>
        <v>0</v>
      </c>
      <c r="AH50" s="25">
        <f t="shared" si="64"/>
        <v>2.476102190893148E-2</v>
      </c>
      <c r="AI50" s="25">
        <f t="shared" si="64"/>
        <v>2.3094036709271792E-2</v>
      </c>
      <c r="AJ50" s="25">
        <f t="shared" si="64"/>
        <v>2.5072209375843757E-2</v>
      </c>
      <c r="AK50" s="25">
        <f t="shared" si="64"/>
        <v>2.5510353369438632E-2</v>
      </c>
      <c r="AL50" s="25">
        <f t="shared" si="64"/>
        <v>2.5369874069989473E-2</v>
      </c>
      <c r="AM50" s="25">
        <f t="shared" si="64"/>
        <v>2.5398384836415766E-2</v>
      </c>
      <c r="AN50" s="25">
        <f t="shared" si="64"/>
        <v>2.5764356508331532E-2</v>
      </c>
      <c r="AO50" s="25">
        <f t="shared" si="64"/>
        <v>2.5549460442254035E-2</v>
      </c>
      <c r="AP50" s="25">
        <f>1-(AP43*$C$43-SUMPRODUCT(AP44:AP48,$C$44:$C$48)+$C$43*AP47)/(AP43*$C$43)</f>
        <v>2.5055226676238718E-2</v>
      </c>
      <c r="AQ50" s="25">
        <f t="shared" ref="AQ50:CQ50" si="65">1-(AQ43*$C$43-SUMPRODUCT(AQ44:AQ48,$C$44:$C$48)+$C$43*AQ47)/(AQ43*$C$43)</f>
        <v>2.5068135392482871E-2</v>
      </c>
      <c r="AR50" s="25">
        <f t="shared" si="65"/>
        <v>2.5289796403493159E-2</v>
      </c>
      <c r="AS50" s="25">
        <f t="shared" ref="AS50:AU50" si="66">1-(AS43*$C$43-SUMPRODUCT(AS44:AS48,$C$44:$C$48)+$C$43*AS47)/(AS43*$C$43)</f>
        <v>2.2363160661464709E-2</v>
      </c>
      <c r="AT50" s="25">
        <f t="shared" si="66"/>
        <v>2.3499153144261209E-2</v>
      </c>
      <c r="AU50" s="25">
        <f t="shared" si="66"/>
        <v>2.4827169739269794E-2</v>
      </c>
      <c r="AV50" s="25">
        <f t="shared" si="65"/>
        <v>2.5696891850526593E-2</v>
      </c>
      <c r="AW50" s="25">
        <f t="shared" si="65"/>
        <v>2.5635113532516685E-2</v>
      </c>
      <c r="AX50" s="25">
        <f t="shared" si="65"/>
        <v>2.5614059137598733E-2</v>
      </c>
      <c r="AY50" s="25">
        <f t="shared" si="65"/>
        <v>2.5702494769587081E-2</v>
      </c>
      <c r="AZ50" s="25">
        <f t="shared" si="65"/>
        <v>2.4786265811479691E-2</v>
      </c>
      <c r="BA50" s="25">
        <f t="shared" si="65"/>
        <v>2.4769277049600302E-2</v>
      </c>
      <c r="BB50" s="25">
        <f t="shared" ref="BB50:BD50" si="67">1-(BB43*$C$43-SUMPRODUCT(BB44:BB48,$C$44:$C$48)+$C$43*BB47)/(BB43*$C$43)</f>
        <v>3.2623810238603612E-2</v>
      </c>
      <c r="BC50" s="25">
        <f t="shared" si="67"/>
        <v>2.7892495767423475E-2</v>
      </c>
      <c r="BD50" s="25">
        <f t="shared" si="67"/>
        <v>2.4637134761608781E-2</v>
      </c>
      <c r="BE50" s="25">
        <f t="shared" si="65"/>
        <v>2.4209925814016375E-2</v>
      </c>
      <c r="BF50" s="25">
        <f t="shared" si="65"/>
        <v>2.4277824533796122E-2</v>
      </c>
      <c r="BG50" s="25">
        <f t="shared" si="65"/>
        <v>2.5162844928715455E-2</v>
      </c>
      <c r="BH50" s="25">
        <f t="shared" si="65"/>
        <v>2.4838719409223553E-2</v>
      </c>
      <c r="BI50" s="25">
        <f t="shared" si="65"/>
        <v>2.4119286833704345E-2</v>
      </c>
      <c r="BJ50" s="25">
        <f t="shared" si="65"/>
        <v>2.4215032417858939E-2</v>
      </c>
      <c r="BK50" s="25">
        <f t="shared" si="65"/>
        <v>2.3901527559068825E-2</v>
      </c>
      <c r="BL50" s="25">
        <f t="shared" ref="BL50:BM50" si="68">1-(BL43*$C$43-SUMPRODUCT(BL44:BL48,$C$44:$C$48)+$C$43*BL47)/(BL43*$C$43)</f>
        <v>2.545169567183625E-2</v>
      </c>
      <c r="BM50" s="25">
        <f t="shared" si="68"/>
        <v>2.2102472137583984E-2</v>
      </c>
      <c r="BN50" s="25">
        <f t="shared" si="65"/>
        <v>2.1704496159928421E-2</v>
      </c>
      <c r="BO50" s="25">
        <f t="shared" si="65"/>
        <v>2.1824679967258565E-2</v>
      </c>
      <c r="BP50" s="25">
        <f t="shared" si="65"/>
        <v>2.2233097772480059E-2</v>
      </c>
      <c r="BQ50" s="25">
        <f t="shared" si="65"/>
        <v>2.2032597025741341E-2</v>
      </c>
      <c r="BR50" s="25">
        <f t="shared" si="65"/>
        <v>2.1974920059833702E-2</v>
      </c>
      <c r="BS50" s="25">
        <f t="shared" si="65"/>
        <v>2.1770711157223066E-2</v>
      </c>
      <c r="BT50" s="25">
        <f t="shared" ref="BT50:BV50" si="69">1-(BT43*$C$43-SUMPRODUCT(BT44:BT48,$C$44:$C$48)+$C$43*BT47)/(BT43*$C$43)</f>
        <v>2.1158936034417986E-2</v>
      </c>
      <c r="BU50" s="25">
        <f t="shared" si="69"/>
        <v>2.6997368900383623E-2</v>
      </c>
      <c r="BV50" s="25">
        <f t="shared" si="69"/>
        <v>3.0193437152633895E-2</v>
      </c>
      <c r="BW50" s="25">
        <f t="shared" si="65"/>
        <v>3.2043143830387533E-2</v>
      </c>
      <c r="BX50" s="25">
        <f t="shared" si="65"/>
        <v>3.1546667991789956E-2</v>
      </c>
      <c r="BY50" s="25">
        <f t="shared" si="65"/>
        <v>3.1890859859758813E-2</v>
      </c>
      <c r="BZ50" s="25">
        <f t="shared" si="65"/>
        <v>3.1562199704699756E-2</v>
      </c>
      <c r="CA50" s="25">
        <f t="shared" si="65"/>
        <v>3.1479360739358642E-2</v>
      </c>
      <c r="CB50" s="25">
        <f t="shared" si="65"/>
        <v>3.1194500441731443E-2</v>
      </c>
      <c r="CC50" s="25">
        <f t="shared" ref="CC50:CD50" si="70">1-(CC43*$C$43-SUMPRODUCT(CC44:CC48,$C$44:$C$48)+$C$43*CC47)/(CC43*$C$43)</f>
        <v>2.6296168264577258E-2</v>
      </c>
      <c r="CD50" s="25">
        <f t="shared" si="70"/>
        <v>2.4502847108763826E-2</v>
      </c>
      <c r="CE50" s="25">
        <f t="shared" si="65"/>
        <v>2.4116422539922522E-2</v>
      </c>
      <c r="CF50" s="25">
        <f t="shared" si="65"/>
        <v>2.3887520817044816E-2</v>
      </c>
      <c r="CG50" s="25">
        <f t="shared" si="65"/>
        <v>2.4159587113577907E-2</v>
      </c>
      <c r="CH50" s="25">
        <f t="shared" si="65"/>
        <v>2.3914755223437445E-2</v>
      </c>
      <c r="CI50" s="25">
        <f t="shared" si="65"/>
        <v>2.3588771437706546E-2</v>
      </c>
      <c r="CJ50" s="25">
        <f t="shared" si="65"/>
        <v>2.3264687123352168E-2</v>
      </c>
      <c r="CK50" s="25">
        <f t="shared" si="65"/>
        <v>2.3849716567773127E-2</v>
      </c>
      <c r="CL50" s="25">
        <f t="shared" ref="CL50:CN50" si="71">1-(CL43*$C$43-SUMPRODUCT(CL44:CL48,$C$44:$C$48)+$C$43*CL47)/(CL43*$C$43)</f>
        <v>2.1791237920074757E-2</v>
      </c>
      <c r="CM50" s="25">
        <f t="shared" si="71"/>
        <v>2.2465461292609623E-2</v>
      </c>
      <c r="CN50" s="25">
        <f t="shared" si="71"/>
        <v>2.2405269508389947E-2</v>
      </c>
      <c r="CO50" s="25">
        <f t="shared" si="65"/>
        <v>2.320042246280396E-2</v>
      </c>
      <c r="CP50" s="25">
        <f t="shared" si="65"/>
        <v>2.286921862369351E-2</v>
      </c>
      <c r="CQ50" s="25">
        <f t="shared" si="65"/>
        <v>2.2841515299695359E-2</v>
      </c>
      <c r="CR50" s="25">
        <f>1-(CR43*$C$43-SUMPRODUCT(CR44:CR48,$C$44:$C$48)+$C$43*CR47)/(CR43*$C$43)</f>
        <v>2.2906082710059006E-2</v>
      </c>
      <c r="CS50" s="25">
        <f t="shared" ref="CS50:CU50" si="72">1-(CS43*$C$43-SUMPRODUCT(CS44:CS48,$C$44:$C$48)+$C$43*CS47)/(CS43*$C$43)</f>
        <v>2.278717563349475E-2</v>
      </c>
      <c r="CT50" s="25">
        <f t="shared" si="72"/>
        <v>2.2943110224525221E-2</v>
      </c>
      <c r="CU50" s="25">
        <f t="shared" si="72"/>
        <v>2.2559508450306853E-2</v>
      </c>
      <c r="CV50" s="25">
        <f t="shared" ref="CV50:DA50" si="73">1-(CV43*$C$43-SUMPRODUCT(CV44:CV48,$C$44:$C$48)+$C$43*CV47)/(CV43*$C$43)</f>
        <v>9.5104935232388499E-3</v>
      </c>
      <c r="CW50" s="25">
        <f t="shared" si="73"/>
        <v>4.9259737640345858E-3</v>
      </c>
      <c r="CX50" s="25">
        <f t="shared" si="73"/>
        <v>6.4799317448175353E-3</v>
      </c>
      <c r="CY50" s="25">
        <f t="shared" si="73"/>
        <v>6.067749289110469E-3</v>
      </c>
      <c r="CZ50" s="25">
        <f t="shared" si="73"/>
        <v>6.0995957141062318E-3</v>
      </c>
      <c r="DA50" s="25">
        <f t="shared" si="73"/>
        <v>6.2211649795188562E-3</v>
      </c>
      <c r="DB50" s="25">
        <f t="shared" ref="DB50:JE50" si="74">1-(DB43*$C$43-SUMPRODUCT(DB44:DB48,$C$44:$C$48)+$C$43*DB47)/(DB43*$C$43)</f>
        <v>6.3603848991512502E-3</v>
      </c>
      <c r="DC50" s="25">
        <f t="shared" si="74"/>
        <v>6.3221188515293347E-3</v>
      </c>
      <c r="DD50" s="25">
        <f t="shared" si="74"/>
        <v>2.6341940699641353E-2</v>
      </c>
      <c r="DE50" s="25">
        <f t="shared" si="74"/>
        <v>2.5131681364578662E-2</v>
      </c>
      <c r="DF50" s="25">
        <f t="shared" si="74"/>
        <v>2.5354970968678558E-2</v>
      </c>
      <c r="DG50" s="25">
        <f t="shared" si="74"/>
        <v>2.8598160545064921E-2</v>
      </c>
      <c r="DH50" s="25">
        <f t="shared" ref="DH50:FS50" si="75">1-(DH43*$C$43-SUMPRODUCT(DH44:DH48,$C$44:$C$48)+$C$43*DH47)/(DH43*$C$43)</f>
        <v>2.6965346823291769E-2</v>
      </c>
      <c r="DI50" s="25">
        <f t="shared" si="75"/>
        <v>2.4146745115211643E-2</v>
      </c>
      <c r="DJ50" s="25">
        <f t="shared" si="75"/>
        <v>2.4332169091270894E-2</v>
      </c>
      <c r="DK50" s="25">
        <f t="shared" si="75"/>
        <v>2.4553835385354938E-2</v>
      </c>
      <c r="DL50" s="25">
        <f t="shared" si="75"/>
        <v>2.4736049097067947E-2</v>
      </c>
      <c r="DM50" s="25">
        <f t="shared" si="75"/>
        <v>2.4947291120948734E-2</v>
      </c>
      <c r="DN50" s="25">
        <f t="shared" si="75"/>
        <v>2.5046319315458532E-2</v>
      </c>
      <c r="DO50" s="25">
        <f t="shared" si="75"/>
        <v>2.5398563225613069E-2</v>
      </c>
      <c r="DP50" s="25">
        <f t="shared" si="75"/>
        <v>2.6401931228205666E-2</v>
      </c>
      <c r="DQ50" s="25">
        <f t="shared" si="75"/>
        <v>2.6109124624714819E-2</v>
      </c>
      <c r="DR50" s="25">
        <f t="shared" si="75"/>
        <v>3.2669488675501901E-2</v>
      </c>
      <c r="DS50" s="25">
        <f t="shared" si="75"/>
        <v>4.2968263434363219E-2</v>
      </c>
      <c r="DT50" s="25">
        <f t="shared" si="75"/>
        <v>4.0236545895422582E-2</v>
      </c>
      <c r="DU50" s="25">
        <f t="shared" si="75"/>
        <v>4.0447606401538549E-2</v>
      </c>
      <c r="DV50" s="25">
        <f t="shared" si="75"/>
        <v>4.1253300311905661E-2</v>
      </c>
      <c r="DW50" s="25">
        <f t="shared" si="75"/>
        <v>4.2175973004457634E-2</v>
      </c>
      <c r="DX50" s="25">
        <f t="shared" si="75"/>
        <v>4.1922366787144671E-2</v>
      </c>
      <c r="DY50" s="25">
        <f t="shared" si="75"/>
        <v>4.0602050496050479E-2</v>
      </c>
      <c r="DZ50" s="25">
        <f t="shared" si="75"/>
        <v>0.15311752085608477</v>
      </c>
      <c r="EA50" s="25">
        <f t="shared" si="75"/>
        <v>3.4134418007485068E-2</v>
      </c>
      <c r="EB50" s="25">
        <f>1-(EB43*$C$43-SUMPRODUCT(EB44:EB48,$C$44:$C$48)+$C$43*EB47)/(EB43*$C$43)</f>
        <v>3.2275714635264796E-2</v>
      </c>
      <c r="EC50" s="25">
        <f t="shared" si="75"/>
        <v>2.6372467821353385E-2</v>
      </c>
      <c r="ED50" s="25">
        <f t="shared" si="75"/>
        <v>2.6131389679361239E-2</v>
      </c>
      <c r="EE50" s="25">
        <f t="shared" si="75"/>
        <v>2.6016478492702166E-2</v>
      </c>
      <c r="EF50" s="25">
        <f t="shared" si="75"/>
        <v>2.5586217944680523E-2</v>
      </c>
      <c r="EG50" s="25">
        <f t="shared" si="75"/>
        <v>2.4110525685133055E-2</v>
      </c>
      <c r="EH50" s="25">
        <f t="shared" si="75"/>
        <v>2.3742149286404612E-2</v>
      </c>
      <c r="EI50" s="25">
        <f t="shared" si="75"/>
        <v>2.3448985563015556E-2</v>
      </c>
      <c r="EJ50" s="25">
        <f t="shared" si="75"/>
        <v>2.2528502062172384E-2</v>
      </c>
      <c r="EK50" s="25">
        <f t="shared" si="75"/>
        <v>2.2309320764399398E-2</v>
      </c>
      <c r="EL50" s="25">
        <f t="shared" si="75"/>
        <v>2.1876799340504349E-2</v>
      </c>
      <c r="EM50" s="25">
        <f t="shared" si="75"/>
        <v>2.2073707557056843E-2</v>
      </c>
      <c r="EN50" s="25">
        <f t="shared" si="75"/>
        <v>2.2032689625833601E-2</v>
      </c>
      <c r="EO50" s="25">
        <f t="shared" si="75"/>
        <v>2.1983557278545618E-2</v>
      </c>
      <c r="EP50" s="25">
        <f t="shared" si="75"/>
        <v>2.179782975596023E-2</v>
      </c>
      <c r="EQ50" s="25">
        <f t="shared" si="75"/>
        <v>2.1721234954549695E-2</v>
      </c>
      <c r="ER50" s="25">
        <f t="shared" si="75"/>
        <v>2.1267645962077864E-2</v>
      </c>
      <c r="ES50" s="25">
        <f t="shared" si="75"/>
        <v>2.1320911455571578E-2</v>
      </c>
      <c r="ET50" s="25">
        <f t="shared" si="75"/>
        <v>2.1068263150604505E-2</v>
      </c>
      <c r="EU50" s="25">
        <f t="shared" si="75"/>
        <v>2.1017798151406142E-2</v>
      </c>
      <c r="EV50" s="25">
        <f t="shared" si="75"/>
        <v>2.1000574935280736E-2</v>
      </c>
      <c r="EW50" s="25">
        <f t="shared" si="75"/>
        <v>2.1522706155798987E-2</v>
      </c>
      <c r="EX50" s="25">
        <f t="shared" si="75"/>
        <v>2.1130498799818431E-2</v>
      </c>
      <c r="EY50" s="25">
        <f t="shared" si="75"/>
        <v>8.8266331436559486E-3</v>
      </c>
      <c r="EZ50" s="25">
        <f t="shared" si="75"/>
        <v>1.0046524777189592E-2</v>
      </c>
      <c r="FA50" s="25">
        <f t="shared" si="75"/>
        <v>1.01683242253372E-2</v>
      </c>
      <c r="FB50" s="25">
        <f t="shared" si="75"/>
        <v>1.0445025432613386E-2</v>
      </c>
      <c r="FC50" s="25">
        <f t="shared" si="75"/>
        <v>1.0356310159220672E-2</v>
      </c>
      <c r="FD50" s="25">
        <f t="shared" si="75"/>
        <v>1.0468383011649429E-2</v>
      </c>
      <c r="FE50" s="25">
        <f t="shared" si="75"/>
        <v>1.051826697930891E-2</v>
      </c>
      <c r="FF50" s="25">
        <f t="shared" si="75"/>
        <v>7.9141416397293662E-3</v>
      </c>
      <c r="FG50" s="25">
        <f t="shared" si="75"/>
        <v>7.8165811707453514E-3</v>
      </c>
      <c r="FH50" s="25">
        <f t="shared" si="75"/>
        <v>7.8240948727417159E-3</v>
      </c>
      <c r="FI50" s="25">
        <f t="shared" si="75"/>
        <v>7.8367174680868956E-3</v>
      </c>
      <c r="FJ50" s="25">
        <f t="shared" si="75"/>
        <v>7.9776127209941761E-3</v>
      </c>
      <c r="FK50" s="25">
        <f t="shared" si="75"/>
        <v>7.8827563367115383E-3</v>
      </c>
      <c r="FL50" s="25">
        <f t="shared" si="75"/>
        <v>7.8733902033596426E-3</v>
      </c>
      <c r="FM50" s="25">
        <f t="shared" si="75"/>
        <v>7.8821588113300312E-3</v>
      </c>
      <c r="FN50" s="25">
        <f t="shared" si="75"/>
        <v>7.858108671402575E-3</v>
      </c>
      <c r="FO50" s="25">
        <f t="shared" si="75"/>
        <v>7.9276600097837324E-3</v>
      </c>
      <c r="FP50" s="25">
        <f t="shared" si="75"/>
        <v>7.8120099475671445E-3</v>
      </c>
      <c r="FQ50" s="25">
        <f t="shared" si="75"/>
        <v>7.8050339157417215E-3</v>
      </c>
      <c r="FR50" s="25">
        <f t="shared" si="75"/>
        <v>7.7747396869130014E-3</v>
      </c>
      <c r="FS50" s="25">
        <f t="shared" si="75"/>
        <v>7.728640963077571E-3</v>
      </c>
      <c r="FT50" s="25">
        <f t="shared" ref="FT50:IE50" si="76">1-(FT43*$C$43-SUMPRODUCT(FT44:FT48,$C$44:$C$48)+$C$43*FT47)/(FT43*$C$43)</f>
        <v>7.6831996198345465E-3</v>
      </c>
      <c r="FU50" s="25">
        <f t="shared" si="76"/>
        <v>7.8014340563310469E-3</v>
      </c>
      <c r="FV50" s="25">
        <f t="shared" si="76"/>
        <v>7.7287606734991465E-3</v>
      </c>
      <c r="FW50" s="25">
        <f t="shared" si="76"/>
        <v>7.6226111621773285E-3</v>
      </c>
      <c r="FX50" s="25">
        <f t="shared" si="76"/>
        <v>7.6061345794570245E-3</v>
      </c>
      <c r="FY50" s="25">
        <f t="shared" si="76"/>
        <v>7.5385700899740504E-3</v>
      </c>
      <c r="FZ50" s="25">
        <f t="shared" si="76"/>
        <v>7.4829708152440721E-3</v>
      </c>
      <c r="GA50" s="25">
        <f t="shared" si="76"/>
        <v>7.3901012798597288E-3</v>
      </c>
      <c r="GB50" s="25">
        <f t="shared" si="76"/>
        <v>1.5550131687680269E-2</v>
      </c>
      <c r="GC50" s="25">
        <f t="shared" si="76"/>
        <v>1.8934139945985251E-2</v>
      </c>
      <c r="GD50" s="25">
        <f t="shared" si="76"/>
        <v>1.2229058799640091E-2</v>
      </c>
      <c r="GE50" s="25">
        <f t="shared" si="76"/>
        <v>1.1774373512015268E-2</v>
      </c>
      <c r="GF50" s="25">
        <f t="shared" si="76"/>
        <v>1.2218801495753051E-2</v>
      </c>
      <c r="GG50" s="25">
        <f t="shared" si="76"/>
        <v>1.2059512699939323E-2</v>
      </c>
      <c r="GH50" s="25">
        <f t="shared" si="76"/>
        <v>1.2005775845895683E-2</v>
      </c>
      <c r="GI50" s="25">
        <f t="shared" si="76"/>
        <v>1.175813475174281E-2</v>
      </c>
      <c r="GJ50" s="25">
        <f t="shared" si="76"/>
        <v>1.1791573155446211E-2</v>
      </c>
      <c r="GK50" s="25">
        <f t="shared" si="76"/>
        <v>1.1603866529155793E-2</v>
      </c>
      <c r="GL50" s="25">
        <f t="shared" si="76"/>
        <v>2.3953000689493686E-2</v>
      </c>
      <c r="GM50" s="25">
        <f t="shared" si="76"/>
        <v>2.488985568504043E-2</v>
      </c>
      <c r="GN50" s="25">
        <f t="shared" si="76"/>
        <v>2.46907971744319E-2</v>
      </c>
      <c r="GO50" s="25">
        <f t="shared" si="76"/>
        <v>2.6135464283596588E-2</v>
      </c>
      <c r="GP50" s="25">
        <f t="shared" si="76"/>
        <v>2.5850873807552577E-2</v>
      </c>
      <c r="GQ50" s="25">
        <f t="shared" si="76"/>
        <v>2.6876572982670099E-2</v>
      </c>
      <c r="GR50" s="25">
        <f t="shared" si="76"/>
        <v>2.3912031491741814E-2</v>
      </c>
      <c r="GS50" s="25">
        <f t="shared" si="76"/>
        <v>2.4272353223867671E-2</v>
      </c>
      <c r="GT50" s="25">
        <f t="shared" si="76"/>
        <v>2.2211321708171083E-2</v>
      </c>
      <c r="GU50" s="25">
        <f t="shared" si="76"/>
        <v>2.2383526066106385E-2</v>
      </c>
      <c r="GV50" s="25">
        <f t="shared" si="76"/>
        <v>2.1836746625491954E-2</v>
      </c>
      <c r="GW50" s="25">
        <f t="shared" si="76"/>
        <v>2.2874491008405884E-2</v>
      </c>
      <c r="GX50" s="25">
        <f t="shared" si="76"/>
        <v>2.1698680765036671E-2</v>
      </c>
      <c r="GY50" s="25">
        <f t="shared" si="76"/>
        <v>2.3519543894474304E-2</v>
      </c>
      <c r="GZ50" s="25">
        <f t="shared" si="76"/>
        <v>2.2022410856815555E-2</v>
      </c>
      <c r="HA50" s="25">
        <f t="shared" si="76"/>
        <v>1.9036855654010587E-2</v>
      </c>
      <c r="HB50" s="25">
        <f t="shared" si="76"/>
        <v>2.0500466637770276E-2</v>
      </c>
      <c r="HC50" s="25">
        <f t="shared" si="76"/>
        <v>2.1037959862823197E-2</v>
      </c>
      <c r="HD50" s="25">
        <f t="shared" si="76"/>
        <v>1.8648956630995084E-2</v>
      </c>
      <c r="HE50" s="25">
        <f t="shared" si="76"/>
        <v>2.1446673442982567E-2</v>
      </c>
      <c r="HF50" s="25">
        <f t="shared" si="76"/>
        <v>1.7965317351093191E-2</v>
      </c>
      <c r="HG50" s="25">
        <f t="shared" si="76"/>
        <v>2.0326260409079699E-2</v>
      </c>
      <c r="HH50" s="25">
        <f t="shared" si="76"/>
        <v>2.0676121515316281E-2</v>
      </c>
      <c r="HI50" s="25">
        <f t="shared" si="76"/>
        <v>2.0349006498030175E-2</v>
      </c>
      <c r="HJ50" s="25">
        <f t="shared" si="76"/>
        <v>2.0761274920012007E-2</v>
      </c>
      <c r="HK50" s="25">
        <f t="shared" si="76"/>
        <v>3.2991200819467825E-2</v>
      </c>
      <c r="HL50" s="25">
        <f t="shared" si="76"/>
        <v>3.273126745782251E-2</v>
      </c>
      <c r="HM50" s="25">
        <f t="shared" si="76"/>
        <v>2.4892470918968734E-2</v>
      </c>
      <c r="HN50" s="25">
        <f t="shared" si="76"/>
        <v>1.9471505303013115E-2</v>
      </c>
      <c r="HO50" s="25">
        <f t="shared" si="76"/>
        <v>2.449732653393466E-2</v>
      </c>
      <c r="HP50" s="25">
        <f t="shared" si="76"/>
        <v>3.2993782004825944E-2</v>
      </c>
      <c r="HQ50" s="25">
        <f t="shared" si="76"/>
        <v>3.3659184492938254E-2</v>
      </c>
      <c r="HR50" s="25">
        <f t="shared" si="76"/>
        <v>3.3754349018639607E-2</v>
      </c>
      <c r="HS50" s="25">
        <f t="shared" si="76"/>
        <v>3.3525887434962209E-2</v>
      </c>
      <c r="HT50" s="25">
        <f t="shared" si="76"/>
        <v>3.3705476163109704E-2</v>
      </c>
      <c r="HU50" s="25">
        <f t="shared" si="76"/>
        <v>3.3779160042301415E-2</v>
      </c>
      <c r="HV50" s="25">
        <f t="shared" si="76"/>
        <v>3.3722877240670246E-2</v>
      </c>
      <c r="HW50" s="25">
        <f t="shared" si="76"/>
        <v>4.0689635409374536E-2</v>
      </c>
      <c r="HX50" s="25">
        <f t="shared" si="76"/>
        <v>3.397614984801034E-2</v>
      </c>
      <c r="HY50" s="25">
        <f t="shared" si="76"/>
        <v>4.0770729234667957E-2</v>
      </c>
      <c r="HZ50" s="25">
        <f t="shared" si="76"/>
        <v>4.0658163631405619E-2</v>
      </c>
      <c r="IA50" s="25">
        <f t="shared" si="76"/>
        <v>4.094623839386724E-2</v>
      </c>
      <c r="IB50" s="25">
        <f t="shared" si="76"/>
        <v>4.0728517133444719E-2</v>
      </c>
      <c r="IC50" s="25">
        <f t="shared" si="76"/>
        <v>3.42327528325026E-2</v>
      </c>
      <c r="ID50" s="25">
        <f t="shared" si="76"/>
        <v>4.0869224137522031E-2</v>
      </c>
      <c r="IE50" s="25">
        <f t="shared" si="76"/>
        <v>3.3666594439039521E-2</v>
      </c>
      <c r="IF50" s="25">
        <f t="shared" ref="IF50:JD50" si="77">1-(IF43*$C$43-SUMPRODUCT(IF44:IF48,$C$44:$C$48)+$C$43*IF47)/(IF43*$C$43)</f>
        <v>3.3617721583510174E-2</v>
      </c>
      <c r="IG50" s="25">
        <f t="shared" si="77"/>
        <v>3.4229422455349545E-2</v>
      </c>
      <c r="IH50" s="25">
        <f t="shared" si="77"/>
        <v>3.4317177034948743E-2</v>
      </c>
      <c r="II50" s="25">
        <f t="shared" si="77"/>
        <v>3.442974263821108E-2</v>
      </c>
      <c r="IJ50" s="25">
        <f t="shared" si="77"/>
        <v>3.4246823532910531E-2</v>
      </c>
      <c r="IK50" s="25">
        <f t="shared" si="77"/>
        <v>3.4204611431686849E-2</v>
      </c>
      <c r="IL50" s="25">
        <f t="shared" si="77"/>
        <v>4.1174699977544083E-2</v>
      </c>
      <c r="IM50" s="25">
        <f t="shared" si="77"/>
        <v>3.4640803144327048E-2</v>
      </c>
      <c r="IN50" s="25">
        <f t="shared" si="77"/>
        <v>3.4295696388439989E-2</v>
      </c>
      <c r="IO50" s="25">
        <f t="shared" si="77"/>
        <v>2.5742457139531494E-2</v>
      </c>
      <c r="IP50" s="25">
        <f t="shared" si="77"/>
        <v>2.7536991612971962E-2</v>
      </c>
      <c r="IQ50" s="25">
        <f t="shared" si="77"/>
        <v>2.7292571631329587E-2</v>
      </c>
      <c r="IR50" s="25">
        <f t="shared" si="77"/>
        <v>2.8866529448919431E-2</v>
      </c>
      <c r="IS50" s="25">
        <f t="shared" si="77"/>
        <v>2.6329375405824473E-2</v>
      </c>
      <c r="IT50" s="25">
        <f t="shared" si="77"/>
        <v>2.5323616605071098E-2</v>
      </c>
      <c r="IU50" s="25">
        <f t="shared" si="77"/>
        <v>2.5081884937396937E-2</v>
      </c>
      <c r="IV50" s="25">
        <f t="shared" si="77"/>
        <v>2.4694903196472273E-2</v>
      </c>
      <c r="IW50" s="25">
        <f t="shared" si="77"/>
        <v>2.348928294505781E-2</v>
      </c>
      <c r="IX50" s="25">
        <f t="shared" si="77"/>
        <v>2.341067809244135E-2</v>
      </c>
      <c r="IY50" s="25">
        <f t="shared" si="77"/>
        <v>2.2850179285581307E-2</v>
      </c>
      <c r="IZ50" s="25">
        <f t="shared" si="77"/>
        <v>2.2795568771637131E-2</v>
      </c>
      <c r="JA50" s="25">
        <f t="shared" si="77"/>
        <v>2.2732541815867369E-2</v>
      </c>
      <c r="JB50" s="25">
        <f t="shared" si="77"/>
        <v>2.258225424606175E-2</v>
      </c>
      <c r="JC50" s="25">
        <f t="shared" si="77"/>
        <v>2.2530533396592722E-2</v>
      </c>
      <c r="JD50" s="25">
        <f t="shared" si="77"/>
        <v>2.2466739871347507E-2</v>
      </c>
      <c r="JE50" s="25">
        <f t="shared" si="74"/>
        <v>2.243883847405681E-2</v>
      </c>
    </row>
    <row r="51" spans="1:265" x14ac:dyDescent="0.2">
      <c r="A51" s="5"/>
      <c r="B51" s="28" t="s">
        <v>18</v>
      </c>
      <c r="C51" s="11"/>
      <c r="D51" s="11"/>
      <c r="E51" s="12" t="e">
        <f t="shared" ref="E51:AO51" si="78">(E43-E47)/E43</f>
        <v>#VALUE!</v>
      </c>
      <c r="F51" s="12">
        <f t="shared" si="78"/>
        <v>-8.4674410500290348E-4</v>
      </c>
      <c r="G51" s="12" t="e">
        <f t="shared" si="78"/>
        <v>#VALUE!</v>
      </c>
      <c r="H51" s="12">
        <f t="shared" si="78"/>
        <v>0.10213485790690199</v>
      </c>
      <c r="I51" s="12">
        <f t="shared" si="78"/>
        <v>-0.15483737892518581</v>
      </c>
      <c r="J51" s="12">
        <f t="shared" si="78"/>
        <v>0.13250085339666121</v>
      </c>
      <c r="K51" s="12">
        <f t="shared" si="78"/>
        <v>7.0805038358123698E-2</v>
      </c>
      <c r="L51" s="12">
        <f t="shared" si="78"/>
        <v>-3.5942681327360809E-2</v>
      </c>
      <c r="M51" s="12">
        <f t="shared" si="78"/>
        <v>4.4731265469956941E-2</v>
      </c>
      <c r="N51" s="12">
        <f t="shared" si="78"/>
        <v>6.6483741171731045E-2</v>
      </c>
      <c r="O51" s="12">
        <f t="shared" si="78"/>
        <v>-0.11150698618130882</v>
      </c>
      <c r="P51" s="12">
        <f t="shared" si="78"/>
        <v>4.3008578765076043E-2</v>
      </c>
      <c r="Q51" s="12">
        <f t="shared" si="78"/>
        <v>-3.7110593082424627E-2</v>
      </c>
      <c r="R51" s="12">
        <f t="shared" si="78"/>
        <v>-4.6629124431653769E-2</v>
      </c>
      <c r="S51" s="12">
        <f t="shared" si="78"/>
        <v>-1.7635561150105835E-2</v>
      </c>
      <c r="T51" s="12">
        <f t="shared" si="78"/>
        <v>0.24508762286399713</v>
      </c>
      <c r="U51" s="12">
        <f t="shared" si="78"/>
        <v>0.10797403256505379</v>
      </c>
      <c r="V51" s="12">
        <f t="shared" si="78"/>
        <v>-8.5841983705045935E-3</v>
      </c>
      <c r="W51" s="12">
        <f t="shared" si="78"/>
        <v>0.13594567215329642</v>
      </c>
      <c r="X51" s="12">
        <f t="shared" si="78"/>
        <v>0.15959370519400837</v>
      </c>
      <c r="Y51" s="12">
        <f t="shared" si="78"/>
        <v>7.4220124149866423E-2</v>
      </c>
      <c r="Z51" s="12">
        <f t="shared" si="78"/>
        <v>0.11413314921393687</v>
      </c>
      <c r="AA51" s="12">
        <f t="shared" si="78"/>
        <v>0.19994469322513161</v>
      </c>
      <c r="AB51" s="12">
        <f t="shared" si="78"/>
        <v>0.10881919854703061</v>
      </c>
      <c r="AC51" s="12">
        <f t="shared" si="78"/>
        <v>0.2436241998058554</v>
      </c>
      <c r="AD51" s="12">
        <f t="shared" si="78"/>
        <v>0.14771031002131149</v>
      </c>
      <c r="AE51" s="12" t="e">
        <f t="shared" si="78"/>
        <v>#VALUE!</v>
      </c>
      <c r="AF51" s="12">
        <f t="shared" si="78"/>
        <v>-0.21541086281305816</v>
      </c>
      <c r="AG51" s="12">
        <f t="shared" si="78"/>
        <v>-1.8155788033016398E-2</v>
      </c>
      <c r="AH51" s="12">
        <f t="shared" si="78"/>
        <v>1.6643746809688411E-2</v>
      </c>
      <c r="AI51" s="12">
        <f t="shared" si="78"/>
        <v>1.6672602145378735E-2</v>
      </c>
      <c r="AJ51" s="12">
        <f t="shared" si="78"/>
        <v>-5.8726390013814876E-2</v>
      </c>
      <c r="AK51" s="12">
        <f t="shared" si="78"/>
        <v>-5.690850386531543E-2</v>
      </c>
      <c r="AL51" s="12">
        <f t="shared" si="78"/>
        <v>-5.2291650154840455E-2</v>
      </c>
      <c r="AM51" s="12">
        <f t="shared" si="78"/>
        <v>-4.6780281037961023E-2</v>
      </c>
      <c r="AN51" s="12">
        <f t="shared" si="78"/>
        <v>-5.3936404289197291E-2</v>
      </c>
      <c r="AO51" s="12">
        <f t="shared" si="78"/>
        <v>-4.8453890508008191E-2</v>
      </c>
      <c r="AP51" s="12">
        <f t="shared" ref="AP51:CQ51" si="79">(AP43-AP47)/AP43</f>
        <v>-4.7588230437294064E-2</v>
      </c>
      <c r="AQ51" s="12">
        <f t="shared" si="79"/>
        <v>-5.1310568741364589E-2</v>
      </c>
      <c r="AR51" s="12">
        <f t="shared" si="79"/>
        <v>-4.7386243087460915E-2</v>
      </c>
      <c r="AS51" s="12">
        <f t="shared" ref="AS51:AU51" si="80">(AS43-AS47)/AS43</f>
        <v>8.0975002011514793E-2</v>
      </c>
      <c r="AT51" s="12">
        <f t="shared" si="80"/>
        <v>5.5012968579963392E-2</v>
      </c>
      <c r="AU51" s="12">
        <f t="shared" si="80"/>
        <v>4.1717023352479338E-3</v>
      </c>
      <c r="AV51" s="12">
        <f t="shared" si="79"/>
        <v>-5.6968760489006537E-2</v>
      </c>
      <c r="AW51" s="12">
        <f t="shared" si="79"/>
        <v>-5.4828340661963022E-2</v>
      </c>
      <c r="AX51" s="12">
        <f t="shared" si="79"/>
        <v>-6.799821795071323E-2</v>
      </c>
      <c r="AY51" s="12">
        <f t="shared" si="79"/>
        <v>-7.0491177513975573E-2</v>
      </c>
      <c r="AZ51" s="12">
        <f t="shared" si="79"/>
        <v>-8.34596035248861E-2</v>
      </c>
      <c r="BA51" s="12">
        <f t="shared" si="79"/>
        <v>-4.1507374914833667E-2</v>
      </c>
      <c r="BB51" s="12">
        <f t="shared" ref="BB51:BD51" si="81">(BB43-BB47)/BB43</f>
        <v>-0.3975721232491039</v>
      </c>
      <c r="BC51" s="12">
        <f t="shared" si="81"/>
        <v>-0.25205661055455236</v>
      </c>
      <c r="BD51" s="12">
        <f t="shared" si="81"/>
        <v>-1.7212059326503527E-2</v>
      </c>
      <c r="BE51" s="12">
        <f t="shared" si="79"/>
        <v>-6.8084118189983061E-3</v>
      </c>
      <c r="BF51" s="12">
        <f t="shared" si="79"/>
        <v>3.9341167148099982E-3</v>
      </c>
      <c r="BG51" s="12">
        <f t="shared" si="79"/>
        <v>2.2058234806640398E-3</v>
      </c>
      <c r="BH51" s="12">
        <f t="shared" si="79"/>
        <v>7.4863506756085404E-4</v>
      </c>
      <c r="BI51" s="12">
        <f t="shared" si="79"/>
        <v>9.9323108803748179E-3</v>
      </c>
      <c r="BJ51" s="12">
        <f t="shared" si="79"/>
        <v>-3.0360643147063805E-2</v>
      </c>
      <c r="BK51" s="12">
        <f t="shared" si="79"/>
        <v>-1.7550940352806611E-2</v>
      </c>
      <c r="BL51" s="12">
        <f t="shared" ref="BL51:BM51" si="82">(BL43-BL47)/BL43</f>
        <v>-0.12822133052714618</v>
      </c>
      <c r="BM51" s="12">
        <f t="shared" si="82"/>
        <v>8.133266200032889E-2</v>
      </c>
      <c r="BN51" s="12">
        <f t="shared" si="79"/>
        <v>0.10874560398562461</v>
      </c>
      <c r="BO51" s="12">
        <f t="shared" si="79"/>
        <v>8.6880519306876985E-2</v>
      </c>
      <c r="BP51" s="12">
        <f t="shared" si="79"/>
        <v>8.6472588622571941E-2</v>
      </c>
      <c r="BQ51" s="12">
        <f t="shared" si="79"/>
        <v>8.1862971889925487E-2</v>
      </c>
      <c r="BR51" s="12">
        <f t="shared" si="79"/>
        <v>9.4957546856115682E-2</v>
      </c>
      <c r="BS51" s="12">
        <f t="shared" si="79"/>
        <v>8.9246517275845816E-2</v>
      </c>
      <c r="BT51" s="12">
        <f t="shared" ref="BT51:BV51" si="83">(BT43-BT47)/BT43</f>
        <v>3.2918156139112455E-2</v>
      </c>
      <c r="BU51" s="12">
        <f t="shared" si="83"/>
        <v>-0.33071678423216949</v>
      </c>
      <c r="BV51" s="12">
        <f t="shared" si="83"/>
        <v>-0.27271755949432802</v>
      </c>
      <c r="BW51" s="12">
        <f t="shared" si="79"/>
        <v>-0.32416662303043309</v>
      </c>
      <c r="BX51" s="12">
        <f t="shared" si="79"/>
        <v>-0.27690158316944596</v>
      </c>
      <c r="BY51" s="12">
        <f t="shared" si="79"/>
        <v>-0.32904317476212208</v>
      </c>
      <c r="BZ51" s="12">
        <f t="shared" si="79"/>
        <v>-0.32993769016852675</v>
      </c>
      <c r="CA51" s="12">
        <f t="shared" si="79"/>
        <v>-0.3364589960345728</v>
      </c>
      <c r="CB51" s="12">
        <f t="shared" si="79"/>
        <v>-0.30662257893062839</v>
      </c>
      <c r="CC51" s="12">
        <f t="shared" ref="CC51:CD51" si="84">(CC43-CC47)/CC43</f>
        <v>-8.4963361105679008E-2</v>
      </c>
      <c r="CD51" s="12">
        <f t="shared" si="84"/>
        <v>-2.3293043989050605E-2</v>
      </c>
      <c r="CE51" s="12">
        <f t="shared" si="79"/>
        <v>8.6433702320604187E-3</v>
      </c>
      <c r="CF51" s="12">
        <f t="shared" si="79"/>
        <v>2.0870574488973956E-3</v>
      </c>
      <c r="CG51" s="12">
        <f t="shared" si="79"/>
        <v>2.229381833138059E-2</v>
      </c>
      <c r="CH51" s="12">
        <f t="shared" si="79"/>
        <v>5.7603223715257078E-4</v>
      </c>
      <c r="CI51" s="12">
        <f t="shared" si="79"/>
        <v>1.5225293612032878E-2</v>
      </c>
      <c r="CJ51" s="12">
        <f t="shared" si="79"/>
        <v>2.8297647563650893E-3</v>
      </c>
      <c r="CK51" s="12">
        <f t="shared" si="79"/>
        <v>7.004292036269566E-3</v>
      </c>
      <c r="CL51" s="12">
        <f t="shared" ref="CL51:CN51" si="85">(CL43-CL47)/CL43</f>
        <v>9.871988239946497E-2</v>
      </c>
      <c r="CM51" s="12">
        <f t="shared" si="85"/>
        <v>5.8116155861235981E-2</v>
      </c>
      <c r="CN51" s="12">
        <f t="shared" si="85"/>
        <v>-6.3102525761112209E-3</v>
      </c>
      <c r="CO51" s="12">
        <f t="shared" si="79"/>
        <v>2.6680275236199636E-2</v>
      </c>
      <c r="CP51" s="12">
        <f t="shared" si="79"/>
        <v>4.0443475335306504E-2</v>
      </c>
      <c r="CQ51" s="12">
        <f t="shared" si="79"/>
        <v>1.732952965391623E-2</v>
      </c>
      <c r="CR51" s="12">
        <f t="shared" ref="CR51:CU51" si="86">(CR43-CR47)/CR43</f>
        <v>4.6387714580767812E-2</v>
      </c>
      <c r="CS51" s="12">
        <f t="shared" si="86"/>
        <v>5.3680838885776544E-2</v>
      </c>
      <c r="CT51" s="12">
        <f t="shared" si="86"/>
        <v>2.6817449988018098E-2</v>
      </c>
      <c r="CU51" s="12">
        <f t="shared" si="86"/>
        <v>4.7096450798496094E-2</v>
      </c>
      <c r="CV51" s="12">
        <f t="shared" ref="CV51:DA51" si="87">(CV43-CV47)/CV43</f>
        <v>0.61533821157931401</v>
      </c>
      <c r="CW51" s="12">
        <f t="shared" si="87"/>
        <v>0.79010916926070063</v>
      </c>
      <c r="CX51" s="12">
        <f t="shared" si="87"/>
        <v>0.47709470962870454</v>
      </c>
      <c r="CY51" s="12">
        <f t="shared" si="87"/>
        <v>0.50200647644681939</v>
      </c>
      <c r="CZ51" s="12">
        <f t="shared" si="87"/>
        <v>0.49665023653230062</v>
      </c>
      <c r="DA51" s="12">
        <f t="shared" si="87"/>
        <v>0.49147253794826573</v>
      </c>
      <c r="DB51" s="12">
        <f t="shared" ref="DB51:JE51" si="88">(DB43-DB47)/DB43</f>
        <v>0.48101211646814673</v>
      </c>
      <c r="DC51" s="12">
        <f t="shared" si="88"/>
        <v>0.49118897230573239</v>
      </c>
      <c r="DD51" s="12">
        <f t="shared" si="88"/>
        <v>-0.11750750942536062</v>
      </c>
      <c r="DE51" s="12">
        <f t="shared" si="88"/>
        <v>0.20521825660719895</v>
      </c>
      <c r="DF51" s="12">
        <f t="shared" si="88"/>
        <v>-0.15643428503139808</v>
      </c>
      <c r="DG51" s="12">
        <f t="shared" si="88"/>
        <v>-0.18324153079715708</v>
      </c>
      <c r="DH51" s="12">
        <f t="shared" ref="DH51:FS51" si="89">(DH43-DH47)/DH43</f>
        <v>-0.23197935436913417</v>
      </c>
      <c r="DI51" s="12">
        <f t="shared" si="89"/>
        <v>-4.7589364656325177E-2</v>
      </c>
      <c r="DJ51" s="12">
        <f t="shared" si="89"/>
        <v>-5.1311791678696553E-2</v>
      </c>
      <c r="DK51" s="12">
        <f t="shared" si="89"/>
        <v>-4.7387372492320563E-2</v>
      </c>
      <c r="DL51" s="12">
        <f t="shared" si="89"/>
        <v>-4.4068929797958602E-2</v>
      </c>
      <c r="DM51" s="12">
        <f t="shared" si="89"/>
        <v>-2.4706538076942175E-2</v>
      </c>
      <c r="DN51" s="12">
        <f t="shared" si="89"/>
        <v>-1.7948554741299928E-3</v>
      </c>
      <c r="DO51" s="12">
        <f t="shared" si="89"/>
        <v>-3.1718551770246142E-2</v>
      </c>
      <c r="DP51" s="12">
        <f t="shared" si="89"/>
        <v>-0.11531445164473882</v>
      </c>
      <c r="DQ51" s="12">
        <f t="shared" si="89"/>
        <v>-5.6881004200538661E-2</v>
      </c>
      <c r="DR51" s="12">
        <f t="shared" si="89"/>
        <v>-0.39105281336747055</v>
      </c>
      <c r="DS51" s="12">
        <f t="shared" si="89"/>
        <v>-2.4655396758708976</v>
      </c>
      <c r="DT51" s="12">
        <f t="shared" si="89"/>
        <v>-2.3004382519728264</v>
      </c>
      <c r="DU51" s="12">
        <f t="shared" si="89"/>
        <v>-2.3359364501971167</v>
      </c>
      <c r="DV51" s="12">
        <f t="shared" si="89"/>
        <v>-2.370251375147264</v>
      </c>
      <c r="DW51" s="12">
        <f t="shared" si="89"/>
        <v>-2.439577268149995</v>
      </c>
      <c r="DX51" s="12">
        <f t="shared" si="89"/>
        <v>-2.3999724156213267</v>
      </c>
      <c r="DY51" s="12">
        <f t="shared" si="89"/>
        <v>-2.2433627175729871</v>
      </c>
      <c r="DZ51" s="12">
        <f t="shared" si="89"/>
        <v>-1.731353411420282</v>
      </c>
      <c r="EA51" s="12">
        <f t="shared" si="89"/>
        <v>0.35227331475800683</v>
      </c>
      <c r="EB51" s="12">
        <f t="shared" si="89"/>
        <v>0.35167467617932535</v>
      </c>
      <c r="EC51" s="12">
        <f t="shared" si="89"/>
        <v>0.49532693020047835</v>
      </c>
      <c r="ED51" s="12">
        <f t="shared" si="89"/>
        <v>0.49034877780933728</v>
      </c>
      <c r="EE51" s="12">
        <f t="shared" si="89"/>
        <v>0.48592725427205813</v>
      </c>
      <c r="EF51" s="12">
        <f t="shared" si="89"/>
        <v>0.49078987991994472</v>
      </c>
      <c r="EG51" s="12">
        <f t="shared" si="89"/>
        <v>0.53292563391415926</v>
      </c>
      <c r="EH51" s="12">
        <f t="shared" si="89"/>
        <v>0.53796680089252991</v>
      </c>
      <c r="EI51" s="12">
        <f t="shared" si="89"/>
        <v>0.54084446704268307</v>
      </c>
      <c r="EJ51" s="12">
        <f t="shared" si="89"/>
        <v>0.57804407837057625</v>
      </c>
      <c r="EK51" s="12">
        <f t="shared" si="89"/>
        <v>0.58258112865110989</v>
      </c>
      <c r="EL51" s="12">
        <f t="shared" si="89"/>
        <v>0.59315707687448316</v>
      </c>
      <c r="EM51" s="12">
        <f t="shared" si="89"/>
        <v>0.57929386768396396</v>
      </c>
      <c r="EN51" s="12">
        <f t="shared" si="89"/>
        <v>0.58623597471042854</v>
      </c>
      <c r="EO51" s="12">
        <f t="shared" si="89"/>
        <v>0.58084822750229503</v>
      </c>
      <c r="EP51" s="12">
        <f t="shared" si="89"/>
        <v>0.58840997796985095</v>
      </c>
      <c r="EQ51" s="12">
        <f t="shared" si="89"/>
        <v>0.59015338154987074</v>
      </c>
      <c r="ER51" s="12">
        <f t="shared" si="89"/>
        <v>0.6006558127548095</v>
      </c>
      <c r="ES51" s="12">
        <f t="shared" si="89"/>
        <v>0.60334443514327396</v>
      </c>
      <c r="ET51" s="12">
        <f t="shared" si="89"/>
        <v>0.60182158261855778</v>
      </c>
      <c r="EU51" s="12">
        <f t="shared" si="89"/>
        <v>0.61381535905459794</v>
      </c>
      <c r="EV51" s="12">
        <f t="shared" si="89"/>
        <v>0.6130906913014571</v>
      </c>
      <c r="EW51" s="12">
        <f t="shared" si="89"/>
        <v>0.59301004283761405</v>
      </c>
      <c r="EX51" s="12">
        <f t="shared" si="89"/>
        <v>0.59796719036634527</v>
      </c>
      <c r="EY51" s="12">
        <f t="shared" si="89"/>
        <v>0.54156015415753611</v>
      </c>
      <c r="EZ51" s="12">
        <f t="shared" si="89"/>
        <v>0.33860466551025625</v>
      </c>
      <c r="FA51" s="12">
        <f t="shared" si="89"/>
        <v>0.32916451720304157</v>
      </c>
      <c r="FB51" s="12">
        <f t="shared" si="89"/>
        <v>0.28262597204088363</v>
      </c>
      <c r="FC51" s="12">
        <f t="shared" si="89"/>
        <v>0.30440145280173442</v>
      </c>
      <c r="FD51" s="12">
        <f t="shared" si="89"/>
        <v>0.31407259984403596</v>
      </c>
      <c r="FE51" s="12">
        <f t="shared" si="89"/>
        <v>0.31005322185352518</v>
      </c>
      <c r="FF51" s="12">
        <f t="shared" si="89"/>
        <v>0.35624718481744333</v>
      </c>
      <c r="FG51" s="12">
        <f t="shared" si="89"/>
        <v>0.40814805176497931</v>
      </c>
      <c r="FH51" s="12">
        <f t="shared" si="89"/>
        <v>0.4224719917045423</v>
      </c>
      <c r="FI51" s="12">
        <f t="shared" si="89"/>
        <v>0.43554711386384692</v>
      </c>
      <c r="FJ51" s="12">
        <f t="shared" si="89"/>
        <v>0.4117571351499259</v>
      </c>
      <c r="FK51" s="12">
        <f t="shared" si="89"/>
        <v>0.42880349785045196</v>
      </c>
      <c r="FL51" s="12">
        <f t="shared" si="89"/>
        <v>0.43486026408470485</v>
      </c>
      <c r="FM51" s="12">
        <f t="shared" si="89"/>
        <v>0.42826650620494094</v>
      </c>
      <c r="FN51" s="12">
        <f t="shared" si="89"/>
        <v>0.4210233630794426</v>
      </c>
      <c r="FO51" s="12">
        <f t="shared" si="89"/>
        <v>0.42038646601151092</v>
      </c>
      <c r="FP51" s="12">
        <f t="shared" si="89"/>
        <v>0.42875354513924174</v>
      </c>
      <c r="FQ51" s="12">
        <f t="shared" si="89"/>
        <v>0.42659309037939475</v>
      </c>
      <c r="FR51" s="12">
        <f t="shared" si="89"/>
        <v>0.42491967455384855</v>
      </c>
      <c r="FS51" s="12">
        <f t="shared" si="89"/>
        <v>0.43233765216858305</v>
      </c>
      <c r="FT51" s="12">
        <f t="shared" ref="FT51:IE51" si="90">(FT43-FT47)/FT43</f>
        <v>0.43439820150600933</v>
      </c>
      <c r="FU51" s="12">
        <f t="shared" si="90"/>
        <v>0.41631532004786881</v>
      </c>
      <c r="FV51" s="12">
        <f t="shared" si="90"/>
        <v>0.42163528379176929</v>
      </c>
      <c r="FW51" s="12">
        <f t="shared" si="90"/>
        <v>0.42621844504531731</v>
      </c>
      <c r="FX51" s="12">
        <f t="shared" si="90"/>
        <v>0.42626839775652758</v>
      </c>
      <c r="FY51" s="12">
        <f t="shared" si="90"/>
        <v>0.41823849942946656</v>
      </c>
      <c r="FZ51" s="12">
        <f t="shared" si="90"/>
        <v>0.43472289412887644</v>
      </c>
      <c r="GA51" s="12">
        <f t="shared" si="90"/>
        <v>0.42986499296367159</v>
      </c>
      <c r="GB51" s="12">
        <f t="shared" si="90"/>
        <v>0.18592423710515066</v>
      </c>
      <c r="GC51" s="12">
        <f t="shared" si="90"/>
        <v>-9.0508524756748365E-2</v>
      </c>
      <c r="GD51" s="12">
        <f t="shared" si="90"/>
        <v>0.34467476253328794</v>
      </c>
      <c r="GE51" s="12">
        <f t="shared" si="90"/>
        <v>0.33628036409825185</v>
      </c>
      <c r="GF51" s="12">
        <f t="shared" si="90"/>
        <v>0.33403114729269184</v>
      </c>
      <c r="GG51" s="12">
        <f t="shared" si="90"/>
        <v>0.33001468871133477</v>
      </c>
      <c r="GH51" s="12">
        <f t="shared" si="90"/>
        <v>0.36019837495023305</v>
      </c>
      <c r="GI51" s="12">
        <f t="shared" si="90"/>
        <v>0.35477615586540101</v>
      </c>
      <c r="GJ51" s="12">
        <f t="shared" si="90"/>
        <v>0.34322883744399951</v>
      </c>
      <c r="GK51" s="12">
        <f t="shared" si="90"/>
        <v>0.34373089476666907</v>
      </c>
      <c r="GL51" s="12">
        <f t="shared" si="90"/>
        <v>-4.1962440087624529E-2</v>
      </c>
      <c r="GM51" s="12">
        <f t="shared" si="90"/>
        <v>-0.11410249866071094</v>
      </c>
      <c r="GN51" s="12">
        <f t="shared" si="90"/>
        <v>-0.17250709008148174</v>
      </c>
      <c r="GO51" s="12">
        <f t="shared" si="90"/>
        <v>-0.47434109515127537</v>
      </c>
      <c r="GP51" s="12">
        <f t="shared" si="90"/>
        <v>-0.48094912451657029</v>
      </c>
      <c r="GQ51" s="12">
        <f t="shared" si="90"/>
        <v>-0.48435413528121996</v>
      </c>
      <c r="GR51" s="12">
        <f t="shared" si="90"/>
        <v>-0.2442431643265589</v>
      </c>
      <c r="GS51" s="12">
        <f t="shared" si="90"/>
        <v>-0.39155316393280132</v>
      </c>
      <c r="GT51" s="12">
        <f t="shared" si="90"/>
        <v>-4.3116681024793879E-2</v>
      </c>
      <c r="GU51" s="12">
        <f t="shared" si="90"/>
        <v>-0.11869060638595932</v>
      </c>
      <c r="GV51" s="12">
        <f t="shared" si="90"/>
        <v>-5.6015323497661647E-2</v>
      </c>
      <c r="GW51" s="12">
        <f t="shared" si="90"/>
        <v>6.2905049392577585E-4</v>
      </c>
      <c r="GX51" s="12">
        <f t="shared" si="90"/>
        <v>-0.20491240439251221</v>
      </c>
      <c r="GY51" s="12">
        <f t="shared" si="90"/>
        <v>-0.45930710694464433</v>
      </c>
      <c r="GZ51" s="12">
        <f t="shared" si="90"/>
        <v>-3.1314567442236908E-2</v>
      </c>
      <c r="HA51" s="12">
        <f t="shared" si="90"/>
        <v>-0.40915533822463457</v>
      </c>
      <c r="HB51" s="12">
        <f t="shared" si="90"/>
        <v>-0.16001243193662321</v>
      </c>
      <c r="HC51" s="12">
        <f t="shared" si="90"/>
        <v>-1.7636812336779668E-2</v>
      </c>
      <c r="HD51" s="12">
        <f t="shared" si="90"/>
        <v>-0.26669315055450349</v>
      </c>
      <c r="HE51" s="12">
        <f t="shared" si="90"/>
        <v>-0.27200265886548247</v>
      </c>
      <c r="HF51" s="12">
        <f t="shared" si="90"/>
        <v>-0.21195327410924553</v>
      </c>
      <c r="HG51" s="12">
        <f t="shared" si="90"/>
        <v>-0.24845614374722724</v>
      </c>
      <c r="HH51" s="12">
        <f t="shared" si="90"/>
        <v>-0.12526977972782469</v>
      </c>
      <c r="HI51" s="12">
        <f t="shared" si="90"/>
        <v>-0.17478671593239126</v>
      </c>
      <c r="HJ51" s="12">
        <f t="shared" si="90"/>
        <v>-0.18026936038394581</v>
      </c>
      <c r="HK51" s="12">
        <f t="shared" si="90"/>
        <v>-1.7527219346651</v>
      </c>
      <c r="HL51" s="12">
        <f t="shared" si="90"/>
        <v>-1.5804512668119266</v>
      </c>
      <c r="HM51" s="12">
        <f t="shared" si="90"/>
        <v>-4.5258600076736925E-2</v>
      </c>
      <c r="HN51" s="12">
        <f t="shared" si="90"/>
        <v>-1.7679652786084716</v>
      </c>
      <c r="HO51" s="12">
        <f t="shared" si="90"/>
        <v>-2.0839688471148996</v>
      </c>
      <c r="HP51" s="12">
        <f t="shared" si="90"/>
        <v>-2.5920803118939562</v>
      </c>
      <c r="HQ51" s="12">
        <f t="shared" si="90"/>
        <v>-2.3410175648449072</v>
      </c>
      <c r="HR51" s="12">
        <f t="shared" si="90"/>
        <v>-2.3142895097113234</v>
      </c>
      <c r="HS51" s="12">
        <f t="shared" si="90"/>
        <v>-2.3133846536781553</v>
      </c>
      <c r="HT51" s="12">
        <f t="shared" si="90"/>
        <v>-2.3348923855434607</v>
      </c>
      <c r="HU51" s="12">
        <f t="shared" si="90"/>
        <v>-2.3044753019669613</v>
      </c>
      <c r="HV51" s="12">
        <f t="shared" si="90"/>
        <v>-2.3067722442050038</v>
      </c>
      <c r="HW51" s="12">
        <f t="shared" si="90"/>
        <v>-2.3682328501501964</v>
      </c>
      <c r="HX51" s="12">
        <f t="shared" si="90"/>
        <v>-2.3325954433054186</v>
      </c>
      <c r="HY51" s="12">
        <f t="shared" si="90"/>
        <v>-2.3270270984859223</v>
      </c>
      <c r="HZ51" s="12">
        <f t="shared" si="90"/>
        <v>-2.36134202343607</v>
      </c>
      <c r="IA51" s="12">
        <f t="shared" si="90"/>
        <v>-2.3686504760116587</v>
      </c>
      <c r="IB51" s="12">
        <f t="shared" si="90"/>
        <v>-2.3652398648097166</v>
      </c>
      <c r="IC51" s="12">
        <f t="shared" si="90"/>
        <v>-2.3376765579532099</v>
      </c>
      <c r="ID51" s="12">
        <f t="shared" si="90"/>
        <v>-2.357722599303397</v>
      </c>
      <c r="IE51" s="12">
        <f t="shared" si="90"/>
        <v>-2.2858909511318917</v>
      </c>
      <c r="IF51" s="12">
        <f t="shared" ref="IF51:JD51" si="91">(IF43-IF47)/IF43</f>
        <v>-2.2670977873660902</v>
      </c>
      <c r="IG51" s="12">
        <f t="shared" si="91"/>
        <v>-2.3193706243591148</v>
      </c>
      <c r="IH51" s="12">
        <f t="shared" si="91"/>
        <v>-2.3277927458986025</v>
      </c>
      <c r="II51" s="12">
        <f t="shared" si="91"/>
        <v>-2.3204146890127699</v>
      </c>
      <c r="IJ51" s="12">
        <f t="shared" si="91"/>
        <v>-2.3297416665854267</v>
      </c>
      <c r="IK51" s="12">
        <f t="shared" si="91"/>
        <v>-2.3396950829502767</v>
      </c>
      <c r="IL51" s="12">
        <f t="shared" si="91"/>
        <v>-2.3822929208194248</v>
      </c>
      <c r="IM51" s="12">
        <f t="shared" si="91"/>
        <v>-2.356608930339497</v>
      </c>
      <c r="IN51" s="12">
        <f t="shared" si="91"/>
        <v>-2.3379549751941835</v>
      </c>
      <c r="IO51" s="12">
        <f t="shared" si="91"/>
        <v>0.53480556909984334</v>
      </c>
      <c r="IP51" s="12">
        <f t="shared" si="91"/>
        <v>0.45866294286403697</v>
      </c>
      <c r="IQ51" s="12">
        <f t="shared" si="91"/>
        <v>0.45186786987444155</v>
      </c>
      <c r="IR51" s="12">
        <f t="shared" si="91"/>
        <v>0.40352517903810825</v>
      </c>
      <c r="IS51" s="12">
        <f t="shared" si="91"/>
        <v>0.46644524438689666</v>
      </c>
      <c r="IT51" s="12">
        <f t="shared" si="91"/>
        <v>0.50201697887802432</v>
      </c>
      <c r="IU51" s="12">
        <f t="shared" si="91"/>
        <v>0.50039960447246368</v>
      </c>
      <c r="IV51" s="12">
        <f t="shared" si="91"/>
        <v>0.5070686482875999</v>
      </c>
      <c r="IW51" s="12">
        <f t="shared" si="91"/>
        <v>0.58256012378869992</v>
      </c>
      <c r="IX51" s="12">
        <f t="shared" si="91"/>
        <v>0.58741224700538175</v>
      </c>
      <c r="IY51" s="12">
        <f t="shared" si="91"/>
        <v>0.63119688269877161</v>
      </c>
      <c r="IZ51" s="12">
        <f t="shared" si="91"/>
        <v>0.6402079686726091</v>
      </c>
      <c r="JA51" s="12">
        <f t="shared" si="91"/>
        <v>0.63541886004315695</v>
      </c>
      <c r="JB51" s="12">
        <f t="shared" si="91"/>
        <v>0.63961983252513255</v>
      </c>
      <c r="JC51" s="12">
        <f t="shared" si="91"/>
        <v>0.64302262023553269</v>
      </c>
      <c r="JD51" s="12">
        <f t="shared" si="91"/>
        <v>0.64768569969052547</v>
      </c>
      <c r="JE51" s="12">
        <f t="shared" si="88"/>
        <v>0.63787642894511276</v>
      </c>
    </row>
    <row r="52" spans="1:265" x14ac:dyDescent="0.2">
      <c r="B52" s="21" t="s">
        <v>15</v>
      </c>
      <c r="C52" s="11"/>
      <c r="D52" s="11"/>
      <c r="E52" s="12" t="e">
        <f t="shared" ref="E52:AO52" si="92">SUMPRODUCT($C44:$C48,E44:E48)/SUMPRODUCT($C43,E43)</f>
        <v>#VALUE!</v>
      </c>
      <c r="F52" s="12">
        <f t="shared" si="92"/>
        <v>1.0008467441050029</v>
      </c>
      <c r="G52" s="12" t="e">
        <f t="shared" si="92"/>
        <v>#VALUE!</v>
      </c>
      <c r="H52" s="12">
        <f t="shared" si="92"/>
        <v>1.3181002013082015</v>
      </c>
      <c r="I52" s="12">
        <f t="shared" si="92"/>
        <v>1.6340367620191973</v>
      </c>
      <c r="J52" s="12">
        <f t="shared" si="92"/>
        <v>1.2256279781176771</v>
      </c>
      <c r="K52" s="12">
        <f t="shared" si="92"/>
        <v>1.342325830697497</v>
      </c>
      <c r="L52" s="12">
        <f t="shared" si="92"/>
        <v>1.4775521162912555</v>
      </c>
      <c r="M52" s="12">
        <f t="shared" si="92"/>
        <v>1.3698569836462584</v>
      </c>
      <c r="N52" s="12">
        <f t="shared" si="92"/>
        <v>1.3388638623635609</v>
      </c>
      <c r="O52" s="12">
        <f t="shared" si="92"/>
        <v>1.5670843642064356</v>
      </c>
      <c r="P52" s="12">
        <f t="shared" si="92"/>
        <v>1.4786229846172434</v>
      </c>
      <c r="Q52" s="12">
        <f t="shared" si="92"/>
        <v>1.5708377427874662</v>
      </c>
      <c r="R52" s="12">
        <f t="shared" si="92"/>
        <v>1.5815314915808869</v>
      </c>
      <c r="S52" s="12">
        <f t="shared" si="92"/>
        <v>1.5444012092118808</v>
      </c>
      <c r="T52" s="12">
        <f t="shared" si="92"/>
        <v>1.236403277520276</v>
      </c>
      <c r="U52" s="12">
        <f t="shared" si="92"/>
        <v>1.4431490046666728</v>
      </c>
      <c r="V52" s="12">
        <f t="shared" si="92"/>
        <v>1.5850736733417499</v>
      </c>
      <c r="W52" s="12">
        <f t="shared" si="92"/>
        <v>1.3974244300391807</v>
      </c>
      <c r="X52" s="12">
        <f t="shared" si="92"/>
        <v>1.6404613266268231</v>
      </c>
      <c r="Y52" s="12">
        <f t="shared" si="92"/>
        <v>1.6243997240622954</v>
      </c>
      <c r="Z52" s="12">
        <f t="shared" si="92"/>
        <v>1.5401065677507177</v>
      </c>
      <c r="AA52" s="12">
        <f t="shared" si="92"/>
        <v>1.3908875928345865</v>
      </c>
      <c r="AB52" s="12">
        <f t="shared" si="92"/>
        <v>1.5376750316033216</v>
      </c>
      <c r="AC52" s="12">
        <f t="shared" si="92"/>
        <v>1.3127653898766818</v>
      </c>
      <c r="AD52" s="12">
        <f t="shared" si="92"/>
        <v>1.4694383261559998</v>
      </c>
      <c r="AE52" s="12" t="e">
        <f t="shared" si="92"/>
        <v>#VALUE!</v>
      </c>
      <c r="AF52" s="12">
        <f t="shared" si="92"/>
        <v>1.2154108628130582</v>
      </c>
      <c r="AG52" s="12">
        <f t="shared" si="92"/>
        <v>1.0181557880330163</v>
      </c>
      <c r="AH52" s="12">
        <f t="shared" si="92"/>
        <v>1.0081172750992431</v>
      </c>
      <c r="AI52" s="12">
        <f t="shared" si="92"/>
        <v>1.0064214345638931</v>
      </c>
      <c r="AJ52" s="12">
        <f t="shared" si="92"/>
        <v>1.0837985993896586</v>
      </c>
      <c r="AK52" s="12">
        <f t="shared" si="92"/>
        <v>1.0824188572347542</v>
      </c>
      <c r="AL52" s="12">
        <f t="shared" si="92"/>
        <v>1.07766152422483</v>
      </c>
      <c r="AM52" s="12">
        <f t="shared" si="92"/>
        <v>1.0721786658743768</v>
      </c>
      <c r="AN52" s="12">
        <f t="shared" si="92"/>
        <v>1.0797007607975289</v>
      </c>
      <c r="AO52" s="12">
        <f t="shared" si="92"/>
        <v>1.0740033509502622</v>
      </c>
      <c r="AP52" s="12">
        <f t="shared" ref="AP52:CQ52" si="93">SUMPRODUCT($C44:$C48,AP44:AP48)/SUMPRODUCT($C43,AP43)</f>
        <v>1.0726434571135328</v>
      </c>
      <c r="AQ52" s="12">
        <f t="shared" si="93"/>
        <v>1.0763787041338475</v>
      </c>
      <c r="AR52" s="12">
        <f t="shared" si="93"/>
        <v>1.072676039490954</v>
      </c>
      <c r="AS52" s="12">
        <f t="shared" ref="AS52:AU52" si="94">SUMPRODUCT($C44:$C48,AS44:AS48)/SUMPRODUCT($C43,AS43)</f>
        <v>0.94138815864994996</v>
      </c>
      <c r="AT52" s="12">
        <f t="shared" si="94"/>
        <v>0.9684861845642978</v>
      </c>
      <c r="AU52" s="12">
        <f t="shared" si="94"/>
        <v>1.0206554674040218</v>
      </c>
      <c r="AV52" s="12">
        <f t="shared" si="93"/>
        <v>1.082665652339533</v>
      </c>
      <c r="AW52" s="12">
        <f t="shared" si="93"/>
        <v>1.0804634541944798</v>
      </c>
      <c r="AX52" s="12">
        <f t="shared" si="93"/>
        <v>1.0936122770883119</v>
      </c>
      <c r="AY52" s="12">
        <f t="shared" si="93"/>
        <v>1.0961936722835628</v>
      </c>
      <c r="AZ52" s="12">
        <f t="shared" si="93"/>
        <v>1.1082458693363657</v>
      </c>
      <c r="BA52" s="12">
        <f t="shared" si="93"/>
        <v>1.066276651964434</v>
      </c>
      <c r="BB52" s="12">
        <f t="shared" ref="BB52:BD52" si="95">SUMPRODUCT($C44:$C48,BB44:BB48)/SUMPRODUCT($C43,BB43)</f>
        <v>1.4301959334877075</v>
      </c>
      <c r="BC52" s="12">
        <f t="shared" si="95"/>
        <v>1.2799491063219759</v>
      </c>
      <c r="BD52" s="12">
        <f t="shared" si="95"/>
        <v>1.0418491940881123</v>
      </c>
      <c r="BE52" s="12">
        <f t="shared" si="93"/>
        <v>1.0310183376330146</v>
      </c>
      <c r="BF52" s="12">
        <f t="shared" si="93"/>
        <v>1.0203437078189861</v>
      </c>
      <c r="BG52" s="12">
        <f t="shared" si="93"/>
        <v>1.0229570214480515</v>
      </c>
      <c r="BH52" s="12">
        <f t="shared" si="93"/>
        <v>1.0240900843416627</v>
      </c>
      <c r="BI52" s="12">
        <f t="shared" si="93"/>
        <v>1.0141869759533295</v>
      </c>
      <c r="BJ52" s="12">
        <f t="shared" si="93"/>
        <v>1.0545756755649227</v>
      </c>
      <c r="BK52" s="12">
        <f t="shared" si="93"/>
        <v>1.0414524679118755</v>
      </c>
      <c r="BL52" s="12">
        <f t="shared" ref="BL52:BM52" si="96">SUMPRODUCT($C44:$C48,BL44:BL48)/SUMPRODUCT($C43,BL43)</f>
        <v>1.1536730261989823</v>
      </c>
      <c r="BM52" s="12">
        <f t="shared" si="96"/>
        <v>0.94076981013725514</v>
      </c>
      <c r="BN52" s="12">
        <f t="shared" si="93"/>
        <v>0.91295889217430382</v>
      </c>
      <c r="BO52" s="12">
        <f t="shared" si="93"/>
        <v>0.93494416066038166</v>
      </c>
      <c r="BP52" s="12">
        <f t="shared" si="93"/>
        <v>0.93576050914990805</v>
      </c>
      <c r="BQ52" s="12">
        <f t="shared" si="93"/>
        <v>0.94016962513581592</v>
      </c>
      <c r="BR52" s="12">
        <f t="shared" si="93"/>
        <v>0.92701737320371802</v>
      </c>
      <c r="BS52" s="12">
        <f t="shared" si="93"/>
        <v>0.93252419388137719</v>
      </c>
      <c r="BT52" s="12">
        <f t="shared" ref="BT52:BV52" si="97">SUMPRODUCT($C44:$C48,BT44:BT48)/SUMPRODUCT($C43,BT43)</f>
        <v>0.98824077989530557</v>
      </c>
      <c r="BU52" s="12">
        <f t="shared" si="97"/>
        <v>1.3577141531325532</v>
      </c>
      <c r="BV52" s="12">
        <f t="shared" si="97"/>
        <v>1.3029109966469619</v>
      </c>
      <c r="BW52" s="12">
        <f t="shared" si="93"/>
        <v>1.3562097668608206</v>
      </c>
      <c r="BX52" s="12">
        <f t="shared" si="93"/>
        <v>1.3084482511612359</v>
      </c>
      <c r="BY52" s="12">
        <f t="shared" si="93"/>
        <v>1.3609340346218808</v>
      </c>
      <c r="BZ52" s="12">
        <f t="shared" si="93"/>
        <v>1.3614998898732265</v>
      </c>
      <c r="CA52" s="12">
        <f t="shared" si="93"/>
        <v>1.3679383567739314</v>
      </c>
      <c r="CB52" s="12">
        <f t="shared" si="93"/>
        <v>1.3378170793723598</v>
      </c>
      <c r="CC52" s="12">
        <f t="shared" ref="CC52:CD52" si="98">SUMPRODUCT($C44:$C48,CC44:CC48)/SUMPRODUCT($C43,CC43)</f>
        <v>1.1112595293702563</v>
      </c>
      <c r="CD52" s="12">
        <f t="shared" si="98"/>
        <v>1.0477958910978145</v>
      </c>
      <c r="CE52" s="12">
        <f t="shared" si="93"/>
        <v>1.0154730523078621</v>
      </c>
      <c r="CF52" s="12">
        <f t="shared" si="93"/>
        <v>1.0218004633681474</v>
      </c>
      <c r="CG52" s="12">
        <f t="shared" si="93"/>
        <v>1.0018657687821972</v>
      </c>
      <c r="CH52" s="12">
        <f t="shared" si="93"/>
        <v>1.0233387229862849</v>
      </c>
      <c r="CI52" s="12">
        <f t="shared" si="93"/>
        <v>1.0083634778256736</v>
      </c>
      <c r="CJ52" s="12">
        <f t="shared" si="93"/>
        <v>1.0204349223669871</v>
      </c>
      <c r="CK52" s="12">
        <f t="shared" si="93"/>
        <v>1.0168454245315035</v>
      </c>
      <c r="CL52" s="12">
        <f t="shared" ref="CL52:CN52" si="99">SUMPRODUCT($C44:$C48,CL44:CL48)/SUMPRODUCT($C43,CL43)</f>
        <v>0.92307135552060982</v>
      </c>
      <c r="CM52" s="12">
        <f t="shared" si="99"/>
        <v>0.96434930543137365</v>
      </c>
      <c r="CN52" s="12">
        <f t="shared" si="99"/>
        <v>1.0287155220845012</v>
      </c>
      <c r="CO52" s="12">
        <f t="shared" si="93"/>
        <v>0.99652014722660431</v>
      </c>
      <c r="CP52" s="12">
        <f t="shared" si="93"/>
        <v>0.98242574328838705</v>
      </c>
      <c r="CQ52" s="12">
        <f t="shared" si="93"/>
        <v>1.0055119856457793</v>
      </c>
      <c r="CR52" s="12">
        <f t="shared" ref="CR52:CU52" si="100">SUMPRODUCT($C44:$C48,CR44:CR48)/SUMPRODUCT($C43,CR43)</f>
        <v>0.97651836812929116</v>
      </c>
      <c r="CS52" s="12">
        <f t="shared" si="100"/>
        <v>0.96910633674771818</v>
      </c>
      <c r="CT52" s="12">
        <f t="shared" si="100"/>
        <v>0.99612566023650706</v>
      </c>
      <c r="CU52" s="12">
        <f t="shared" si="100"/>
        <v>0.97546305765181074</v>
      </c>
      <c r="CV52" s="12">
        <f t="shared" ref="CV52:DA52" si="101">SUMPRODUCT($C44:$C48,CV44:CV48)/SUMPRODUCT($C43,CV43)</f>
        <v>0.39417228194392484</v>
      </c>
      <c r="CW52" s="12">
        <f t="shared" si="101"/>
        <v>0.21481680450333401</v>
      </c>
      <c r="CX52" s="12">
        <f t="shared" si="101"/>
        <v>0.52938522211611305</v>
      </c>
      <c r="CY52" s="12">
        <f t="shared" si="101"/>
        <v>0.50406127284229119</v>
      </c>
      <c r="CZ52" s="12">
        <f t="shared" si="101"/>
        <v>0.50944935918180578</v>
      </c>
      <c r="DA52" s="12">
        <f t="shared" si="101"/>
        <v>0.51474862703125313</v>
      </c>
      <c r="DB52" s="12">
        <f t="shared" ref="DB52:JE52" si="102">SUMPRODUCT($C44:$C48,DB44:DB48)/SUMPRODUCT($C43,DB43)</f>
        <v>0.52534826843100446</v>
      </c>
      <c r="DC52" s="12">
        <f t="shared" si="102"/>
        <v>0.515133146545797</v>
      </c>
      <c r="DD52" s="12">
        <f t="shared" si="102"/>
        <v>1.1438494501250021</v>
      </c>
      <c r="DE52" s="12">
        <f t="shared" si="102"/>
        <v>0.81991342475737961</v>
      </c>
      <c r="DF52" s="12">
        <f t="shared" si="102"/>
        <v>1.1817892560000767</v>
      </c>
      <c r="DG52" s="12">
        <f t="shared" si="102"/>
        <v>1.211839691342222</v>
      </c>
      <c r="DH52" s="12">
        <f t="shared" ref="DH52:FS52" si="103">SUMPRODUCT($C44:$C48,DH44:DH48)/SUMPRODUCT($C43,DH43)</f>
        <v>1.258944701192426</v>
      </c>
      <c r="DI52" s="12">
        <f t="shared" si="103"/>
        <v>1.0717361097715368</v>
      </c>
      <c r="DJ52" s="12">
        <f t="shared" si="103"/>
        <v>1.0756439607699675</v>
      </c>
      <c r="DK52" s="12">
        <f t="shared" si="103"/>
        <v>1.0719412078776756</v>
      </c>
      <c r="DL52" s="12">
        <f t="shared" si="103"/>
        <v>1.0688049788950265</v>
      </c>
      <c r="DM52" s="12">
        <f t="shared" si="103"/>
        <v>1.049653829197891</v>
      </c>
      <c r="DN52" s="12">
        <f t="shared" si="103"/>
        <v>1.0268411747895885</v>
      </c>
      <c r="DO52" s="12">
        <f t="shared" si="103"/>
        <v>1.0571171149958591</v>
      </c>
      <c r="DP52" s="12">
        <f t="shared" si="103"/>
        <v>1.1417163828729446</v>
      </c>
      <c r="DQ52" s="12">
        <f t="shared" si="103"/>
        <v>1.0829901288252535</v>
      </c>
      <c r="DR52" s="12">
        <f t="shared" si="103"/>
        <v>1.4237223020429723</v>
      </c>
      <c r="DS52" s="12">
        <f t="shared" si="103"/>
        <v>3.5085079393052614</v>
      </c>
      <c r="DT52" s="12">
        <f t="shared" si="103"/>
        <v>3.3406747978682487</v>
      </c>
      <c r="DU52" s="12">
        <f t="shared" si="103"/>
        <v>3.3763840565986554</v>
      </c>
      <c r="DV52" s="12">
        <f t="shared" si="103"/>
        <v>3.4115046754591698</v>
      </c>
      <c r="DW52" s="12">
        <f t="shared" si="103"/>
        <v>3.4817532411544527</v>
      </c>
      <c r="DX52" s="12">
        <f t="shared" si="103"/>
        <v>3.4418947824084718</v>
      </c>
      <c r="DY52" s="12">
        <f t="shared" si="103"/>
        <v>3.2839647680690378</v>
      </c>
      <c r="DZ52" s="12">
        <f t="shared" si="103"/>
        <v>2.8844709322763666</v>
      </c>
      <c r="EA52" s="12">
        <f t="shared" si="103"/>
        <v>0.68186110324947824</v>
      </c>
      <c r="EB52" s="12">
        <f t="shared" si="103"/>
        <v>0.68060103845593944</v>
      </c>
      <c r="EC52" s="12">
        <f t="shared" si="103"/>
        <v>0.53104553762087514</v>
      </c>
      <c r="ED52" s="12">
        <f t="shared" si="103"/>
        <v>0.53578261187002396</v>
      </c>
      <c r="EE52" s="12">
        <f t="shared" si="103"/>
        <v>0.54008922422064398</v>
      </c>
      <c r="EF52" s="12">
        <f t="shared" si="103"/>
        <v>0.53479633802473592</v>
      </c>
      <c r="EG52" s="12">
        <f t="shared" si="103"/>
        <v>0.49118489177097391</v>
      </c>
      <c r="EH52" s="12">
        <f t="shared" si="103"/>
        <v>0.48577534839387471</v>
      </c>
      <c r="EI52" s="12">
        <f t="shared" si="103"/>
        <v>0.48260451852033259</v>
      </c>
      <c r="EJ52" s="12">
        <f t="shared" si="103"/>
        <v>0.44448442369159619</v>
      </c>
      <c r="EK52" s="12">
        <f t="shared" si="103"/>
        <v>0.43972819211328956</v>
      </c>
      <c r="EL52" s="12">
        <f t="shared" si="103"/>
        <v>0.42871972246602119</v>
      </c>
      <c r="EM52" s="12">
        <f t="shared" si="103"/>
        <v>0.44277983987309288</v>
      </c>
      <c r="EN52" s="12">
        <f t="shared" si="103"/>
        <v>0.43579671491540506</v>
      </c>
      <c r="EO52" s="12">
        <f t="shared" si="103"/>
        <v>0.44113532977625064</v>
      </c>
      <c r="EP52" s="12">
        <f t="shared" si="103"/>
        <v>0.43338785178610922</v>
      </c>
      <c r="EQ52" s="12">
        <f t="shared" si="103"/>
        <v>0.4315678534046789</v>
      </c>
      <c r="ER52" s="12">
        <f t="shared" si="103"/>
        <v>0.42061183320726836</v>
      </c>
      <c r="ES52" s="12">
        <f t="shared" si="103"/>
        <v>0.41797647631229767</v>
      </c>
      <c r="ET52" s="12">
        <f t="shared" si="103"/>
        <v>0.41924668053204667</v>
      </c>
      <c r="EU52" s="12">
        <f t="shared" si="103"/>
        <v>0.4072024390968082</v>
      </c>
      <c r="EV52" s="12">
        <f t="shared" si="103"/>
        <v>0.40790988363382374</v>
      </c>
      <c r="EW52" s="12">
        <f t="shared" si="103"/>
        <v>0.42851266331818488</v>
      </c>
      <c r="EX52" s="12">
        <f t="shared" si="103"/>
        <v>0.42316330843347327</v>
      </c>
      <c r="EY52" s="12">
        <f t="shared" si="103"/>
        <v>0.46726647898611995</v>
      </c>
      <c r="EZ52" s="12">
        <f t="shared" si="103"/>
        <v>0.67144185926693334</v>
      </c>
      <c r="FA52" s="12">
        <f t="shared" si="103"/>
        <v>0.68100380702229557</v>
      </c>
      <c r="FB52" s="12">
        <f t="shared" si="103"/>
        <v>0.72781905339172981</v>
      </c>
      <c r="FC52" s="12">
        <f t="shared" si="103"/>
        <v>0.70595485735748631</v>
      </c>
      <c r="FD52" s="12">
        <f t="shared" si="103"/>
        <v>0.69639578316761341</v>
      </c>
      <c r="FE52" s="12">
        <f t="shared" si="103"/>
        <v>0.70046504512578367</v>
      </c>
      <c r="FF52" s="12">
        <f t="shared" si="103"/>
        <v>0.65166695682228604</v>
      </c>
      <c r="FG52" s="12">
        <f t="shared" si="103"/>
        <v>0.59966852940576598</v>
      </c>
      <c r="FH52" s="12">
        <f t="shared" si="103"/>
        <v>0.58535210316819941</v>
      </c>
      <c r="FI52" s="12">
        <f t="shared" si="103"/>
        <v>0.57228960360423997</v>
      </c>
      <c r="FJ52" s="12">
        <f t="shared" si="103"/>
        <v>0.59622047757106822</v>
      </c>
      <c r="FK52" s="12">
        <f t="shared" si="103"/>
        <v>0.57907925848625963</v>
      </c>
      <c r="FL52" s="12">
        <f t="shared" si="103"/>
        <v>0.57301312611865474</v>
      </c>
      <c r="FM52" s="12">
        <f t="shared" si="103"/>
        <v>0.57961565260638914</v>
      </c>
      <c r="FN52" s="12">
        <f t="shared" si="103"/>
        <v>0.58683474559196003</v>
      </c>
      <c r="FO52" s="12">
        <f t="shared" si="103"/>
        <v>0.58754119399827287</v>
      </c>
      <c r="FP52" s="12">
        <f t="shared" si="103"/>
        <v>0.57905846480832546</v>
      </c>
      <c r="FQ52" s="12">
        <f t="shared" si="103"/>
        <v>0.58121194353634686</v>
      </c>
      <c r="FR52" s="12">
        <f t="shared" si="103"/>
        <v>0.58285506513306451</v>
      </c>
      <c r="FS52" s="12">
        <f t="shared" si="103"/>
        <v>0.57539098879449446</v>
      </c>
      <c r="FT52" s="12">
        <f t="shared" ref="FT52:IE52" si="104">SUMPRODUCT($C44:$C48,FT44:FT48)/SUMPRODUCT($C43,FT43)</f>
        <v>0.57328499811382516</v>
      </c>
      <c r="FU52" s="12">
        <f t="shared" si="104"/>
        <v>0.59148611400846218</v>
      </c>
      <c r="FV52" s="12">
        <f t="shared" si="104"/>
        <v>0.58609347688172986</v>
      </c>
      <c r="FW52" s="12">
        <f t="shared" si="104"/>
        <v>0.58140416611685997</v>
      </c>
      <c r="FX52" s="12">
        <f t="shared" si="104"/>
        <v>0.58133773682292944</v>
      </c>
      <c r="FY52" s="12">
        <f t="shared" si="104"/>
        <v>0.58930007066050749</v>
      </c>
      <c r="FZ52" s="12">
        <f t="shared" si="104"/>
        <v>0.57276007668636764</v>
      </c>
      <c r="GA52" s="12">
        <f t="shared" si="104"/>
        <v>0.5775251083161882</v>
      </c>
      <c r="GB52" s="12">
        <f t="shared" si="104"/>
        <v>0.82962589458252955</v>
      </c>
      <c r="GC52" s="12">
        <f t="shared" si="104"/>
        <v>1.1094426647027336</v>
      </c>
      <c r="GD52" s="12">
        <f t="shared" si="104"/>
        <v>0.6675542962663521</v>
      </c>
      <c r="GE52" s="12">
        <f t="shared" si="104"/>
        <v>0.67549400941376336</v>
      </c>
      <c r="GF52" s="12">
        <f t="shared" si="104"/>
        <v>0.67818765420306115</v>
      </c>
      <c r="GG52" s="12">
        <f t="shared" si="104"/>
        <v>0.68204482398860455</v>
      </c>
      <c r="GH52" s="12">
        <f t="shared" si="104"/>
        <v>0.65180740089566269</v>
      </c>
      <c r="GI52" s="12">
        <f t="shared" si="104"/>
        <v>0.6569819788863418</v>
      </c>
      <c r="GJ52" s="12">
        <f t="shared" si="104"/>
        <v>0.66856273571144664</v>
      </c>
      <c r="GK52" s="12">
        <f t="shared" si="104"/>
        <v>0.66787297176248672</v>
      </c>
      <c r="GL52" s="12">
        <f t="shared" si="104"/>
        <v>1.0659154407771181</v>
      </c>
      <c r="GM52" s="12">
        <f t="shared" si="104"/>
        <v>1.1389923543457514</v>
      </c>
      <c r="GN52" s="12">
        <f t="shared" si="104"/>
        <v>1.1971978872559137</v>
      </c>
      <c r="GO52" s="12">
        <f t="shared" si="104"/>
        <v>1.5004765594348719</v>
      </c>
      <c r="GP52" s="12">
        <f t="shared" si="104"/>
        <v>1.5067999983241229</v>
      </c>
      <c r="GQ52" s="12">
        <f t="shared" si="104"/>
        <v>1.5112307082638901</v>
      </c>
      <c r="GR52" s="12">
        <f t="shared" si="104"/>
        <v>1.2681551958183008</v>
      </c>
      <c r="GS52" s="12">
        <f t="shared" si="104"/>
        <v>1.4158255171566689</v>
      </c>
      <c r="GT52" s="12">
        <f t="shared" si="104"/>
        <v>1.065328002732965</v>
      </c>
      <c r="GU52" s="12">
        <f t="shared" si="104"/>
        <v>1.1410741324520657</v>
      </c>
      <c r="GV52" s="12">
        <f t="shared" si="104"/>
        <v>1.0778520701231535</v>
      </c>
      <c r="GW52" s="12">
        <f t="shared" si="104"/>
        <v>1.0222454405144801</v>
      </c>
      <c r="GX52" s="12">
        <f t="shared" si="104"/>
        <v>1.2266110851575489</v>
      </c>
      <c r="GY52" s="12">
        <f t="shared" si="104"/>
        <v>1.4828266508391186</v>
      </c>
      <c r="GZ52" s="12">
        <f t="shared" si="104"/>
        <v>1.0533369782990525</v>
      </c>
      <c r="HA52" s="12">
        <f t="shared" si="104"/>
        <v>1.4281921938786453</v>
      </c>
      <c r="HB52" s="12">
        <f t="shared" si="104"/>
        <v>1.1805128985743936</v>
      </c>
      <c r="HC52" s="12">
        <f t="shared" si="104"/>
        <v>1.038674772199603</v>
      </c>
      <c r="HD52" s="12">
        <f t="shared" si="104"/>
        <v>1.2853421071854987</v>
      </c>
      <c r="HE52" s="12">
        <f t="shared" si="104"/>
        <v>1.293449332308465</v>
      </c>
      <c r="HF52" s="12">
        <f t="shared" si="104"/>
        <v>1.2299185914603388</v>
      </c>
      <c r="HG52" s="12">
        <f t="shared" si="104"/>
        <v>1.2687824041563069</v>
      </c>
      <c r="HH52" s="12">
        <f t="shared" si="104"/>
        <v>1.145945901243141</v>
      </c>
      <c r="HI52" s="12">
        <f t="shared" si="104"/>
        <v>1.1951357224304215</v>
      </c>
      <c r="HJ52" s="12">
        <f t="shared" si="104"/>
        <v>1.2010306353039577</v>
      </c>
      <c r="HK52" s="12">
        <f t="shared" si="104"/>
        <v>2.7857131354845679</v>
      </c>
      <c r="HL52" s="12">
        <f t="shared" si="104"/>
        <v>2.613182534269749</v>
      </c>
      <c r="HM52" s="12">
        <f t="shared" si="104"/>
        <v>1.0701510709957056</v>
      </c>
      <c r="HN52" s="12">
        <f t="shared" si="104"/>
        <v>2.7874367839114846</v>
      </c>
      <c r="HO52" s="12">
        <f t="shared" si="104"/>
        <v>3.1084661736488344</v>
      </c>
      <c r="HP52" s="12">
        <f t="shared" si="104"/>
        <v>3.6250740938987827</v>
      </c>
      <c r="HQ52" s="12">
        <f t="shared" si="104"/>
        <v>3.374676749337846</v>
      </c>
      <c r="HR52" s="12">
        <f t="shared" si="104"/>
        <v>3.3480438587299632</v>
      </c>
      <c r="HS52" s="12">
        <f t="shared" si="104"/>
        <v>3.3469105411131173</v>
      </c>
      <c r="HT52" s="12">
        <f t="shared" si="104"/>
        <v>3.3685978617065704</v>
      </c>
      <c r="HU52" s="12">
        <f t="shared" si="104"/>
        <v>3.3382544620092629</v>
      </c>
      <c r="HV52" s="12">
        <f t="shared" si="104"/>
        <v>3.3404951214456737</v>
      </c>
      <c r="HW52" s="12">
        <f t="shared" si="104"/>
        <v>3.4089224855595703</v>
      </c>
      <c r="HX52" s="12">
        <f t="shared" si="104"/>
        <v>3.3665715931534286</v>
      </c>
      <c r="HY52" s="12">
        <f t="shared" si="104"/>
        <v>3.3677978277205898</v>
      </c>
      <c r="HZ52" s="12">
        <f t="shared" si="104"/>
        <v>3.4020001870674754</v>
      </c>
      <c r="IA52" s="12">
        <f t="shared" si="104"/>
        <v>3.4095967144055255</v>
      </c>
      <c r="IB52" s="12">
        <f t="shared" si="104"/>
        <v>3.4059683819431612</v>
      </c>
      <c r="IC52" s="12">
        <f t="shared" si="104"/>
        <v>3.3719093107857119</v>
      </c>
      <c r="ID52" s="12">
        <f t="shared" si="104"/>
        <v>3.3985918234409187</v>
      </c>
      <c r="IE52" s="12">
        <f t="shared" si="104"/>
        <v>3.3195575455709312</v>
      </c>
      <c r="IF52" s="12">
        <f t="shared" ref="IF52:JD52" si="105">SUMPRODUCT($C44:$C48,IF44:IF48)/SUMPRODUCT($C43,IF43)</f>
        <v>3.3007155089496005</v>
      </c>
      <c r="IG52" s="12">
        <f t="shared" si="105"/>
        <v>3.353600046814464</v>
      </c>
      <c r="IH52" s="12">
        <f t="shared" si="105"/>
        <v>3.362109922933552</v>
      </c>
      <c r="II52" s="12">
        <f t="shared" si="105"/>
        <v>3.3548444316509807</v>
      </c>
      <c r="IJ52" s="12">
        <f t="shared" si="105"/>
        <v>3.3639884901183366</v>
      </c>
      <c r="IK52" s="12">
        <f t="shared" si="105"/>
        <v>3.3738996943819632</v>
      </c>
      <c r="IL52" s="12">
        <f t="shared" si="105"/>
        <v>3.4234676207969685</v>
      </c>
      <c r="IM52" s="12">
        <f t="shared" si="105"/>
        <v>3.3912497334838241</v>
      </c>
      <c r="IN52" s="12">
        <f t="shared" si="105"/>
        <v>3.3722506715826235</v>
      </c>
      <c r="IO52" s="12">
        <f t="shared" si="105"/>
        <v>0.49093688803968827</v>
      </c>
      <c r="IP52" s="12">
        <f t="shared" si="105"/>
        <v>0.56887404874893488</v>
      </c>
      <c r="IQ52" s="12">
        <f t="shared" si="105"/>
        <v>0.57542470175688798</v>
      </c>
      <c r="IR52" s="12">
        <f t="shared" si="105"/>
        <v>0.62534135041081118</v>
      </c>
      <c r="IS52" s="12">
        <f t="shared" si="105"/>
        <v>0.55988413101892776</v>
      </c>
      <c r="IT52" s="12">
        <f t="shared" si="105"/>
        <v>0.52330663772704666</v>
      </c>
      <c r="IU52" s="12">
        <f t="shared" si="105"/>
        <v>0.52468228046493315</v>
      </c>
      <c r="IV52" s="12">
        <f t="shared" si="105"/>
        <v>0.51762625490887237</v>
      </c>
      <c r="IW52" s="12">
        <f t="shared" si="105"/>
        <v>0.44092915915635789</v>
      </c>
      <c r="IX52" s="12">
        <f t="shared" si="105"/>
        <v>0.43599843108705955</v>
      </c>
      <c r="IY52" s="12">
        <f t="shared" si="105"/>
        <v>0.39165329658680981</v>
      </c>
      <c r="IZ52" s="12">
        <f t="shared" si="105"/>
        <v>0.38258760009902809</v>
      </c>
      <c r="JA52" s="12">
        <f t="shared" si="105"/>
        <v>0.38731368177271042</v>
      </c>
      <c r="JB52" s="12">
        <f t="shared" si="105"/>
        <v>0.38296242172092926</v>
      </c>
      <c r="JC52" s="12">
        <f t="shared" si="105"/>
        <v>0.37950791316106014</v>
      </c>
      <c r="JD52" s="12">
        <f t="shared" si="105"/>
        <v>0.37478104018082198</v>
      </c>
      <c r="JE52" s="12">
        <f t="shared" si="102"/>
        <v>0.38456240952894416</v>
      </c>
    </row>
    <row r="53" spans="1:265" x14ac:dyDescent="0.2">
      <c r="B53" s="30" t="s">
        <v>36</v>
      </c>
      <c r="C53" s="11"/>
      <c r="D53" s="11"/>
      <c r="E53" s="12" t="str">
        <f t="shared" ref="E53:AO53" si="106">IFERROR(E44/(SUM(E$44:E$48)-E$47),"")</f>
        <v/>
      </c>
      <c r="F53" s="12" t="str">
        <f t="shared" si="106"/>
        <v/>
      </c>
      <c r="G53" s="12" t="str">
        <f t="shared" si="106"/>
        <v/>
      </c>
      <c r="H53" s="12">
        <f t="shared" si="106"/>
        <v>0.46870297153177554</v>
      </c>
      <c r="I53" s="12">
        <f t="shared" si="106"/>
        <v>0.44798275422397316</v>
      </c>
      <c r="J53" s="12">
        <f t="shared" si="106"/>
        <v>0.48721208906190328</v>
      </c>
      <c r="K53" s="12">
        <f t="shared" si="106"/>
        <v>0.52165805529681375</v>
      </c>
      <c r="L53" s="12">
        <f t="shared" si="106"/>
        <v>0.5075459093428365</v>
      </c>
      <c r="M53" s="12">
        <f t="shared" si="106"/>
        <v>0.52364101873962621</v>
      </c>
      <c r="N53" s="12">
        <f t="shared" si="106"/>
        <v>0.53827414582816746</v>
      </c>
      <c r="O53" s="12">
        <f t="shared" si="106"/>
        <v>0.50242110249861571</v>
      </c>
      <c r="P53" s="12">
        <f t="shared" si="106"/>
        <v>0.58716524025172401</v>
      </c>
      <c r="Q53" s="12">
        <f t="shared" si="106"/>
        <v>0.58435316176612939</v>
      </c>
      <c r="R53" s="12">
        <f t="shared" si="106"/>
        <v>0.58387983748062056</v>
      </c>
      <c r="S53" s="12">
        <f t="shared" si="106"/>
        <v>0.58934451293668688</v>
      </c>
      <c r="T53" s="12">
        <f t="shared" si="106"/>
        <v>0.618035990966606</v>
      </c>
      <c r="U53" s="12">
        <f t="shared" si="106"/>
        <v>0.62479079169215046</v>
      </c>
      <c r="V53" s="12">
        <f t="shared" si="106"/>
        <v>0.62172063260488686</v>
      </c>
      <c r="W53" s="12">
        <f t="shared" si="106"/>
        <v>0.6301275389489267</v>
      </c>
      <c r="X53" s="12">
        <f t="shared" si="106"/>
        <v>0.91268171531436459</v>
      </c>
      <c r="Y53" s="12">
        <f t="shared" si="106"/>
        <v>0.55510649727571648</v>
      </c>
      <c r="Z53" s="12">
        <f t="shared" si="106"/>
        <v>0.57739322073797339</v>
      </c>
      <c r="AA53" s="12">
        <f t="shared" si="106"/>
        <v>0.61242220314542739</v>
      </c>
      <c r="AB53" s="12">
        <f t="shared" si="106"/>
        <v>0.58724607860279732</v>
      </c>
      <c r="AC53" s="12">
        <f t="shared" si="106"/>
        <v>0.63472353314669983</v>
      </c>
      <c r="AD53" s="12">
        <f t="shared" si="106"/>
        <v>0.60363900405540694</v>
      </c>
      <c r="AE53" s="12" t="str">
        <f t="shared" si="106"/>
        <v/>
      </c>
      <c r="AF53" s="12" t="str">
        <f t="shared" si="106"/>
        <v/>
      </c>
      <c r="AG53" s="12" t="str">
        <f t="shared" si="106"/>
        <v/>
      </c>
      <c r="AH53" s="12">
        <f t="shared" si="106"/>
        <v>0.18458563979588119</v>
      </c>
      <c r="AI53" s="12">
        <f t="shared" si="106"/>
        <v>0.18634098432226603</v>
      </c>
      <c r="AJ53" s="12">
        <f t="shared" si="106"/>
        <v>0.18216552799885072</v>
      </c>
      <c r="AK53" s="12">
        <f t="shared" si="106"/>
        <v>0.1843584915483556</v>
      </c>
      <c r="AL53" s="12">
        <f t="shared" si="106"/>
        <v>0.18239271349684183</v>
      </c>
      <c r="AM53" s="12">
        <f t="shared" si="106"/>
        <v>0.18016118597814357</v>
      </c>
      <c r="AN53" s="12">
        <f t="shared" si="106"/>
        <v>0.17934955761938776</v>
      </c>
      <c r="AO53" s="12">
        <f t="shared" si="106"/>
        <v>0.17941971491768877</v>
      </c>
      <c r="AP53" s="12">
        <f>IFERROR(AP44/(SUM(AP$44:AP$48)-AP$47),"")</f>
        <v>0.18012116236283057</v>
      </c>
      <c r="AQ53" s="12">
        <f t="shared" ref="AQ53:CQ53" si="107">IFERROR(AQ44/(SUM(AQ$44:AQ$48)-AQ$47),"")</f>
        <v>0.18046205001325724</v>
      </c>
      <c r="AR53" s="12">
        <f t="shared" si="107"/>
        <v>0.17971709353059925</v>
      </c>
      <c r="AS53" s="12">
        <f t="shared" ref="AS53:AU53" si="108">IFERROR(AS44/(SUM(AS$44:AS$48)-AS$47),"")</f>
        <v>0.1836857841396462</v>
      </c>
      <c r="AT53" s="12">
        <f t="shared" si="108"/>
        <v>0.18131636318821573</v>
      </c>
      <c r="AU53" s="12">
        <f t="shared" si="108"/>
        <v>0.18851345997155991</v>
      </c>
      <c r="AV53" s="12">
        <f t="shared" si="107"/>
        <v>0.17994173570366426</v>
      </c>
      <c r="AW53" s="12">
        <f t="shared" si="107"/>
        <v>0.17830474369599605</v>
      </c>
      <c r="AX53" s="12">
        <f t="shared" si="107"/>
        <v>0.176352868920303</v>
      </c>
      <c r="AY53" s="12">
        <f t="shared" si="107"/>
        <v>0.17339715665922464</v>
      </c>
      <c r="AZ53" s="12">
        <f t="shared" si="107"/>
        <v>0.17822143890814166</v>
      </c>
      <c r="BA53" s="12">
        <f t="shared" si="107"/>
        <v>0.18320005712088683</v>
      </c>
      <c r="BB53" s="12">
        <f t="shared" ref="BB53:BD53" si="109">IFERROR(BB44/(SUM(BB$44:BB$48)-BB$47),"")</f>
        <v>0.19339171995357743</v>
      </c>
      <c r="BC53" s="12">
        <f t="shared" si="109"/>
        <v>0.18124831578939937</v>
      </c>
      <c r="BD53" s="12">
        <f t="shared" si="109"/>
        <v>0.18313406964026577</v>
      </c>
      <c r="BE53" s="12">
        <f t="shared" si="107"/>
        <v>0.18945827610715496</v>
      </c>
      <c r="BF53" s="12">
        <f t="shared" si="107"/>
        <v>0.19113038935315868</v>
      </c>
      <c r="BG53" s="12">
        <f t="shared" si="107"/>
        <v>0.18438668178713249</v>
      </c>
      <c r="BH53" s="12">
        <f t="shared" si="107"/>
        <v>0.18315394770417606</v>
      </c>
      <c r="BI53" s="12">
        <f t="shared" si="107"/>
        <v>0.18287877160897978</v>
      </c>
      <c r="BJ53" s="12">
        <f t="shared" si="107"/>
        <v>0.18324920449608101</v>
      </c>
      <c r="BK53" s="12">
        <f t="shared" si="107"/>
        <v>0.18610041226559895</v>
      </c>
      <c r="BL53" s="12">
        <f t="shared" ref="BL53:BM53" si="110">IFERROR(BL44/(SUM(BL$44:BL$48)-BL$47),"")</f>
        <v>0.17846933520305774</v>
      </c>
      <c r="BM53" s="12">
        <f t="shared" si="110"/>
        <v>0.19114631358970569</v>
      </c>
      <c r="BN53" s="12">
        <f t="shared" si="107"/>
        <v>0.19818056456504018</v>
      </c>
      <c r="BO53" s="12">
        <f t="shared" si="107"/>
        <v>0.19789009827996662</v>
      </c>
      <c r="BP53" s="12">
        <f t="shared" si="107"/>
        <v>0.19711051755752845</v>
      </c>
      <c r="BQ53" s="12">
        <f t="shared" si="107"/>
        <v>0.19327810049158883</v>
      </c>
      <c r="BR53" s="12">
        <f t="shared" si="107"/>
        <v>0.19289119651561612</v>
      </c>
      <c r="BS53" s="12">
        <f t="shared" si="107"/>
        <v>0.19865951391368256</v>
      </c>
      <c r="BT53" s="12">
        <f t="shared" ref="BT53:BV53" si="111">IFERROR(BT44/(SUM(BT$44:BT$48)-BT$47),"")</f>
        <v>0.18106538860193422</v>
      </c>
      <c r="BU53" s="12">
        <f t="shared" si="111"/>
        <v>0.17136177632056998</v>
      </c>
      <c r="BV53" s="12">
        <f t="shared" si="111"/>
        <v>0.17838869987499739</v>
      </c>
      <c r="BW53" s="12">
        <f t="shared" si="107"/>
        <v>0.17943315706142754</v>
      </c>
      <c r="BX53" s="12">
        <f t="shared" si="107"/>
        <v>0.17859761825947809</v>
      </c>
      <c r="BY53" s="12">
        <f t="shared" si="107"/>
        <v>0.17555744393296491</v>
      </c>
      <c r="BZ53" s="12">
        <f t="shared" si="107"/>
        <v>0.17814704767054204</v>
      </c>
      <c r="CA53" s="12">
        <f t="shared" si="107"/>
        <v>0.17948764807637316</v>
      </c>
      <c r="CB53" s="12">
        <f t="shared" si="107"/>
        <v>0.17507965047307739</v>
      </c>
      <c r="CC53" s="12">
        <f t="shared" ref="CC53:CD53" si="112">IFERROR(CC44/(SUM(CC$44:CC$48)-CC$47),"")</f>
        <v>0.18574956873775114</v>
      </c>
      <c r="CD53" s="12">
        <f t="shared" si="112"/>
        <v>0.18785990347618325</v>
      </c>
      <c r="CE53" s="12">
        <f t="shared" si="107"/>
        <v>0.18191845289648395</v>
      </c>
      <c r="CF53" s="12">
        <f t="shared" si="107"/>
        <v>0.17769911204735767</v>
      </c>
      <c r="CG53" s="12">
        <f t="shared" si="107"/>
        <v>0.17689220231290972</v>
      </c>
      <c r="CH53" s="12">
        <f t="shared" si="107"/>
        <v>0.18057669369011953</v>
      </c>
      <c r="CI53" s="12">
        <f t="shared" si="107"/>
        <v>0.1832541050733123</v>
      </c>
      <c r="CJ53" s="12">
        <f t="shared" si="107"/>
        <v>0.18059430192283782</v>
      </c>
      <c r="CK53" s="12">
        <f t="shared" si="107"/>
        <v>0.17654578938375107</v>
      </c>
      <c r="CL53" s="12">
        <f t="shared" ref="CL53:CN53" si="113">IFERROR(CL44/(SUM(CL$44:CL$48)-CL$47),"")</f>
        <v>0.17341467946417674</v>
      </c>
      <c r="CM53" s="12">
        <f t="shared" si="113"/>
        <v>0.17810506443976346</v>
      </c>
      <c r="CN53" s="12">
        <f t="shared" si="113"/>
        <v>0.1797785201592686</v>
      </c>
      <c r="CO53" s="12">
        <f t="shared" si="107"/>
        <v>0.18222573968373254</v>
      </c>
      <c r="CP53" s="12">
        <f t="shared" si="107"/>
        <v>0.17898560018179951</v>
      </c>
      <c r="CQ53" s="12">
        <f t="shared" si="107"/>
        <v>0.17912465416813955</v>
      </c>
      <c r="CR53" s="12">
        <f>IFERROR(CR44/(SUM(CR$44:CR$48)-CR$47),"")</f>
        <v>0.17874982351523383</v>
      </c>
      <c r="CS53" s="12">
        <f t="shared" ref="CS53:CU53" si="114">IFERROR(CS44/(SUM(CS$44:CS$48)-CS$47),"")</f>
        <v>0.17980081873610587</v>
      </c>
      <c r="CT53" s="12">
        <f t="shared" si="114"/>
        <v>0.18124866320746763</v>
      </c>
      <c r="CU53" s="12">
        <f t="shared" si="114"/>
        <v>0.18022586330378015</v>
      </c>
      <c r="CV53" s="12">
        <f t="shared" ref="CV53:DA53" si="115">IFERROR(CV44/(SUM(CV$44:CV$48)-CV$47),"")</f>
        <v>0.179293731695852</v>
      </c>
      <c r="CW53" s="12">
        <f t="shared" si="115"/>
        <v>0.16940661724807718</v>
      </c>
      <c r="CX53" s="12">
        <f t="shared" si="115"/>
        <v>0.17264879803460373</v>
      </c>
      <c r="CY53" s="12">
        <f t="shared" si="115"/>
        <v>0.17862933144518281</v>
      </c>
      <c r="CZ53" s="12">
        <f t="shared" si="115"/>
        <v>0.17958925399696149</v>
      </c>
      <c r="DA53" s="12">
        <f t="shared" si="115"/>
        <v>0.17840786927402938</v>
      </c>
      <c r="DB53" s="12">
        <f t="shared" ref="DB53:JE53" si="116">IFERROR(DB44/(SUM(DB$44:DB$48)-DB$47),"")</f>
        <v>0.17690012713057743</v>
      </c>
      <c r="DC53" s="12">
        <f t="shared" si="116"/>
        <v>0.17684459874488306</v>
      </c>
      <c r="DD53" s="12">
        <f t="shared" si="116"/>
        <v>0.18843127149636571</v>
      </c>
      <c r="DE53" s="12">
        <f t="shared" si="116"/>
        <v>0.18074513968383643</v>
      </c>
      <c r="DF53" s="12">
        <f t="shared" si="116"/>
        <v>0.1781788335584221</v>
      </c>
      <c r="DG53" s="12">
        <f t="shared" si="116"/>
        <v>0.15776503673336889</v>
      </c>
      <c r="DH53" s="12">
        <f t="shared" ref="DH53:FS53" si="117">IFERROR(DH44/(SUM(DH$44:DH$48)-DH$47),"")</f>
        <v>0.16357010361090105</v>
      </c>
      <c r="DI53" s="12">
        <f t="shared" si="117"/>
        <v>0.18541131241824346</v>
      </c>
      <c r="DJ53" s="12">
        <f t="shared" si="117"/>
        <v>0.18099573816866224</v>
      </c>
      <c r="DK53" s="12">
        <f t="shared" si="117"/>
        <v>0.18023287437198288</v>
      </c>
      <c r="DL53" s="12">
        <f t="shared" si="117"/>
        <v>0.1797159327342614</v>
      </c>
      <c r="DM53" s="12">
        <f t="shared" si="117"/>
        <v>0.1794839271673451</v>
      </c>
      <c r="DN53" s="12">
        <f t="shared" si="117"/>
        <v>0.17926376936086194</v>
      </c>
      <c r="DO53" s="12">
        <f t="shared" si="117"/>
        <v>0.17836166225284211</v>
      </c>
      <c r="DP53" s="12">
        <f t="shared" si="117"/>
        <v>0.17695787643369468</v>
      </c>
      <c r="DQ53" s="12">
        <f t="shared" si="117"/>
        <v>0.17791146236861169</v>
      </c>
      <c r="DR53" s="12">
        <f t="shared" si="117"/>
        <v>0.17012537476887263</v>
      </c>
      <c r="DS53" s="12">
        <f t="shared" si="117"/>
        <v>0.17325772236949133</v>
      </c>
      <c r="DT53" s="12">
        <f t="shared" si="117"/>
        <v>0.17926282670269755</v>
      </c>
      <c r="DU53" s="12">
        <f t="shared" si="117"/>
        <v>0.18021782134127154</v>
      </c>
      <c r="DV53" s="12">
        <f t="shared" si="117"/>
        <v>0.17902641386734144</v>
      </c>
      <c r="DW53" s="12">
        <f t="shared" si="117"/>
        <v>0.1775103539446804</v>
      </c>
      <c r="DX53" s="12">
        <f t="shared" si="117"/>
        <v>0.17745699451738833</v>
      </c>
      <c r="DY53" s="12">
        <f t="shared" si="117"/>
        <v>0.17651273170435922</v>
      </c>
      <c r="DZ53" s="12">
        <f t="shared" si="117"/>
        <v>0.17418641576652455</v>
      </c>
      <c r="EA53" s="12">
        <f t="shared" si="117"/>
        <v>0.16080549121093787</v>
      </c>
      <c r="EB53" s="12">
        <f t="shared" si="117"/>
        <v>0.16549905092430006</v>
      </c>
      <c r="EC53" s="12">
        <f t="shared" si="117"/>
        <v>0.18326984349281911</v>
      </c>
      <c r="ED53" s="12">
        <f t="shared" si="117"/>
        <v>0.18380451756104643</v>
      </c>
      <c r="EE53" s="12">
        <f t="shared" si="117"/>
        <v>0.18482467997246901</v>
      </c>
      <c r="EF53" s="12">
        <f t="shared" si="117"/>
        <v>0.18685715280395954</v>
      </c>
      <c r="EG53" s="12">
        <f t="shared" si="117"/>
        <v>0.19093070790424232</v>
      </c>
      <c r="EH53" s="12">
        <f t="shared" si="117"/>
        <v>0.19227620973405929</v>
      </c>
      <c r="EI53" s="12">
        <f t="shared" si="117"/>
        <v>0.19383102146304113</v>
      </c>
      <c r="EJ53" s="12">
        <f t="shared" si="117"/>
        <v>0.19659911870890331</v>
      </c>
      <c r="EK53" s="12">
        <f t="shared" si="117"/>
        <v>0.19683863218996964</v>
      </c>
      <c r="EL53" s="12">
        <f t="shared" si="117"/>
        <v>0.19732148198636854</v>
      </c>
      <c r="EM53" s="12">
        <f t="shared" si="117"/>
        <v>0.19702360237292185</v>
      </c>
      <c r="EN53" s="12">
        <f t="shared" si="117"/>
        <v>0.19780585702434175</v>
      </c>
      <c r="EO53" s="12">
        <f t="shared" si="117"/>
        <v>0.1978888546152294</v>
      </c>
      <c r="EP53" s="12">
        <f t="shared" si="117"/>
        <v>0.19903867715039314</v>
      </c>
      <c r="EQ53" s="12">
        <f t="shared" si="117"/>
        <v>0.19877376138112052</v>
      </c>
      <c r="ER53" s="12">
        <f t="shared" si="117"/>
        <v>0.19940123298087942</v>
      </c>
      <c r="ES53" s="12">
        <f t="shared" si="117"/>
        <v>0.2000546455679485</v>
      </c>
      <c r="ET53" s="12">
        <f t="shared" si="117"/>
        <v>0.20045248770036417</v>
      </c>
      <c r="EU53" s="12">
        <f t="shared" si="117"/>
        <v>0.20100419048199061</v>
      </c>
      <c r="EV53" s="12">
        <f t="shared" si="117"/>
        <v>0.20091485328230024</v>
      </c>
      <c r="EW53" s="12">
        <f t="shared" si="117"/>
        <v>0.20081714598993289</v>
      </c>
      <c r="EX53" s="12">
        <f t="shared" si="117"/>
        <v>0.20082910069211271</v>
      </c>
      <c r="EY53" s="12">
        <f t="shared" si="117"/>
        <v>0.19475390213173802</v>
      </c>
      <c r="EZ53" s="12">
        <f t="shared" si="117"/>
        <v>0.18887090247945001</v>
      </c>
      <c r="FA53" s="12">
        <f t="shared" si="117"/>
        <v>0.18679074470124837</v>
      </c>
      <c r="FB53" s="12">
        <f t="shared" si="117"/>
        <v>0.18488833937389007</v>
      </c>
      <c r="FC53" s="12">
        <f t="shared" si="117"/>
        <v>0.18342176714270392</v>
      </c>
      <c r="FD53" s="12">
        <f t="shared" si="117"/>
        <v>0.18361593513436131</v>
      </c>
      <c r="FE53" s="12">
        <f t="shared" si="117"/>
        <v>0.18268974260106483</v>
      </c>
      <c r="FF53" s="12">
        <f t="shared" si="117"/>
        <v>0.18216058455769887</v>
      </c>
      <c r="FG53" s="12">
        <f t="shared" si="117"/>
        <v>0.18406016851413337</v>
      </c>
      <c r="FH53" s="12">
        <f t="shared" si="117"/>
        <v>0.18338203218689769</v>
      </c>
      <c r="FI53" s="12">
        <f t="shared" si="117"/>
        <v>0.18366643787930831</v>
      </c>
      <c r="FJ53" s="12">
        <f t="shared" si="117"/>
        <v>0.18323116854809701</v>
      </c>
      <c r="FK53" s="12">
        <f t="shared" si="117"/>
        <v>0.18311357804383305</v>
      </c>
      <c r="FL53" s="12">
        <f t="shared" si="117"/>
        <v>0.18354131886806432</v>
      </c>
      <c r="FM53" s="12">
        <f t="shared" si="117"/>
        <v>0.18376905283345507</v>
      </c>
      <c r="FN53" s="12">
        <f t="shared" si="117"/>
        <v>0.18417711315802615</v>
      </c>
      <c r="FO53" s="12">
        <f t="shared" si="117"/>
        <v>0.1837987622180656</v>
      </c>
      <c r="FP53" s="12">
        <f t="shared" si="117"/>
        <v>0.18480781382013045</v>
      </c>
      <c r="FQ53" s="12">
        <f t="shared" si="117"/>
        <v>0.18489698184728745</v>
      </c>
      <c r="FR53" s="12">
        <f t="shared" si="117"/>
        <v>0.18560089406986352</v>
      </c>
      <c r="FS53" s="12">
        <f t="shared" si="117"/>
        <v>0.18624140063998629</v>
      </c>
      <c r="FT53" s="12">
        <f t="shared" ref="FT53:IE53" si="118">IFERROR(FT44/(SUM(FT$44:FT$48)-FT$47),"")</f>
        <v>0.18615323856384958</v>
      </c>
      <c r="FU53" s="12">
        <f t="shared" si="118"/>
        <v>0.18556764535285741</v>
      </c>
      <c r="FV53" s="12">
        <f t="shared" si="118"/>
        <v>0.18610948538971095</v>
      </c>
      <c r="FW53" s="12">
        <f t="shared" si="118"/>
        <v>0.18759572509898689</v>
      </c>
      <c r="FX53" s="12">
        <f t="shared" si="118"/>
        <v>0.18725549839868189</v>
      </c>
      <c r="FY53" s="12">
        <f t="shared" si="118"/>
        <v>0.18881421486371766</v>
      </c>
      <c r="FZ53" s="12">
        <f t="shared" si="118"/>
        <v>0.1890477050923022</v>
      </c>
      <c r="GA53" s="12">
        <f t="shared" si="118"/>
        <v>0.19012998302447731</v>
      </c>
      <c r="GB53" s="12">
        <f t="shared" si="118"/>
        <v>0.18660736541825487</v>
      </c>
      <c r="GC53" s="12">
        <f t="shared" si="118"/>
        <v>0.18737918611743345</v>
      </c>
      <c r="GD53" s="12">
        <f t="shared" si="118"/>
        <v>0.20130524327175248</v>
      </c>
      <c r="GE53" s="12">
        <f t="shared" si="118"/>
        <v>0.20377418913736092</v>
      </c>
      <c r="GF53" s="12">
        <f t="shared" si="118"/>
        <v>0.20288311824402433</v>
      </c>
      <c r="GG53" s="12">
        <f t="shared" si="118"/>
        <v>0.20424745329406582</v>
      </c>
      <c r="GH53" s="12">
        <f t="shared" si="118"/>
        <v>0.20299158570612905</v>
      </c>
      <c r="GI53" s="12">
        <f t="shared" si="118"/>
        <v>0.20402121143766813</v>
      </c>
      <c r="GJ53" s="12">
        <f t="shared" si="118"/>
        <v>0.2050643868750649</v>
      </c>
      <c r="GK53" s="12">
        <f t="shared" si="118"/>
        <v>0.20529766710932701</v>
      </c>
      <c r="GL53" s="12">
        <f t="shared" si="118"/>
        <v>0.2007314037382309</v>
      </c>
      <c r="GM53" s="12">
        <f t="shared" si="118"/>
        <v>0.19564639152446803</v>
      </c>
      <c r="GN53" s="12">
        <f t="shared" si="118"/>
        <v>0.19909556409046891</v>
      </c>
      <c r="GO53" s="12">
        <f t="shared" si="118"/>
        <v>0.19883461792947671</v>
      </c>
      <c r="GP53" s="12">
        <f t="shared" si="118"/>
        <v>0.20018805808191606</v>
      </c>
      <c r="GQ53" s="12">
        <f t="shared" si="118"/>
        <v>0.20076902251284579</v>
      </c>
      <c r="GR53" s="12">
        <f t="shared" si="118"/>
        <v>0.20354969113437757</v>
      </c>
      <c r="GS53" s="12">
        <f t="shared" si="118"/>
        <v>0.20469750536919365</v>
      </c>
      <c r="GT53" s="12">
        <f t="shared" si="118"/>
        <v>0.20436718502558382</v>
      </c>
      <c r="GU53" s="12">
        <f t="shared" si="118"/>
        <v>0.20585080050217563</v>
      </c>
      <c r="GV53" s="12">
        <f t="shared" si="118"/>
        <v>0.20639245752194771</v>
      </c>
      <c r="GW53" s="12">
        <f t="shared" si="118"/>
        <v>0.2063783803883632</v>
      </c>
      <c r="GX53" s="12">
        <f t="shared" si="118"/>
        <v>0.21081735716351985</v>
      </c>
      <c r="GY53" s="12">
        <f t="shared" si="118"/>
        <v>0.21179325771859481</v>
      </c>
      <c r="GZ53" s="12">
        <f t="shared" si="118"/>
        <v>0.21119170677459639</v>
      </c>
      <c r="HA53" s="12">
        <f t="shared" si="118"/>
        <v>0.21993024272220965</v>
      </c>
      <c r="HB53" s="12">
        <f t="shared" si="118"/>
        <v>0.21595957604770394</v>
      </c>
      <c r="HC53" s="12">
        <f t="shared" si="118"/>
        <v>0.21015748168291321</v>
      </c>
      <c r="HD53" s="12">
        <f t="shared" si="118"/>
        <v>0.22017168882642782</v>
      </c>
      <c r="HE53" s="12">
        <f t="shared" si="118"/>
        <v>0.223114448826085</v>
      </c>
      <c r="HF53" s="12">
        <f t="shared" si="118"/>
        <v>0.22423115117434281</v>
      </c>
      <c r="HG53" s="12">
        <f t="shared" si="118"/>
        <v>0.2249551658574466</v>
      </c>
      <c r="HH53" s="12">
        <f t="shared" si="118"/>
        <v>0.22322608142700975</v>
      </c>
      <c r="HI53" s="12">
        <f t="shared" si="118"/>
        <v>0.22575180492189029</v>
      </c>
      <c r="HJ53" s="12">
        <f t="shared" si="118"/>
        <v>0.22498177210119771</v>
      </c>
      <c r="HK53" s="12">
        <f t="shared" si="118"/>
        <v>0.24539642071195986</v>
      </c>
      <c r="HL53" s="12">
        <f t="shared" si="118"/>
        <v>0.24470977568284336</v>
      </c>
      <c r="HM53" s="12">
        <f t="shared" si="118"/>
        <v>0.19095337172379023</v>
      </c>
      <c r="HN53" s="12">
        <f t="shared" si="118"/>
        <v>0.23947555739026644</v>
      </c>
      <c r="HO53" s="12">
        <f t="shared" si="118"/>
        <v>0.21654417219645825</v>
      </c>
      <c r="HP53" s="12">
        <f t="shared" si="118"/>
        <v>0.20459602978069505</v>
      </c>
      <c r="HQ53" s="12">
        <f t="shared" si="118"/>
        <v>0.20069684637071256</v>
      </c>
      <c r="HR53" s="12">
        <f t="shared" si="118"/>
        <v>0.20029390307879552</v>
      </c>
      <c r="HS53" s="12">
        <f t="shared" si="118"/>
        <v>0.19959874910957123</v>
      </c>
      <c r="HT53" s="12">
        <f t="shared" si="118"/>
        <v>0.20007224777790783</v>
      </c>
      <c r="HU53" s="12">
        <f t="shared" si="118"/>
        <v>0.19960166495356987</v>
      </c>
      <c r="HV53" s="12">
        <f t="shared" si="118"/>
        <v>0.19989218364806258</v>
      </c>
      <c r="HW53" s="12">
        <f t="shared" si="118"/>
        <v>0.18449241416526896</v>
      </c>
      <c r="HX53" s="12">
        <f t="shared" si="118"/>
        <v>0.19989296260857845</v>
      </c>
      <c r="HY53" s="12">
        <f t="shared" si="118"/>
        <v>0.18361287257902595</v>
      </c>
      <c r="HZ53" s="12">
        <f t="shared" si="118"/>
        <v>0.18410158564798063</v>
      </c>
      <c r="IA53" s="12">
        <f t="shared" si="118"/>
        <v>0.18390600167019813</v>
      </c>
      <c r="IB53" s="12">
        <f t="shared" si="118"/>
        <v>0.18439889407953958</v>
      </c>
      <c r="IC53" s="12">
        <f t="shared" si="118"/>
        <v>0.19914261446952949</v>
      </c>
      <c r="ID53" s="12">
        <f t="shared" si="118"/>
        <v>0.18498997115296717</v>
      </c>
      <c r="IE53" s="12">
        <f t="shared" si="118"/>
        <v>0.2001835492707196</v>
      </c>
      <c r="IF53" s="12">
        <f t="shared" ref="IF53:JD53" si="119">IFERROR(IF44/(SUM(IF$44:IF$48)-IF$47),"")</f>
        <v>0.19996092776060029</v>
      </c>
      <c r="IG53" s="12">
        <f t="shared" si="119"/>
        <v>0.1998937303940358</v>
      </c>
      <c r="IH53" s="12">
        <f t="shared" si="119"/>
        <v>0.20000322610642016</v>
      </c>
      <c r="II53" s="12">
        <f t="shared" si="119"/>
        <v>0.19943274272319877</v>
      </c>
      <c r="IJ53" s="12">
        <f t="shared" si="119"/>
        <v>0.19971656500575413</v>
      </c>
      <c r="IK53" s="12">
        <f t="shared" si="119"/>
        <v>0.20057698262242812</v>
      </c>
      <c r="IL53" s="12">
        <f t="shared" si="119"/>
        <v>0.18463847227049657</v>
      </c>
      <c r="IM53" s="12">
        <f t="shared" si="119"/>
        <v>0.20028661455019192</v>
      </c>
      <c r="IN53" s="12">
        <f t="shared" si="119"/>
        <v>0.19993554238193884</v>
      </c>
      <c r="IO53" s="12">
        <f t="shared" si="119"/>
        <v>0.18752456871368092</v>
      </c>
      <c r="IP53" s="12">
        <f t="shared" si="119"/>
        <v>0.18763019826092822</v>
      </c>
      <c r="IQ53" s="12">
        <f t="shared" si="119"/>
        <v>0.18879404653167808</v>
      </c>
      <c r="IR53" s="12">
        <f t="shared" si="119"/>
        <v>0.18631763207995691</v>
      </c>
      <c r="IS53" s="12">
        <f t="shared" si="119"/>
        <v>0.19285697894362089</v>
      </c>
      <c r="IT53" s="12">
        <f t="shared" si="119"/>
        <v>0.19617517017954192</v>
      </c>
      <c r="IU53" s="12">
        <f t="shared" si="119"/>
        <v>0.19765865265902724</v>
      </c>
      <c r="IV53" s="12">
        <f t="shared" si="119"/>
        <v>0.19817345743849729</v>
      </c>
      <c r="IW53" s="12">
        <f t="shared" si="119"/>
        <v>0.20078328931032149</v>
      </c>
      <c r="IX53" s="12">
        <f t="shared" si="119"/>
        <v>0.20064994145133241</v>
      </c>
      <c r="IY53" s="12">
        <f t="shared" si="119"/>
        <v>0.20073786257083209</v>
      </c>
      <c r="IZ53" s="12">
        <f t="shared" si="119"/>
        <v>0.20093761837890037</v>
      </c>
      <c r="JA53" s="12">
        <f t="shared" si="119"/>
        <v>0.20185344214244494</v>
      </c>
      <c r="JB53" s="12">
        <f t="shared" si="119"/>
        <v>0.2018268797191223</v>
      </c>
      <c r="JC53" s="12">
        <f t="shared" si="119"/>
        <v>0.20221504569328091</v>
      </c>
      <c r="JD53" s="12">
        <f t="shared" si="119"/>
        <v>0.20244663059679446</v>
      </c>
      <c r="JE53" s="12">
        <f t="shared" si="116"/>
        <v>0.2026934122503104</v>
      </c>
    </row>
    <row r="54" spans="1:265" x14ac:dyDescent="0.2">
      <c r="B54" s="30" t="s">
        <v>37</v>
      </c>
      <c r="C54" s="11"/>
      <c r="D54" s="11"/>
      <c r="E54" s="12" t="str">
        <f t="shared" ref="E54:AO54" si="120">IFERROR(E45/(SUM(E$44:E$48)-E$47),"")</f>
        <v/>
      </c>
      <c r="F54" s="12" t="str">
        <f t="shared" si="120"/>
        <v/>
      </c>
      <c r="G54" s="12" t="str">
        <f t="shared" si="120"/>
        <v/>
      </c>
      <c r="H54" s="12">
        <f t="shared" si="120"/>
        <v>0.50718750684703939</v>
      </c>
      <c r="I54" s="12">
        <f t="shared" si="120"/>
        <v>0.51402460358386948</v>
      </c>
      <c r="J54" s="12">
        <f t="shared" si="120"/>
        <v>0.47826744680963662</v>
      </c>
      <c r="K54" s="12">
        <f t="shared" si="120"/>
        <v>0.45484577080240046</v>
      </c>
      <c r="L54" s="12">
        <f t="shared" si="120"/>
        <v>0.46531393045423691</v>
      </c>
      <c r="M54" s="12">
        <f t="shared" si="120"/>
        <v>0.45270548502090618</v>
      </c>
      <c r="N54" s="12">
        <f t="shared" si="120"/>
        <v>0.43965791126977904</v>
      </c>
      <c r="O54" s="12">
        <f t="shared" si="120"/>
        <v>0.46953729798634392</v>
      </c>
      <c r="P54" s="12">
        <f t="shared" si="120"/>
        <v>0.39916898284765429</v>
      </c>
      <c r="Q54" s="12">
        <f t="shared" si="120"/>
        <v>0.39967140520085348</v>
      </c>
      <c r="R54" s="12">
        <f t="shared" si="120"/>
        <v>0.39934767257701814</v>
      </c>
      <c r="S54" s="12">
        <f t="shared" si="120"/>
        <v>0.39548082064504908</v>
      </c>
      <c r="T54" s="12">
        <f t="shared" si="120"/>
        <v>0.37032998366218012</v>
      </c>
      <c r="U54" s="12">
        <f t="shared" si="120"/>
        <v>0.36114198911220619</v>
      </c>
      <c r="V54" s="12">
        <f t="shared" si="120"/>
        <v>0.36119096721463767</v>
      </c>
      <c r="W54" s="12">
        <f t="shared" si="120"/>
        <v>0.35663126823816443</v>
      </c>
      <c r="X54" s="12">
        <f t="shared" si="120"/>
        <v>8.5926558379045392E-2</v>
      </c>
      <c r="Y54" s="12">
        <f t="shared" si="120"/>
        <v>0.41393821366855527</v>
      </c>
      <c r="Z54" s="12">
        <f t="shared" si="120"/>
        <v>0.39349007945769154</v>
      </c>
      <c r="AA54" s="12">
        <f t="shared" si="120"/>
        <v>0.36255852783075049</v>
      </c>
      <c r="AB54" s="12">
        <f t="shared" si="120"/>
        <v>0.38470431373103209</v>
      </c>
      <c r="AC54" s="12">
        <f t="shared" si="120"/>
        <v>0.34314431941882678</v>
      </c>
      <c r="AD54" s="12">
        <f t="shared" si="120"/>
        <v>0.3707023081948595</v>
      </c>
      <c r="AE54" s="12" t="str">
        <f t="shared" si="120"/>
        <v/>
      </c>
      <c r="AF54" s="12" t="str">
        <f t="shared" si="120"/>
        <v/>
      </c>
      <c r="AG54" s="12" t="str">
        <f t="shared" si="120"/>
        <v/>
      </c>
      <c r="AH54" s="12">
        <f t="shared" si="120"/>
        <v>0.55340059106741768</v>
      </c>
      <c r="AI54" s="12">
        <f t="shared" si="120"/>
        <v>0.62020922418373414</v>
      </c>
      <c r="AJ54" s="12">
        <f t="shared" si="120"/>
        <v>0.66061600092014194</v>
      </c>
      <c r="AK54" s="12">
        <f t="shared" si="120"/>
        <v>0.66855796174872906</v>
      </c>
      <c r="AL54" s="12">
        <f t="shared" si="120"/>
        <v>0.66206996578034383</v>
      </c>
      <c r="AM54" s="12">
        <f t="shared" si="120"/>
        <v>0.6572533496634182</v>
      </c>
      <c r="AN54" s="12">
        <f t="shared" si="120"/>
        <v>0.66426763473166706</v>
      </c>
      <c r="AO54" s="12">
        <f t="shared" si="120"/>
        <v>0.66333242266576975</v>
      </c>
      <c r="AP54" s="12">
        <f>IFERROR(AP45/(SUM(AP$44:AP$48)-AP$47),"")</f>
        <v>0.6727164723555128</v>
      </c>
      <c r="AQ54" s="12">
        <f t="shared" ref="AQ54:CQ54" si="121">IFERROR(AQ45/(SUM(AQ$44:AQ$48)-AQ$47),"")</f>
        <v>0.67517194948673687</v>
      </c>
      <c r="AR54" s="12">
        <f t="shared" si="121"/>
        <v>0.67725351605986761</v>
      </c>
      <c r="AS54" s="12">
        <f t="shared" ref="AS54:AU54" si="122">IFERROR(AS45/(SUM(AS$44:AS$48)-AS$47),"")</f>
        <v>0.67444668322379842</v>
      </c>
      <c r="AT54" s="12">
        <f t="shared" si="122"/>
        <v>0.68462236945516863</v>
      </c>
      <c r="AU54" s="12">
        <f t="shared" si="122"/>
        <v>0.67236214042803799</v>
      </c>
      <c r="AV54" s="12">
        <f t="shared" si="121"/>
        <v>0.66777178810273374</v>
      </c>
      <c r="AW54" s="12">
        <f t="shared" si="121"/>
        <v>0.66558948111508753</v>
      </c>
      <c r="AX54" s="12">
        <f t="shared" si="121"/>
        <v>0.66391349298174429</v>
      </c>
      <c r="AY54" s="12">
        <f t="shared" si="121"/>
        <v>0.67007795893584587</v>
      </c>
      <c r="AZ54" s="12">
        <f t="shared" si="121"/>
        <v>0.67450939977305135</v>
      </c>
      <c r="BA54" s="12">
        <f t="shared" si="121"/>
        <v>0.67408777936463005</v>
      </c>
      <c r="BB54" s="12">
        <f t="shared" ref="BB54:BD54" si="123">IFERROR(BB45/(SUM(BB$44:BB$48)-BB$47),"")</f>
        <v>0.6604844321206168</v>
      </c>
      <c r="BC54" s="12">
        <f t="shared" si="123"/>
        <v>0.65982260102581558</v>
      </c>
      <c r="BD54" s="12">
        <f t="shared" si="123"/>
        <v>0.65562704846077713</v>
      </c>
      <c r="BE54" s="12">
        <f t="shared" si="121"/>
        <v>0.65662525274456884</v>
      </c>
      <c r="BF54" s="12">
        <f t="shared" si="121"/>
        <v>0.64299766809036762</v>
      </c>
      <c r="BG54" s="12">
        <f t="shared" si="121"/>
        <v>0.66264218185609691</v>
      </c>
      <c r="BH54" s="12">
        <f t="shared" si="121"/>
        <v>0.66351010221258766</v>
      </c>
      <c r="BI54" s="12">
        <f t="shared" si="121"/>
        <v>0.6730933045092744</v>
      </c>
      <c r="BJ54" s="12">
        <f t="shared" si="121"/>
        <v>0.67725608288543515</v>
      </c>
      <c r="BK54" s="12">
        <f t="shared" si="121"/>
        <v>0.67196267854454217</v>
      </c>
      <c r="BL54" s="12">
        <f t="shared" ref="BL54:BM54" si="124">IFERROR(BL45/(SUM(BL$44:BL$48)-BL$47),"")</f>
        <v>0.6596038575352493</v>
      </c>
      <c r="BM54" s="12">
        <f t="shared" si="124"/>
        <v>0.65223133414254209</v>
      </c>
      <c r="BN54" s="12">
        <f t="shared" si="121"/>
        <v>0.64873445502339655</v>
      </c>
      <c r="BO54" s="12">
        <f t="shared" si="121"/>
        <v>0.64118875097216332</v>
      </c>
      <c r="BP54" s="12">
        <f t="shared" si="121"/>
        <v>0.64684774708397208</v>
      </c>
      <c r="BQ54" s="12">
        <f t="shared" si="121"/>
        <v>0.65142319906655521</v>
      </c>
      <c r="BR54" s="12">
        <f t="shared" si="121"/>
        <v>0.66502263132581729</v>
      </c>
      <c r="BS54" s="12">
        <f t="shared" si="121"/>
        <v>0.65739276301690586</v>
      </c>
      <c r="BT54" s="12">
        <f t="shared" ref="BT54:BV54" si="125">IFERROR(BT45/(SUM(BT$44:BT$48)-BT$47),"")</f>
        <v>0.63328226426616618</v>
      </c>
      <c r="BU54" s="12">
        <f t="shared" si="125"/>
        <v>0.66071093876062392</v>
      </c>
      <c r="BV54" s="12">
        <f t="shared" si="125"/>
        <v>0.66053400729788825</v>
      </c>
      <c r="BW54" s="12">
        <f t="shared" si="121"/>
        <v>0.66642270845586848</v>
      </c>
      <c r="BX54" s="12">
        <f t="shared" si="121"/>
        <v>0.65880837356612776</v>
      </c>
      <c r="BY54" s="12">
        <f t="shared" si="121"/>
        <v>0.6703638981222354</v>
      </c>
      <c r="BZ54" s="12">
        <f t="shared" si="121"/>
        <v>0.66324808648056344</v>
      </c>
      <c r="CA54" s="12">
        <f t="shared" si="121"/>
        <v>0.67313838387615466</v>
      </c>
      <c r="CB54" s="12">
        <f t="shared" si="121"/>
        <v>0.68304641679866918</v>
      </c>
      <c r="CC54" s="12">
        <f t="shared" ref="CC54:CD54" si="126">IFERROR(CC45/(SUM(CC$44:CC$48)-CC$47),"")</f>
        <v>0.67308475990681182</v>
      </c>
      <c r="CD54" s="12">
        <f t="shared" si="126"/>
        <v>0.66990161202964638</v>
      </c>
      <c r="CE54" s="12">
        <f t="shared" si="121"/>
        <v>0.66543254146481345</v>
      </c>
      <c r="CF54" s="12">
        <f t="shared" si="121"/>
        <v>0.66513683312954719</v>
      </c>
      <c r="CG54" s="12">
        <f t="shared" si="121"/>
        <v>0.66581430426670685</v>
      </c>
      <c r="CH54" s="12">
        <f t="shared" si="121"/>
        <v>0.6591758880186146</v>
      </c>
      <c r="CI54" s="12">
        <f t="shared" si="121"/>
        <v>0.66748942177697546</v>
      </c>
      <c r="CJ54" s="12">
        <f t="shared" si="121"/>
        <v>0.67585889665454613</v>
      </c>
      <c r="CK54" s="12">
        <f t="shared" si="121"/>
        <v>0.68347164991204012</v>
      </c>
      <c r="CL54" s="12">
        <f t="shared" ref="CL54:CN54" si="127">IFERROR(CL45/(SUM(CL$44:CL$48)-CL$47),"")</f>
        <v>0.67921372463694119</v>
      </c>
      <c r="CM54" s="12">
        <f t="shared" si="127"/>
        <v>0.66597942971475033</v>
      </c>
      <c r="CN54" s="12">
        <f t="shared" si="127"/>
        <v>0.66686007587810492</v>
      </c>
      <c r="CO54" s="12">
        <f t="shared" si="121"/>
        <v>0.66488727944917969</v>
      </c>
      <c r="CP54" s="12">
        <f t="shared" si="121"/>
        <v>0.66111988823000112</v>
      </c>
      <c r="CQ54" s="12">
        <f t="shared" si="121"/>
        <v>0.66829867230628681</v>
      </c>
      <c r="CR54" s="12">
        <f>IFERROR(CR45/(SUM(CR$44:CR$48)-CR$47),"")</f>
        <v>0.66445285758543904</v>
      </c>
      <c r="CS54" s="12">
        <f t="shared" ref="CS54:CU54" si="128">IFERROR(CS45/(SUM(CS$44:CS$48)-CS$47),"")</f>
        <v>0.67430860067246079</v>
      </c>
      <c r="CT54" s="12">
        <f t="shared" si="128"/>
        <v>0.67731126276704767</v>
      </c>
      <c r="CU54" s="12">
        <f t="shared" si="128"/>
        <v>0.67559388015842992</v>
      </c>
      <c r="CV54" s="12">
        <f t="shared" ref="CV54:DA54" si="129">IFERROR(CV45/(SUM(CV$44:CV$48)-CV$47),"")</f>
        <v>0.68718293960798793</v>
      </c>
      <c r="CW54" s="12">
        <f t="shared" si="129"/>
        <v>0.79897391611962076</v>
      </c>
      <c r="CX54" s="12">
        <f t="shared" si="129"/>
        <v>0.65263391912821245</v>
      </c>
      <c r="CY54" s="12">
        <f t="shared" si="129"/>
        <v>0.66353113176222522</v>
      </c>
      <c r="CZ54" s="12">
        <f t="shared" si="129"/>
        <v>0.66355058743648176</v>
      </c>
      <c r="DA54" s="12">
        <f t="shared" si="129"/>
        <v>0.66251388357594143</v>
      </c>
      <c r="DB54" s="12">
        <f t="shared" ref="DB54:JE54" si="130">IFERROR(DB45/(SUM(DB$44:DB$48)-DB$47),"")</f>
        <v>0.65996202346151245</v>
      </c>
      <c r="DC54" s="12">
        <f t="shared" si="130"/>
        <v>0.66358657963150947</v>
      </c>
      <c r="DD54" s="12">
        <f t="shared" si="130"/>
        <v>0.67033846518774853</v>
      </c>
      <c r="DE54" s="12">
        <f t="shared" si="130"/>
        <v>0.66514046296518692</v>
      </c>
      <c r="DF54" s="12">
        <f t="shared" si="130"/>
        <v>0.65917841832167123</v>
      </c>
      <c r="DG54" s="12">
        <f t="shared" si="130"/>
        <v>0.70115895260587646</v>
      </c>
      <c r="DH54" s="12">
        <f t="shared" ref="DH54:FS54" si="131">IFERROR(DH45/(SUM(DH$44:DH$48)-DH$47),"")</f>
        <v>0.69590304884566367</v>
      </c>
      <c r="DI54" s="12">
        <f t="shared" si="131"/>
        <v>0.68421986097899568</v>
      </c>
      <c r="DJ54" s="12">
        <f t="shared" si="131"/>
        <v>0.68671426497676502</v>
      </c>
      <c r="DK54" s="12">
        <f t="shared" si="131"/>
        <v>0.68872311098862338</v>
      </c>
      <c r="DL54" s="12">
        <f t="shared" si="131"/>
        <v>0.6897175016738154</v>
      </c>
      <c r="DM54" s="12">
        <f t="shared" si="131"/>
        <v>0.69374396719596265</v>
      </c>
      <c r="DN54" s="12">
        <f t="shared" si="131"/>
        <v>0.69760474748648049</v>
      </c>
      <c r="DO54" s="12">
        <f t="shared" si="131"/>
        <v>0.68952922988380749</v>
      </c>
      <c r="DP54" s="12">
        <f t="shared" si="131"/>
        <v>0.67464801500959048</v>
      </c>
      <c r="DQ54" s="12">
        <f t="shared" si="131"/>
        <v>0.68832596191458351</v>
      </c>
      <c r="DR54" s="12">
        <f t="shared" si="131"/>
        <v>0.79812195586171408</v>
      </c>
      <c r="DS54" s="12">
        <f t="shared" si="131"/>
        <v>0.65205449292162765</v>
      </c>
      <c r="DT54" s="12">
        <f t="shared" si="131"/>
        <v>0.66291091499229726</v>
      </c>
      <c r="DU54" s="12">
        <f t="shared" si="131"/>
        <v>0.66293419474123583</v>
      </c>
      <c r="DV54" s="12">
        <f t="shared" si="131"/>
        <v>0.66190956827663516</v>
      </c>
      <c r="DW54" s="12">
        <f t="shared" si="131"/>
        <v>0.6593698921526191</v>
      </c>
      <c r="DX54" s="12">
        <f t="shared" si="131"/>
        <v>0.66298873158828819</v>
      </c>
      <c r="DY54" s="12">
        <f t="shared" si="131"/>
        <v>0.67171495559427252</v>
      </c>
      <c r="DZ54" s="12">
        <f t="shared" si="131"/>
        <v>0.64715736608547936</v>
      </c>
      <c r="EA54" s="12">
        <f t="shared" si="131"/>
        <v>0.50983179446496263</v>
      </c>
      <c r="EB54" s="12">
        <f t="shared" si="131"/>
        <v>0.51772425388384957</v>
      </c>
      <c r="EC54" s="12">
        <f t="shared" si="131"/>
        <v>0.59949736156220801</v>
      </c>
      <c r="ED54" s="12">
        <f t="shared" si="131"/>
        <v>0.59751859939579177</v>
      </c>
      <c r="EE54" s="12">
        <f t="shared" si="131"/>
        <v>0.5985340079719832</v>
      </c>
      <c r="EF54" s="12">
        <f t="shared" si="131"/>
        <v>0.60445321054325196</v>
      </c>
      <c r="EG54" s="12">
        <f t="shared" si="131"/>
        <v>0.62836847019872277</v>
      </c>
      <c r="EH54" s="12">
        <f t="shared" si="131"/>
        <v>0.6316578702875566</v>
      </c>
      <c r="EI54" s="12">
        <f t="shared" si="131"/>
        <v>0.63767266092233243</v>
      </c>
      <c r="EJ54" s="12">
        <f t="shared" si="131"/>
        <v>0.66166575822729501</v>
      </c>
      <c r="EK54" s="12">
        <f t="shared" si="131"/>
        <v>0.66011159622722637</v>
      </c>
      <c r="EL54" s="12">
        <f t="shared" si="131"/>
        <v>0.66320547953760167</v>
      </c>
      <c r="EM54" s="12">
        <f t="shared" si="131"/>
        <v>0.65690617836000964</v>
      </c>
      <c r="EN54" s="12">
        <f t="shared" si="131"/>
        <v>0.66604520946360013</v>
      </c>
      <c r="EO54" s="12">
        <f t="shared" si="131"/>
        <v>0.66056350163138944</v>
      </c>
      <c r="EP54" s="12">
        <f t="shared" si="131"/>
        <v>0.66813859569351541</v>
      </c>
      <c r="EQ54" s="12">
        <f t="shared" si="131"/>
        <v>0.66830233954399199</v>
      </c>
      <c r="ER54" s="12">
        <f t="shared" si="131"/>
        <v>0.67089234049719104</v>
      </c>
      <c r="ES54" s="12">
        <f t="shared" si="131"/>
        <v>0.67485317625936603</v>
      </c>
      <c r="ET54" s="12">
        <f t="shared" si="131"/>
        <v>0.67284077603671089</v>
      </c>
      <c r="EU54" s="12">
        <f t="shared" si="131"/>
        <v>0.68136136789081758</v>
      </c>
      <c r="EV54" s="12">
        <f t="shared" si="131"/>
        <v>0.67847127855030931</v>
      </c>
      <c r="EW54" s="12">
        <f t="shared" si="131"/>
        <v>0.67279038317666284</v>
      </c>
      <c r="EX54" s="12">
        <f t="shared" si="131"/>
        <v>0.67223701050156559</v>
      </c>
      <c r="EY54" s="12">
        <f t="shared" si="131"/>
        <v>0.7667279477142751</v>
      </c>
      <c r="EZ54" s="12">
        <f t="shared" si="131"/>
        <v>0.6864381369529855</v>
      </c>
      <c r="FA54" s="12">
        <f t="shared" si="131"/>
        <v>0.68060754557227443</v>
      </c>
      <c r="FB54" s="12">
        <f t="shared" si="131"/>
        <v>0.66683167147336042</v>
      </c>
      <c r="FC54" s="12">
        <f t="shared" si="131"/>
        <v>0.67222791869991849</v>
      </c>
      <c r="FD54" s="12">
        <f t="shared" si="131"/>
        <v>0.67372441405195793</v>
      </c>
      <c r="FE54" s="12">
        <f t="shared" si="131"/>
        <v>0.67130171023595209</v>
      </c>
      <c r="FF54" s="12">
        <f t="shared" si="131"/>
        <v>0.64979336100164742</v>
      </c>
      <c r="FG54" s="12">
        <f t="shared" si="131"/>
        <v>0.66657088514060436</v>
      </c>
      <c r="FH54" s="12">
        <f t="shared" si="131"/>
        <v>0.67171605692524738</v>
      </c>
      <c r="FI54" s="12">
        <f t="shared" si="131"/>
        <v>0.67170647998045296</v>
      </c>
      <c r="FJ54" s="12">
        <f t="shared" si="131"/>
        <v>0.66701095750098938</v>
      </c>
      <c r="FK54" s="12">
        <f t="shared" si="131"/>
        <v>0.67241249198814468</v>
      </c>
      <c r="FL54" s="12">
        <f t="shared" si="131"/>
        <v>0.67398320168984438</v>
      </c>
      <c r="FM54" s="12">
        <f t="shared" si="131"/>
        <v>0.67251247891545607</v>
      </c>
      <c r="FN54" s="12">
        <f t="shared" si="131"/>
        <v>0.67022795078438024</v>
      </c>
      <c r="FO54" s="12">
        <f t="shared" si="131"/>
        <v>0.66907715180776128</v>
      </c>
      <c r="FP54" s="12">
        <f t="shared" si="131"/>
        <v>0.67378669036537531</v>
      </c>
      <c r="FQ54" s="12">
        <f t="shared" si="131"/>
        <v>0.67284758200871952</v>
      </c>
      <c r="FR54" s="12">
        <f t="shared" si="131"/>
        <v>0.67160209609883759</v>
      </c>
      <c r="FS54" s="12">
        <f t="shared" si="131"/>
        <v>0.67519318361049618</v>
      </c>
      <c r="FT54" s="12">
        <f t="shared" ref="FT54:IE54" si="132">IFERROR(FT45/(SUM(FT$44:FT$48)-FT$47),"")</f>
        <v>0.67439344900371823</v>
      </c>
      <c r="FU54" s="12">
        <f t="shared" si="132"/>
        <v>0.66487324040921214</v>
      </c>
      <c r="FV54" s="12">
        <f t="shared" si="132"/>
        <v>0.66654741202830348</v>
      </c>
      <c r="FW54" s="12">
        <f t="shared" si="132"/>
        <v>0.67187034992046502</v>
      </c>
      <c r="FX54" s="12">
        <f t="shared" si="132"/>
        <v>0.67038113666420684</v>
      </c>
      <c r="FY54" s="12">
        <f t="shared" si="132"/>
        <v>0.66683083938595977</v>
      </c>
      <c r="FZ54" s="12">
        <f t="shared" si="132"/>
        <v>0.66996959127042532</v>
      </c>
      <c r="GA54" s="12">
        <f t="shared" si="132"/>
        <v>0.67085830782167744</v>
      </c>
      <c r="GB54" s="12">
        <f t="shared" si="132"/>
        <v>0.67338041107946545</v>
      </c>
      <c r="GC54" s="12">
        <f t="shared" si="132"/>
        <v>0.6259762268123984</v>
      </c>
      <c r="GD54" s="12">
        <f t="shared" si="132"/>
        <v>0.75968870968708024</v>
      </c>
      <c r="GE54" s="12">
        <f t="shared" si="132"/>
        <v>0.75580294592326136</v>
      </c>
      <c r="GF54" s="12">
        <f t="shared" si="132"/>
        <v>0.75670075955012273</v>
      </c>
      <c r="GG54" s="12">
        <f t="shared" si="132"/>
        <v>0.75556004508912844</v>
      </c>
      <c r="GH54" s="12">
        <f t="shared" si="132"/>
        <v>0.75733018668075291</v>
      </c>
      <c r="GI54" s="12">
        <f t="shared" si="132"/>
        <v>0.755506921592209</v>
      </c>
      <c r="GJ54" s="12">
        <f t="shared" si="132"/>
        <v>0.75386940429702565</v>
      </c>
      <c r="GK54" s="12">
        <f t="shared" si="132"/>
        <v>0.75373383121092907</v>
      </c>
      <c r="GL54" s="12">
        <f t="shared" si="132"/>
        <v>0.69141078284950186</v>
      </c>
      <c r="GM54" s="12">
        <f t="shared" si="132"/>
        <v>0.67053344448508356</v>
      </c>
      <c r="GN54" s="12">
        <f t="shared" si="132"/>
        <v>0.67346141325997677</v>
      </c>
      <c r="GO54" s="12">
        <f t="shared" si="132"/>
        <v>0.62332974796805063</v>
      </c>
      <c r="GP54" s="12">
        <f t="shared" si="132"/>
        <v>0.62261490777882489</v>
      </c>
      <c r="GQ54" s="12">
        <f t="shared" si="132"/>
        <v>0.62091267416774998</v>
      </c>
      <c r="GR54" s="12">
        <f t="shared" si="132"/>
        <v>0.66053953575344937</v>
      </c>
      <c r="GS54" s="12">
        <f t="shared" si="132"/>
        <v>0.63895974114902543</v>
      </c>
      <c r="GT54" s="12">
        <f t="shared" si="132"/>
        <v>0.6845918968455581</v>
      </c>
      <c r="GU54" s="12">
        <f t="shared" si="132"/>
        <v>0.67628448438464184</v>
      </c>
      <c r="GV54" s="12">
        <f t="shared" si="132"/>
        <v>0.67784414623510381</v>
      </c>
      <c r="GW54" s="12">
        <f t="shared" si="132"/>
        <v>0.68764814152089659</v>
      </c>
      <c r="GX54" s="12">
        <f t="shared" si="132"/>
        <v>0.65840969219384493</v>
      </c>
      <c r="GY54" s="12">
        <f t="shared" si="132"/>
        <v>0.62477090850405348</v>
      </c>
      <c r="GZ54" s="12">
        <f t="shared" si="132"/>
        <v>0.68880152096533731</v>
      </c>
      <c r="HA54" s="12">
        <f t="shared" si="132"/>
        <v>0.63232277388522251</v>
      </c>
      <c r="HB54" s="12">
        <f t="shared" si="132"/>
        <v>0.66206601524457831</v>
      </c>
      <c r="HC54" s="12">
        <f t="shared" si="132"/>
        <v>0.68425869775271286</v>
      </c>
      <c r="HD54" s="12">
        <f t="shared" si="132"/>
        <v>0.63429321833014907</v>
      </c>
      <c r="HE54" s="12">
        <f t="shared" si="132"/>
        <v>0.65465991527020173</v>
      </c>
      <c r="HF54" s="12">
        <f t="shared" si="132"/>
        <v>0.64721104145037889</v>
      </c>
      <c r="HG54" s="12">
        <f t="shared" si="132"/>
        <v>0.65677362405344875</v>
      </c>
      <c r="HH54" s="12">
        <f t="shared" si="132"/>
        <v>0.66405429363222324</v>
      </c>
      <c r="HI54" s="12">
        <f t="shared" si="132"/>
        <v>0.66091208017501801</v>
      </c>
      <c r="HJ54" s="12">
        <f t="shared" si="132"/>
        <v>0.65344948894082389</v>
      </c>
      <c r="HK54" s="12">
        <f t="shared" si="132"/>
        <v>0.69890903939340865</v>
      </c>
      <c r="HL54" s="12">
        <f t="shared" si="132"/>
        <v>0.70089623781403576</v>
      </c>
      <c r="HM54" s="12">
        <f t="shared" si="132"/>
        <v>0.7717014864444095</v>
      </c>
      <c r="HN54" s="12">
        <f t="shared" si="132"/>
        <v>0.68500185492921817</v>
      </c>
      <c r="HO54" s="12">
        <f t="shared" si="132"/>
        <v>0.7162197803421817</v>
      </c>
      <c r="HP54" s="12">
        <f t="shared" si="132"/>
        <v>0.73399121867518946</v>
      </c>
      <c r="HQ54" s="12">
        <f t="shared" si="132"/>
        <v>0.7415432974173165</v>
      </c>
      <c r="HR54" s="12">
        <f t="shared" si="132"/>
        <v>0.74296073934720819</v>
      </c>
      <c r="HS54" s="12">
        <f t="shared" si="132"/>
        <v>0.74413594719285625</v>
      </c>
      <c r="HT54" s="12">
        <f t="shared" si="132"/>
        <v>0.74484044060008925</v>
      </c>
      <c r="HU54" s="12">
        <f t="shared" si="132"/>
        <v>0.74454190482947347</v>
      </c>
      <c r="HV54" s="12">
        <f t="shared" si="132"/>
        <v>0.74417008752863734</v>
      </c>
      <c r="HW54" s="12">
        <f t="shared" si="132"/>
        <v>0.68473366875752073</v>
      </c>
      <c r="HX54" s="12">
        <f t="shared" si="132"/>
        <v>0.7445734521082189</v>
      </c>
      <c r="HY54" s="12">
        <f t="shared" si="132"/>
        <v>0.68658696733260616</v>
      </c>
      <c r="HZ54" s="12">
        <f t="shared" si="132"/>
        <v>0.6857527717618167</v>
      </c>
      <c r="IA54" s="12">
        <f t="shared" si="132"/>
        <v>0.68538739665467985</v>
      </c>
      <c r="IB54" s="12">
        <f t="shared" si="132"/>
        <v>0.68571474727936799</v>
      </c>
      <c r="IC54" s="12">
        <f t="shared" si="132"/>
        <v>0.74484457156003148</v>
      </c>
      <c r="ID54" s="12">
        <f t="shared" si="132"/>
        <v>0.68563915103850692</v>
      </c>
      <c r="IE54" s="12">
        <f t="shared" si="132"/>
        <v>0.74379718629567082</v>
      </c>
      <c r="IF54" s="12">
        <f t="shared" ref="IF54:JD54" si="133">IFERROR(IF45/(SUM(IF$44:IF$48)-IF$47),"")</f>
        <v>0.74568482905842048</v>
      </c>
      <c r="IG54" s="12">
        <f t="shared" si="133"/>
        <v>0.74497102997243925</v>
      </c>
      <c r="IH54" s="12">
        <f t="shared" si="133"/>
        <v>0.74414418626903256</v>
      </c>
      <c r="II54" s="12">
        <f t="shared" si="133"/>
        <v>0.74487398194821086</v>
      </c>
      <c r="IJ54" s="12">
        <f t="shared" si="133"/>
        <v>0.74431076373235505</v>
      </c>
      <c r="IK54" s="12">
        <f t="shared" si="133"/>
        <v>0.74341020340713293</v>
      </c>
      <c r="IL54" s="12">
        <f t="shared" si="133"/>
        <v>0.6847213380545597</v>
      </c>
      <c r="IM54" s="12">
        <f t="shared" si="133"/>
        <v>0.7443752610472778</v>
      </c>
      <c r="IN54" s="12">
        <f t="shared" si="133"/>
        <v>0.74246257700182261</v>
      </c>
      <c r="IO54" s="12">
        <f t="shared" si="133"/>
        <v>0.64322181385393318</v>
      </c>
      <c r="IP54" s="12">
        <f t="shared" si="133"/>
        <v>0.60618286751670958</v>
      </c>
      <c r="IQ54" s="12">
        <f t="shared" si="133"/>
        <v>0.60582101129993549</v>
      </c>
      <c r="IR54" s="12">
        <f t="shared" si="133"/>
        <v>0.58217122289343093</v>
      </c>
      <c r="IS54" s="12">
        <f t="shared" si="133"/>
        <v>0.61918951757775376</v>
      </c>
      <c r="IT54" s="12">
        <f t="shared" si="133"/>
        <v>0.63591016301371117</v>
      </c>
      <c r="IU54" s="12">
        <f t="shared" si="133"/>
        <v>0.63738124574838706</v>
      </c>
      <c r="IV54" s="12">
        <f t="shared" si="133"/>
        <v>0.64097344362843378</v>
      </c>
      <c r="IW54" s="12">
        <f t="shared" si="133"/>
        <v>0.67851782196081356</v>
      </c>
      <c r="IX54" s="12">
        <f t="shared" si="133"/>
        <v>0.67940263700375758</v>
      </c>
      <c r="IY54" s="12">
        <f t="shared" si="133"/>
        <v>0.69762418467130138</v>
      </c>
      <c r="IZ54" s="12">
        <f t="shared" si="133"/>
        <v>0.70305895305881783</v>
      </c>
      <c r="JA54" s="12">
        <f t="shared" si="133"/>
        <v>0.70134893120222874</v>
      </c>
      <c r="JB54" s="12">
        <f t="shared" si="133"/>
        <v>0.70167410879700398</v>
      </c>
      <c r="JC54" s="12">
        <f t="shared" si="133"/>
        <v>0.70402439527376182</v>
      </c>
      <c r="JD54" s="12">
        <f t="shared" si="133"/>
        <v>0.70590991960466687</v>
      </c>
      <c r="JE54" s="12">
        <f t="shared" si="130"/>
        <v>0.70097739108475876</v>
      </c>
    </row>
    <row r="55" spans="1:265" x14ac:dyDescent="0.2">
      <c r="B55" s="30" t="s">
        <v>9</v>
      </c>
      <c r="C55" s="11"/>
      <c r="D55" s="11"/>
      <c r="E55" s="12" t="str">
        <f t="shared" ref="E55:AO55" si="134">IFERROR(E46/(SUM(E$44:E$48)-E$47),"")</f>
        <v/>
      </c>
      <c r="F55" s="12" t="str">
        <f t="shared" si="134"/>
        <v/>
      </c>
      <c r="G55" s="12" t="str">
        <f t="shared" si="134"/>
        <v/>
      </c>
      <c r="H55" s="12">
        <f t="shared" si="134"/>
        <v>6.5316142933183785E-4</v>
      </c>
      <c r="I55" s="12">
        <f t="shared" si="134"/>
        <v>6.3995010675612133E-4</v>
      </c>
      <c r="J55" s="12">
        <f t="shared" si="134"/>
        <v>1.0565589755237338E-3</v>
      </c>
      <c r="K55" s="12">
        <f t="shared" si="134"/>
        <v>6.722078152287779E-4</v>
      </c>
      <c r="L55" s="12">
        <f t="shared" si="134"/>
        <v>6.8873687506207522E-4</v>
      </c>
      <c r="M55" s="12">
        <f t="shared" si="134"/>
        <v>7.2262153809291236E-4</v>
      </c>
      <c r="N55" s="12">
        <f t="shared" si="134"/>
        <v>7.304349149506791E-4</v>
      </c>
      <c r="O55" s="12">
        <f t="shared" si="134"/>
        <v>6.954659001873095E-4</v>
      </c>
      <c r="P55" s="12">
        <f t="shared" si="134"/>
        <v>6.2355258158267436E-4</v>
      </c>
      <c r="Q55" s="12">
        <f t="shared" si="134"/>
        <v>6.3233096766982997E-4</v>
      </c>
      <c r="R55" s="12">
        <f t="shared" si="134"/>
        <v>6.5157480496001458E-4</v>
      </c>
      <c r="S55" s="12">
        <f t="shared" si="134"/>
        <v>6.576730543186841E-4</v>
      </c>
      <c r="T55" s="12">
        <f t="shared" si="134"/>
        <v>7.439204537851063E-4</v>
      </c>
      <c r="U55" s="12">
        <f t="shared" si="134"/>
        <v>7.0478555433934025E-4</v>
      </c>
      <c r="V55" s="12">
        <f t="shared" si="134"/>
        <v>7.3168681340320086E-4</v>
      </c>
      <c r="W55" s="12">
        <f t="shared" si="134"/>
        <v>7.2458089136054316E-4</v>
      </c>
      <c r="X55" s="12">
        <f t="shared" si="134"/>
        <v>1.3917263065897827E-3</v>
      </c>
      <c r="Y55" s="12">
        <f t="shared" si="134"/>
        <v>5.7352867715245056E-4</v>
      </c>
      <c r="Z55" s="12">
        <f t="shared" si="134"/>
        <v>6.0183427251209144E-4</v>
      </c>
      <c r="AA55" s="12">
        <f t="shared" si="134"/>
        <v>6.1145717561166219E-4</v>
      </c>
      <c r="AB55" s="12">
        <f t="shared" si="134"/>
        <v>6.2064875044454365E-4</v>
      </c>
      <c r="AC55" s="12">
        <f t="shared" si="134"/>
        <v>6.3657797392247114E-4</v>
      </c>
      <c r="AD55" s="12">
        <f t="shared" si="134"/>
        <v>6.2367182004278304E-4</v>
      </c>
      <c r="AE55" s="12" t="str">
        <f t="shared" si="134"/>
        <v/>
      </c>
      <c r="AF55" s="12" t="str">
        <f t="shared" si="134"/>
        <v/>
      </c>
      <c r="AG55" s="12" t="str">
        <f t="shared" si="134"/>
        <v/>
      </c>
      <c r="AH55" s="12">
        <f t="shared" si="134"/>
        <v>3.1922552306877731E-2</v>
      </c>
      <c r="AI55" s="12">
        <f t="shared" si="134"/>
        <v>3.3354869172876646E-2</v>
      </c>
      <c r="AJ55" s="12">
        <f t="shared" si="134"/>
        <v>3.3238372246700808E-2</v>
      </c>
      <c r="AK55" s="12">
        <f t="shared" si="134"/>
        <v>3.3433561809584171E-2</v>
      </c>
      <c r="AL55" s="12">
        <f t="shared" si="134"/>
        <v>3.8813959848342031E-2</v>
      </c>
      <c r="AM55" s="12">
        <f t="shared" si="134"/>
        <v>3.7979458481698709E-2</v>
      </c>
      <c r="AN55" s="12">
        <f t="shared" si="134"/>
        <v>3.619126896538867E-2</v>
      </c>
      <c r="AO55" s="12">
        <f t="shared" si="134"/>
        <v>3.8671775713975884E-2</v>
      </c>
      <c r="AP55" s="12">
        <f>IFERROR(AP46/(SUM(AP$44:AP$48)-AP$47),"")</f>
        <v>3.3530643442481002E-2</v>
      </c>
      <c r="AQ55" s="12">
        <f t="shared" ref="AQ55:CQ55" si="135">IFERROR(AQ46/(SUM(AQ$44:AQ$48)-AQ$47),"")</f>
        <v>3.3420138857553738E-2</v>
      </c>
      <c r="AR55" s="12">
        <f t="shared" si="135"/>
        <v>3.3110719086504377E-2</v>
      </c>
      <c r="AS55" s="12">
        <f t="shared" ref="AS55:AU55" si="136">IFERROR(AS46/(SUM(AS$44:AS$48)-AS$47),"")</f>
        <v>3.3850642200437056E-2</v>
      </c>
      <c r="AT55" s="12">
        <f t="shared" si="136"/>
        <v>3.4114535791661994E-2</v>
      </c>
      <c r="AU55" s="12">
        <f t="shared" si="136"/>
        <v>3.4341379991663624E-2</v>
      </c>
      <c r="AV55" s="12">
        <f t="shared" si="135"/>
        <v>3.8011098432172673E-2</v>
      </c>
      <c r="AW55" s="12">
        <f t="shared" si="135"/>
        <v>3.6853636052093831E-2</v>
      </c>
      <c r="AX55" s="12">
        <f t="shared" si="135"/>
        <v>3.5617953222455381E-2</v>
      </c>
      <c r="AY55" s="12">
        <f t="shared" si="135"/>
        <v>3.7331970309673883E-2</v>
      </c>
      <c r="AZ55" s="12">
        <f t="shared" si="135"/>
        <v>3.2395224296616267E-2</v>
      </c>
      <c r="BA55" s="12">
        <f t="shared" si="135"/>
        <v>3.2686531577762371E-2</v>
      </c>
      <c r="BB55" s="12">
        <f t="shared" ref="BB55:BD55" si="137">IFERROR(BB46/(SUM(BB$44:BB$48)-BB$47),"")</f>
        <v>3.1635264521371678E-2</v>
      </c>
      <c r="BC55" s="12">
        <f t="shared" si="137"/>
        <v>3.5627870406156288E-2</v>
      </c>
      <c r="BD55" s="12">
        <f t="shared" si="137"/>
        <v>3.8808897006477543E-2</v>
      </c>
      <c r="BE55" s="12">
        <f t="shared" si="135"/>
        <v>3.9069098349167636E-2</v>
      </c>
      <c r="BF55" s="12">
        <f t="shared" si="135"/>
        <v>3.870744338882736E-2</v>
      </c>
      <c r="BG55" s="12">
        <f t="shared" si="135"/>
        <v>3.644233395832535E-2</v>
      </c>
      <c r="BH55" s="12">
        <f t="shared" si="135"/>
        <v>3.8226059473376157E-2</v>
      </c>
      <c r="BI55" s="12">
        <f t="shared" si="135"/>
        <v>3.4313783544631042E-2</v>
      </c>
      <c r="BJ55" s="12">
        <f t="shared" si="135"/>
        <v>3.3367284295368123E-2</v>
      </c>
      <c r="BK55" s="12">
        <f t="shared" si="135"/>
        <v>3.4489263312563745E-2</v>
      </c>
      <c r="BL55" s="12">
        <f t="shared" ref="BL55:BM55" si="138">IFERROR(BL46/(SUM(BL$44:BL$48)-BL$47),"")</f>
        <v>4.2210097075890116E-2</v>
      </c>
      <c r="BM55" s="12">
        <f t="shared" si="138"/>
        <v>4.2502548678010565E-2</v>
      </c>
      <c r="BN55" s="12">
        <f t="shared" si="135"/>
        <v>4.1195960469793381E-2</v>
      </c>
      <c r="BO55" s="12">
        <f t="shared" si="135"/>
        <v>4.1292674329438651E-2</v>
      </c>
      <c r="BP55" s="12">
        <f t="shared" si="135"/>
        <v>3.8677349838785929E-2</v>
      </c>
      <c r="BQ55" s="12">
        <f t="shared" si="135"/>
        <v>4.07977225113813E-2</v>
      </c>
      <c r="BR55" s="12">
        <f t="shared" si="135"/>
        <v>3.5186774465971918E-2</v>
      </c>
      <c r="BS55" s="12">
        <f t="shared" si="135"/>
        <v>3.6345664689232483E-2</v>
      </c>
      <c r="BT55" s="12">
        <f t="shared" ref="BT55:BV55" si="139">IFERROR(BT46/(SUM(BT$44:BT$48)-BT$47),"")</f>
        <v>4.2104550480555308E-2</v>
      </c>
      <c r="BU55" s="12">
        <f t="shared" si="139"/>
        <v>3.8767612854454153E-2</v>
      </c>
      <c r="BV55" s="12">
        <f t="shared" si="139"/>
        <v>4.1416241674738709E-2</v>
      </c>
      <c r="BW55" s="12">
        <f t="shared" si="135"/>
        <v>3.8026664477590927E-2</v>
      </c>
      <c r="BX55" s="12">
        <f t="shared" si="135"/>
        <v>3.8035094390911142E-2</v>
      </c>
      <c r="BY55" s="12">
        <f t="shared" si="135"/>
        <v>3.4792907986072187E-2</v>
      </c>
      <c r="BZ55" s="12">
        <f t="shared" si="135"/>
        <v>3.8322097522441083E-2</v>
      </c>
      <c r="CA55" s="12">
        <f t="shared" si="135"/>
        <v>3.2742175498788807E-2</v>
      </c>
      <c r="CB55" s="12">
        <f t="shared" si="135"/>
        <v>3.2037016041153041E-2</v>
      </c>
      <c r="CC55" s="12">
        <f t="shared" ref="CC55:CD55" si="140">IFERROR(CC46/(SUM(CC$44:CC$48)-CC$47),"")</f>
        <v>3.4385715239441193E-2</v>
      </c>
      <c r="CD55" s="12">
        <f t="shared" si="140"/>
        <v>3.6278471654821259E-2</v>
      </c>
      <c r="CE55" s="12">
        <f t="shared" si="135"/>
        <v>3.7299248464918743E-2</v>
      </c>
      <c r="CF55" s="12">
        <f t="shared" si="135"/>
        <v>3.7872512706632618E-2</v>
      </c>
      <c r="CG55" s="12">
        <f t="shared" si="135"/>
        <v>3.6978285070655911E-2</v>
      </c>
      <c r="CH55" s="12">
        <f t="shared" si="135"/>
        <v>3.8915686939722478E-2</v>
      </c>
      <c r="CI55" s="12">
        <f t="shared" si="135"/>
        <v>3.3284627426278267E-2</v>
      </c>
      <c r="CJ55" s="12">
        <f t="shared" si="135"/>
        <v>3.306044288463892E-2</v>
      </c>
      <c r="CK55" s="12">
        <f t="shared" si="135"/>
        <v>3.2239558159030277E-2</v>
      </c>
      <c r="CL55" s="12">
        <f t="shared" ref="CL55:CN55" si="141">IFERROR(CL46/(SUM(CL$44:CL$48)-CL$47),"")</f>
        <v>3.7831782288588182E-2</v>
      </c>
      <c r="CM55" s="12">
        <f t="shared" si="141"/>
        <v>3.8916140177032037E-2</v>
      </c>
      <c r="CN55" s="12">
        <f t="shared" si="141"/>
        <v>3.8405908474617285E-2</v>
      </c>
      <c r="CO55" s="12">
        <f t="shared" si="135"/>
        <v>3.8037463232088953E-2</v>
      </c>
      <c r="CP55" s="12">
        <f t="shared" si="135"/>
        <v>3.8392965692888796E-2</v>
      </c>
      <c r="CQ55" s="12">
        <f t="shared" si="135"/>
        <v>3.5302153854478296E-2</v>
      </c>
      <c r="CR55" s="12">
        <f>IFERROR(CR46/(SUM(CR$44:CR$48)-CR$47),"")</f>
        <v>3.7750460866280214E-2</v>
      </c>
      <c r="CS55" s="12">
        <f t="shared" ref="CS55:CU55" si="142">IFERROR(CS46/(SUM(CS$44:CS$48)-CS$47),"")</f>
        <v>3.2748943766769067E-2</v>
      </c>
      <c r="CT55" s="12">
        <f t="shared" si="142"/>
        <v>3.1423289928248339E-2</v>
      </c>
      <c r="CU55" s="12">
        <f t="shared" si="142"/>
        <v>3.2032067533419979E-2</v>
      </c>
      <c r="CV55" s="12">
        <f t="shared" ref="CV55:DA55" si="143">IFERROR(CV46/(SUM(CV$44:CV$48)-CV$47),"")</f>
        <v>3.2409066335737854E-2</v>
      </c>
      <c r="CW55" s="12">
        <f t="shared" si="143"/>
        <v>3.1619466632302855E-2</v>
      </c>
      <c r="CX55" s="12">
        <f t="shared" si="143"/>
        <v>5.3870956746962448E-2</v>
      </c>
      <c r="CY55" s="12">
        <f t="shared" si="143"/>
        <v>5.1455271895834237E-2</v>
      </c>
      <c r="CZ55" s="12">
        <f t="shared" si="143"/>
        <v>5.1135997182201548E-2</v>
      </c>
      <c r="DA55" s="12">
        <f t="shared" si="143"/>
        <v>5.1895945391843779E-2</v>
      </c>
      <c r="DB55" s="12">
        <f t="shared" ref="DB55:JE55" si="144">IFERROR(DB46/(SUM(DB$44:DB$48)-DB$47),"")</f>
        <v>5.1069724526795743E-2</v>
      </c>
      <c r="DC55" s="12">
        <f t="shared" si="144"/>
        <v>5.0419835827643707E-2</v>
      </c>
      <c r="DD55" s="12">
        <f t="shared" si="144"/>
        <v>3.1753704686106915E-2</v>
      </c>
      <c r="DE55" s="12">
        <f t="shared" si="144"/>
        <v>4.1408095573334337E-2</v>
      </c>
      <c r="DF55" s="12">
        <f t="shared" si="144"/>
        <v>3.7626460430473116E-2</v>
      </c>
      <c r="DG55" s="12">
        <f t="shared" si="144"/>
        <v>3.2717224573671919E-2</v>
      </c>
      <c r="DH55" s="12">
        <f t="shared" ref="DH55:FS55" si="145">IFERROR(DH46/(SUM(DH$44:DH$48)-DH$47),"")</f>
        <v>3.5001172068634123E-2</v>
      </c>
      <c r="DI55" s="12">
        <f t="shared" si="145"/>
        <v>3.3628939434016528E-2</v>
      </c>
      <c r="DJ55" s="12">
        <f t="shared" si="145"/>
        <v>3.3517878883149679E-2</v>
      </c>
      <c r="DK55" s="12">
        <f t="shared" si="145"/>
        <v>3.3202188491042825E-2</v>
      </c>
      <c r="DL55" s="12">
        <f t="shared" si="145"/>
        <v>3.3512550711186008E-2</v>
      </c>
      <c r="DM55" s="12">
        <f t="shared" si="145"/>
        <v>3.31248807920448E-2</v>
      </c>
      <c r="DN55" s="12">
        <f t="shared" si="145"/>
        <v>3.2347498457459815E-2</v>
      </c>
      <c r="DO55" s="12">
        <f t="shared" si="145"/>
        <v>3.2749261078388311E-2</v>
      </c>
      <c r="DP55" s="12">
        <f t="shared" si="145"/>
        <v>3.3654996511545805E-2</v>
      </c>
      <c r="DQ55" s="12">
        <f t="shared" si="145"/>
        <v>3.2481523114796913E-2</v>
      </c>
      <c r="DR55" s="12">
        <f t="shared" si="145"/>
        <v>3.1752669369413095E-2</v>
      </c>
      <c r="DS55" s="12">
        <f t="shared" si="145"/>
        <v>5.3962177073506847E-2</v>
      </c>
      <c r="DT55" s="12">
        <f t="shared" si="145"/>
        <v>5.1553648771381813E-2</v>
      </c>
      <c r="DU55" s="12">
        <f t="shared" si="145"/>
        <v>5.1234097292956658E-2</v>
      </c>
      <c r="DV55" s="12">
        <f t="shared" si="145"/>
        <v>5.1991513888284907E-2</v>
      </c>
      <c r="DW55" s="12">
        <f t="shared" si="145"/>
        <v>5.1164605958803705E-2</v>
      </c>
      <c r="DX55" s="12">
        <f t="shared" si="145"/>
        <v>5.0515703194562125E-2</v>
      </c>
      <c r="DY55" s="12">
        <f t="shared" si="145"/>
        <v>5.011259766653621E-2</v>
      </c>
      <c r="DZ55" s="12">
        <f t="shared" si="145"/>
        <v>2.541696632592309E-2</v>
      </c>
      <c r="EA55" s="12">
        <f t="shared" si="145"/>
        <v>2.5331387152597421E-2</v>
      </c>
      <c r="EB55" s="12">
        <f t="shared" si="145"/>
        <v>2.5858922380716333E-2</v>
      </c>
      <c r="EC55" s="12">
        <f t="shared" si="145"/>
        <v>2.5959419134840019E-2</v>
      </c>
      <c r="ED55" s="12">
        <f t="shared" si="145"/>
        <v>2.642877165234097E-2</v>
      </c>
      <c r="EE55" s="12">
        <f t="shared" si="145"/>
        <v>2.6692519079090416E-2</v>
      </c>
      <c r="EF55" s="12">
        <f t="shared" si="145"/>
        <v>2.6908762450276038E-2</v>
      </c>
      <c r="EG55" s="12">
        <f t="shared" si="145"/>
        <v>2.6850042525739911E-2</v>
      </c>
      <c r="EH55" s="12">
        <f t="shared" si="145"/>
        <v>2.711767004674949E-2</v>
      </c>
      <c r="EI55" s="12">
        <f t="shared" si="145"/>
        <v>2.723165769714243E-2</v>
      </c>
      <c r="EJ55" s="12">
        <f t="shared" si="145"/>
        <v>2.6658398071576404E-2</v>
      </c>
      <c r="EK55" s="12">
        <f t="shared" si="145"/>
        <v>2.6713683614394051E-2</v>
      </c>
      <c r="EL55" s="12">
        <f t="shared" si="145"/>
        <v>2.7121695719870789E-2</v>
      </c>
      <c r="EM55" s="12">
        <f t="shared" si="145"/>
        <v>2.729360606327956E-2</v>
      </c>
      <c r="EN55" s="12">
        <f t="shared" si="145"/>
        <v>2.6844949199416327E-2</v>
      </c>
      <c r="EO55" s="12">
        <f t="shared" si="145"/>
        <v>2.7730984288731483E-2</v>
      </c>
      <c r="EP55" s="12">
        <f t="shared" si="145"/>
        <v>2.6559862171294121E-2</v>
      </c>
      <c r="EQ55" s="12">
        <f t="shared" si="145"/>
        <v>2.7347909903227191E-2</v>
      </c>
      <c r="ER55" s="12">
        <f t="shared" si="145"/>
        <v>2.7109046691371735E-2</v>
      </c>
      <c r="ES55" s="12">
        <f t="shared" si="145"/>
        <v>2.7147147677998171E-2</v>
      </c>
      <c r="ET55" s="12">
        <f t="shared" si="145"/>
        <v>2.7497534469168573E-2</v>
      </c>
      <c r="EU55" s="12">
        <f t="shared" si="145"/>
        <v>2.6841426898590433E-2</v>
      </c>
      <c r="EV55" s="12">
        <f t="shared" si="145"/>
        <v>2.6471534600105328E-2</v>
      </c>
      <c r="EW55" s="12">
        <f t="shared" si="145"/>
        <v>2.7388441099235411E-2</v>
      </c>
      <c r="EX55" s="12">
        <f t="shared" si="145"/>
        <v>2.6950351646627384E-2</v>
      </c>
      <c r="EY55" s="12">
        <f t="shared" si="145"/>
        <v>3.8518150153982883E-2</v>
      </c>
      <c r="EZ55" s="12">
        <f t="shared" si="145"/>
        <v>4.4999330887462607E-2</v>
      </c>
      <c r="FA55" s="12">
        <f t="shared" si="145"/>
        <v>4.41927938734923E-2</v>
      </c>
      <c r="FB55" s="12">
        <f t="shared" si="145"/>
        <v>4.6511314256144541E-2</v>
      </c>
      <c r="FC55" s="12">
        <f t="shared" si="145"/>
        <v>4.4689296113782903E-2</v>
      </c>
      <c r="FD55" s="12">
        <f t="shared" si="145"/>
        <v>4.4165885027105292E-2</v>
      </c>
      <c r="FE55" s="12">
        <f t="shared" si="145"/>
        <v>4.4806572765158308E-2</v>
      </c>
      <c r="FF55" s="12">
        <f t="shared" si="145"/>
        <v>5.1270141811448115E-2</v>
      </c>
      <c r="FG55" s="12">
        <f t="shared" si="145"/>
        <v>4.8730317721555907E-2</v>
      </c>
      <c r="FH55" s="12">
        <f t="shared" si="145"/>
        <v>4.776743716901817E-2</v>
      </c>
      <c r="FI55" s="12">
        <f t="shared" si="145"/>
        <v>4.7676838881848281E-2</v>
      </c>
      <c r="FJ55" s="12">
        <f t="shared" si="145"/>
        <v>4.7849727873649689E-2</v>
      </c>
      <c r="FK55" s="12">
        <f t="shared" si="145"/>
        <v>4.8147096439537899E-2</v>
      </c>
      <c r="FL55" s="12">
        <f t="shared" si="145"/>
        <v>4.592363300299341E-2</v>
      </c>
      <c r="FM55" s="12">
        <f t="shared" si="145"/>
        <v>4.7377311038531641E-2</v>
      </c>
      <c r="FN55" s="12">
        <f t="shared" si="145"/>
        <v>4.9039852706357204E-2</v>
      </c>
      <c r="FO55" s="12">
        <f t="shared" si="145"/>
        <v>4.799795157852485E-2</v>
      </c>
      <c r="FP55" s="12">
        <f t="shared" si="145"/>
        <v>4.7645112943159248E-2</v>
      </c>
      <c r="FQ55" s="12">
        <f t="shared" si="145"/>
        <v>4.844981477222185E-2</v>
      </c>
      <c r="FR55" s="12">
        <f t="shared" si="145"/>
        <v>4.8634265683529208E-2</v>
      </c>
      <c r="FS55" s="12">
        <f t="shared" si="145"/>
        <v>4.7227307001702738E-2</v>
      </c>
      <c r="FT55" s="12">
        <f t="shared" ref="FT55:IE55" si="146">IFERROR(FT46/(SUM(FT$44:FT$48)-FT$47),"")</f>
        <v>4.7529929189232566E-2</v>
      </c>
      <c r="FU55" s="12">
        <f t="shared" si="146"/>
        <v>4.8792358340151457E-2</v>
      </c>
      <c r="FV55" s="12">
        <f t="shared" si="146"/>
        <v>4.9103271235757154E-2</v>
      </c>
      <c r="FW55" s="12">
        <f t="shared" si="146"/>
        <v>4.7898234803469747E-2</v>
      </c>
      <c r="FX55" s="12">
        <f t="shared" si="146"/>
        <v>4.9576288046130908E-2</v>
      </c>
      <c r="FY55" s="12">
        <f t="shared" si="146"/>
        <v>5.0795508390732769E-2</v>
      </c>
      <c r="FZ55" s="12">
        <f t="shared" si="146"/>
        <v>5.0224257993795166E-2</v>
      </c>
      <c r="GA55" s="12">
        <f t="shared" si="146"/>
        <v>5.0687472782312747E-2</v>
      </c>
      <c r="GB55" s="12">
        <f t="shared" si="146"/>
        <v>4.0727577654214558E-2</v>
      </c>
      <c r="GC55" s="12">
        <f t="shared" si="146"/>
        <v>4.256502889065384E-2</v>
      </c>
      <c r="GD55" s="12">
        <f t="shared" si="146"/>
        <v>3.9006047041168751E-2</v>
      </c>
      <c r="GE55" s="12">
        <f t="shared" si="146"/>
        <v>4.0422864939375386E-2</v>
      </c>
      <c r="GF55" s="12">
        <f t="shared" si="146"/>
        <v>4.0416122205849461E-2</v>
      </c>
      <c r="GG55" s="12">
        <f t="shared" si="146"/>
        <v>4.019250161680709E-2</v>
      </c>
      <c r="GH55" s="12">
        <f t="shared" si="146"/>
        <v>3.9678227613119538E-2</v>
      </c>
      <c r="GI55" s="12">
        <f t="shared" si="146"/>
        <v>4.0471866970126204E-2</v>
      </c>
      <c r="GJ55" s="12">
        <f t="shared" si="146"/>
        <v>4.1066208827906757E-2</v>
      </c>
      <c r="GK55" s="12">
        <f t="shared" si="146"/>
        <v>4.0968501679745986E-2</v>
      </c>
      <c r="GL55" s="12">
        <f t="shared" si="146"/>
        <v>3.6721357302859942E-2</v>
      </c>
      <c r="GM55" s="12">
        <f t="shared" si="146"/>
        <v>3.8562409959523994E-2</v>
      </c>
      <c r="GN55" s="12">
        <f t="shared" si="146"/>
        <v>3.908647460469606E-2</v>
      </c>
      <c r="GO55" s="12">
        <f t="shared" si="146"/>
        <v>4.3624303925495753E-2</v>
      </c>
      <c r="GP55" s="12">
        <f t="shared" si="146"/>
        <v>4.4021361273912811E-2</v>
      </c>
      <c r="GQ55" s="12">
        <f t="shared" si="146"/>
        <v>4.3496401194430996E-2</v>
      </c>
      <c r="GR55" s="12">
        <f t="shared" si="146"/>
        <v>4.2183266724265818E-2</v>
      </c>
      <c r="GS55" s="12">
        <f t="shared" si="146"/>
        <v>4.3498113356056758E-2</v>
      </c>
      <c r="GT55" s="12">
        <f t="shared" si="146"/>
        <v>3.9485211607802488E-2</v>
      </c>
      <c r="GU55" s="12">
        <f t="shared" si="146"/>
        <v>4.1747738593767639E-2</v>
      </c>
      <c r="GV55" s="12">
        <f t="shared" si="146"/>
        <v>4.0269653677512375E-2</v>
      </c>
      <c r="GW55" s="12">
        <f t="shared" si="146"/>
        <v>3.9297302419164723E-2</v>
      </c>
      <c r="GX55" s="12">
        <f t="shared" si="146"/>
        <v>4.4020515570184396E-2</v>
      </c>
      <c r="GY55" s="12">
        <f t="shared" si="146"/>
        <v>4.721912343761224E-2</v>
      </c>
      <c r="GZ55" s="12">
        <f t="shared" si="146"/>
        <v>3.8656707896474095E-2</v>
      </c>
      <c r="HA55" s="12">
        <f t="shared" si="146"/>
        <v>5.1679810624759417E-2</v>
      </c>
      <c r="HB55" s="12">
        <f t="shared" si="146"/>
        <v>4.4661544194787288E-2</v>
      </c>
      <c r="HC55" s="12">
        <f t="shared" si="146"/>
        <v>4.1207388256567098E-2</v>
      </c>
      <c r="HD55" s="12">
        <f t="shared" si="146"/>
        <v>5.0496641366651426E-2</v>
      </c>
      <c r="HE55" s="12">
        <f t="shared" si="146"/>
        <v>4.62343799971228E-2</v>
      </c>
      <c r="HF55" s="12">
        <f t="shared" si="146"/>
        <v>4.991532857195085E-2</v>
      </c>
      <c r="HG55" s="12">
        <f t="shared" si="146"/>
        <v>4.6515202522273175E-2</v>
      </c>
      <c r="HH55" s="12">
        <f t="shared" si="146"/>
        <v>4.4961475574040587E-2</v>
      </c>
      <c r="HI55" s="12">
        <f t="shared" si="146"/>
        <v>4.7446875806953996E-2</v>
      </c>
      <c r="HJ55" s="12">
        <f t="shared" si="146"/>
        <v>4.5755773404462761E-2</v>
      </c>
      <c r="HK55" s="12">
        <f t="shared" si="146"/>
        <v>5.5694539894630954E-2</v>
      </c>
      <c r="HL55" s="12">
        <f t="shared" si="146"/>
        <v>5.4393986503118386E-2</v>
      </c>
      <c r="HM55" s="12">
        <f t="shared" si="146"/>
        <v>3.7345141831801272E-2</v>
      </c>
      <c r="HN55" s="12">
        <f t="shared" si="146"/>
        <v>7.552258768052024E-2</v>
      </c>
      <c r="HO55" s="12">
        <f t="shared" si="146"/>
        <v>6.7236047461355947E-2</v>
      </c>
      <c r="HP55" s="12">
        <f t="shared" si="146"/>
        <v>6.1412751544115948E-2</v>
      </c>
      <c r="HQ55" s="12">
        <f t="shared" si="146"/>
        <v>5.7759856211973062E-2</v>
      </c>
      <c r="HR55" s="12">
        <f t="shared" si="146"/>
        <v>5.6745357574001426E-2</v>
      </c>
      <c r="HS55" s="12">
        <f t="shared" si="146"/>
        <v>5.6265303697576222E-2</v>
      </c>
      <c r="HT55" s="12">
        <f t="shared" si="146"/>
        <v>5.508731162199839E-2</v>
      </c>
      <c r="HU55" s="12">
        <f t="shared" si="146"/>
        <v>5.5856430216955737E-2</v>
      </c>
      <c r="HV55" s="12">
        <f t="shared" si="146"/>
        <v>5.5937728823304673E-2</v>
      </c>
      <c r="HW55" s="12">
        <f t="shared" si="146"/>
        <v>5.1892154279102383E-2</v>
      </c>
      <c r="HX55" s="12">
        <f t="shared" si="146"/>
        <v>5.5533585283202541E-2</v>
      </c>
      <c r="HY55" s="12">
        <f t="shared" si="146"/>
        <v>5.1010705856753089E-2</v>
      </c>
      <c r="HZ55" s="12">
        <f t="shared" si="146"/>
        <v>5.1146478464951177E-2</v>
      </c>
      <c r="IA55" s="12">
        <f t="shared" si="146"/>
        <v>5.2357728426677845E-2</v>
      </c>
      <c r="IB55" s="12">
        <f t="shared" si="146"/>
        <v>5.1044581385220666E-2</v>
      </c>
      <c r="IC55" s="12">
        <f t="shared" si="146"/>
        <v>5.6012813970440278E-2</v>
      </c>
      <c r="ID55" s="12">
        <f t="shared" si="146"/>
        <v>5.0842000424560524E-2</v>
      </c>
      <c r="IE55" s="12">
        <f t="shared" si="146"/>
        <v>5.6019264433608065E-2</v>
      </c>
      <c r="IF55" s="12">
        <f t="shared" ref="IF55:JD55" si="147">IFERROR(IF46/(SUM(IF$44:IF$48)-IF$47),"")</f>
        <v>5.4354243180979742E-2</v>
      </c>
      <c r="IG55" s="12">
        <f t="shared" si="147"/>
        <v>5.513523963352026E-2</v>
      </c>
      <c r="IH55" s="12">
        <f t="shared" si="147"/>
        <v>5.585258762454904E-2</v>
      </c>
      <c r="II55" s="12">
        <f t="shared" si="147"/>
        <v>5.5693275328592536E-2</v>
      </c>
      <c r="IJ55" s="12">
        <f t="shared" si="147"/>
        <v>5.5972671261895084E-2</v>
      </c>
      <c r="IK55" s="12">
        <f t="shared" si="147"/>
        <v>5.6012813970440278E-2</v>
      </c>
      <c r="IL55" s="12">
        <f t="shared" si="147"/>
        <v>5.2817054367140355E-2</v>
      </c>
      <c r="IM55" s="12">
        <f t="shared" si="147"/>
        <v>5.5338124402524849E-2</v>
      </c>
      <c r="IN55" s="12">
        <f t="shared" si="147"/>
        <v>5.7601880616240837E-2</v>
      </c>
      <c r="IO55" s="12">
        <f t="shared" si="147"/>
        <v>2.6408499576958983E-2</v>
      </c>
      <c r="IP55" s="12">
        <f t="shared" si="147"/>
        <v>2.7173918295558971E-2</v>
      </c>
      <c r="IQ55" s="12">
        <f t="shared" si="147"/>
        <v>2.7572377677827001E-2</v>
      </c>
      <c r="IR55" s="12">
        <f t="shared" si="147"/>
        <v>2.8112055357053928E-2</v>
      </c>
      <c r="IS55" s="12">
        <f t="shared" si="147"/>
        <v>2.8042158134924944E-2</v>
      </c>
      <c r="IT55" s="12">
        <f t="shared" si="147"/>
        <v>2.8123498351207466E-2</v>
      </c>
      <c r="IU55" s="12">
        <f t="shared" si="147"/>
        <v>2.7667743704904171E-2</v>
      </c>
      <c r="IV55" s="12">
        <f t="shared" si="147"/>
        <v>2.8177436105308179E-2</v>
      </c>
      <c r="IW55" s="12">
        <f t="shared" si="147"/>
        <v>2.6939509876528198E-2</v>
      </c>
      <c r="IX55" s="12">
        <f t="shared" si="147"/>
        <v>2.6797265491753715E-2</v>
      </c>
      <c r="IY55" s="12">
        <f t="shared" si="147"/>
        <v>2.651025368169849E-2</v>
      </c>
      <c r="IZ55" s="12">
        <f t="shared" si="147"/>
        <v>2.6419058213194627E-2</v>
      </c>
      <c r="JA55" s="12">
        <f t="shared" si="147"/>
        <v>2.6073949842835037E-2</v>
      </c>
      <c r="JB55" s="12">
        <f t="shared" si="147"/>
        <v>2.6233098244035989E-2</v>
      </c>
      <c r="JC55" s="12">
        <f t="shared" si="147"/>
        <v>2.6213492303768203E-2</v>
      </c>
      <c r="JD55" s="12">
        <f t="shared" si="147"/>
        <v>2.5798615533619805E-2</v>
      </c>
      <c r="JE55" s="12">
        <f t="shared" si="144"/>
        <v>2.6592734655257536E-2</v>
      </c>
    </row>
    <row r="56" spans="1:265" x14ac:dyDescent="0.2">
      <c r="B56" s="20" t="s">
        <v>38</v>
      </c>
      <c r="C56" s="11"/>
      <c r="D56" s="11"/>
      <c r="E56" s="12" t="str">
        <f t="shared" ref="E56:AO56" si="148">IFERROR(E48/(SUM(E$44:E$48)-E$48),"")</f>
        <v/>
      </c>
      <c r="F56" s="12" t="str">
        <f t="shared" si="148"/>
        <v/>
      </c>
      <c r="G56" s="12" t="str">
        <f t="shared" si="148"/>
        <v/>
      </c>
      <c r="H56" s="12">
        <f t="shared" si="148"/>
        <v>8.8121170947411519E-3</v>
      </c>
      <c r="I56" s="12">
        <f t="shared" si="148"/>
        <v>1.2783171535929221E-2</v>
      </c>
      <c r="J56" s="12">
        <f t="shared" si="148"/>
        <v>1.1625316018571969E-2</v>
      </c>
      <c r="K56" s="12">
        <f t="shared" si="148"/>
        <v>8.4839128955474224E-3</v>
      </c>
      <c r="L56" s="12">
        <f t="shared" si="148"/>
        <v>9.4967384345352995E-3</v>
      </c>
      <c r="M56" s="12">
        <f t="shared" si="148"/>
        <v>8.3997715241429412E-3</v>
      </c>
      <c r="N56" s="12">
        <f t="shared" si="148"/>
        <v>7.8732114374850618E-3</v>
      </c>
      <c r="O56" s="12">
        <f t="shared" si="148"/>
        <v>9.5435564026546509E-3</v>
      </c>
      <c r="P56" s="12">
        <f t="shared" si="148"/>
        <v>5.6550059616438256E-3</v>
      </c>
      <c r="Q56" s="12">
        <f t="shared" si="148"/>
        <v>6.4216914958630774E-3</v>
      </c>
      <c r="R56" s="12">
        <f t="shared" si="148"/>
        <v>6.7164122366871947E-3</v>
      </c>
      <c r="S56" s="12">
        <f t="shared" si="148"/>
        <v>6.1111719234686803E-3</v>
      </c>
      <c r="T56" s="12">
        <f t="shared" si="148"/>
        <v>5.2131533806084275E-3</v>
      </c>
      <c r="U56" s="12">
        <f t="shared" si="148"/>
        <v>6.3011778442033711E-3</v>
      </c>
      <c r="V56" s="12">
        <f t="shared" si="148"/>
        <v>7.3768987169482722E-3</v>
      </c>
      <c r="W56" s="12">
        <f t="shared" si="148"/>
        <v>5.9130901857554182E-3</v>
      </c>
      <c r="X56" s="12" t="str">
        <f t="shared" si="148"/>
        <v/>
      </c>
      <c r="Y56" s="12">
        <f t="shared" si="148"/>
        <v>1.5446889111404103E-2</v>
      </c>
      <c r="Z56" s="12">
        <f t="shared" si="148"/>
        <v>1.4453851143713876E-2</v>
      </c>
      <c r="AA56" s="12">
        <f t="shared" si="148"/>
        <v>1.2531609541139847E-2</v>
      </c>
      <c r="AB56" s="12">
        <f t="shared" si="148"/>
        <v>1.382729861756671E-2</v>
      </c>
      <c r="AC56" s="12">
        <f t="shared" si="148"/>
        <v>1.1107120766453583E-2</v>
      </c>
      <c r="AD56" s="12">
        <f t="shared" si="148"/>
        <v>1.2686854259386435E-2</v>
      </c>
      <c r="AE56" s="12" t="str">
        <f t="shared" si="148"/>
        <v/>
      </c>
      <c r="AF56" s="12" t="str">
        <f t="shared" si="148"/>
        <v/>
      </c>
      <c r="AG56" s="12" t="str">
        <f t="shared" si="148"/>
        <v/>
      </c>
      <c r="AH56" s="12">
        <f t="shared" si="148"/>
        <v>5.0767644212140707E-3</v>
      </c>
      <c r="AI56" s="12">
        <f t="shared" si="148"/>
        <v>3.5140390549156849E-3</v>
      </c>
      <c r="AJ56" s="12">
        <f t="shared" si="148"/>
        <v>2.8312108019929311E-3</v>
      </c>
      <c r="AK56" s="12">
        <f t="shared" si="148"/>
        <v>2.6732442342970639E-3</v>
      </c>
      <c r="AL56" s="12">
        <f t="shared" si="148"/>
        <v>2.7390126130130152E-3</v>
      </c>
      <c r="AM56" s="12">
        <f t="shared" si="148"/>
        <v>2.9161156715454893E-3</v>
      </c>
      <c r="AN56" s="12">
        <f t="shared" si="148"/>
        <v>2.841765027993264E-3</v>
      </c>
      <c r="AO56" s="12">
        <f t="shared" si="148"/>
        <v>2.8026369584661067E-3</v>
      </c>
      <c r="AP56" s="12">
        <f>IFERROR(AP48/(SUM(AP$44:AP$48)-AP$48),"")</f>
        <v>2.6436991262281011E-3</v>
      </c>
      <c r="AQ56" s="12">
        <f t="shared" ref="AQ56:CQ56" si="149">IFERROR(AQ48/(SUM(AQ$44:AQ$48)-AQ$48),"")</f>
        <v>2.5804285363901724E-3</v>
      </c>
      <c r="AR56" s="12">
        <f t="shared" si="149"/>
        <v>2.5893313224872095E-3</v>
      </c>
      <c r="AS56" s="12">
        <f t="shared" ref="AS56:AU56" si="150">IFERROR(AS48/(SUM(AS$44:AS$48)-AS$48),"")</f>
        <v>2.5744913377541761E-3</v>
      </c>
      <c r="AT56" s="12">
        <f t="shared" si="150"/>
        <v>2.4495962668237528E-3</v>
      </c>
      <c r="AU56" s="12">
        <f t="shared" si="150"/>
        <v>2.5720484730060666E-3</v>
      </c>
      <c r="AV56" s="12">
        <f t="shared" si="149"/>
        <v>2.7056490789691893E-3</v>
      </c>
      <c r="AW56" s="12">
        <f t="shared" si="149"/>
        <v>2.8053480653579769E-3</v>
      </c>
      <c r="AX56" s="12">
        <f t="shared" si="149"/>
        <v>2.8645856687473949E-3</v>
      </c>
      <c r="AY56" s="12">
        <f t="shared" si="149"/>
        <v>2.7651081567395251E-3</v>
      </c>
      <c r="AZ56" s="12">
        <f t="shared" si="149"/>
        <v>2.5518834748852349E-3</v>
      </c>
      <c r="BA56" s="12">
        <f t="shared" si="149"/>
        <v>2.5571960121557424E-3</v>
      </c>
      <c r="BB56" s="12">
        <f t="shared" ref="BB56:BD56" si="151">IFERROR(BB48/(SUM(BB$44:BB$48)-BB$48),"")</f>
        <v>2.6133489959775137E-3</v>
      </c>
      <c r="BC56" s="12">
        <f t="shared" si="151"/>
        <v>2.6554915081808675E-3</v>
      </c>
      <c r="BD56" s="12">
        <f t="shared" si="151"/>
        <v>2.8713534331155782E-3</v>
      </c>
      <c r="BE56" s="12">
        <f t="shared" si="149"/>
        <v>2.7025440544689128E-3</v>
      </c>
      <c r="BF56" s="12">
        <f t="shared" si="149"/>
        <v>2.9989469024855604E-3</v>
      </c>
      <c r="BG56" s="12">
        <f t="shared" si="149"/>
        <v>2.857541114791235E-3</v>
      </c>
      <c r="BH56" s="12">
        <f t="shared" si="149"/>
        <v>2.7876851737692904E-3</v>
      </c>
      <c r="BI56" s="12">
        <f t="shared" si="149"/>
        <v>2.6131766455370327E-3</v>
      </c>
      <c r="BJ56" s="12">
        <f t="shared" si="149"/>
        <v>2.4480663483722243E-3</v>
      </c>
      <c r="BK56" s="12">
        <f t="shared" si="149"/>
        <v>2.4789524545172892E-3</v>
      </c>
      <c r="BL56" s="12">
        <f t="shared" ref="BL56:BM56" si="152">IFERROR(BL48/(SUM(BL$44:BL$48)-BL$48),"")</f>
        <v>2.6239917465741072E-3</v>
      </c>
      <c r="BM56" s="12">
        <f t="shared" si="152"/>
        <v>2.6954797790728581E-3</v>
      </c>
      <c r="BN56" s="12">
        <f t="shared" si="149"/>
        <v>2.6876388553179623E-3</v>
      </c>
      <c r="BO56" s="12">
        <f t="shared" si="149"/>
        <v>2.8002414524885598E-3</v>
      </c>
      <c r="BP56" s="12">
        <f t="shared" si="149"/>
        <v>2.7977539671447567E-3</v>
      </c>
      <c r="BQ56" s="12">
        <f t="shared" si="149"/>
        <v>2.6972162778499263E-3</v>
      </c>
      <c r="BR56" s="12">
        <f t="shared" si="149"/>
        <v>2.5583628161467112E-3</v>
      </c>
      <c r="BS56" s="12">
        <f t="shared" si="149"/>
        <v>2.5430559704005232E-3</v>
      </c>
      <c r="BT56" s="12">
        <f t="shared" ref="BT56:BV56" si="153">IFERROR(BT48/(SUM(BT$44:BT$48)-BT$48),"")</f>
        <v>2.9891510751497135E-3</v>
      </c>
      <c r="BU56" s="12">
        <f t="shared" si="153"/>
        <v>2.5153246218499892E-3</v>
      </c>
      <c r="BV56" s="12">
        <f t="shared" si="153"/>
        <v>2.7543866952454378E-3</v>
      </c>
      <c r="BW56" s="12">
        <f t="shared" si="149"/>
        <v>2.731297822780295E-3</v>
      </c>
      <c r="BX56" s="12">
        <f t="shared" si="149"/>
        <v>2.9650194855881094E-3</v>
      </c>
      <c r="BY56" s="12">
        <f t="shared" si="149"/>
        <v>2.7648599709597385E-3</v>
      </c>
      <c r="BZ56" s="12">
        <f t="shared" si="149"/>
        <v>2.7635688659424953E-3</v>
      </c>
      <c r="CA56" s="12">
        <f t="shared" si="149"/>
        <v>2.6230306976797735E-3</v>
      </c>
      <c r="CB56" s="12">
        <f t="shared" si="149"/>
        <v>2.552004882575639E-3</v>
      </c>
      <c r="CC56" s="12">
        <f t="shared" ref="CC56:CD56" si="154">IFERROR(CC48/(SUM(CC$44:CC$48)-CC$48),"")</f>
        <v>2.5413547040266217E-3</v>
      </c>
      <c r="CD56" s="12">
        <f t="shared" si="154"/>
        <v>2.4989910578630315E-3</v>
      </c>
      <c r="CE56" s="12">
        <f t="shared" si="149"/>
        <v>2.731609630145499E-3</v>
      </c>
      <c r="CF56" s="12">
        <f t="shared" si="149"/>
        <v>2.7654202646647374E-3</v>
      </c>
      <c r="CG56" s="12">
        <f t="shared" si="149"/>
        <v>2.8721827321295992E-3</v>
      </c>
      <c r="CH56" s="12">
        <f t="shared" si="149"/>
        <v>2.8116024709069665E-3</v>
      </c>
      <c r="CI56" s="12">
        <f t="shared" si="149"/>
        <v>2.6999586692347975E-3</v>
      </c>
      <c r="CJ56" s="12">
        <f t="shared" si="149"/>
        <v>2.5162971504961475E-3</v>
      </c>
      <c r="CK56" s="12">
        <f t="shared" si="149"/>
        <v>2.525190045026088E-3</v>
      </c>
      <c r="CL56" s="12">
        <f t="shared" ref="CL56:CN56" si="155">IFERROR(CL48/(SUM(CL$44:CL$48)-CL$48),"")</f>
        <v>2.5827431770762228E-3</v>
      </c>
      <c r="CM56" s="12">
        <f t="shared" si="155"/>
        <v>2.7105296140699227E-3</v>
      </c>
      <c r="CN56" s="12">
        <f t="shared" si="155"/>
        <v>2.495647819622417E-3</v>
      </c>
      <c r="CO56" s="12">
        <f t="shared" si="149"/>
        <v>2.6687001367503016E-3</v>
      </c>
      <c r="CP56" s="12">
        <f t="shared" si="149"/>
        <v>2.8012199198107191E-3</v>
      </c>
      <c r="CQ56" s="12">
        <f t="shared" si="149"/>
        <v>2.645082238556236E-3</v>
      </c>
      <c r="CR56" s="12">
        <f>IFERROR(CR48/(SUM(CR$44:CR$48)-CR$48),"")</f>
        <v>2.7709909810632225E-3</v>
      </c>
      <c r="CS56" s="12">
        <f t="shared" ref="CS56:CU56" si="156">IFERROR(CS48/(SUM(CS$44:CS$48)-CS$48),"")</f>
        <v>2.649649190099313E-3</v>
      </c>
      <c r="CT56" s="12">
        <f t="shared" si="156"/>
        <v>2.5312561562449904E-3</v>
      </c>
      <c r="CU56" s="12">
        <f t="shared" si="156"/>
        <v>2.5851524495037683E-3</v>
      </c>
      <c r="CV56" s="12">
        <f t="shared" ref="CV56:DA56" si="157">IFERROR(CV48/(SUM(CV$44:CV$48)-CV$48),"")</f>
        <v>2.4570131335807975E-3</v>
      </c>
      <c r="CW56" s="12" t="str">
        <f t="shared" si="157"/>
        <v/>
      </c>
      <c r="CX56" s="12">
        <f t="shared" si="157"/>
        <v>1.4703742394633595E-3</v>
      </c>
      <c r="CY56" s="12">
        <f t="shared" si="157"/>
        <v>1.2933434731735114E-3</v>
      </c>
      <c r="CZ56" s="12">
        <f t="shared" si="157"/>
        <v>1.2796325953835052E-3</v>
      </c>
      <c r="DA56" s="12">
        <f t="shared" si="157"/>
        <v>1.3073740850124134E-3</v>
      </c>
      <c r="DB56" s="12">
        <f t="shared" ref="DB56:JE56" si="158">IFERROR(DB48/(SUM(DB$44:DB$48)-DB$48),"")</f>
        <v>1.3612319333571217E-3</v>
      </c>
      <c r="DC56" s="12">
        <f t="shared" si="158"/>
        <v>1.3473332519338889E-3</v>
      </c>
      <c r="DD56" s="12">
        <f t="shared" si="158"/>
        <v>2.5290558415812527E-3</v>
      </c>
      <c r="DE56" s="12">
        <f t="shared" si="158"/>
        <v>3.4611209013602454E-3</v>
      </c>
      <c r="DF56" s="12">
        <f t="shared" si="158"/>
        <v>2.6449909665530289E-3</v>
      </c>
      <c r="DG56" s="12">
        <f t="shared" si="158"/>
        <v>2.5312077766441064E-3</v>
      </c>
      <c r="DH56" s="12">
        <f t="shared" ref="DH56:FS56" si="159">IFERROR(DH48/(SUM(DH$44:DH$48)-DH$48),"")</f>
        <v>2.2515953821046716E-3</v>
      </c>
      <c r="DI56" s="12">
        <f t="shared" si="159"/>
        <v>2.2120525431539519E-3</v>
      </c>
      <c r="DJ56" s="12">
        <f t="shared" si="159"/>
        <v>2.258097751292864E-3</v>
      </c>
      <c r="DK56" s="12">
        <f t="shared" si="159"/>
        <v>2.2658892291045674E-3</v>
      </c>
      <c r="DL56" s="12">
        <f t="shared" si="159"/>
        <v>2.2725116129692709E-3</v>
      </c>
      <c r="DM56" s="12">
        <f t="shared" si="159"/>
        <v>2.2586646661883055E-3</v>
      </c>
      <c r="DN56" s="12">
        <f t="shared" si="159"/>
        <v>2.2523649497801211E-3</v>
      </c>
      <c r="DO56" s="12">
        <f t="shared" si="159"/>
        <v>2.4075500971041824E-3</v>
      </c>
      <c r="DP56" s="12">
        <f t="shared" si="159"/>
        <v>2.6360202854415573E-3</v>
      </c>
      <c r="DQ56" s="12">
        <f t="shared" si="159"/>
        <v>2.4571091933488741E-3</v>
      </c>
      <c r="DR56" s="12" t="str">
        <f t="shared" si="159"/>
        <v/>
      </c>
      <c r="DS56" s="12">
        <f t="shared" si="159"/>
        <v>1.4703511557334443E-3</v>
      </c>
      <c r="DT56" s="12">
        <f t="shared" si="159"/>
        <v>1.2933221565872752E-3</v>
      </c>
      <c r="DU56" s="12">
        <f t="shared" si="159"/>
        <v>1.2796117283569853E-3</v>
      </c>
      <c r="DV56" s="12">
        <f t="shared" si="159"/>
        <v>1.307352984086532E-3</v>
      </c>
      <c r="DW56" s="12">
        <f t="shared" si="159"/>
        <v>1.3612104036943586E-3</v>
      </c>
      <c r="DX56" s="12">
        <f t="shared" si="159"/>
        <v>1.3363991209399621E-3</v>
      </c>
      <c r="DY56" s="12">
        <f t="shared" si="159"/>
        <v>1.2731458544701462E-3</v>
      </c>
      <c r="DZ56" s="12">
        <f t="shared" si="159"/>
        <v>7.8030907312978907E-3</v>
      </c>
      <c r="EA56" s="12">
        <f t="shared" si="159"/>
        <v>1.2841918138564513E-2</v>
      </c>
      <c r="EB56" s="12">
        <f t="shared" si="159"/>
        <v>1.1769491277237077E-2</v>
      </c>
      <c r="EC56" s="12">
        <f t="shared" si="159"/>
        <v>8.8538466713156787E-3</v>
      </c>
      <c r="ED56" s="12">
        <f t="shared" si="159"/>
        <v>8.7343726092609496E-3</v>
      </c>
      <c r="EE56" s="12">
        <f t="shared" si="159"/>
        <v>8.5435085904515418E-3</v>
      </c>
      <c r="EF56" s="12">
        <f t="shared" si="159"/>
        <v>8.1844373932025427E-3</v>
      </c>
      <c r="EG56" s="12">
        <f t="shared" si="159"/>
        <v>7.2951882135337265E-3</v>
      </c>
      <c r="EH56" s="12">
        <f t="shared" si="159"/>
        <v>7.0674110214054321E-3</v>
      </c>
      <c r="EI56" s="12">
        <f t="shared" si="159"/>
        <v>6.713600084101508E-3</v>
      </c>
      <c r="EJ56" s="12">
        <f t="shared" si="159"/>
        <v>5.8475807046239822E-3</v>
      </c>
      <c r="EK56" s="12">
        <f t="shared" si="159"/>
        <v>5.9115376384857986E-3</v>
      </c>
      <c r="EL56" s="12">
        <f t="shared" si="159"/>
        <v>5.7654315426284367E-3</v>
      </c>
      <c r="EM56" s="12">
        <f t="shared" si="159"/>
        <v>5.9191470303860318E-3</v>
      </c>
      <c r="EN56" s="12">
        <f t="shared" si="159"/>
        <v>5.572893591292977E-3</v>
      </c>
      <c r="EO56" s="12">
        <f t="shared" si="159"/>
        <v>5.6988164280399991E-3</v>
      </c>
      <c r="EP56" s="12">
        <f t="shared" si="159"/>
        <v>5.4070992421669604E-3</v>
      </c>
      <c r="EQ56" s="12">
        <f t="shared" si="159"/>
        <v>5.3805803490310821E-3</v>
      </c>
      <c r="ER56" s="12">
        <f t="shared" si="159"/>
        <v>5.268332290013937E-3</v>
      </c>
      <c r="ES56" s="12">
        <f t="shared" si="159"/>
        <v>5.0973599733427407E-3</v>
      </c>
      <c r="ET56" s="12">
        <f t="shared" si="159"/>
        <v>5.0821347198079297E-3</v>
      </c>
      <c r="EU56" s="12">
        <f t="shared" si="159"/>
        <v>4.8144631080949832E-3</v>
      </c>
      <c r="EV56" s="12">
        <f t="shared" si="159"/>
        <v>4.9628509154911625E-3</v>
      </c>
      <c r="EW56" s="12">
        <f t="shared" si="159"/>
        <v>5.0705571814961591E-3</v>
      </c>
      <c r="EX56" s="12">
        <f t="shared" si="159"/>
        <v>5.0852132883673186E-3</v>
      </c>
      <c r="EY56" s="12" t="str">
        <f t="shared" si="159"/>
        <v/>
      </c>
      <c r="EZ56" s="12">
        <f t="shared" si="159"/>
        <v>1.2393394968323887E-3</v>
      </c>
      <c r="FA56" s="12">
        <f t="shared" si="159"/>
        <v>1.3580913768300022E-3</v>
      </c>
      <c r="FB56" s="12">
        <f t="shared" si="159"/>
        <v>1.4830251266212556E-3</v>
      </c>
      <c r="FC56" s="12">
        <f t="shared" si="159"/>
        <v>1.4852578195206632E-3</v>
      </c>
      <c r="FD56" s="12">
        <f t="shared" si="159"/>
        <v>1.5056445108933894E-3</v>
      </c>
      <c r="FE56" s="12">
        <f t="shared" si="159"/>
        <v>1.5410467619956418E-3</v>
      </c>
      <c r="FF56" s="12">
        <f t="shared" si="159"/>
        <v>1.4201091320475911E-3</v>
      </c>
      <c r="FG56" s="12">
        <f t="shared" si="159"/>
        <v>1.3343085543136091E-3</v>
      </c>
      <c r="FH56" s="12">
        <f t="shared" si="159"/>
        <v>1.3241562366514421E-3</v>
      </c>
      <c r="FI56" s="12">
        <f t="shared" si="159"/>
        <v>1.3544072611937053E-3</v>
      </c>
      <c r="FJ56" s="12">
        <f t="shared" si="159"/>
        <v>1.3840650193432701E-3</v>
      </c>
      <c r="FK56" s="12">
        <f t="shared" si="159"/>
        <v>1.3384967346044226E-3</v>
      </c>
      <c r="FL56" s="12">
        <f t="shared" si="159"/>
        <v>1.3527040248650975E-3</v>
      </c>
      <c r="FM56" s="12">
        <f t="shared" si="159"/>
        <v>1.337258104187484E-3</v>
      </c>
      <c r="FN56" s="12">
        <f t="shared" si="159"/>
        <v>1.3207760336720305E-3</v>
      </c>
      <c r="FO56" s="12">
        <f t="shared" si="159"/>
        <v>1.3618579869499284E-3</v>
      </c>
      <c r="FP56" s="12">
        <f t="shared" si="159"/>
        <v>1.2952554672613235E-3</v>
      </c>
      <c r="FQ56" s="12">
        <f t="shared" si="159"/>
        <v>1.2904447009029522E-3</v>
      </c>
      <c r="FR56" s="12">
        <f t="shared" si="159"/>
        <v>1.2868032795232188E-3</v>
      </c>
      <c r="FS56" s="12">
        <f t="shared" si="159"/>
        <v>1.2599661616470702E-3</v>
      </c>
      <c r="FT56" s="12">
        <f t="shared" ref="FT56:IE56" si="160">IFERROR(FT48/(SUM(FT$44:FT$48)-FT$48),"")</f>
        <v>1.2646100830347633E-3</v>
      </c>
      <c r="FU56" s="12">
        <f t="shared" si="160"/>
        <v>1.352776419800651E-3</v>
      </c>
      <c r="FV56" s="12">
        <f t="shared" si="160"/>
        <v>1.3224667078265704E-3</v>
      </c>
      <c r="FW56" s="12">
        <f t="shared" si="160"/>
        <v>1.2469340587876535E-3</v>
      </c>
      <c r="FX56" s="12">
        <f t="shared" si="160"/>
        <v>1.2470686887379946E-3</v>
      </c>
      <c r="FY56" s="12">
        <f t="shared" si="160"/>
        <v>1.2301973811670213E-3</v>
      </c>
      <c r="FZ56" s="12">
        <f t="shared" si="160"/>
        <v>1.2220136651378277E-3</v>
      </c>
      <c r="GA56" s="12">
        <f t="shared" si="160"/>
        <v>1.1685437700727041E-3</v>
      </c>
      <c r="GB56" s="12">
        <f t="shared" si="160"/>
        <v>1.8911560753742916E-3</v>
      </c>
      <c r="GC56" s="12">
        <f t="shared" si="160"/>
        <v>2.3962464630829781E-3</v>
      </c>
      <c r="GD56" s="12" t="str">
        <f t="shared" si="160"/>
        <v/>
      </c>
      <c r="GE56" s="12" t="str">
        <f t="shared" si="160"/>
        <v/>
      </c>
      <c r="GF56" s="12" t="str">
        <f t="shared" si="160"/>
        <v/>
      </c>
      <c r="GG56" s="12" t="str">
        <f t="shared" si="160"/>
        <v/>
      </c>
      <c r="GH56" s="12" t="str">
        <f t="shared" si="160"/>
        <v/>
      </c>
      <c r="GI56" s="12" t="str">
        <f t="shared" si="160"/>
        <v/>
      </c>
      <c r="GJ56" s="12" t="str">
        <f t="shared" si="160"/>
        <v/>
      </c>
      <c r="GK56" s="12" t="str">
        <f t="shared" si="160"/>
        <v/>
      </c>
      <c r="GL56" s="12">
        <f t="shared" si="160"/>
        <v>1.6793714541401149E-3</v>
      </c>
      <c r="GM56" s="12">
        <f t="shared" si="160"/>
        <v>2.1316102868165119E-3</v>
      </c>
      <c r="GN56" s="12">
        <f t="shared" si="160"/>
        <v>1.8823394534214371E-3</v>
      </c>
      <c r="GO56" s="12">
        <f t="shared" si="160"/>
        <v>2.3136043523506278E-3</v>
      </c>
      <c r="GP56" s="12">
        <f t="shared" si="160"/>
        <v>2.2653075283005628E-3</v>
      </c>
      <c r="GQ56" s="12">
        <f t="shared" si="160"/>
        <v>2.3738535232494728E-3</v>
      </c>
      <c r="GR56" s="12">
        <f t="shared" si="160"/>
        <v>1.8226328459518936E-3</v>
      </c>
      <c r="GS56" s="12">
        <f t="shared" si="160"/>
        <v>1.9600341998776208E-3</v>
      </c>
      <c r="GT56" s="12">
        <f t="shared" si="160"/>
        <v>1.5717489572112412E-3</v>
      </c>
      <c r="GU56" s="12">
        <f t="shared" si="160"/>
        <v>1.5688042437409482E-3</v>
      </c>
      <c r="GV56" s="12">
        <f t="shared" si="160"/>
        <v>1.6072528717461306E-3</v>
      </c>
      <c r="GW56" s="12">
        <f t="shared" si="160"/>
        <v>1.5811664884941203E-3</v>
      </c>
      <c r="GX56" s="12">
        <f t="shared" si="160"/>
        <v>1.6010604775964596E-3</v>
      </c>
      <c r="GY56" s="12">
        <f t="shared" si="160"/>
        <v>1.871270140052833E-3</v>
      </c>
      <c r="GZ56" s="12">
        <f t="shared" si="160"/>
        <v>1.3696751947282597E-3</v>
      </c>
      <c r="HA56" s="12">
        <f t="shared" si="160"/>
        <v>1.3345457658941518E-3</v>
      </c>
      <c r="HB56" s="12">
        <f t="shared" si="160"/>
        <v>1.4183631053648511E-3</v>
      </c>
      <c r="HC56" s="12">
        <f t="shared" si="160"/>
        <v>1.3891708982561577E-3</v>
      </c>
      <c r="HD56" s="12">
        <f t="shared" si="160"/>
        <v>1.4379947332968039E-3</v>
      </c>
      <c r="HE56" s="12">
        <f t="shared" si="160"/>
        <v>1.338969664263553E-3</v>
      </c>
      <c r="HF56" s="12">
        <f t="shared" si="160"/>
        <v>1.2203928496884557E-3</v>
      </c>
      <c r="HG56" s="12">
        <f t="shared" si="160"/>
        <v>1.2282899667978289E-3</v>
      </c>
      <c r="HH56" s="12">
        <f t="shared" si="160"/>
        <v>1.3094461673399758E-3</v>
      </c>
      <c r="HI56" s="12">
        <f t="shared" si="160"/>
        <v>1.2071212629501859E-3</v>
      </c>
      <c r="HJ56" s="12">
        <f t="shared" si="160"/>
        <v>1.3939274996342514E-3</v>
      </c>
      <c r="HK56" s="12" t="str">
        <f t="shared" si="160"/>
        <v/>
      </c>
      <c r="HL56" s="12" t="str">
        <f t="shared" si="160"/>
        <v/>
      </c>
      <c r="HM56" s="12" t="str">
        <f t="shared" si="160"/>
        <v/>
      </c>
      <c r="HN56" s="12" t="str">
        <f t="shared" si="160"/>
        <v/>
      </c>
      <c r="HO56" s="12" t="str">
        <f t="shared" si="160"/>
        <v/>
      </c>
      <c r="HP56" s="12" t="str">
        <f t="shared" si="160"/>
        <v/>
      </c>
      <c r="HQ56" s="12" t="str">
        <f t="shared" si="160"/>
        <v/>
      </c>
      <c r="HR56" s="12" t="str">
        <f t="shared" si="160"/>
        <v/>
      </c>
      <c r="HS56" s="12" t="str">
        <f t="shared" si="160"/>
        <v/>
      </c>
      <c r="HT56" s="12" t="str">
        <f t="shared" si="160"/>
        <v/>
      </c>
      <c r="HU56" s="12" t="str">
        <f t="shared" si="160"/>
        <v/>
      </c>
      <c r="HV56" s="12" t="str">
        <f t="shared" si="160"/>
        <v/>
      </c>
      <c r="HW56" s="12">
        <f t="shared" si="160"/>
        <v>9.8055920819592685E-4</v>
      </c>
      <c r="HX56" s="12" t="str">
        <f t="shared" si="160"/>
        <v/>
      </c>
      <c r="HY56" s="12">
        <f t="shared" si="160"/>
        <v>9.9254819776526467E-4</v>
      </c>
      <c r="HZ56" s="12">
        <f t="shared" si="160"/>
        <v>9.8256450129585531E-4</v>
      </c>
      <c r="IA56" s="12">
        <f t="shared" si="160"/>
        <v>9.8035615920572753E-4</v>
      </c>
      <c r="IB56" s="12">
        <f t="shared" si="160"/>
        <v>9.8141511329391897E-4</v>
      </c>
      <c r="IC56" s="12" t="str">
        <f t="shared" si="160"/>
        <v/>
      </c>
      <c r="ID56" s="12">
        <f t="shared" si="160"/>
        <v>9.8353816409274845E-4</v>
      </c>
      <c r="IE56" s="12" t="str">
        <f t="shared" si="160"/>
        <v/>
      </c>
      <c r="IF56" s="12" t="str">
        <f t="shared" ref="IF56:JD56" si="161">IFERROR(IF48/(SUM(IF$44:IF$48)-IF$48),"")</f>
        <v/>
      </c>
      <c r="IG56" s="12" t="str">
        <f t="shared" si="161"/>
        <v/>
      </c>
      <c r="IH56" s="12" t="str">
        <f t="shared" si="161"/>
        <v/>
      </c>
      <c r="II56" s="12" t="str">
        <f t="shared" si="161"/>
        <v/>
      </c>
      <c r="IJ56" s="12" t="str">
        <f t="shared" si="161"/>
        <v/>
      </c>
      <c r="IK56" s="12" t="str">
        <f t="shared" si="161"/>
        <v/>
      </c>
      <c r="IL56" s="12">
        <f t="shared" si="161"/>
        <v>9.7636511920380306E-4</v>
      </c>
      <c r="IM56" s="12" t="str">
        <f t="shared" si="161"/>
        <v/>
      </c>
      <c r="IN56" s="12" t="str">
        <f t="shared" si="161"/>
        <v/>
      </c>
      <c r="IO56" s="12">
        <f t="shared" si="161"/>
        <v>7.2967213236867371E-3</v>
      </c>
      <c r="IP56" s="12">
        <f t="shared" si="161"/>
        <v>8.1788555111598424E-3</v>
      </c>
      <c r="IQ56" s="12">
        <f t="shared" si="161"/>
        <v>7.9721711962552639E-3</v>
      </c>
      <c r="IR56" s="12">
        <f t="shared" si="161"/>
        <v>8.6747438384750814E-3</v>
      </c>
      <c r="IS56" s="12">
        <f t="shared" si="161"/>
        <v>7.2335060164220805E-3</v>
      </c>
      <c r="IT56" s="12">
        <f t="shared" si="161"/>
        <v>6.6350647923056581E-3</v>
      </c>
      <c r="IU56" s="12">
        <f t="shared" si="161"/>
        <v>6.4541154274251195E-3</v>
      </c>
      <c r="IV56" s="12">
        <f t="shared" si="161"/>
        <v>6.253148055537899E-3</v>
      </c>
      <c r="IW56" s="12">
        <f t="shared" si="161"/>
        <v>5.1177300473728808E-3</v>
      </c>
      <c r="IX56" s="12">
        <f t="shared" si="161"/>
        <v>5.1271049444358277E-3</v>
      </c>
      <c r="IY56" s="12">
        <f t="shared" si="161"/>
        <v>4.5688129784782448E-3</v>
      </c>
      <c r="IZ56" s="12">
        <f t="shared" si="161"/>
        <v>4.3441680460847712E-3</v>
      </c>
      <c r="JA56" s="12">
        <f t="shared" si="161"/>
        <v>4.3459009758957268E-3</v>
      </c>
      <c r="JB56" s="12">
        <f t="shared" si="161"/>
        <v>4.340113666717777E-3</v>
      </c>
      <c r="JC56" s="12">
        <f t="shared" si="161"/>
        <v>4.2118962550526159E-3</v>
      </c>
      <c r="JD56" s="12">
        <f t="shared" si="161"/>
        <v>4.1519752976209041E-3</v>
      </c>
      <c r="JE56" s="12">
        <f t="shared" si="158"/>
        <v>4.2668453502511111E-3</v>
      </c>
    </row>
    <row r="58" spans="1:265" s="7" customFormat="1" x14ac:dyDescent="0.2">
      <c r="A58" s="8"/>
      <c r="B58" s="22" t="s">
        <v>8</v>
      </c>
      <c r="C58" s="6" t="s">
        <v>29</v>
      </c>
      <c r="D58" s="6"/>
    </row>
    <row r="59" spans="1:265" s="7" customFormat="1" x14ac:dyDescent="0.2">
      <c r="A59" s="23" t="s">
        <v>14</v>
      </c>
      <c r="B59" s="22" t="s">
        <v>53</v>
      </c>
      <c r="C59" s="11">
        <v>2</v>
      </c>
      <c r="D59" s="11"/>
      <c r="E59" s="15" t="str">
        <f>IF(E23,E40*(VLOOKUP(E$1,Conditions!$A:$CT,MATCH($B59&amp;"_m1",Conditions!$S$1:$CT$1,0)+Conditions!$Q$2,FALSE)*E$19+E$18*VLOOKUP(E$1,Conditions!$A:$CT,MATCH($B59&amp;"_m2",Conditions!$S$1:$CT$1,0)+Conditions!$Q$2,FALSE))+VLOOKUP(E$1,Conditions!$A:$CT,MATCH($B59&amp;"_b",Conditions!$S$1:$CT$1,0)+Conditions!$Q$2,FALSE),"")</f>
        <v/>
      </c>
      <c r="F59" s="15">
        <f>IF(F23,F40*(VLOOKUP(F$1,Conditions!$A:$CT,MATCH($B59&amp;"_m1",Conditions!$S$1:$CT$1,0)+Conditions!$Q$2,FALSE)*F$19+F$18*VLOOKUP(F$1,Conditions!$A:$CT,MATCH($B59&amp;"_m2",Conditions!$S$1:$CT$1,0)+Conditions!$Q$2,FALSE))+VLOOKUP(F$1,Conditions!$A:$CT,MATCH($B59&amp;"_b",Conditions!$S$1:$CT$1,0)+Conditions!$Q$2,FALSE),"")</f>
        <v>9.7962000847946687E-6</v>
      </c>
      <c r="G59" s="15">
        <f>IF(G23,G40*(VLOOKUP(G$1,Conditions!$A:$CT,MATCH($B59&amp;"_m1",Conditions!$S$1:$CT$1,0)+Conditions!$Q$2,FALSE)*G$19+G$18*VLOOKUP(G$1,Conditions!$A:$CT,MATCH($B59&amp;"_m2",Conditions!$S$1:$CT$1,0)+Conditions!$Q$2,FALSE))+VLOOKUP(G$1,Conditions!$A:$CT,MATCH($B59&amp;"_b",Conditions!$S$1:$CT$1,0)+Conditions!$Q$2,FALSE),"")</f>
        <v>9.7962000847946687E-6</v>
      </c>
      <c r="H59" s="15">
        <f>IF(H23,H40*(VLOOKUP(H$1,Conditions!$A:$CT,MATCH($B59&amp;"_m1",Conditions!$S$1:$CT$1,0)+Conditions!$Q$2,FALSE)*H$19+H$18*VLOOKUP(H$1,Conditions!$A:$CT,MATCH($B59&amp;"_m2",Conditions!$S$1:$CT$1,0)+Conditions!$Q$2,FALSE))+VLOOKUP(H$1,Conditions!$A:$CT,MATCH($B59&amp;"_b",Conditions!$S$1:$CT$1,0)+Conditions!$Q$2,FALSE),"")</f>
        <v>9.7962000847946687E-6</v>
      </c>
      <c r="I59" s="15">
        <f>IF(I23,I40*(VLOOKUP(I$1,Conditions!$A:$CT,MATCH($B59&amp;"_m1",Conditions!$S$1:$CT$1,0)+Conditions!$Q$2,FALSE)*I$19+I$18*VLOOKUP(I$1,Conditions!$A:$CT,MATCH($B59&amp;"_m2",Conditions!$S$1:$CT$1,0)+Conditions!$Q$2,FALSE))+VLOOKUP(I$1,Conditions!$A:$CT,MATCH($B59&amp;"_b",Conditions!$S$1:$CT$1,0)+Conditions!$Q$2,FALSE),"")</f>
        <v>9.7962000847946687E-6</v>
      </c>
      <c r="J59" s="15">
        <f>IF(J23,J40*(VLOOKUP(J$1,Conditions!$A:$CT,MATCH($B59&amp;"_m1",Conditions!$S$1:$CT$1,0)+Conditions!$Q$2,FALSE)*J$19+J$18*VLOOKUP(J$1,Conditions!$A:$CT,MATCH($B59&amp;"_m2",Conditions!$S$1:$CT$1,0)+Conditions!$Q$2,FALSE))+VLOOKUP(J$1,Conditions!$A:$CT,MATCH($B59&amp;"_b",Conditions!$S$1:$CT$1,0)+Conditions!$Q$2,FALSE),"")</f>
        <v>9.7962000847946687E-6</v>
      </c>
      <c r="K59" s="15">
        <f>IF(K23,K40*(VLOOKUP(K$1,Conditions!$A:$CT,MATCH($B59&amp;"_m1",Conditions!$S$1:$CT$1,0)+Conditions!$Q$2,FALSE)*K$19+K$18*VLOOKUP(K$1,Conditions!$A:$CT,MATCH($B59&amp;"_m2",Conditions!$S$1:$CT$1,0)+Conditions!$Q$2,FALSE))+VLOOKUP(K$1,Conditions!$A:$CT,MATCH($B59&amp;"_b",Conditions!$S$1:$CT$1,0)+Conditions!$Q$2,FALSE),"")</f>
        <v>9.7962000847946687E-6</v>
      </c>
      <c r="L59" s="15">
        <f>IF(L23,L40*(VLOOKUP(L$1,Conditions!$A:$CT,MATCH($B59&amp;"_m1",Conditions!$S$1:$CT$1,0)+Conditions!$Q$2,FALSE)*L$19+L$18*VLOOKUP(L$1,Conditions!$A:$CT,MATCH($B59&amp;"_m2",Conditions!$S$1:$CT$1,0)+Conditions!$Q$2,FALSE))+VLOOKUP(L$1,Conditions!$A:$CT,MATCH($B59&amp;"_b",Conditions!$S$1:$CT$1,0)+Conditions!$Q$2,FALSE),"")</f>
        <v>9.7962000847946687E-6</v>
      </c>
      <c r="M59" s="15">
        <f>IF(M23,M40*(VLOOKUP(M$1,Conditions!$A:$CT,MATCH($B59&amp;"_m1",Conditions!$S$1:$CT$1,0)+Conditions!$Q$2,FALSE)*M$19+M$18*VLOOKUP(M$1,Conditions!$A:$CT,MATCH($B59&amp;"_m2",Conditions!$S$1:$CT$1,0)+Conditions!$Q$2,FALSE))+VLOOKUP(M$1,Conditions!$A:$CT,MATCH($B59&amp;"_b",Conditions!$S$1:$CT$1,0)+Conditions!$Q$2,FALSE),"")</f>
        <v>9.7962000847946687E-6</v>
      </c>
      <c r="N59" s="15">
        <f>IF(N23,N40*(VLOOKUP(N$1,Conditions!$A:$CT,MATCH($B59&amp;"_m1",Conditions!$S$1:$CT$1,0)+Conditions!$Q$2,FALSE)*N$19+N$18*VLOOKUP(N$1,Conditions!$A:$CT,MATCH($B59&amp;"_m2",Conditions!$S$1:$CT$1,0)+Conditions!$Q$2,FALSE))+VLOOKUP(N$1,Conditions!$A:$CT,MATCH($B59&amp;"_b",Conditions!$S$1:$CT$1,0)+Conditions!$Q$2,FALSE),"")</f>
        <v>9.7962000847946687E-6</v>
      </c>
      <c r="O59" s="15">
        <f>IF(O23,O40*(VLOOKUP(O$1,Conditions!$A:$CT,MATCH($B59&amp;"_m1",Conditions!$S$1:$CT$1,0)+Conditions!$Q$2,FALSE)*O$19+O$18*VLOOKUP(O$1,Conditions!$A:$CT,MATCH($B59&amp;"_m2",Conditions!$S$1:$CT$1,0)+Conditions!$Q$2,FALSE))+VLOOKUP(O$1,Conditions!$A:$CT,MATCH($B59&amp;"_b",Conditions!$S$1:$CT$1,0)+Conditions!$Q$2,FALSE),"")</f>
        <v>9.7962000847946687E-6</v>
      </c>
      <c r="P59" s="15">
        <f>IF(P23,P40*(VLOOKUP(P$1,Conditions!$A:$CT,MATCH($B59&amp;"_m1",Conditions!$S$1:$CT$1,0)+Conditions!$Q$2,FALSE)*P$19+P$18*VLOOKUP(P$1,Conditions!$A:$CT,MATCH($B59&amp;"_m2",Conditions!$S$1:$CT$1,0)+Conditions!$Q$2,FALSE))+VLOOKUP(P$1,Conditions!$A:$CT,MATCH($B59&amp;"_b",Conditions!$S$1:$CT$1,0)+Conditions!$Q$2,FALSE),"")</f>
        <v>9.7962000847946687E-6</v>
      </c>
      <c r="Q59" s="15">
        <f>IF(Q23,Q40*(VLOOKUP(Q$1,Conditions!$A:$CT,MATCH($B59&amp;"_m1",Conditions!$S$1:$CT$1,0)+Conditions!$Q$2,FALSE)*Q$19+Q$18*VLOOKUP(Q$1,Conditions!$A:$CT,MATCH($B59&amp;"_m2",Conditions!$S$1:$CT$1,0)+Conditions!$Q$2,FALSE))+VLOOKUP(Q$1,Conditions!$A:$CT,MATCH($B59&amp;"_b",Conditions!$S$1:$CT$1,0)+Conditions!$Q$2,FALSE),"")</f>
        <v>9.7962000847946687E-6</v>
      </c>
      <c r="R59" s="15">
        <f>IF(R23,R40*(VLOOKUP(R$1,Conditions!$A:$CT,MATCH($B59&amp;"_m1",Conditions!$S$1:$CT$1,0)+Conditions!$Q$2,FALSE)*R$19+R$18*VLOOKUP(R$1,Conditions!$A:$CT,MATCH($B59&amp;"_m2",Conditions!$S$1:$CT$1,0)+Conditions!$Q$2,FALSE))+VLOOKUP(R$1,Conditions!$A:$CT,MATCH($B59&amp;"_b",Conditions!$S$1:$CT$1,0)+Conditions!$Q$2,FALSE),"")</f>
        <v>9.7962000847946687E-6</v>
      </c>
      <c r="S59" s="15">
        <f>IF(S23,S40*(VLOOKUP(S$1,Conditions!$A:$CT,MATCH($B59&amp;"_m1",Conditions!$S$1:$CT$1,0)+Conditions!$Q$2,FALSE)*S$19+S$18*VLOOKUP(S$1,Conditions!$A:$CT,MATCH($B59&amp;"_m2",Conditions!$S$1:$CT$1,0)+Conditions!$Q$2,FALSE))+VLOOKUP(S$1,Conditions!$A:$CT,MATCH($B59&amp;"_b",Conditions!$S$1:$CT$1,0)+Conditions!$Q$2,FALSE),"")</f>
        <v>9.7962000847946687E-6</v>
      </c>
      <c r="T59" s="15">
        <f>IF(T23,T40*(VLOOKUP(T$1,Conditions!$A:$CT,MATCH($B59&amp;"_m1",Conditions!$S$1:$CT$1,0)+Conditions!$Q$2,FALSE)*T$19+T$18*VLOOKUP(T$1,Conditions!$A:$CT,MATCH($B59&amp;"_m2",Conditions!$S$1:$CT$1,0)+Conditions!$Q$2,FALSE))+VLOOKUP(T$1,Conditions!$A:$CT,MATCH($B59&amp;"_b",Conditions!$S$1:$CT$1,0)+Conditions!$Q$2,FALSE),"")</f>
        <v>9.7962000847946687E-6</v>
      </c>
      <c r="U59" s="15">
        <f>IF(U23,U40*(VLOOKUP(U$1,Conditions!$A:$CT,MATCH($B59&amp;"_m1",Conditions!$S$1:$CT$1,0)+Conditions!$Q$2,FALSE)*U$19+U$18*VLOOKUP(U$1,Conditions!$A:$CT,MATCH($B59&amp;"_m2",Conditions!$S$1:$CT$1,0)+Conditions!$Q$2,FALSE))+VLOOKUP(U$1,Conditions!$A:$CT,MATCH($B59&amp;"_b",Conditions!$S$1:$CT$1,0)+Conditions!$Q$2,FALSE),"")</f>
        <v>9.7962000847946687E-6</v>
      </c>
      <c r="V59" s="15">
        <f>IF(V23,V40*(VLOOKUP(V$1,Conditions!$A:$CT,MATCH($B59&amp;"_m1",Conditions!$S$1:$CT$1,0)+Conditions!$Q$2,FALSE)*V$19+V$18*VLOOKUP(V$1,Conditions!$A:$CT,MATCH($B59&amp;"_m2",Conditions!$S$1:$CT$1,0)+Conditions!$Q$2,FALSE))+VLOOKUP(V$1,Conditions!$A:$CT,MATCH($B59&amp;"_b",Conditions!$S$1:$CT$1,0)+Conditions!$Q$2,FALSE),"")</f>
        <v>9.7962000847946687E-6</v>
      </c>
      <c r="W59" s="15">
        <f>IF(W23,W40*(VLOOKUP(W$1,Conditions!$A:$CT,MATCH($B59&amp;"_m1",Conditions!$S$1:$CT$1,0)+Conditions!$Q$2,FALSE)*W$19+W$18*VLOOKUP(W$1,Conditions!$A:$CT,MATCH($B59&amp;"_m2",Conditions!$S$1:$CT$1,0)+Conditions!$Q$2,FALSE))+VLOOKUP(W$1,Conditions!$A:$CT,MATCH($B59&amp;"_b",Conditions!$S$1:$CT$1,0)+Conditions!$Q$2,FALSE),"")</f>
        <v>9.7962000847946687E-6</v>
      </c>
      <c r="X59" s="15">
        <f>IF(X23,X40*(VLOOKUP(X$1,Conditions!$A:$CT,MATCH($B59&amp;"_m1",Conditions!$S$1:$CT$1,0)+Conditions!$Q$2,FALSE)*X$19+X$18*VLOOKUP(X$1,Conditions!$A:$CT,MATCH($B59&amp;"_m2",Conditions!$S$1:$CT$1,0)+Conditions!$Q$2,FALSE))+VLOOKUP(X$1,Conditions!$A:$CT,MATCH($B59&amp;"_b",Conditions!$S$1:$CT$1,0)+Conditions!$Q$2,FALSE),"")</f>
        <v>9.7962000847946687E-6</v>
      </c>
      <c r="Y59" s="15">
        <f>IF(Y23,Y40*(VLOOKUP(Y$1,Conditions!$A:$CT,MATCH($B59&amp;"_m1",Conditions!$S$1:$CT$1,0)+Conditions!$Q$2,FALSE)*Y$19+Y$18*VLOOKUP(Y$1,Conditions!$A:$CT,MATCH($B59&amp;"_m2",Conditions!$S$1:$CT$1,0)+Conditions!$Q$2,FALSE))+VLOOKUP(Y$1,Conditions!$A:$CT,MATCH($B59&amp;"_b",Conditions!$S$1:$CT$1,0)+Conditions!$Q$2,FALSE),"")</f>
        <v>9.7962000847946687E-6</v>
      </c>
      <c r="Z59" s="15">
        <f>IF(Z23,Z40*(VLOOKUP(Z$1,Conditions!$A:$CT,MATCH($B59&amp;"_m1",Conditions!$S$1:$CT$1,0)+Conditions!$Q$2,FALSE)*Z$19+Z$18*VLOOKUP(Z$1,Conditions!$A:$CT,MATCH($B59&amp;"_m2",Conditions!$S$1:$CT$1,0)+Conditions!$Q$2,FALSE))+VLOOKUP(Z$1,Conditions!$A:$CT,MATCH($B59&amp;"_b",Conditions!$S$1:$CT$1,0)+Conditions!$Q$2,FALSE),"")</f>
        <v>9.7962000847946687E-6</v>
      </c>
      <c r="AA59" s="15">
        <f>IF(AA23,AA40*(VLOOKUP(AA$1,Conditions!$A:$CT,MATCH($B59&amp;"_m1",Conditions!$S$1:$CT$1,0)+Conditions!$Q$2,FALSE)*AA$19+AA$18*VLOOKUP(AA$1,Conditions!$A:$CT,MATCH($B59&amp;"_m2",Conditions!$S$1:$CT$1,0)+Conditions!$Q$2,FALSE))+VLOOKUP(AA$1,Conditions!$A:$CT,MATCH($B59&amp;"_b",Conditions!$S$1:$CT$1,0)+Conditions!$Q$2,FALSE),"")</f>
        <v>9.7962000847946687E-6</v>
      </c>
      <c r="AB59" s="15">
        <f>IF(AB23,AB40*(VLOOKUP(AB$1,Conditions!$A:$CT,MATCH($B59&amp;"_m1",Conditions!$S$1:$CT$1,0)+Conditions!$Q$2,FALSE)*AB$19+AB$18*VLOOKUP(AB$1,Conditions!$A:$CT,MATCH($B59&amp;"_m2",Conditions!$S$1:$CT$1,0)+Conditions!$Q$2,FALSE))+VLOOKUP(AB$1,Conditions!$A:$CT,MATCH($B59&amp;"_b",Conditions!$S$1:$CT$1,0)+Conditions!$Q$2,FALSE),"")</f>
        <v>9.7962000847946687E-6</v>
      </c>
      <c r="AC59" s="15">
        <f>IF(AC23,AC40*(VLOOKUP(AC$1,Conditions!$A:$CT,MATCH($B59&amp;"_m1",Conditions!$S$1:$CT$1,0)+Conditions!$Q$2,FALSE)*AC$19+AC$18*VLOOKUP(AC$1,Conditions!$A:$CT,MATCH($B59&amp;"_m2",Conditions!$S$1:$CT$1,0)+Conditions!$Q$2,FALSE))+VLOOKUP(AC$1,Conditions!$A:$CT,MATCH($B59&amp;"_b",Conditions!$S$1:$CT$1,0)+Conditions!$Q$2,FALSE),"")</f>
        <v>9.7962000847946687E-6</v>
      </c>
      <c r="AD59" s="15">
        <f>IF(AD23,AD40*(VLOOKUP(AD$1,Conditions!$A:$CT,MATCH($B59&amp;"_m1",Conditions!$S$1:$CT$1,0)+Conditions!$Q$2,FALSE)*AD$19+AD$18*VLOOKUP(AD$1,Conditions!$A:$CT,MATCH($B59&amp;"_m2",Conditions!$S$1:$CT$1,0)+Conditions!$Q$2,FALSE))+VLOOKUP(AD$1,Conditions!$A:$CT,MATCH($B59&amp;"_b",Conditions!$S$1:$CT$1,0)+Conditions!$Q$2,FALSE),"")</f>
        <v>9.7962000847946687E-6</v>
      </c>
      <c r="AE59" s="15" t="str">
        <f>IF(AE23,AE40*(VLOOKUP(AE$1,Conditions!$A:$CT,MATCH($B59&amp;"_m1",Conditions!$S$1:$CT$1,0)+Conditions!$Q$2,FALSE)*AE$19+AE$18*VLOOKUP(AE$1,Conditions!$A:$CT,MATCH($B59&amp;"_m2",Conditions!$S$1:$CT$1,0)+Conditions!$Q$2,FALSE))+VLOOKUP(AE$1,Conditions!$A:$CT,MATCH($B59&amp;"_b",Conditions!$S$1:$CT$1,0)+Conditions!$Q$2,FALSE),"")</f>
        <v/>
      </c>
      <c r="AF59" s="15">
        <f>IF(AF23,AF40*(VLOOKUP(AF$1,Conditions!$A:$CT,MATCH($B59&amp;"_m1",Conditions!$S$1:$CT$1,0)+Conditions!$Q$2,FALSE)*AF$19+AF$18*VLOOKUP(AF$1,Conditions!$A:$CT,MATCH($B59&amp;"_m2",Conditions!$S$1:$CT$1,0)+Conditions!$Q$2,FALSE))+VLOOKUP(AF$1,Conditions!$A:$CT,MATCH($B59&amp;"_b",Conditions!$S$1:$CT$1,0)+Conditions!$Q$2,FALSE),"")</f>
        <v>9.7962000847946687E-6</v>
      </c>
      <c r="AG59" s="15">
        <f>IF(AG23,AG40*(VLOOKUP(AG$1,Conditions!$A:$CT,MATCH($B59&amp;"_m1",Conditions!$S$1:$CT$1,0)+Conditions!$Q$2,FALSE)*AG$19+AG$18*VLOOKUP(AG$1,Conditions!$A:$CT,MATCH($B59&amp;"_m2",Conditions!$S$1:$CT$1,0)+Conditions!$Q$2,FALSE))+VLOOKUP(AG$1,Conditions!$A:$CT,MATCH($B59&amp;"_b",Conditions!$S$1:$CT$1,0)+Conditions!$Q$2,FALSE),"")</f>
        <v>9.7962000847946687E-6</v>
      </c>
      <c r="AH59" s="15">
        <f>IF(AH23,AH40*(VLOOKUP(AH$1,Conditions!$A:$CT,MATCH($B59&amp;"_m1",Conditions!$S$1:$CT$1,0)+Conditions!$Q$2,FALSE)*AH$19+AH$18*VLOOKUP(AH$1,Conditions!$A:$CT,MATCH($B59&amp;"_m2",Conditions!$S$1:$CT$1,0)+Conditions!$Q$2,FALSE))+VLOOKUP(AH$1,Conditions!$A:$CT,MATCH($B59&amp;"_b",Conditions!$S$1:$CT$1,0)+Conditions!$Q$2,FALSE),"")</f>
        <v>3.8241783907262038E-4</v>
      </c>
      <c r="AI59" s="15">
        <f>IF(AI23,AI40*(VLOOKUP(AI$1,Conditions!$A:$CT,MATCH($B59&amp;"_m1",Conditions!$S$1:$CT$1,0)+Conditions!$Q$2,FALSE)*AI$19+AI$18*VLOOKUP(AI$1,Conditions!$A:$CT,MATCH($B59&amp;"_m2",Conditions!$S$1:$CT$1,0)+Conditions!$Q$2,FALSE))+VLOOKUP(AI$1,Conditions!$A:$CT,MATCH($B59&amp;"_b",Conditions!$S$1:$CT$1,0)+Conditions!$Q$2,FALSE),"")</f>
        <v>3.750391927560298E-4</v>
      </c>
      <c r="AJ59" s="15">
        <f>IF(AJ23,AJ40*(VLOOKUP(AJ$1,Conditions!$A:$CT,MATCH($B59&amp;"_m1",Conditions!$S$1:$CT$1,0)+Conditions!$Q$2,FALSE)*AJ$19+AJ$18*VLOOKUP(AJ$1,Conditions!$A:$CT,MATCH($B59&amp;"_m2",Conditions!$S$1:$CT$1,0)+Conditions!$Q$2,FALSE))+VLOOKUP(AJ$1,Conditions!$A:$CT,MATCH($B59&amp;"_b",Conditions!$S$1:$CT$1,0)+Conditions!$Q$2,FALSE),"")</f>
        <v>4.1193242433898284E-4</v>
      </c>
      <c r="AK59" s="15">
        <f>IF(AK23,AK40*(VLOOKUP(AK$1,Conditions!$A:$CT,MATCH($B59&amp;"_m1",Conditions!$S$1:$CT$1,0)+Conditions!$Q$2,FALSE)*AK$19+AK$18*VLOOKUP(AK$1,Conditions!$A:$CT,MATCH($B59&amp;"_m2",Conditions!$S$1:$CT$1,0)+Conditions!$Q$2,FALSE))+VLOOKUP(AK$1,Conditions!$A:$CT,MATCH($B59&amp;"_b",Conditions!$S$1:$CT$1,0)+Conditions!$Q$2,FALSE),"")</f>
        <v>9.7962000847946687E-6</v>
      </c>
      <c r="AL59" s="15">
        <f>IF(AL23,AL40*(VLOOKUP(AL$1,Conditions!$A:$CT,MATCH($B59&amp;"_m1",Conditions!$S$1:$CT$1,0)+Conditions!$Q$2,FALSE)*AL$19+AL$18*VLOOKUP(AL$1,Conditions!$A:$CT,MATCH($B59&amp;"_m2",Conditions!$S$1:$CT$1,0)+Conditions!$Q$2,FALSE))+VLOOKUP(AL$1,Conditions!$A:$CT,MATCH($B59&amp;"_b",Conditions!$S$1:$CT$1,0)+Conditions!$Q$2,FALSE),"")</f>
        <v>9.7962000847946687E-6</v>
      </c>
      <c r="AM59" s="15">
        <f>IF(AM23,AM40*(VLOOKUP(AM$1,Conditions!$A:$CT,MATCH($B59&amp;"_m1",Conditions!$S$1:$CT$1,0)+Conditions!$Q$2,FALSE)*AM$19+AM$18*VLOOKUP(AM$1,Conditions!$A:$CT,MATCH($B59&amp;"_m2",Conditions!$S$1:$CT$1,0)+Conditions!$Q$2,FALSE))+VLOOKUP(AM$1,Conditions!$A:$CT,MATCH($B59&amp;"_b",Conditions!$S$1:$CT$1,0)+Conditions!$Q$2,FALSE),"")</f>
        <v>9.7962000847946687E-6</v>
      </c>
      <c r="AN59" s="15">
        <f>IF(AN23,AN40*(VLOOKUP(AN$1,Conditions!$A:$CT,MATCH($B59&amp;"_m1",Conditions!$S$1:$CT$1,0)+Conditions!$Q$2,FALSE)*AN$19+AN$18*VLOOKUP(AN$1,Conditions!$A:$CT,MATCH($B59&amp;"_m2",Conditions!$S$1:$CT$1,0)+Conditions!$Q$2,FALSE))+VLOOKUP(AN$1,Conditions!$A:$CT,MATCH($B59&amp;"_b",Conditions!$S$1:$CT$1,0)+Conditions!$Q$2,FALSE),"")</f>
        <v>9.7962000847946687E-6</v>
      </c>
      <c r="AO59" s="15">
        <f>IF(AO23,AO40*(VLOOKUP(AO$1,Conditions!$A:$CT,MATCH($B59&amp;"_m1",Conditions!$S$1:$CT$1,0)+Conditions!$Q$2,FALSE)*AO$19+AO$18*VLOOKUP(AO$1,Conditions!$A:$CT,MATCH($B59&amp;"_m2",Conditions!$S$1:$CT$1,0)+Conditions!$Q$2,FALSE))+VLOOKUP(AO$1,Conditions!$A:$CT,MATCH($B59&amp;"_b",Conditions!$S$1:$CT$1,0)+Conditions!$Q$2,FALSE),"")</f>
        <v>9.7962000847946687E-6</v>
      </c>
      <c r="AP59" s="15">
        <f>IF(AP23,AP40*(VLOOKUP(AP$1,Conditions!$A:$CT,MATCH($B59&amp;"_m1",Conditions!$S$1:$CT$1,0)+Conditions!$Q$2,FALSE)*AP$19+AP$18*VLOOKUP(AP$1,Conditions!$A:$CT,MATCH($B59&amp;"_m2",Conditions!$S$1:$CT$1,0)+Conditions!$Q$2,FALSE))+VLOOKUP(AP$1,Conditions!$A:$CT,MATCH($B59&amp;"_b",Conditions!$S$1:$CT$1,0)+Conditions!$Q$2,FALSE),"")</f>
        <v>9.7962000847946687E-6</v>
      </c>
      <c r="AQ59" s="15">
        <f>IF(AQ23,AQ40*(VLOOKUP(AQ$1,Conditions!$A:$CT,MATCH($B59&amp;"_m1",Conditions!$S$1:$CT$1,0)+Conditions!$Q$2,FALSE)*AQ$19+AQ$18*VLOOKUP(AQ$1,Conditions!$A:$CT,MATCH($B59&amp;"_m2",Conditions!$S$1:$CT$1,0)+Conditions!$Q$2,FALSE))+VLOOKUP(AQ$1,Conditions!$A:$CT,MATCH($B59&amp;"_b",Conditions!$S$1:$CT$1,0)+Conditions!$Q$2,FALSE),"")</f>
        <v>9.7962000847946687E-6</v>
      </c>
      <c r="AR59" s="15">
        <f>IF(AR23,AR40*(VLOOKUP(AR$1,Conditions!$A:$CT,MATCH($B59&amp;"_m1",Conditions!$S$1:$CT$1,0)+Conditions!$Q$2,FALSE)*AR$19+AR$18*VLOOKUP(AR$1,Conditions!$A:$CT,MATCH($B59&amp;"_m2",Conditions!$S$1:$CT$1,0)+Conditions!$Q$2,FALSE))+VLOOKUP(AR$1,Conditions!$A:$CT,MATCH($B59&amp;"_b",Conditions!$S$1:$CT$1,0)+Conditions!$Q$2,FALSE),"")</f>
        <v>9.7962000847946687E-6</v>
      </c>
      <c r="AS59" s="15">
        <f>IF(AS23,AS40*(VLOOKUP(AS$1,Conditions!$A:$CT,MATCH($B59&amp;"_m1",Conditions!$S$1:$CT$1,0)+Conditions!$Q$2,FALSE)*AS$19+AS$18*VLOOKUP(AS$1,Conditions!$A:$CT,MATCH($B59&amp;"_m2",Conditions!$S$1:$CT$1,0)+Conditions!$Q$2,FALSE))+VLOOKUP(AS$1,Conditions!$A:$CT,MATCH($B59&amp;"_b",Conditions!$S$1:$CT$1,0)+Conditions!$Q$2,FALSE),"")</f>
        <v>9.7962000847946687E-6</v>
      </c>
      <c r="AT59" s="15">
        <f>IF(AT23,AT40*(VLOOKUP(AT$1,Conditions!$A:$CT,MATCH($B59&amp;"_m1",Conditions!$S$1:$CT$1,0)+Conditions!$Q$2,FALSE)*AT$19+AT$18*VLOOKUP(AT$1,Conditions!$A:$CT,MATCH($B59&amp;"_m2",Conditions!$S$1:$CT$1,0)+Conditions!$Q$2,FALSE))+VLOOKUP(AT$1,Conditions!$A:$CT,MATCH($B59&amp;"_b",Conditions!$S$1:$CT$1,0)+Conditions!$Q$2,FALSE),"")</f>
        <v>9.7962000847946687E-6</v>
      </c>
      <c r="AU59" s="15">
        <f>IF(AU23,AU40*(VLOOKUP(AU$1,Conditions!$A:$CT,MATCH($B59&amp;"_m1",Conditions!$S$1:$CT$1,0)+Conditions!$Q$2,FALSE)*AU$19+AU$18*VLOOKUP(AU$1,Conditions!$A:$CT,MATCH($B59&amp;"_m2",Conditions!$S$1:$CT$1,0)+Conditions!$Q$2,FALSE))+VLOOKUP(AU$1,Conditions!$A:$CT,MATCH($B59&amp;"_b",Conditions!$S$1:$CT$1,0)+Conditions!$Q$2,FALSE),"")</f>
        <v>9.7962000847946687E-6</v>
      </c>
      <c r="AV59" s="15">
        <f>IF(AV23,AV40*(VLOOKUP(AV$1,Conditions!$A:$CT,MATCH($B59&amp;"_m1",Conditions!$S$1:$CT$1,0)+Conditions!$Q$2,FALSE)*AV$19+AV$18*VLOOKUP(AV$1,Conditions!$A:$CT,MATCH($B59&amp;"_m2",Conditions!$S$1:$CT$1,0)+Conditions!$Q$2,FALSE))+VLOOKUP(AV$1,Conditions!$A:$CT,MATCH($B59&amp;"_b",Conditions!$S$1:$CT$1,0)+Conditions!$Q$2,FALSE),"")</f>
        <v>9.7962000847946687E-6</v>
      </c>
      <c r="AW59" s="15">
        <f>IF(AW23,AW40*(VLOOKUP(AW$1,Conditions!$A:$CT,MATCH($B59&amp;"_m1",Conditions!$S$1:$CT$1,0)+Conditions!$Q$2,FALSE)*AW$19+AW$18*VLOOKUP(AW$1,Conditions!$A:$CT,MATCH($B59&amp;"_m2",Conditions!$S$1:$CT$1,0)+Conditions!$Q$2,FALSE))+VLOOKUP(AW$1,Conditions!$A:$CT,MATCH($B59&amp;"_b",Conditions!$S$1:$CT$1,0)+Conditions!$Q$2,FALSE),"")</f>
        <v>9.7962000847946687E-6</v>
      </c>
      <c r="AX59" s="15">
        <f>IF(AX23,AX40*(VLOOKUP(AX$1,Conditions!$A:$CT,MATCH($B59&amp;"_m1",Conditions!$S$1:$CT$1,0)+Conditions!$Q$2,FALSE)*AX$19+AX$18*VLOOKUP(AX$1,Conditions!$A:$CT,MATCH($B59&amp;"_m2",Conditions!$S$1:$CT$1,0)+Conditions!$Q$2,FALSE))+VLOOKUP(AX$1,Conditions!$A:$CT,MATCH($B59&amp;"_b",Conditions!$S$1:$CT$1,0)+Conditions!$Q$2,FALSE),"")</f>
        <v>9.7962000847946687E-6</v>
      </c>
      <c r="AY59" s="15">
        <f>IF(AY23,AY40*(VLOOKUP(AY$1,Conditions!$A:$CT,MATCH($B59&amp;"_m1",Conditions!$S$1:$CT$1,0)+Conditions!$Q$2,FALSE)*AY$19+AY$18*VLOOKUP(AY$1,Conditions!$A:$CT,MATCH($B59&amp;"_m2",Conditions!$S$1:$CT$1,0)+Conditions!$Q$2,FALSE))+VLOOKUP(AY$1,Conditions!$A:$CT,MATCH($B59&amp;"_b",Conditions!$S$1:$CT$1,0)+Conditions!$Q$2,FALSE),"")</f>
        <v>9.7962000847946687E-6</v>
      </c>
      <c r="AZ59" s="15">
        <f>IF(AZ23,AZ40*(VLOOKUP(AZ$1,Conditions!$A:$CT,MATCH($B59&amp;"_m1",Conditions!$S$1:$CT$1,0)+Conditions!$Q$2,FALSE)*AZ$19+AZ$18*VLOOKUP(AZ$1,Conditions!$A:$CT,MATCH($B59&amp;"_m2",Conditions!$S$1:$CT$1,0)+Conditions!$Q$2,FALSE))+VLOOKUP(AZ$1,Conditions!$A:$CT,MATCH($B59&amp;"_b",Conditions!$S$1:$CT$1,0)+Conditions!$Q$2,FALSE),"")</f>
        <v>9.7962000847946687E-6</v>
      </c>
      <c r="BA59" s="15">
        <f>IF(BA23,BA40*(VLOOKUP(BA$1,Conditions!$A:$CT,MATCH($B59&amp;"_m1",Conditions!$S$1:$CT$1,0)+Conditions!$Q$2,FALSE)*BA$19+BA$18*VLOOKUP(BA$1,Conditions!$A:$CT,MATCH($B59&amp;"_m2",Conditions!$S$1:$CT$1,0)+Conditions!$Q$2,FALSE))+VLOOKUP(BA$1,Conditions!$A:$CT,MATCH($B59&amp;"_b",Conditions!$S$1:$CT$1,0)+Conditions!$Q$2,FALSE),"")</f>
        <v>9.7962000847946687E-6</v>
      </c>
      <c r="BB59" s="15">
        <f>IF(BB23,BB40*(VLOOKUP(BB$1,Conditions!$A:$CT,MATCH($B59&amp;"_m1",Conditions!$S$1:$CT$1,0)+Conditions!$Q$2,FALSE)*BB$19+BB$18*VLOOKUP(BB$1,Conditions!$A:$CT,MATCH($B59&amp;"_m2",Conditions!$S$1:$CT$1,0)+Conditions!$Q$2,FALSE))+VLOOKUP(BB$1,Conditions!$A:$CT,MATCH($B59&amp;"_b",Conditions!$S$1:$CT$1,0)+Conditions!$Q$2,FALSE),"")</f>
        <v>9.7962000847946687E-6</v>
      </c>
      <c r="BC59" s="15">
        <f>IF(BC23,BC40*(VLOOKUP(BC$1,Conditions!$A:$CT,MATCH($B59&amp;"_m1",Conditions!$S$1:$CT$1,0)+Conditions!$Q$2,FALSE)*BC$19+BC$18*VLOOKUP(BC$1,Conditions!$A:$CT,MATCH($B59&amp;"_m2",Conditions!$S$1:$CT$1,0)+Conditions!$Q$2,FALSE))+VLOOKUP(BC$1,Conditions!$A:$CT,MATCH($B59&amp;"_b",Conditions!$S$1:$CT$1,0)+Conditions!$Q$2,FALSE),"")</f>
        <v>9.7962000847946687E-6</v>
      </c>
      <c r="BD59" s="15">
        <f>IF(BD23,BD40*(VLOOKUP(BD$1,Conditions!$A:$CT,MATCH($B59&amp;"_m1",Conditions!$S$1:$CT$1,0)+Conditions!$Q$2,FALSE)*BD$19+BD$18*VLOOKUP(BD$1,Conditions!$A:$CT,MATCH($B59&amp;"_m2",Conditions!$S$1:$CT$1,0)+Conditions!$Q$2,FALSE))+VLOOKUP(BD$1,Conditions!$A:$CT,MATCH($B59&amp;"_b",Conditions!$S$1:$CT$1,0)+Conditions!$Q$2,FALSE),"")</f>
        <v>9.7962000847946687E-6</v>
      </c>
      <c r="BE59" s="15">
        <f>IF(BE23,BE40*(VLOOKUP(BE$1,Conditions!$A:$CT,MATCH($B59&amp;"_m1",Conditions!$S$1:$CT$1,0)+Conditions!$Q$2,FALSE)*BE$19+BE$18*VLOOKUP(BE$1,Conditions!$A:$CT,MATCH($B59&amp;"_m2",Conditions!$S$1:$CT$1,0)+Conditions!$Q$2,FALSE))+VLOOKUP(BE$1,Conditions!$A:$CT,MATCH($B59&amp;"_b",Conditions!$S$1:$CT$1,0)+Conditions!$Q$2,FALSE),"")</f>
        <v>9.7962000847946687E-6</v>
      </c>
      <c r="BF59" s="15">
        <f>IF(BF23,BF40*(VLOOKUP(BF$1,Conditions!$A:$CT,MATCH($B59&amp;"_m1",Conditions!$S$1:$CT$1,0)+Conditions!$Q$2,FALSE)*BF$19+BF$18*VLOOKUP(BF$1,Conditions!$A:$CT,MATCH($B59&amp;"_m2",Conditions!$S$1:$CT$1,0)+Conditions!$Q$2,FALSE))+VLOOKUP(BF$1,Conditions!$A:$CT,MATCH($B59&amp;"_b",Conditions!$S$1:$CT$1,0)+Conditions!$Q$2,FALSE),"")</f>
        <v>9.7962000847946687E-6</v>
      </c>
      <c r="BG59" s="15">
        <f>IF(BG23,BG40*(VLOOKUP(BG$1,Conditions!$A:$CT,MATCH($B59&amp;"_m1",Conditions!$S$1:$CT$1,0)+Conditions!$Q$2,FALSE)*BG$19+BG$18*VLOOKUP(BG$1,Conditions!$A:$CT,MATCH($B59&amp;"_m2",Conditions!$S$1:$CT$1,0)+Conditions!$Q$2,FALSE))+VLOOKUP(BG$1,Conditions!$A:$CT,MATCH($B59&amp;"_b",Conditions!$S$1:$CT$1,0)+Conditions!$Q$2,FALSE),"")</f>
        <v>9.7962000847946687E-6</v>
      </c>
      <c r="BH59" s="15">
        <f>IF(BH23,BH40*(VLOOKUP(BH$1,Conditions!$A:$CT,MATCH($B59&amp;"_m1",Conditions!$S$1:$CT$1,0)+Conditions!$Q$2,FALSE)*BH$19+BH$18*VLOOKUP(BH$1,Conditions!$A:$CT,MATCH($B59&amp;"_m2",Conditions!$S$1:$CT$1,0)+Conditions!$Q$2,FALSE))+VLOOKUP(BH$1,Conditions!$A:$CT,MATCH($B59&amp;"_b",Conditions!$S$1:$CT$1,0)+Conditions!$Q$2,FALSE),"")</f>
        <v>9.7962000847946687E-6</v>
      </c>
      <c r="BI59" s="15">
        <f>IF(BI23,BI40*(VLOOKUP(BI$1,Conditions!$A:$CT,MATCH($B59&amp;"_m1",Conditions!$S$1:$CT$1,0)+Conditions!$Q$2,FALSE)*BI$19+BI$18*VLOOKUP(BI$1,Conditions!$A:$CT,MATCH($B59&amp;"_m2",Conditions!$S$1:$CT$1,0)+Conditions!$Q$2,FALSE))+VLOOKUP(BI$1,Conditions!$A:$CT,MATCH($B59&amp;"_b",Conditions!$S$1:$CT$1,0)+Conditions!$Q$2,FALSE),"")</f>
        <v>9.7962000847946687E-6</v>
      </c>
      <c r="BJ59" s="15">
        <f>IF(BJ23,BJ40*(VLOOKUP(BJ$1,Conditions!$A:$CT,MATCH($B59&amp;"_m1",Conditions!$S$1:$CT$1,0)+Conditions!$Q$2,FALSE)*BJ$19+BJ$18*VLOOKUP(BJ$1,Conditions!$A:$CT,MATCH($B59&amp;"_m2",Conditions!$S$1:$CT$1,0)+Conditions!$Q$2,FALSE))+VLOOKUP(BJ$1,Conditions!$A:$CT,MATCH($B59&amp;"_b",Conditions!$S$1:$CT$1,0)+Conditions!$Q$2,FALSE),"")</f>
        <v>9.7962000847946687E-6</v>
      </c>
      <c r="BK59" s="15">
        <f>IF(BK23,BK40*(VLOOKUP(BK$1,Conditions!$A:$CT,MATCH($B59&amp;"_m1",Conditions!$S$1:$CT$1,0)+Conditions!$Q$2,FALSE)*BK$19+BK$18*VLOOKUP(BK$1,Conditions!$A:$CT,MATCH($B59&amp;"_m2",Conditions!$S$1:$CT$1,0)+Conditions!$Q$2,FALSE))+VLOOKUP(BK$1,Conditions!$A:$CT,MATCH($B59&amp;"_b",Conditions!$S$1:$CT$1,0)+Conditions!$Q$2,FALSE),"")</f>
        <v>9.7962000847946687E-6</v>
      </c>
      <c r="BL59" s="15">
        <f>IF(BL23,BL40*(VLOOKUP(BL$1,Conditions!$A:$CT,MATCH($B59&amp;"_m1",Conditions!$S$1:$CT$1,0)+Conditions!$Q$2,FALSE)*BL$19+BL$18*VLOOKUP(BL$1,Conditions!$A:$CT,MATCH($B59&amp;"_m2",Conditions!$S$1:$CT$1,0)+Conditions!$Q$2,FALSE))+VLOOKUP(BL$1,Conditions!$A:$CT,MATCH($B59&amp;"_b",Conditions!$S$1:$CT$1,0)+Conditions!$Q$2,FALSE),"")</f>
        <v>9.7962000847946687E-6</v>
      </c>
      <c r="BM59" s="15">
        <f>IF(BM23,BM40*(VLOOKUP(BM$1,Conditions!$A:$CT,MATCH($B59&amp;"_m1",Conditions!$S$1:$CT$1,0)+Conditions!$Q$2,FALSE)*BM$19+BM$18*VLOOKUP(BM$1,Conditions!$A:$CT,MATCH($B59&amp;"_m2",Conditions!$S$1:$CT$1,0)+Conditions!$Q$2,FALSE))+VLOOKUP(BM$1,Conditions!$A:$CT,MATCH($B59&amp;"_b",Conditions!$S$1:$CT$1,0)+Conditions!$Q$2,FALSE),"")</f>
        <v>9.7962000847946687E-6</v>
      </c>
      <c r="BN59" s="15">
        <f>IF(BN23,BN40*(VLOOKUP(BN$1,Conditions!$A:$CT,MATCH($B59&amp;"_m1",Conditions!$S$1:$CT$1,0)+Conditions!$Q$2,FALSE)*BN$19+BN$18*VLOOKUP(BN$1,Conditions!$A:$CT,MATCH($B59&amp;"_m2",Conditions!$S$1:$CT$1,0)+Conditions!$Q$2,FALSE))+VLOOKUP(BN$1,Conditions!$A:$CT,MATCH($B59&amp;"_b",Conditions!$S$1:$CT$1,0)+Conditions!$Q$2,FALSE),"")</f>
        <v>9.7962000847946687E-6</v>
      </c>
      <c r="BO59" s="15">
        <f>IF(BO23,BO40*(VLOOKUP(BO$1,Conditions!$A:$CT,MATCH($B59&amp;"_m1",Conditions!$S$1:$CT$1,0)+Conditions!$Q$2,FALSE)*BO$19+BO$18*VLOOKUP(BO$1,Conditions!$A:$CT,MATCH($B59&amp;"_m2",Conditions!$S$1:$CT$1,0)+Conditions!$Q$2,FALSE))+VLOOKUP(BO$1,Conditions!$A:$CT,MATCH($B59&amp;"_b",Conditions!$S$1:$CT$1,0)+Conditions!$Q$2,FALSE),"")</f>
        <v>9.7962000847946687E-6</v>
      </c>
      <c r="BP59" s="15">
        <f>IF(BP23,BP40*(VLOOKUP(BP$1,Conditions!$A:$CT,MATCH($B59&amp;"_m1",Conditions!$S$1:$CT$1,0)+Conditions!$Q$2,FALSE)*BP$19+BP$18*VLOOKUP(BP$1,Conditions!$A:$CT,MATCH($B59&amp;"_m2",Conditions!$S$1:$CT$1,0)+Conditions!$Q$2,FALSE))+VLOOKUP(BP$1,Conditions!$A:$CT,MATCH($B59&amp;"_b",Conditions!$S$1:$CT$1,0)+Conditions!$Q$2,FALSE),"")</f>
        <v>9.7962000847946687E-6</v>
      </c>
      <c r="BQ59" s="15">
        <f>IF(BQ23,BQ40*(VLOOKUP(BQ$1,Conditions!$A:$CT,MATCH($B59&amp;"_m1",Conditions!$S$1:$CT$1,0)+Conditions!$Q$2,FALSE)*BQ$19+BQ$18*VLOOKUP(BQ$1,Conditions!$A:$CT,MATCH($B59&amp;"_m2",Conditions!$S$1:$CT$1,0)+Conditions!$Q$2,FALSE))+VLOOKUP(BQ$1,Conditions!$A:$CT,MATCH($B59&amp;"_b",Conditions!$S$1:$CT$1,0)+Conditions!$Q$2,FALSE),"")</f>
        <v>9.7962000847946687E-6</v>
      </c>
      <c r="BR59" s="15">
        <f>IF(BR23,BR40*(VLOOKUP(BR$1,Conditions!$A:$CT,MATCH($B59&amp;"_m1",Conditions!$S$1:$CT$1,0)+Conditions!$Q$2,FALSE)*BR$19+BR$18*VLOOKUP(BR$1,Conditions!$A:$CT,MATCH($B59&amp;"_m2",Conditions!$S$1:$CT$1,0)+Conditions!$Q$2,FALSE))+VLOOKUP(BR$1,Conditions!$A:$CT,MATCH($B59&amp;"_b",Conditions!$S$1:$CT$1,0)+Conditions!$Q$2,FALSE),"")</f>
        <v>9.7962000847946687E-6</v>
      </c>
      <c r="BS59" s="15">
        <f>IF(BS23,BS40*(VLOOKUP(BS$1,Conditions!$A:$CT,MATCH($B59&amp;"_m1",Conditions!$S$1:$CT$1,0)+Conditions!$Q$2,FALSE)*BS$19+BS$18*VLOOKUP(BS$1,Conditions!$A:$CT,MATCH($B59&amp;"_m2",Conditions!$S$1:$CT$1,0)+Conditions!$Q$2,FALSE))+VLOOKUP(BS$1,Conditions!$A:$CT,MATCH($B59&amp;"_b",Conditions!$S$1:$CT$1,0)+Conditions!$Q$2,FALSE),"")</f>
        <v>9.7962000847946687E-6</v>
      </c>
      <c r="BT59" s="15">
        <f>IF(BT23,BT40*(VLOOKUP(BT$1,Conditions!$A:$CT,MATCH($B59&amp;"_m1",Conditions!$S$1:$CT$1,0)+Conditions!$Q$2,FALSE)*BT$19+BT$18*VLOOKUP(BT$1,Conditions!$A:$CT,MATCH($B59&amp;"_m2",Conditions!$S$1:$CT$1,0)+Conditions!$Q$2,FALSE))+VLOOKUP(BT$1,Conditions!$A:$CT,MATCH($B59&amp;"_b",Conditions!$S$1:$CT$1,0)+Conditions!$Q$2,FALSE),"")</f>
        <v>9.7962000847946687E-6</v>
      </c>
      <c r="BU59" s="15">
        <f>IF(BU23,BU40*(VLOOKUP(BU$1,Conditions!$A:$CT,MATCH($B59&amp;"_m1",Conditions!$S$1:$CT$1,0)+Conditions!$Q$2,FALSE)*BU$19+BU$18*VLOOKUP(BU$1,Conditions!$A:$CT,MATCH($B59&amp;"_m2",Conditions!$S$1:$CT$1,0)+Conditions!$Q$2,FALSE))+VLOOKUP(BU$1,Conditions!$A:$CT,MATCH($B59&amp;"_b",Conditions!$S$1:$CT$1,0)+Conditions!$Q$2,FALSE),"")</f>
        <v>9.7962000847946687E-6</v>
      </c>
      <c r="BV59" s="15">
        <f>IF(BV23,BV40*(VLOOKUP(BV$1,Conditions!$A:$CT,MATCH($B59&amp;"_m1",Conditions!$S$1:$CT$1,0)+Conditions!$Q$2,FALSE)*BV$19+BV$18*VLOOKUP(BV$1,Conditions!$A:$CT,MATCH($B59&amp;"_m2",Conditions!$S$1:$CT$1,0)+Conditions!$Q$2,FALSE))+VLOOKUP(BV$1,Conditions!$A:$CT,MATCH($B59&amp;"_b",Conditions!$S$1:$CT$1,0)+Conditions!$Q$2,FALSE),"")</f>
        <v>9.7962000847946687E-6</v>
      </c>
      <c r="BW59" s="15">
        <f>IF(BW23,BW40*(VLOOKUP(BW$1,Conditions!$A:$CT,MATCH($B59&amp;"_m1",Conditions!$S$1:$CT$1,0)+Conditions!$Q$2,FALSE)*BW$19+BW$18*VLOOKUP(BW$1,Conditions!$A:$CT,MATCH($B59&amp;"_m2",Conditions!$S$1:$CT$1,0)+Conditions!$Q$2,FALSE))+VLOOKUP(BW$1,Conditions!$A:$CT,MATCH($B59&amp;"_b",Conditions!$S$1:$CT$1,0)+Conditions!$Q$2,FALSE),"")</f>
        <v>9.7962000847946687E-6</v>
      </c>
      <c r="BX59" s="15">
        <f>IF(BX23,BX40*(VLOOKUP(BX$1,Conditions!$A:$CT,MATCH($B59&amp;"_m1",Conditions!$S$1:$CT$1,0)+Conditions!$Q$2,FALSE)*BX$19+BX$18*VLOOKUP(BX$1,Conditions!$A:$CT,MATCH($B59&amp;"_m2",Conditions!$S$1:$CT$1,0)+Conditions!$Q$2,FALSE))+VLOOKUP(BX$1,Conditions!$A:$CT,MATCH($B59&amp;"_b",Conditions!$S$1:$CT$1,0)+Conditions!$Q$2,FALSE),"")</f>
        <v>9.7962000847946687E-6</v>
      </c>
      <c r="BY59" s="15">
        <f>IF(BY23,BY40*(VLOOKUP(BY$1,Conditions!$A:$CT,MATCH($B59&amp;"_m1",Conditions!$S$1:$CT$1,0)+Conditions!$Q$2,FALSE)*BY$19+BY$18*VLOOKUP(BY$1,Conditions!$A:$CT,MATCH($B59&amp;"_m2",Conditions!$S$1:$CT$1,0)+Conditions!$Q$2,FALSE))+VLOOKUP(BY$1,Conditions!$A:$CT,MATCH($B59&amp;"_b",Conditions!$S$1:$CT$1,0)+Conditions!$Q$2,FALSE),"")</f>
        <v>9.7962000847946687E-6</v>
      </c>
      <c r="BZ59" s="15">
        <f>IF(BZ23,BZ40*(VLOOKUP(BZ$1,Conditions!$A:$CT,MATCH($B59&amp;"_m1",Conditions!$S$1:$CT$1,0)+Conditions!$Q$2,FALSE)*BZ$19+BZ$18*VLOOKUP(BZ$1,Conditions!$A:$CT,MATCH($B59&amp;"_m2",Conditions!$S$1:$CT$1,0)+Conditions!$Q$2,FALSE))+VLOOKUP(BZ$1,Conditions!$A:$CT,MATCH($B59&amp;"_b",Conditions!$S$1:$CT$1,0)+Conditions!$Q$2,FALSE),"")</f>
        <v>9.7962000847946687E-6</v>
      </c>
      <c r="CA59" s="15">
        <f>IF(CA23,CA40*(VLOOKUP(CA$1,Conditions!$A:$CT,MATCH($B59&amp;"_m1",Conditions!$S$1:$CT$1,0)+Conditions!$Q$2,FALSE)*CA$19+CA$18*VLOOKUP(CA$1,Conditions!$A:$CT,MATCH($B59&amp;"_m2",Conditions!$S$1:$CT$1,0)+Conditions!$Q$2,FALSE))+VLOOKUP(CA$1,Conditions!$A:$CT,MATCH($B59&amp;"_b",Conditions!$S$1:$CT$1,0)+Conditions!$Q$2,FALSE),"")</f>
        <v>9.7962000847946687E-6</v>
      </c>
      <c r="CB59" s="15">
        <f>IF(CB23,CB40*(VLOOKUP(CB$1,Conditions!$A:$CT,MATCH($B59&amp;"_m1",Conditions!$S$1:$CT$1,0)+Conditions!$Q$2,FALSE)*CB$19+CB$18*VLOOKUP(CB$1,Conditions!$A:$CT,MATCH($B59&amp;"_m2",Conditions!$S$1:$CT$1,0)+Conditions!$Q$2,FALSE))+VLOOKUP(CB$1,Conditions!$A:$CT,MATCH($B59&amp;"_b",Conditions!$S$1:$CT$1,0)+Conditions!$Q$2,FALSE),"")</f>
        <v>9.7962000847946687E-6</v>
      </c>
      <c r="CC59" s="15">
        <f>IF(CC23,CC40*(VLOOKUP(CC$1,Conditions!$A:$CT,MATCH($B59&amp;"_m1",Conditions!$S$1:$CT$1,0)+Conditions!$Q$2,FALSE)*CC$19+CC$18*VLOOKUP(CC$1,Conditions!$A:$CT,MATCH($B59&amp;"_m2",Conditions!$S$1:$CT$1,0)+Conditions!$Q$2,FALSE))+VLOOKUP(CC$1,Conditions!$A:$CT,MATCH($B59&amp;"_b",Conditions!$S$1:$CT$1,0)+Conditions!$Q$2,FALSE),"")</f>
        <v>9.7962000847946687E-6</v>
      </c>
      <c r="CD59" s="15">
        <f>IF(CD23,CD40*(VLOOKUP(CD$1,Conditions!$A:$CT,MATCH($B59&amp;"_m1",Conditions!$S$1:$CT$1,0)+Conditions!$Q$2,FALSE)*CD$19+CD$18*VLOOKUP(CD$1,Conditions!$A:$CT,MATCH($B59&amp;"_m2",Conditions!$S$1:$CT$1,0)+Conditions!$Q$2,FALSE))+VLOOKUP(CD$1,Conditions!$A:$CT,MATCH($B59&amp;"_b",Conditions!$S$1:$CT$1,0)+Conditions!$Q$2,FALSE),"")</f>
        <v>9.7962000847946687E-6</v>
      </c>
      <c r="CE59" s="15">
        <f>IF(CE23,CE40*(VLOOKUP(CE$1,Conditions!$A:$CT,MATCH($B59&amp;"_m1",Conditions!$S$1:$CT$1,0)+Conditions!$Q$2,FALSE)*CE$19+CE$18*VLOOKUP(CE$1,Conditions!$A:$CT,MATCH($B59&amp;"_m2",Conditions!$S$1:$CT$1,0)+Conditions!$Q$2,FALSE))+VLOOKUP(CE$1,Conditions!$A:$CT,MATCH($B59&amp;"_b",Conditions!$S$1:$CT$1,0)+Conditions!$Q$2,FALSE),"")</f>
        <v>9.7962000847946687E-6</v>
      </c>
      <c r="CF59" s="15">
        <f>IF(CF23,CF40*(VLOOKUP(CF$1,Conditions!$A:$CT,MATCH($B59&amp;"_m1",Conditions!$S$1:$CT$1,0)+Conditions!$Q$2,FALSE)*CF$19+CF$18*VLOOKUP(CF$1,Conditions!$A:$CT,MATCH($B59&amp;"_m2",Conditions!$S$1:$CT$1,0)+Conditions!$Q$2,FALSE))+VLOOKUP(CF$1,Conditions!$A:$CT,MATCH($B59&amp;"_b",Conditions!$S$1:$CT$1,0)+Conditions!$Q$2,FALSE),"")</f>
        <v>9.7962000847946687E-6</v>
      </c>
      <c r="CG59" s="15">
        <f>IF(CG23,CG40*(VLOOKUP(CG$1,Conditions!$A:$CT,MATCH($B59&amp;"_m1",Conditions!$S$1:$CT$1,0)+Conditions!$Q$2,FALSE)*CG$19+CG$18*VLOOKUP(CG$1,Conditions!$A:$CT,MATCH($B59&amp;"_m2",Conditions!$S$1:$CT$1,0)+Conditions!$Q$2,FALSE))+VLOOKUP(CG$1,Conditions!$A:$CT,MATCH($B59&amp;"_b",Conditions!$S$1:$CT$1,0)+Conditions!$Q$2,FALSE),"")</f>
        <v>9.7962000847946687E-6</v>
      </c>
      <c r="CH59" s="15">
        <f>IF(CH23,CH40*(VLOOKUP(CH$1,Conditions!$A:$CT,MATCH($B59&amp;"_m1",Conditions!$S$1:$CT$1,0)+Conditions!$Q$2,FALSE)*CH$19+CH$18*VLOOKUP(CH$1,Conditions!$A:$CT,MATCH($B59&amp;"_m2",Conditions!$S$1:$CT$1,0)+Conditions!$Q$2,FALSE))+VLOOKUP(CH$1,Conditions!$A:$CT,MATCH($B59&amp;"_b",Conditions!$S$1:$CT$1,0)+Conditions!$Q$2,FALSE),"")</f>
        <v>9.7962000847946687E-6</v>
      </c>
      <c r="CI59" s="15">
        <f>IF(CI23,CI40*(VLOOKUP(CI$1,Conditions!$A:$CT,MATCH($B59&amp;"_m1",Conditions!$S$1:$CT$1,0)+Conditions!$Q$2,FALSE)*CI$19+CI$18*VLOOKUP(CI$1,Conditions!$A:$CT,MATCH($B59&amp;"_m2",Conditions!$S$1:$CT$1,0)+Conditions!$Q$2,FALSE))+VLOOKUP(CI$1,Conditions!$A:$CT,MATCH($B59&amp;"_b",Conditions!$S$1:$CT$1,0)+Conditions!$Q$2,FALSE),"")</f>
        <v>9.7962000847946687E-6</v>
      </c>
      <c r="CJ59" s="15">
        <f>IF(CJ23,CJ40*(VLOOKUP(CJ$1,Conditions!$A:$CT,MATCH($B59&amp;"_m1",Conditions!$S$1:$CT$1,0)+Conditions!$Q$2,FALSE)*CJ$19+CJ$18*VLOOKUP(CJ$1,Conditions!$A:$CT,MATCH($B59&amp;"_m2",Conditions!$S$1:$CT$1,0)+Conditions!$Q$2,FALSE))+VLOOKUP(CJ$1,Conditions!$A:$CT,MATCH($B59&amp;"_b",Conditions!$S$1:$CT$1,0)+Conditions!$Q$2,FALSE),"")</f>
        <v>9.7962000847946687E-6</v>
      </c>
      <c r="CK59" s="15">
        <f>IF(CK23,CK40*(VLOOKUP(CK$1,Conditions!$A:$CT,MATCH($B59&amp;"_m1",Conditions!$S$1:$CT$1,0)+Conditions!$Q$2,FALSE)*CK$19+CK$18*VLOOKUP(CK$1,Conditions!$A:$CT,MATCH($B59&amp;"_m2",Conditions!$S$1:$CT$1,0)+Conditions!$Q$2,FALSE))+VLOOKUP(CK$1,Conditions!$A:$CT,MATCH($B59&amp;"_b",Conditions!$S$1:$CT$1,0)+Conditions!$Q$2,FALSE),"")</f>
        <v>9.7962000847946687E-6</v>
      </c>
      <c r="CL59" s="15">
        <f>IF(CL23,CL40*(VLOOKUP(CL$1,Conditions!$A:$CT,MATCH($B59&amp;"_m1",Conditions!$S$1:$CT$1,0)+Conditions!$Q$2,FALSE)*CL$19+CL$18*VLOOKUP(CL$1,Conditions!$A:$CT,MATCH($B59&amp;"_m2",Conditions!$S$1:$CT$1,0)+Conditions!$Q$2,FALSE))+VLOOKUP(CL$1,Conditions!$A:$CT,MATCH($B59&amp;"_b",Conditions!$S$1:$CT$1,0)+Conditions!$Q$2,FALSE),"")</f>
        <v>9.7962000847946687E-6</v>
      </c>
      <c r="CM59" s="15">
        <f>IF(CM23,CM40*(VLOOKUP(CM$1,Conditions!$A:$CT,MATCH($B59&amp;"_m1",Conditions!$S$1:$CT$1,0)+Conditions!$Q$2,FALSE)*CM$19+CM$18*VLOOKUP(CM$1,Conditions!$A:$CT,MATCH($B59&amp;"_m2",Conditions!$S$1:$CT$1,0)+Conditions!$Q$2,FALSE))+VLOOKUP(CM$1,Conditions!$A:$CT,MATCH($B59&amp;"_b",Conditions!$S$1:$CT$1,0)+Conditions!$Q$2,FALSE),"")</f>
        <v>9.7962000847946687E-6</v>
      </c>
      <c r="CN59" s="15">
        <f>IF(CN23,CN40*(VLOOKUP(CN$1,Conditions!$A:$CT,MATCH($B59&amp;"_m1",Conditions!$S$1:$CT$1,0)+Conditions!$Q$2,FALSE)*CN$19+CN$18*VLOOKUP(CN$1,Conditions!$A:$CT,MATCH($B59&amp;"_m2",Conditions!$S$1:$CT$1,0)+Conditions!$Q$2,FALSE))+VLOOKUP(CN$1,Conditions!$A:$CT,MATCH($B59&amp;"_b",Conditions!$S$1:$CT$1,0)+Conditions!$Q$2,FALSE),"")</f>
        <v>9.7962000847946687E-6</v>
      </c>
      <c r="CO59" s="15">
        <f>IF(CO23,CO40*(VLOOKUP(CO$1,Conditions!$A:$CT,MATCH($B59&amp;"_m1",Conditions!$S$1:$CT$1,0)+Conditions!$Q$2,FALSE)*CO$19+CO$18*VLOOKUP(CO$1,Conditions!$A:$CT,MATCH($B59&amp;"_m2",Conditions!$S$1:$CT$1,0)+Conditions!$Q$2,FALSE))+VLOOKUP(CO$1,Conditions!$A:$CT,MATCH($B59&amp;"_b",Conditions!$S$1:$CT$1,0)+Conditions!$Q$2,FALSE),"")</f>
        <v>9.7962000847946687E-6</v>
      </c>
      <c r="CP59" s="15">
        <f>IF(CP23,CP40*(VLOOKUP(CP$1,Conditions!$A:$CT,MATCH($B59&amp;"_m1",Conditions!$S$1:$CT$1,0)+Conditions!$Q$2,FALSE)*CP$19+CP$18*VLOOKUP(CP$1,Conditions!$A:$CT,MATCH($B59&amp;"_m2",Conditions!$S$1:$CT$1,0)+Conditions!$Q$2,FALSE))+VLOOKUP(CP$1,Conditions!$A:$CT,MATCH($B59&amp;"_b",Conditions!$S$1:$CT$1,0)+Conditions!$Q$2,FALSE),"")</f>
        <v>9.7962000847946687E-6</v>
      </c>
      <c r="CQ59" s="15">
        <f>IF(CQ23,CQ40*(VLOOKUP(CQ$1,Conditions!$A:$CT,MATCH($B59&amp;"_m1",Conditions!$S$1:$CT$1,0)+Conditions!$Q$2,FALSE)*CQ$19+CQ$18*VLOOKUP(CQ$1,Conditions!$A:$CT,MATCH($B59&amp;"_m2",Conditions!$S$1:$CT$1,0)+Conditions!$Q$2,FALSE))+VLOOKUP(CQ$1,Conditions!$A:$CT,MATCH($B59&amp;"_b",Conditions!$S$1:$CT$1,0)+Conditions!$Q$2,FALSE),"")</f>
        <v>9.7962000847946687E-6</v>
      </c>
      <c r="CR59" s="15">
        <f>IF(CR23,CR40*(VLOOKUP(CR$1,Conditions!$A:$CT,MATCH($B59&amp;"_m1",Conditions!$S$1:$CT$1,0)+Conditions!$Q$2,FALSE)*CR$19+CR$18*VLOOKUP(CR$1,Conditions!$A:$CT,MATCH($B59&amp;"_m2",Conditions!$S$1:$CT$1,0)+Conditions!$Q$2,FALSE))+VLOOKUP(CR$1,Conditions!$A:$CT,MATCH($B59&amp;"_b",Conditions!$S$1:$CT$1,0)+Conditions!$Q$2,FALSE),"")</f>
        <v>9.7962000847946687E-6</v>
      </c>
      <c r="CS59" s="15">
        <f>IF(CS23,CS40*(VLOOKUP(CS$1,Conditions!$A:$CT,MATCH($B59&amp;"_m1",Conditions!$S$1:$CT$1,0)+Conditions!$Q$2,FALSE)*CS$19+CS$18*VLOOKUP(CS$1,Conditions!$A:$CT,MATCH($B59&amp;"_m2",Conditions!$S$1:$CT$1,0)+Conditions!$Q$2,FALSE))+VLOOKUP(CS$1,Conditions!$A:$CT,MATCH($B59&amp;"_b",Conditions!$S$1:$CT$1,0)+Conditions!$Q$2,FALSE),"")</f>
        <v>9.7962000847946687E-6</v>
      </c>
      <c r="CT59" s="15">
        <f>IF(CT23,CT40*(VLOOKUP(CT$1,Conditions!$A:$CT,MATCH($B59&amp;"_m1",Conditions!$S$1:$CT$1,0)+Conditions!$Q$2,FALSE)*CT$19+CT$18*VLOOKUP(CT$1,Conditions!$A:$CT,MATCH($B59&amp;"_m2",Conditions!$S$1:$CT$1,0)+Conditions!$Q$2,FALSE))+VLOOKUP(CT$1,Conditions!$A:$CT,MATCH($B59&amp;"_b",Conditions!$S$1:$CT$1,0)+Conditions!$Q$2,FALSE),"")</f>
        <v>9.7962000847946687E-6</v>
      </c>
      <c r="CU59" s="15">
        <f>IF(CU23,CU40*(VLOOKUP(CU$1,Conditions!$A:$CT,MATCH($B59&amp;"_m1",Conditions!$S$1:$CT$1,0)+Conditions!$Q$2,FALSE)*CU$19+CU$18*VLOOKUP(CU$1,Conditions!$A:$CT,MATCH($B59&amp;"_m2",Conditions!$S$1:$CT$1,0)+Conditions!$Q$2,FALSE))+VLOOKUP(CU$1,Conditions!$A:$CT,MATCH($B59&amp;"_b",Conditions!$S$1:$CT$1,0)+Conditions!$Q$2,FALSE),"")</f>
        <v>9.7962000847946687E-6</v>
      </c>
      <c r="CV59" s="15">
        <f>IF(CV23,CV40*(VLOOKUP(CV$1,Conditions!$A:$CT,MATCH($B59&amp;"_m1",Conditions!$S$1:$CT$1,0)+Conditions!$Q$2,FALSE)*CV$19+CV$18*VLOOKUP(CV$1,Conditions!$A:$CT,MATCH($B59&amp;"_m2",Conditions!$S$1:$CT$1,0)+Conditions!$Q$2,FALSE))+VLOOKUP(CV$1,Conditions!$A:$CT,MATCH($B59&amp;"_b",Conditions!$S$1:$CT$1,0)+Conditions!$Q$2,FALSE),"")</f>
        <v>5.8424101651305329E-4</v>
      </c>
      <c r="CW59" s="15">
        <f>IF(CW23,CW40*(VLOOKUP(CW$1,Conditions!$A:$CT,MATCH($B59&amp;"_m1",Conditions!$S$1:$CT$1,0)+Conditions!$Q$2,FALSE)*CW$19+CW$18*VLOOKUP(CW$1,Conditions!$A:$CT,MATCH($B59&amp;"_m2",Conditions!$S$1:$CT$1,0)+Conditions!$Q$2,FALSE))+VLOOKUP(CW$1,Conditions!$A:$CT,MATCH($B59&amp;"_b",Conditions!$S$1:$CT$1,0)+Conditions!$Q$2,FALSE),"")</f>
        <v>2.5214010701546624E-4</v>
      </c>
      <c r="CX59" s="15">
        <f>IF(CX23,CX40*(VLOOKUP(CX$1,Conditions!$A:$CT,MATCH($B59&amp;"_m1",Conditions!$S$1:$CT$1,0)+Conditions!$Q$2,FALSE)*CX$19+CX$18*VLOOKUP(CX$1,Conditions!$A:$CT,MATCH($B59&amp;"_m2",Conditions!$S$1:$CT$1,0)+Conditions!$Q$2,FALSE))+VLOOKUP(CX$1,Conditions!$A:$CT,MATCH($B59&amp;"_b",Conditions!$S$1:$CT$1,0)+Conditions!$Q$2,FALSE),"")</f>
        <v>6.1565596741147363E-4</v>
      </c>
      <c r="CY59" s="15">
        <f>IF(CY23,CY40*(VLOOKUP(CY$1,Conditions!$A:$CT,MATCH($B59&amp;"_m1",Conditions!$S$1:$CT$1,0)+Conditions!$Q$2,FALSE)*CY$19+CY$18*VLOOKUP(CY$1,Conditions!$A:$CT,MATCH($B59&amp;"_m2",Conditions!$S$1:$CT$1,0)+Conditions!$Q$2,FALSE))+VLOOKUP(CY$1,Conditions!$A:$CT,MATCH($B59&amp;"_b",Conditions!$S$1:$CT$1,0)+Conditions!$Q$2,FALSE),"")</f>
        <v>6.111681172831278E-4</v>
      </c>
      <c r="CZ59" s="15">
        <f>IF(CZ23,CZ40*(VLOOKUP(CZ$1,Conditions!$A:$CT,MATCH($B59&amp;"_m1",Conditions!$S$1:$CT$1,0)+Conditions!$Q$2,FALSE)*CZ$19+CZ$18*VLOOKUP(CZ$1,Conditions!$A:$CT,MATCH($B59&amp;"_m2",Conditions!$S$1:$CT$1,0)+Conditions!$Q$2,FALSE))+VLOOKUP(CZ$1,Conditions!$A:$CT,MATCH($B59&amp;"_b",Conditions!$S$1:$CT$1,0)+Conditions!$Q$2,FALSE),"")</f>
        <v>5.7526531625636164E-4</v>
      </c>
      <c r="DA59" s="15">
        <f>IF(DA23,DA40*(VLOOKUP(DA$1,Conditions!$A:$CT,MATCH($B59&amp;"_m1",Conditions!$S$1:$CT$1,0)+Conditions!$Q$2,FALSE)*DA$19+DA$18*VLOOKUP(DA$1,Conditions!$A:$CT,MATCH($B59&amp;"_m2",Conditions!$S$1:$CT$1,0)+Conditions!$Q$2,FALSE))+VLOOKUP(DA$1,Conditions!$A:$CT,MATCH($B59&amp;"_b",Conditions!$S$1:$CT$1,0)+Conditions!$Q$2,FALSE),"")</f>
        <v>5.88728866641399E-4</v>
      </c>
      <c r="DB59" s="15">
        <f>IF(DB23,DB40*(VLOOKUP(DB$1,Conditions!$A:$CT,MATCH($B59&amp;"_m1",Conditions!$S$1:$CT$1,0)+Conditions!$Q$2,FALSE)*DB$19+DB$18*VLOOKUP(DB$1,Conditions!$A:$CT,MATCH($B59&amp;"_m2",Conditions!$S$1:$CT$1,0)+Conditions!$Q$2,FALSE))+VLOOKUP(DB$1,Conditions!$A:$CT,MATCH($B59&amp;"_b",Conditions!$S$1:$CT$1,0)+Conditions!$Q$2,FALSE),"")</f>
        <v>6.1565596741147363E-4</v>
      </c>
      <c r="DC59" s="15">
        <f>IF(DC23,DC40*(VLOOKUP(DC$1,Conditions!$A:$CT,MATCH($B59&amp;"_m1",Conditions!$S$1:$CT$1,0)+Conditions!$Q$2,FALSE)*DC$19+DC$18*VLOOKUP(DC$1,Conditions!$A:$CT,MATCH($B59&amp;"_m2",Conditions!$S$1:$CT$1,0)+Conditions!$Q$2,FALSE))+VLOOKUP(DC$1,Conditions!$A:$CT,MATCH($B59&amp;"_b",Conditions!$S$1:$CT$1,0)+Conditions!$Q$2,FALSE),"")</f>
        <v>5.8424101651305329E-4</v>
      </c>
      <c r="DD59" s="15">
        <f>IF(DD23,DD40*(VLOOKUP(DD$1,Conditions!$A:$CT,MATCH($B59&amp;"_m1",Conditions!$S$1:$CT$1,0)+Conditions!$Q$2,FALSE)*DD$19+DD$18*VLOOKUP(DD$1,Conditions!$A:$CT,MATCH($B59&amp;"_m2",Conditions!$S$1:$CT$1,0)+Conditions!$Q$2,FALSE))+VLOOKUP(DD$1,Conditions!$A:$CT,MATCH($B59&amp;"_b",Conditions!$S$1:$CT$1,0)+Conditions!$Q$2,FALSE),"")</f>
        <v>4.5471870206258944E-4</v>
      </c>
      <c r="DE59" s="15">
        <f>IF(DE23,DE40*(VLOOKUP(DE$1,Conditions!$A:$CT,MATCH($B59&amp;"_m1",Conditions!$S$1:$CT$1,0)+Conditions!$Q$2,FALSE)*DE$19+DE$18*VLOOKUP(DE$1,Conditions!$A:$CT,MATCH($B59&amp;"_m2",Conditions!$S$1:$CT$1,0)+Conditions!$Q$2,FALSE))+VLOOKUP(DE$1,Conditions!$A:$CT,MATCH($B59&amp;"_b",Conditions!$S$1:$CT$1,0)+Conditions!$Q$2,FALSE),"")</f>
        <v>4.8586327720103508E-4</v>
      </c>
      <c r="DF59" s="15">
        <f>IF(DF23,DF40*(VLOOKUP(DF$1,Conditions!$A:$CT,MATCH($B59&amp;"_m1",Conditions!$S$1:$CT$1,0)+Conditions!$Q$2,FALSE)*DF$19+DF$18*VLOOKUP(DF$1,Conditions!$A:$CT,MATCH($B59&amp;"_m2",Conditions!$S$1:$CT$1,0)+Conditions!$Q$2,FALSE))+VLOOKUP(DF$1,Conditions!$A:$CT,MATCH($B59&amp;"_b",Conditions!$S$1:$CT$1,0)+Conditions!$Q$2,FALSE),"")</f>
        <v>5.036601772801469E-4</v>
      </c>
      <c r="DG59" s="15">
        <f>IF(DG23,DG40*(VLOOKUP(DG$1,Conditions!$A:$CT,MATCH($B59&amp;"_m1",Conditions!$S$1:$CT$1,0)+Conditions!$Q$2,FALSE)*DG$19+DG$18*VLOOKUP(DG$1,Conditions!$A:$CT,MATCH($B59&amp;"_m2",Conditions!$S$1:$CT$1,0)+Conditions!$Q$2,FALSE))+VLOOKUP(DG$1,Conditions!$A:$CT,MATCH($B59&amp;"_b",Conditions!$S$1:$CT$1,0)+Conditions!$Q$2,FALSE),"")</f>
        <v>5.036601772801469E-4</v>
      </c>
      <c r="DH59" s="15">
        <f>IF(DH23,DH40*(VLOOKUP(DH$1,Conditions!$A:$CT,MATCH($B59&amp;"_m1",Conditions!$S$1:$CT$1,0)+Conditions!$Q$2,FALSE)*DH$19+DH$18*VLOOKUP(DH$1,Conditions!$A:$CT,MATCH($B59&amp;"_m2",Conditions!$S$1:$CT$1,0)+Conditions!$Q$2,FALSE))+VLOOKUP(DH$1,Conditions!$A:$CT,MATCH($B59&amp;"_b",Conditions!$S$1:$CT$1,0)+Conditions!$Q$2,FALSE),"")</f>
        <v>9.7962000847946687E-6</v>
      </c>
      <c r="DI59" s="15">
        <f>IF(DI23,DI40*(VLOOKUP(DI$1,Conditions!$A:$CT,MATCH($B59&amp;"_m1",Conditions!$S$1:$CT$1,0)+Conditions!$Q$2,FALSE)*DI$19+DI$18*VLOOKUP(DI$1,Conditions!$A:$CT,MATCH($B59&amp;"_m2",Conditions!$S$1:$CT$1,0)+Conditions!$Q$2,FALSE))+VLOOKUP(DI$1,Conditions!$A:$CT,MATCH($B59&amp;"_b",Conditions!$S$1:$CT$1,0)+Conditions!$Q$2,FALSE),"")</f>
        <v>9.7962000847946687E-6</v>
      </c>
      <c r="DJ59" s="15">
        <f>IF(DJ23,DJ40*(VLOOKUP(DJ$1,Conditions!$A:$CT,MATCH($B59&amp;"_m1",Conditions!$S$1:$CT$1,0)+Conditions!$Q$2,FALSE)*DJ$19+DJ$18*VLOOKUP(DJ$1,Conditions!$A:$CT,MATCH($B59&amp;"_m2",Conditions!$S$1:$CT$1,0)+Conditions!$Q$2,FALSE))+VLOOKUP(DJ$1,Conditions!$A:$CT,MATCH($B59&amp;"_b",Conditions!$S$1:$CT$1,0)+Conditions!$Q$2,FALSE),"")</f>
        <v>9.7962000847946687E-6</v>
      </c>
      <c r="DK59" s="15">
        <f>IF(DK23,DK40*(VLOOKUP(DK$1,Conditions!$A:$CT,MATCH($B59&amp;"_m1",Conditions!$S$1:$CT$1,0)+Conditions!$Q$2,FALSE)*DK$19+DK$18*VLOOKUP(DK$1,Conditions!$A:$CT,MATCH($B59&amp;"_m2",Conditions!$S$1:$CT$1,0)+Conditions!$Q$2,FALSE))+VLOOKUP(DK$1,Conditions!$A:$CT,MATCH($B59&amp;"_b",Conditions!$S$1:$CT$1,0)+Conditions!$Q$2,FALSE),"")</f>
        <v>9.7962000847946687E-6</v>
      </c>
      <c r="DL59" s="15">
        <f>IF(DL23,DL40*(VLOOKUP(DL$1,Conditions!$A:$CT,MATCH($B59&amp;"_m1",Conditions!$S$1:$CT$1,0)+Conditions!$Q$2,FALSE)*DL$19+DL$18*VLOOKUP(DL$1,Conditions!$A:$CT,MATCH($B59&amp;"_m2",Conditions!$S$1:$CT$1,0)+Conditions!$Q$2,FALSE))+VLOOKUP(DL$1,Conditions!$A:$CT,MATCH($B59&amp;"_b",Conditions!$S$1:$CT$1,0)+Conditions!$Q$2,FALSE),"")</f>
        <v>9.7962000847946687E-6</v>
      </c>
      <c r="DM59" s="15">
        <f>IF(DM23,DM40*(VLOOKUP(DM$1,Conditions!$A:$CT,MATCH($B59&amp;"_m1",Conditions!$S$1:$CT$1,0)+Conditions!$Q$2,FALSE)*DM$19+DM$18*VLOOKUP(DM$1,Conditions!$A:$CT,MATCH($B59&amp;"_m2",Conditions!$S$1:$CT$1,0)+Conditions!$Q$2,FALSE))+VLOOKUP(DM$1,Conditions!$A:$CT,MATCH($B59&amp;"_b",Conditions!$S$1:$CT$1,0)+Conditions!$Q$2,FALSE),"")</f>
        <v>9.7962000847946687E-6</v>
      </c>
      <c r="DN59" s="15">
        <f>IF(DN23,DN40*(VLOOKUP(DN$1,Conditions!$A:$CT,MATCH($B59&amp;"_m1",Conditions!$S$1:$CT$1,0)+Conditions!$Q$2,FALSE)*DN$19+DN$18*VLOOKUP(DN$1,Conditions!$A:$CT,MATCH($B59&amp;"_m2",Conditions!$S$1:$CT$1,0)+Conditions!$Q$2,FALSE))+VLOOKUP(DN$1,Conditions!$A:$CT,MATCH($B59&amp;"_b",Conditions!$S$1:$CT$1,0)+Conditions!$Q$2,FALSE),"")</f>
        <v>9.7962000847946687E-6</v>
      </c>
      <c r="DO59" s="15">
        <f>IF(DO23,DO40*(VLOOKUP(DO$1,Conditions!$A:$CT,MATCH($B59&amp;"_m1",Conditions!$S$1:$CT$1,0)+Conditions!$Q$2,FALSE)*DO$19+DO$18*VLOOKUP(DO$1,Conditions!$A:$CT,MATCH($B59&amp;"_m2",Conditions!$S$1:$CT$1,0)+Conditions!$Q$2,FALSE))+VLOOKUP(DO$1,Conditions!$A:$CT,MATCH($B59&amp;"_b",Conditions!$S$1:$CT$1,0)+Conditions!$Q$2,FALSE),"")</f>
        <v>9.7962000847946687E-6</v>
      </c>
      <c r="DP59" s="15">
        <f>IF(DP23,DP40*(VLOOKUP(DP$1,Conditions!$A:$CT,MATCH($B59&amp;"_m1",Conditions!$S$1:$CT$1,0)+Conditions!$Q$2,FALSE)*DP$19+DP$18*VLOOKUP(DP$1,Conditions!$A:$CT,MATCH($B59&amp;"_m2",Conditions!$S$1:$CT$1,0)+Conditions!$Q$2,FALSE))+VLOOKUP(DP$1,Conditions!$A:$CT,MATCH($B59&amp;"_b",Conditions!$S$1:$CT$1,0)+Conditions!$Q$2,FALSE),"")</f>
        <v>9.7962000847946687E-6</v>
      </c>
      <c r="DQ59" s="15">
        <f>IF(DQ23,DQ40*(VLOOKUP(DQ$1,Conditions!$A:$CT,MATCH($B59&amp;"_m1",Conditions!$S$1:$CT$1,0)+Conditions!$Q$2,FALSE)*DQ$19+DQ$18*VLOOKUP(DQ$1,Conditions!$A:$CT,MATCH($B59&amp;"_m2",Conditions!$S$1:$CT$1,0)+Conditions!$Q$2,FALSE))+VLOOKUP(DQ$1,Conditions!$A:$CT,MATCH($B59&amp;"_b",Conditions!$S$1:$CT$1,0)+Conditions!$Q$2,FALSE),"")</f>
        <v>9.7962000847946687E-6</v>
      </c>
      <c r="DR59" s="15">
        <f>IF(DR23,DR40*(VLOOKUP(DR$1,Conditions!$A:$CT,MATCH($B59&amp;"_m1",Conditions!$S$1:$CT$1,0)+Conditions!$Q$2,FALSE)*DR$19+DR$18*VLOOKUP(DR$1,Conditions!$A:$CT,MATCH($B59&amp;"_m2",Conditions!$S$1:$CT$1,0)+Conditions!$Q$2,FALSE))+VLOOKUP(DR$1,Conditions!$A:$CT,MATCH($B59&amp;"_b",Conditions!$S$1:$CT$1,0)+Conditions!$Q$2,FALSE),"")</f>
        <v>9.7962000847946687E-6</v>
      </c>
      <c r="DS59" s="15">
        <f>IF(DS23,DS40*(VLOOKUP(DS$1,Conditions!$A:$CT,MATCH($B59&amp;"_m1",Conditions!$S$1:$CT$1,0)+Conditions!$Q$2,FALSE)*DS$19+DS$18*VLOOKUP(DS$1,Conditions!$A:$CT,MATCH($B59&amp;"_m2",Conditions!$S$1:$CT$1,0)+Conditions!$Q$2,FALSE))+VLOOKUP(DS$1,Conditions!$A:$CT,MATCH($B59&amp;"_b",Conditions!$S$1:$CT$1,0)+Conditions!$Q$2,FALSE),"")</f>
        <v>9.7962000847946687E-6</v>
      </c>
      <c r="DT59" s="15">
        <f>IF(DT23,DT40*(VLOOKUP(DT$1,Conditions!$A:$CT,MATCH($B59&amp;"_m1",Conditions!$S$1:$CT$1,0)+Conditions!$Q$2,FALSE)*DT$19+DT$18*VLOOKUP(DT$1,Conditions!$A:$CT,MATCH($B59&amp;"_m2",Conditions!$S$1:$CT$1,0)+Conditions!$Q$2,FALSE))+VLOOKUP(DT$1,Conditions!$A:$CT,MATCH($B59&amp;"_b",Conditions!$S$1:$CT$1,0)+Conditions!$Q$2,FALSE),"")</f>
        <v>9.7962000847946687E-6</v>
      </c>
      <c r="DU59" s="15">
        <f>IF(DU23,DU40*(VLOOKUP(DU$1,Conditions!$A:$CT,MATCH($B59&amp;"_m1",Conditions!$S$1:$CT$1,0)+Conditions!$Q$2,FALSE)*DU$19+DU$18*VLOOKUP(DU$1,Conditions!$A:$CT,MATCH($B59&amp;"_m2",Conditions!$S$1:$CT$1,0)+Conditions!$Q$2,FALSE))+VLOOKUP(DU$1,Conditions!$A:$CT,MATCH($B59&amp;"_b",Conditions!$S$1:$CT$1,0)+Conditions!$Q$2,FALSE),"")</f>
        <v>9.7962000847946687E-6</v>
      </c>
      <c r="DV59" s="15">
        <f>IF(DV23,DV40*(VLOOKUP(DV$1,Conditions!$A:$CT,MATCH($B59&amp;"_m1",Conditions!$S$1:$CT$1,0)+Conditions!$Q$2,FALSE)*DV$19+DV$18*VLOOKUP(DV$1,Conditions!$A:$CT,MATCH($B59&amp;"_m2",Conditions!$S$1:$CT$1,0)+Conditions!$Q$2,FALSE))+VLOOKUP(DV$1,Conditions!$A:$CT,MATCH($B59&amp;"_b",Conditions!$S$1:$CT$1,0)+Conditions!$Q$2,FALSE),"")</f>
        <v>9.7962000847946687E-6</v>
      </c>
      <c r="DW59" s="15">
        <f>IF(DW23,DW40*(VLOOKUP(DW$1,Conditions!$A:$CT,MATCH($B59&amp;"_m1",Conditions!$S$1:$CT$1,0)+Conditions!$Q$2,FALSE)*DW$19+DW$18*VLOOKUP(DW$1,Conditions!$A:$CT,MATCH($B59&amp;"_m2",Conditions!$S$1:$CT$1,0)+Conditions!$Q$2,FALSE))+VLOOKUP(DW$1,Conditions!$A:$CT,MATCH($B59&amp;"_b",Conditions!$S$1:$CT$1,0)+Conditions!$Q$2,FALSE),"")</f>
        <v>9.7962000847946687E-6</v>
      </c>
      <c r="DX59" s="15">
        <f>IF(DX23,DX40*(VLOOKUP(DX$1,Conditions!$A:$CT,MATCH($B59&amp;"_m1",Conditions!$S$1:$CT$1,0)+Conditions!$Q$2,FALSE)*DX$19+DX$18*VLOOKUP(DX$1,Conditions!$A:$CT,MATCH($B59&amp;"_m2",Conditions!$S$1:$CT$1,0)+Conditions!$Q$2,FALSE))+VLOOKUP(DX$1,Conditions!$A:$CT,MATCH($B59&amp;"_b",Conditions!$S$1:$CT$1,0)+Conditions!$Q$2,FALSE),"")</f>
        <v>9.7962000847946687E-6</v>
      </c>
      <c r="DY59" s="15">
        <f>IF(DY23,DY40*(VLOOKUP(DY$1,Conditions!$A:$CT,MATCH($B59&amp;"_m1",Conditions!$S$1:$CT$1,0)+Conditions!$Q$2,FALSE)*DY$19+DY$18*VLOOKUP(DY$1,Conditions!$A:$CT,MATCH($B59&amp;"_m2",Conditions!$S$1:$CT$1,0)+Conditions!$Q$2,FALSE))+VLOOKUP(DY$1,Conditions!$A:$CT,MATCH($B59&amp;"_b",Conditions!$S$1:$CT$1,0)+Conditions!$Q$2,FALSE),"")</f>
        <v>9.7962000847946687E-6</v>
      </c>
      <c r="DZ59" s="15">
        <f>IF(DZ23,DZ40*(VLOOKUP(DZ$1,Conditions!$A:$CT,MATCH($B59&amp;"_m1",Conditions!$S$1:$CT$1,0)+Conditions!$Q$2,FALSE)*DZ$19+DZ$18*VLOOKUP(DZ$1,Conditions!$A:$CT,MATCH($B59&amp;"_m2",Conditions!$S$1:$CT$1,0)+Conditions!$Q$2,FALSE))+VLOOKUP(DZ$1,Conditions!$A:$CT,MATCH($B59&amp;"_b",Conditions!$S$1:$CT$1,0)+Conditions!$Q$2,FALSE),"")</f>
        <v>9.7962000847946687E-6</v>
      </c>
      <c r="EA59" s="15">
        <f>IF(EA23,EA40*(VLOOKUP(EA$1,Conditions!$A:$CT,MATCH($B59&amp;"_m1",Conditions!$S$1:$CT$1,0)+Conditions!$Q$2,FALSE)*EA$19+EA$18*VLOOKUP(EA$1,Conditions!$A:$CT,MATCH($B59&amp;"_m2",Conditions!$S$1:$CT$1,0)+Conditions!$Q$2,FALSE))+VLOOKUP(EA$1,Conditions!$A:$CT,MATCH($B59&amp;"_b",Conditions!$S$1:$CT$1,0)+Conditions!$Q$2,FALSE),"")</f>
        <v>9.7962000847946687E-6</v>
      </c>
      <c r="EB59" s="15">
        <f>IF(EB23,EB40*(VLOOKUP(EB$1,Conditions!$A:$CT,MATCH($B59&amp;"_m1",Conditions!$S$1:$CT$1,0)+Conditions!$Q$2,FALSE)*EB$19+EB$18*VLOOKUP(EB$1,Conditions!$A:$CT,MATCH($B59&amp;"_m2",Conditions!$S$1:$CT$1,0)+Conditions!$Q$2,FALSE))+VLOOKUP(EB$1,Conditions!$A:$CT,MATCH($B59&amp;"_b",Conditions!$S$1:$CT$1,0)+Conditions!$Q$2,FALSE),"")</f>
        <v>9.7962000847946687E-6</v>
      </c>
      <c r="EC59" s="15">
        <f>IF(EC23,EC40*(VLOOKUP(EC$1,Conditions!$A:$CT,MATCH($B59&amp;"_m1",Conditions!$S$1:$CT$1,0)+Conditions!$Q$2,FALSE)*EC$19+EC$18*VLOOKUP(EC$1,Conditions!$A:$CT,MATCH($B59&amp;"_m2",Conditions!$S$1:$CT$1,0)+Conditions!$Q$2,FALSE))+VLOOKUP(EC$1,Conditions!$A:$CT,MATCH($B59&amp;"_b",Conditions!$S$1:$CT$1,0)+Conditions!$Q$2,FALSE),"")</f>
        <v>9.7962000847946687E-6</v>
      </c>
      <c r="ED59" s="15">
        <f>IF(ED23,ED40*(VLOOKUP(ED$1,Conditions!$A:$CT,MATCH($B59&amp;"_m1",Conditions!$S$1:$CT$1,0)+Conditions!$Q$2,FALSE)*ED$19+ED$18*VLOOKUP(ED$1,Conditions!$A:$CT,MATCH($B59&amp;"_m2",Conditions!$S$1:$CT$1,0)+Conditions!$Q$2,FALSE))+VLOOKUP(ED$1,Conditions!$A:$CT,MATCH($B59&amp;"_b",Conditions!$S$1:$CT$1,0)+Conditions!$Q$2,FALSE),"")</f>
        <v>9.7962000847946687E-6</v>
      </c>
      <c r="EE59" s="15">
        <f>IF(EE23,EE40*(VLOOKUP(EE$1,Conditions!$A:$CT,MATCH($B59&amp;"_m1",Conditions!$S$1:$CT$1,0)+Conditions!$Q$2,FALSE)*EE$19+EE$18*VLOOKUP(EE$1,Conditions!$A:$CT,MATCH($B59&amp;"_m2",Conditions!$S$1:$CT$1,0)+Conditions!$Q$2,FALSE))+VLOOKUP(EE$1,Conditions!$A:$CT,MATCH($B59&amp;"_b",Conditions!$S$1:$CT$1,0)+Conditions!$Q$2,FALSE),"")</f>
        <v>9.7962000847946687E-6</v>
      </c>
      <c r="EF59" s="15">
        <f>IF(EF23,EF40*(VLOOKUP(EF$1,Conditions!$A:$CT,MATCH($B59&amp;"_m1",Conditions!$S$1:$CT$1,0)+Conditions!$Q$2,FALSE)*EF$19+EF$18*VLOOKUP(EF$1,Conditions!$A:$CT,MATCH($B59&amp;"_m2",Conditions!$S$1:$CT$1,0)+Conditions!$Q$2,FALSE))+VLOOKUP(EF$1,Conditions!$A:$CT,MATCH($B59&amp;"_b",Conditions!$S$1:$CT$1,0)+Conditions!$Q$2,FALSE),"")</f>
        <v>9.7962000847946687E-6</v>
      </c>
      <c r="EG59" s="15">
        <f>IF(EG23,EG40*(VLOOKUP(EG$1,Conditions!$A:$CT,MATCH($B59&amp;"_m1",Conditions!$S$1:$CT$1,0)+Conditions!$Q$2,FALSE)*EG$19+EG$18*VLOOKUP(EG$1,Conditions!$A:$CT,MATCH($B59&amp;"_m2",Conditions!$S$1:$CT$1,0)+Conditions!$Q$2,FALSE))+VLOOKUP(EG$1,Conditions!$A:$CT,MATCH($B59&amp;"_b",Conditions!$S$1:$CT$1,0)+Conditions!$Q$2,FALSE),"")</f>
        <v>9.7962000847946687E-6</v>
      </c>
      <c r="EH59" s="15">
        <f>IF(EH23,EH40*(VLOOKUP(EH$1,Conditions!$A:$CT,MATCH($B59&amp;"_m1",Conditions!$S$1:$CT$1,0)+Conditions!$Q$2,FALSE)*EH$19+EH$18*VLOOKUP(EH$1,Conditions!$A:$CT,MATCH($B59&amp;"_m2",Conditions!$S$1:$CT$1,0)+Conditions!$Q$2,FALSE))+VLOOKUP(EH$1,Conditions!$A:$CT,MATCH($B59&amp;"_b",Conditions!$S$1:$CT$1,0)+Conditions!$Q$2,FALSE),"")</f>
        <v>9.7962000847946687E-6</v>
      </c>
      <c r="EI59" s="15">
        <f>IF(EI23,EI40*(VLOOKUP(EI$1,Conditions!$A:$CT,MATCH($B59&amp;"_m1",Conditions!$S$1:$CT$1,0)+Conditions!$Q$2,FALSE)*EI$19+EI$18*VLOOKUP(EI$1,Conditions!$A:$CT,MATCH($B59&amp;"_m2",Conditions!$S$1:$CT$1,0)+Conditions!$Q$2,FALSE))+VLOOKUP(EI$1,Conditions!$A:$CT,MATCH($B59&amp;"_b",Conditions!$S$1:$CT$1,0)+Conditions!$Q$2,FALSE),"")</f>
        <v>9.7962000847946687E-6</v>
      </c>
      <c r="EJ59" s="15">
        <f>IF(EJ23,EJ40*(VLOOKUP(EJ$1,Conditions!$A:$CT,MATCH($B59&amp;"_m1",Conditions!$S$1:$CT$1,0)+Conditions!$Q$2,FALSE)*EJ$19+EJ$18*VLOOKUP(EJ$1,Conditions!$A:$CT,MATCH($B59&amp;"_m2",Conditions!$S$1:$CT$1,0)+Conditions!$Q$2,FALSE))+VLOOKUP(EJ$1,Conditions!$A:$CT,MATCH($B59&amp;"_b",Conditions!$S$1:$CT$1,0)+Conditions!$Q$2,FALSE),"")</f>
        <v>9.7962000847946687E-6</v>
      </c>
      <c r="EK59" s="15">
        <f>IF(EK23,EK40*(VLOOKUP(EK$1,Conditions!$A:$CT,MATCH($B59&amp;"_m1",Conditions!$S$1:$CT$1,0)+Conditions!$Q$2,FALSE)*EK$19+EK$18*VLOOKUP(EK$1,Conditions!$A:$CT,MATCH($B59&amp;"_m2",Conditions!$S$1:$CT$1,0)+Conditions!$Q$2,FALSE))+VLOOKUP(EK$1,Conditions!$A:$CT,MATCH($B59&amp;"_b",Conditions!$S$1:$CT$1,0)+Conditions!$Q$2,FALSE),"")</f>
        <v>9.7962000847946687E-6</v>
      </c>
      <c r="EL59" s="15">
        <f>IF(EL23,EL40*(VLOOKUP(EL$1,Conditions!$A:$CT,MATCH($B59&amp;"_m1",Conditions!$S$1:$CT$1,0)+Conditions!$Q$2,FALSE)*EL$19+EL$18*VLOOKUP(EL$1,Conditions!$A:$CT,MATCH($B59&amp;"_m2",Conditions!$S$1:$CT$1,0)+Conditions!$Q$2,FALSE))+VLOOKUP(EL$1,Conditions!$A:$CT,MATCH($B59&amp;"_b",Conditions!$S$1:$CT$1,0)+Conditions!$Q$2,FALSE),"")</f>
        <v>9.7962000847946687E-6</v>
      </c>
      <c r="EM59" s="15">
        <f>IF(EM23,EM40*(VLOOKUP(EM$1,Conditions!$A:$CT,MATCH($B59&amp;"_m1",Conditions!$S$1:$CT$1,0)+Conditions!$Q$2,FALSE)*EM$19+EM$18*VLOOKUP(EM$1,Conditions!$A:$CT,MATCH($B59&amp;"_m2",Conditions!$S$1:$CT$1,0)+Conditions!$Q$2,FALSE))+VLOOKUP(EM$1,Conditions!$A:$CT,MATCH($B59&amp;"_b",Conditions!$S$1:$CT$1,0)+Conditions!$Q$2,FALSE),"")</f>
        <v>9.7962000847946687E-6</v>
      </c>
      <c r="EN59" s="15">
        <f>IF(EN23,EN40*(VLOOKUP(EN$1,Conditions!$A:$CT,MATCH($B59&amp;"_m1",Conditions!$S$1:$CT$1,0)+Conditions!$Q$2,FALSE)*EN$19+EN$18*VLOOKUP(EN$1,Conditions!$A:$CT,MATCH($B59&amp;"_m2",Conditions!$S$1:$CT$1,0)+Conditions!$Q$2,FALSE))+VLOOKUP(EN$1,Conditions!$A:$CT,MATCH($B59&amp;"_b",Conditions!$S$1:$CT$1,0)+Conditions!$Q$2,FALSE),"")</f>
        <v>9.7962000847946687E-6</v>
      </c>
      <c r="EO59" s="15">
        <f>IF(EO23,EO40*(VLOOKUP(EO$1,Conditions!$A:$CT,MATCH($B59&amp;"_m1",Conditions!$S$1:$CT$1,0)+Conditions!$Q$2,FALSE)*EO$19+EO$18*VLOOKUP(EO$1,Conditions!$A:$CT,MATCH($B59&amp;"_m2",Conditions!$S$1:$CT$1,0)+Conditions!$Q$2,FALSE))+VLOOKUP(EO$1,Conditions!$A:$CT,MATCH($B59&amp;"_b",Conditions!$S$1:$CT$1,0)+Conditions!$Q$2,FALSE),"")</f>
        <v>9.7962000847946687E-6</v>
      </c>
      <c r="EP59" s="15">
        <f>IF(EP23,EP40*(VLOOKUP(EP$1,Conditions!$A:$CT,MATCH($B59&amp;"_m1",Conditions!$S$1:$CT$1,0)+Conditions!$Q$2,FALSE)*EP$19+EP$18*VLOOKUP(EP$1,Conditions!$A:$CT,MATCH($B59&amp;"_m2",Conditions!$S$1:$CT$1,0)+Conditions!$Q$2,FALSE))+VLOOKUP(EP$1,Conditions!$A:$CT,MATCH($B59&amp;"_b",Conditions!$S$1:$CT$1,0)+Conditions!$Q$2,FALSE),"")</f>
        <v>9.7962000847946687E-6</v>
      </c>
      <c r="EQ59" s="15">
        <f>IF(EQ23,EQ40*(VLOOKUP(EQ$1,Conditions!$A:$CT,MATCH($B59&amp;"_m1",Conditions!$S$1:$CT$1,0)+Conditions!$Q$2,FALSE)*EQ$19+EQ$18*VLOOKUP(EQ$1,Conditions!$A:$CT,MATCH($B59&amp;"_m2",Conditions!$S$1:$CT$1,0)+Conditions!$Q$2,FALSE))+VLOOKUP(EQ$1,Conditions!$A:$CT,MATCH($B59&amp;"_b",Conditions!$S$1:$CT$1,0)+Conditions!$Q$2,FALSE),"")</f>
        <v>9.7962000847946687E-6</v>
      </c>
      <c r="ER59" s="15">
        <f>IF(ER23,ER40*(VLOOKUP(ER$1,Conditions!$A:$CT,MATCH($B59&amp;"_m1",Conditions!$S$1:$CT$1,0)+Conditions!$Q$2,FALSE)*ER$19+ER$18*VLOOKUP(ER$1,Conditions!$A:$CT,MATCH($B59&amp;"_m2",Conditions!$S$1:$CT$1,0)+Conditions!$Q$2,FALSE))+VLOOKUP(ER$1,Conditions!$A:$CT,MATCH($B59&amp;"_b",Conditions!$S$1:$CT$1,0)+Conditions!$Q$2,FALSE),"")</f>
        <v>9.7962000847946687E-6</v>
      </c>
      <c r="ES59" s="15">
        <f>IF(ES23,ES40*(VLOOKUP(ES$1,Conditions!$A:$CT,MATCH($B59&amp;"_m1",Conditions!$S$1:$CT$1,0)+Conditions!$Q$2,FALSE)*ES$19+ES$18*VLOOKUP(ES$1,Conditions!$A:$CT,MATCH($B59&amp;"_m2",Conditions!$S$1:$CT$1,0)+Conditions!$Q$2,FALSE))+VLOOKUP(ES$1,Conditions!$A:$CT,MATCH($B59&amp;"_b",Conditions!$S$1:$CT$1,0)+Conditions!$Q$2,FALSE),"")</f>
        <v>9.7962000847946687E-6</v>
      </c>
      <c r="ET59" s="15">
        <f>IF(ET23,ET40*(VLOOKUP(ET$1,Conditions!$A:$CT,MATCH($B59&amp;"_m1",Conditions!$S$1:$CT$1,0)+Conditions!$Q$2,FALSE)*ET$19+ET$18*VLOOKUP(ET$1,Conditions!$A:$CT,MATCH($B59&amp;"_m2",Conditions!$S$1:$CT$1,0)+Conditions!$Q$2,FALSE))+VLOOKUP(ET$1,Conditions!$A:$CT,MATCH($B59&amp;"_b",Conditions!$S$1:$CT$1,0)+Conditions!$Q$2,FALSE),"")</f>
        <v>9.7962000847946687E-6</v>
      </c>
      <c r="EU59" s="15">
        <f>IF(EU23,EU40*(VLOOKUP(EU$1,Conditions!$A:$CT,MATCH($B59&amp;"_m1",Conditions!$S$1:$CT$1,0)+Conditions!$Q$2,FALSE)*EU$19+EU$18*VLOOKUP(EU$1,Conditions!$A:$CT,MATCH($B59&amp;"_m2",Conditions!$S$1:$CT$1,0)+Conditions!$Q$2,FALSE))+VLOOKUP(EU$1,Conditions!$A:$CT,MATCH($B59&amp;"_b",Conditions!$S$1:$CT$1,0)+Conditions!$Q$2,FALSE),"")</f>
        <v>9.7962000847946687E-6</v>
      </c>
      <c r="EV59" s="15">
        <f>IF(EV23,EV40*(VLOOKUP(EV$1,Conditions!$A:$CT,MATCH($B59&amp;"_m1",Conditions!$S$1:$CT$1,0)+Conditions!$Q$2,FALSE)*EV$19+EV$18*VLOOKUP(EV$1,Conditions!$A:$CT,MATCH($B59&amp;"_m2",Conditions!$S$1:$CT$1,0)+Conditions!$Q$2,FALSE))+VLOOKUP(EV$1,Conditions!$A:$CT,MATCH($B59&amp;"_b",Conditions!$S$1:$CT$1,0)+Conditions!$Q$2,FALSE),"")</f>
        <v>9.7962000847946687E-6</v>
      </c>
      <c r="EW59" s="15">
        <f>IF(EW23,EW40*(VLOOKUP(EW$1,Conditions!$A:$CT,MATCH($B59&amp;"_m1",Conditions!$S$1:$CT$1,0)+Conditions!$Q$2,FALSE)*EW$19+EW$18*VLOOKUP(EW$1,Conditions!$A:$CT,MATCH($B59&amp;"_m2",Conditions!$S$1:$CT$1,0)+Conditions!$Q$2,FALSE))+VLOOKUP(EW$1,Conditions!$A:$CT,MATCH($B59&amp;"_b",Conditions!$S$1:$CT$1,0)+Conditions!$Q$2,FALSE),"")</f>
        <v>9.7962000847946687E-6</v>
      </c>
      <c r="EX59" s="15">
        <f>IF(EX23,EX40*(VLOOKUP(EX$1,Conditions!$A:$CT,MATCH($B59&amp;"_m1",Conditions!$S$1:$CT$1,0)+Conditions!$Q$2,FALSE)*EX$19+EX$18*VLOOKUP(EX$1,Conditions!$A:$CT,MATCH($B59&amp;"_m2",Conditions!$S$1:$CT$1,0)+Conditions!$Q$2,FALSE))+VLOOKUP(EX$1,Conditions!$A:$CT,MATCH($B59&amp;"_b",Conditions!$S$1:$CT$1,0)+Conditions!$Q$2,FALSE),"")</f>
        <v>9.7962000847946687E-6</v>
      </c>
      <c r="EY59" s="15">
        <f>IF(EY23,EY40*(VLOOKUP(EY$1,Conditions!$A:$CT,MATCH($B59&amp;"_m1",Conditions!$S$1:$CT$1,0)+Conditions!$Q$2,FALSE)*EY$19+EY$18*VLOOKUP(EY$1,Conditions!$A:$CT,MATCH($B59&amp;"_m2",Conditions!$S$1:$CT$1,0)+Conditions!$Q$2,FALSE))+VLOOKUP(EY$1,Conditions!$A:$CT,MATCH($B59&amp;"_b",Conditions!$S$1:$CT$1,0)+Conditions!$Q$2,FALSE),"")</f>
        <v>9.7962000847946687E-6</v>
      </c>
      <c r="EZ59" s="15">
        <f>IF(EZ23,EZ40*(VLOOKUP(EZ$1,Conditions!$A:$CT,MATCH($B59&amp;"_m1",Conditions!$S$1:$CT$1,0)+Conditions!$Q$2,FALSE)*EZ$19+EZ$18*VLOOKUP(EZ$1,Conditions!$A:$CT,MATCH($B59&amp;"_m2",Conditions!$S$1:$CT$1,0)+Conditions!$Q$2,FALSE))+VLOOKUP(EZ$1,Conditions!$A:$CT,MATCH($B59&amp;"_b",Conditions!$S$1:$CT$1,0)+Conditions!$Q$2,FALSE),"")</f>
        <v>9.7962000847946687E-6</v>
      </c>
      <c r="FA59" s="15">
        <f>IF(FA23,FA40*(VLOOKUP(FA$1,Conditions!$A:$CT,MATCH($B59&amp;"_m1",Conditions!$S$1:$CT$1,0)+Conditions!$Q$2,FALSE)*FA$19+FA$18*VLOOKUP(FA$1,Conditions!$A:$CT,MATCH($B59&amp;"_m2",Conditions!$S$1:$CT$1,0)+Conditions!$Q$2,FALSE))+VLOOKUP(FA$1,Conditions!$A:$CT,MATCH($B59&amp;"_b",Conditions!$S$1:$CT$1,0)+Conditions!$Q$2,FALSE),"")</f>
        <v>9.7962000847946687E-6</v>
      </c>
      <c r="FB59" s="15">
        <f>IF(FB23,FB40*(VLOOKUP(FB$1,Conditions!$A:$CT,MATCH($B59&amp;"_m1",Conditions!$S$1:$CT$1,0)+Conditions!$Q$2,FALSE)*FB$19+FB$18*VLOOKUP(FB$1,Conditions!$A:$CT,MATCH($B59&amp;"_m2",Conditions!$S$1:$CT$1,0)+Conditions!$Q$2,FALSE))+VLOOKUP(FB$1,Conditions!$A:$CT,MATCH($B59&amp;"_b",Conditions!$S$1:$CT$1,0)+Conditions!$Q$2,FALSE),"")</f>
        <v>9.7962000847946687E-6</v>
      </c>
      <c r="FC59" s="15">
        <f>IF(FC23,FC40*(VLOOKUP(FC$1,Conditions!$A:$CT,MATCH($B59&amp;"_m1",Conditions!$S$1:$CT$1,0)+Conditions!$Q$2,FALSE)*FC$19+FC$18*VLOOKUP(FC$1,Conditions!$A:$CT,MATCH($B59&amp;"_m2",Conditions!$S$1:$CT$1,0)+Conditions!$Q$2,FALSE))+VLOOKUP(FC$1,Conditions!$A:$CT,MATCH($B59&amp;"_b",Conditions!$S$1:$CT$1,0)+Conditions!$Q$2,FALSE),"")</f>
        <v>9.7962000847946687E-6</v>
      </c>
      <c r="FD59" s="15">
        <f>IF(FD23,FD40*(VLOOKUP(FD$1,Conditions!$A:$CT,MATCH($B59&amp;"_m1",Conditions!$S$1:$CT$1,0)+Conditions!$Q$2,FALSE)*FD$19+FD$18*VLOOKUP(FD$1,Conditions!$A:$CT,MATCH($B59&amp;"_m2",Conditions!$S$1:$CT$1,0)+Conditions!$Q$2,FALSE))+VLOOKUP(FD$1,Conditions!$A:$CT,MATCH($B59&amp;"_b",Conditions!$S$1:$CT$1,0)+Conditions!$Q$2,FALSE),"")</f>
        <v>9.7962000847946687E-6</v>
      </c>
      <c r="FE59" s="15">
        <f>IF(FE23,FE40*(VLOOKUP(FE$1,Conditions!$A:$CT,MATCH($B59&amp;"_m1",Conditions!$S$1:$CT$1,0)+Conditions!$Q$2,FALSE)*FE$19+FE$18*VLOOKUP(FE$1,Conditions!$A:$CT,MATCH($B59&amp;"_m2",Conditions!$S$1:$CT$1,0)+Conditions!$Q$2,FALSE))+VLOOKUP(FE$1,Conditions!$A:$CT,MATCH($B59&amp;"_b",Conditions!$S$1:$CT$1,0)+Conditions!$Q$2,FALSE),"")</f>
        <v>9.7962000847946687E-6</v>
      </c>
      <c r="FF59" s="15">
        <f>IF(FF23,FF40*(VLOOKUP(FF$1,Conditions!$A:$CT,MATCH($B59&amp;"_m1",Conditions!$S$1:$CT$1,0)+Conditions!$Q$2,FALSE)*FF$19+FF$18*VLOOKUP(FF$1,Conditions!$A:$CT,MATCH($B59&amp;"_m2",Conditions!$S$1:$CT$1,0)+Conditions!$Q$2,FALSE))+VLOOKUP(FF$1,Conditions!$A:$CT,MATCH($B59&amp;"_b",Conditions!$S$1:$CT$1,0)+Conditions!$Q$2,FALSE),"")</f>
        <v>9.7962000847946687E-6</v>
      </c>
      <c r="FG59" s="15">
        <f>IF(FG23,FG40*(VLOOKUP(FG$1,Conditions!$A:$CT,MATCH($B59&amp;"_m1",Conditions!$S$1:$CT$1,0)+Conditions!$Q$2,FALSE)*FG$19+FG$18*VLOOKUP(FG$1,Conditions!$A:$CT,MATCH($B59&amp;"_m2",Conditions!$S$1:$CT$1,0)+Conditions!$Q$2,FALSE))+VLOOKUP(FG$1,Conditions!$A:$CT,MATCH($B59&amp;"_b",Conditions!$S$1:$CT$1,0)+Conditions!$Q$2,FALSE),"")</f>
        <v>9.7962000847946687E-6</v>
      </c>
      <c r="FH59" s="15">
        <f>IF(FH23,FH40*(VLOOKUP(FH$1,Conditions!$A:$CT,MATCH($B59&amp;"_m1",Conditions!$S$1:$CT$1,0)+Conditions!$Q$2,FALSE)*FH$19+FH$18*VLOOKUP(FH$1,Conditions!$A:$CT,MATCH($B59&amp;"_m2",Conditions!$S$1:$CT$1,0)+Conditions!$Q$2,FALSE))+VLOOKUP(FH$1,Conditions!$A:$CT,MATCH($B59&amp;"_b",Conditions!$S$1:$CT$1,0)+Conditions!$Q$2,FALSE),"")</f>
        <v>9.7962000847946687E-6</v>
      </c>
      <c r="FI59" s="15">
        <f>IF(FI23,FI40*(VLOOKUP(FI$1,Conditions!$A:$CT,MATCH($B59&amp;"_m1",Conditions!$S$1:$CT$1,0)+Conditions!$Q$2,FALSE)*FI$19+FI$18*VLOOKUP(FI$1,Conditions!$A:$CT,MATCH($B59&amp;"_m2",Conditions!$S$1:$CT$1,0)+Conditions!$Q$2,FALSE))+VLOOKUP(FI$1,Conditions!$A:$CT,MATCH($B59&amp;"_b",Conditions!$S$1:$CT$1,0)+Conditions!$Q$2,FALSE),"")</f>
        <v>9.7962000847946687E-6</v>
      </c>
      <c r="FJ59" s="15">
        <f>IF(FJ23,FJ40*(VLOOKUP(FJ$1,Conditions!$A:$CT,MATCH($B59&amp;"_m1",Conditions!$S$1:$CT$1,0)+Conditions!$Q$2,FALSE)*FJ$19+FJ$18*VLOOKUP(FJ$1,Conditions!$A:$CT,MATCH($B59&amp;"_m2",Conditions!$S$1:$CT$1,0)+Conditions!$Q$2,FALSE))+VLOOKUP(FJ$1,Conditions!$A:$CT,MATCH($B59&amp;"_b",Conditions!$S$1:$CT$1,0)+Conditions!$Q$2,FALSE),"")</f>
        <v>9.7962000847946687E-6</v>
      </c>
      <c r="FK59" s="15">
        <f>IF(FK23,FK40*(VLOOKUP(FK$1,Conditions!$A:$CT,MATCH($B59&amp;"_m1",Conditions!$S$1:$CT$1,0)+Conditions!$Q$2,FALSE)*FK$19+FK$18*VLOOKUP(FK$1,Conditions!$A:$CT,MATCH($B59&amp;"_m2",Conditions!$S$1:$CT$1,0)+Conditions!$Q$2,FALSE))+VLOOKUP(FK$1,Conditions!$A:$CT,MATCH($B59&amp;"_b",Conditions!$S$1:$CT$1,0)+Conditions!$Q$2,FALSE),"")</f>
        <v>9.7962000847946687E-6</v>
      </c>
      <c r="FL59" s="15">
        <f>IF(FL23,FL40*(VLOOKUP(FL$1,Conditions!$A:$CT,MATCH($B59&amp;"_m1",Conditions!$S$1:$CT$1,0)+Conditions!$Q$2,FALSE)*FL$19+FL$18*VLOOKUP(FL$1,Conditions!$A:$CT,MATCH($B59&amp;"_m2",Conditions!$S$1:$CT$1,0)+Conditions!$Q$2,FALSE))+VLOOKUP(FL$1,Conditions!$A:$CT,MATCH($B59&amp;"_b",Conditions!$S$1:$CT$1,0)+Conditions!$Q$2,FALSE),"")</f>
        <v>9.7962000847946687E-6</v>
      </c>
      <c r="FM59" s="15">
        <f>IF(FM23,FM40*(VLOOKUP(FM$1,Conditions!$A:$CT,MATCH($B59&amp;"_m1",Conditions!$S$1:$CT$1,0)+Conditions!$Q$2,FALSE)*FM$19+FM$18*VLOOKUP(FM$1,Conditions!$A:$CT,MATCH($B59&amp;"_m2",Conditions!$S$1:$CT$1,0)+Conditions!$Q$2,FALSE))+VLOOKUP(FM$1,Conditions!$A:$CT,MATCH($B59&amp;"_b",Conditions!$S$1:$CT$1,0)+Conditions!$Q$2,FALSE),"")</f>
        <v>9.7962000847946687E-6</v>
      </c>
      <c r="FN59" s="15">
        <f>IF(FN23,FN40*(VLOOKUP(FN$1,Conditions!$A:$CT,MATCH($B59&amp;"_m1",Conditions!$S$1:$CT$1,0)+Conditions!$Q$2,FALSE)*FN$19+FN$18*VLOOKUP(FN$1,Conditions!$A:$CT,MATCH($B59&amp;"_m2",Conditions!$S$1:$CT$1,0)+Conditions!$Q$2,FALSE))+VLOOKUP(FN$1,Conditions!$A:$CT,MATCH($B59&amp;"_b",Conditions!$S$1:$CT$1,0)+Conditions!$Q$2,FALSE),"")</f>
        <v>9.7962000847946687E-6</v>
      </c>
      <c r="FO59" s="15">
        <f>IF(FO23,FO40*(VLOOKUP(FO$1,Conditions!$A:$CT,MATCH($B59&amp;"_m1",Conditions!$S$1:$CT$1,0)+Conditions!$Q$2,FALSE)*FO$19+FO$18*VLOOKUP(FO$1,Conditions!$A:$CT,MATCH($B59&amp;"_m2",Conditions!$S$1:$CT$1,0)+Conditions!$Q$2,FALSE))+VLOOKUP(FO$1,Conditions!$A:$CT,MATCH($B59&amp;"_b",Conditions!$S$1:$CT$1,0)+Conditions!$Q$2,FALSE),"")</f>
        <v>9.7962000847946687E-6</v>
      </c>
      <c r="FP59" s="15">
        <f>IF(FP23,FP40*(VLOOKUP(FP$1,Conditions!$A:$CT,MATCH($B59&amp;"_m1",Conditions!$S$1:$CT$1,0)+Conditions!$Q$2,FALSE)*FP$19+FP$18*VLOOKUP(FP$1,Conditions!$A:$CT,MATCH($B59&amp;"_m2",Conditions!$S$1:$CT$1,0)+Conditions!$Q$2,FALSE))+VLOOKUP(FP$1,Conditions!$A:$CT,MATCH($B59&amp;"_b",Conditions!$S$1:$CT$1,0)+Conditions!$Q$2,FALSE),"")</f>
        <v>9.7962000847946687E-6</v>
      </c>
      <c r="FQ59" s="15">
        <f>IF(FQ23,FQ40*(VLOOKUP(FQ$1,Conditions!$A:$CT,MATCH($B59&amp;"_m1",Conditions!$S$1:$CT$1,0)+Conditions!$Q$2,FALSE)*FQ$19+FQ$18*VLOOKUP(FQ$1,Conditions!$A:$CT,MATCH($B59&amp;"_m2",Conditions!$S$1:$CT$1,0)+Conditions!$Q$2,FALSE))+VLOOKUP(FQ$1,Conditions!$A:$CT,MATCH($B59&amp;"_b",Conditions!$S$1:$CT$1,0)+Conditions!$Q$2,FALSE),"")</f>
        <v>9.7962000847946687E-6</v>
      </c>
      <c r="FR59" s="15">
        <f>IF(FR23,FR40*(VLOOKUP(FR$1,Conditions!$A:$CT,MATCH($B59&amp;"_m1",Conditions!$S$1:$CT$1,0)+Conditions!$Q$2,FALSE)*FR$19+FR$18*VLOOKUP(FR$1,Conditions!$A:$CT,MATCH($B59&amp;"_m2",Conditions!$S$1:$CT$1,0)+Conditions!$Q$2,FALSE))+VLOOKUP(FR$1,Conditions!$A:$CT,MATCH($B59&amp;"_b",Conditions!$S$1:$CT$1,0)+Conditions!$Q$2,FALSE),"")</f>
        <v>9.7962000847946687E-6</v>
      </c>
      <c r="FS59" s="15">
        <f>IF(FS23,FS40*(VLOOKUP(FS$1,Conditions!$A:$CT,MATCH($B59&amp;"_m1",Conditions!$S$1:$CT$1,0)+Conditions!$Q$2,FALSE)*FS$19+FS$18*VLOOKUP(FS$1,Conditions!$A:$CT,MATCH($B59&amp;"_m2",Conditions!$S$1:$CT$1,0)+Conditions!$Q$2,FALSE))+VLOOKUP(FS$1,Conditions!$A:$CT,MATCH($B59&amp;"_b",Conditions!$S$1:$CT$1,0)+Conditions!$Q$2,FALSE),"")</f>
        <v>9.7962000847946687E-6</v>
      </c>
      <c r="FT59" s="15">
        <f>IF(FT23,FT40*(VLOOKUP(FT$1,Conditions!$A:$CT,MATCH($B59&amp;"_m1",Conditions!$S$1:$CT$1,0)+Conditions!$Q$2,FALSE)*FT$19+FT$18*VLOOKUP(FT$1,Conditions!$A:$CT,MATCH($B59&amp;"_m2",Conditions!$S$1:$CT$1,0)+Conditions!$Q$2,FALSE))+VLOOKUP(FT$1,Conditions!$A:$CT,MATCH($B59&amp;"_b",Conditions!$S$1:$CT$1,0)+Conditions!$Q$2,FALSE),"")</f>
        <v>9.7962000847946687E-6</v>
      </c>
      <c r="FU59" s="15">
        <f>IF(FU23,FU40*(VLOOKUP(FU$1,Conditions!$A:$CT,MATCH($B59&amp;"_m1",Conditions!$S$1:$CT$1,0)+Conditions!$Q$2,FALSE)*FU$19+FU$18*VLOOKUP(FU$1,Conditions!$A:$CT,MATCH($B59&amp;"_m2",Conditions!$S$1:$CT$1,0)+Conditions!$Q$2,FALSE))+VLOOKUP(FU$1,Conditions!$A:$CT,MATCH($B59&amp;"_b",Conditions!$S$1:$CT$1,0)+Conditions!$Q$2,FALSE),"")</f>
        <v>9.7962000847946687E-6</v>
      </c>
      <c r="FV59" s="15">
        <f>IF(FV23,FV40*(VLOOKUP(FV$1,Conditions!$A:$CT,MATCH($B59&amp;"_m1",Conditions!$S$1:$CT$1,0)+Conditions!$Q$2,FALSE)*FV$19+FV$18*VLOOKUP(FV$1,Conditions!$A:$CT,MATCH($B59&amp;"_m2",Conditions!$S$1:$CT$1,0)+Conditions!$Q$2,FALSE))+VLOOKUP(FV$1,Conditions!$A:$CT,MATCH($B59&amp;"_b",Conditions!$S$1:$CT$1,0)+Conditions!$Q$2,FALSE),"")</f>
        <v>9.7962000847946687E-6</v>
      </c>
      <c r="FW59" s="15">
        <f>IF(FW23,FW40*(VLOOKUP(FW$1,Conditions!$A:$CT,MATCH($B59&amp;"_m1",Conditions!$S$1:$CT$1,0)+Conditions!$Q$2,FALSE)*FW$19+FW$18*VLOOKUP(FW$1,Conditions!$A:$CT,MATCH($B59&amp;"_m2",Conditions!$S$1:$CT$1,0)+Conditions!$Q$2,FALSE))+VLOOKUP(FW$1,Conditions!$A:$CT,MATCH($B59&amp;"_b",Conditions!$S$1:$CT$1,0)+Conditions!$Q$2,FALSE),"")</f>
        <v>9.7962000847946687E-6</v>
      </c>
      <c r="FX59" s="15">
        <f>IF(FX23,FX40*(VLOOKUP(FX$1,Conditions!$A:$CT,MATCH($B59&amp;"_m1",Conditions!$S$1:$CT$1,0)+Conditions!$Q$2,FALSE)*FX$19+FX$18*VLOOKUP(FX$1,Conditions!$A:$CT,MATCH($B59&amp;"_m2",Conditions!$S$1:$CT$1,0)+Conditions!$Q$2,FALSE))+VLOOKUP(FX$1,Conditions!$A:$CT,MATCH($B59&amp;"_b",Conditions!$S$1:$CT$1,0)+Conditions!$Q$2,FALSE),"")</f>
        <v>9.7962000847946687E-6</v>
      </c>
      <c r="FY59" s="15">
        <f>IF(FY23,FY40*(VLOOKUP(FY$1,Conditions!$A:$CT,MATCH($B59&amp;"_m1",Conditions!$S$1:$CT$1,0)+Conditions!$Q$2,FALSE)*FY$19+FY$18*VLOOKUP(FY$1,Conditions!$A:$CT,MATCH($B59&amp;"_m2",Conditions!$S$1:$CT$1,0)+Conditions!$Q$2,FALSE))+VLOOKUP(FY$1,Conditions!$A:$CT,MATCH($B59&amp;"_b",Conditions!$S$1:$CT$1,0)+Conditions!$Q$2,FALSE),"")</f>
        <v>9.7962000847946687E-6</v>
      </c>
      <c r="FZ59" s="15">
        <f>IF(FZ23,FZ40*(VLOOKUP(FZ$1,Conditions!$A:$CT,MATCH($B59&amp;"_m1",Conditions!$S$1:$CT$1,0)+Conditions!$Q$2,FALSE)*FZ$19+FZ$18*VLOOKUP(FZ$1,Conditions!$A:$CT,MATCH($B59&amp;"_m2",Conditions!$S$1:$CT$1,0)+Conditions!$Q$2,FALSE))+VLOOKUP(FZ$1,Conditions!$A:$CT,MATCH($B59&amp;"_b",Conditions!$S$1:$CT$1,0)+Conditions!$Q$2,FALSE),"")</f>
        <v>9.7962000847946687E-6</v>
      </c>
      <c r="GA59" s="15">
        <f>IF(GA23,GA40*(VLOOKUP(GA$1,Conditions!$A:$CT,MATCH($B59&amp;"_m1",Conditions!$S$1:$CT$1,0)+Conditions!$Q$2,FALSE)*GA$19+GA$18*VLOOKUP(GA$1,Conditions!$A:$CT,MATCH($B59&amp;"_m2",Conditions!$S$1:$CT$1,0)+Conditions!$Q$2,FALSE))+VLOOKUP(GA$1,Conditions!$A:$CT,MATCH($B59&amp;"_b",Conditions!$S$1:$CT$1,0)+Conditions!$Q$2,FALSE),"")</f>
        <v>9.7962000847946687E-6</v>
      </c>
      <c r="GB59" s="15">
        <f>IF(GB23,GB40*(VLOOKUP(GB$1,Conditions!$A:$CT,MATCH($B59&amp;"_m1",Conditions!$S$1:$CT$1,0)+Conditions!$Q$2,FALSE)*GB$19+GB$18*VLOOKUP(GB$1,Conditions!$A:$CT,MATCH($B59&amp;"_m2",Conditions!$S$1:$CT$1,0)+Conditions!$Q$2,FALSE))+VLOOKUP(GB$1,Conditions!$A:$CT,MATCH($B59&amp;"_b",Conditions!$S$1:$CT$1,0)+Conditions!$Q$2,FALSE),"")</f>
        <v>9.7962000847946687E-6</v>
      </c>
      <c r="GC59" s="15">
        <f>IF(GC23,GC40*(VLOOKUP(GC$1,Conditions!$A:$CT,MATCH($B59&amp;"_m1",Conditions!$S$1:$CT$1,0)+Conditions!$Q$2,FALSE)*GC$19+GC$18*VLOOKUP(GC$1,Conditions!$A:$CT,MATCH($B59&amp;"_m2",Conditions!$S$1:$CT$1,0)+Conditions!$Q$2,FALSE))+VLOOKUP(GC$1,Conditions!$A:$CT,MATCH($B59&amp;"_b",Conditions!$S$1:$CT$1,0)+Conditions!$Q$2,FALSE),"")</f>
        <v>9.7962000847946687E-6</v>
      </c>
      <c r="GD59" s="15">
        <f>IF(GD23,GD40*(VLOOKUP(GD$1,Conditions!$A:$CT,MATCH($B59&amp;"_m1",Conditions!$S$1:$CT$1,0)+Conditions!$Q$2,FALSE)*GD$19+GD$18*VLOOKUP(GD$1,Conditions!$A:$CT,MATCH($B59&amp;"_m2",Conditions!$S$1:$CT$1,0)+Conditions!$Q$2,FALSE))+VLOOKUP(GD$1,Conditions!$A:$CT,MATCH($B59&amp;"_b",Conditions!$S$1:$CT$1,0)+Conditions!$Q$2,FALSE),"")</f>
        <v>9.7962000847946687E-6</v>
      </c>
      <c r="GE59" s="15">
        <f>IF(GE23,GE40*(VLOOKUP(GE$1,Conditions!$A:$CT,MATCH($B59&amp;"_m1",Conditions!$S$1:$CT$1,0)+Conditions!$Q$2,FALSE)*GE$19+GE$18*VLOOKUP(GE$1,Conditions!$A:$CT,MATCH($B59&amp;"_m2",Conditions!$S$1:$CT$1,0)+Conditions!$Q$2,FALSE))+VLOOKUP(GE$1,Conditions!$A:$CT,MATCH($B59&amp;"_b",Conditions!$S$1:$CT$1,0)+Conditions!$Q$2,FALSE),"")</f>
        <v>9.7962000847946687E-6</v>
      </c>
      <c r="GF59" s="15">
        <f>IF(GF23,GF40*(VLOOKUP(GF$1,Conditions!$A:$CT,MATCH($B59&amp;"_m1",Conditions!$S$1:$CT$1,0)+Conditions!$Q$2,FALSE)*GF$19+GF$18*VLOOKUP(GF$1,Conditions!$A:$CT,MATCH($B59&amp;"_m2",Conditions!$S$1:$CT$1,0)+Conditions!$Q$2,FALSE))+VLOOKUP(GF$1,Conditions!$A:$CT,MATCH($B59&amp;"_b",Conditions!$S$1:$CT$1,0)+Conditions!$Q$2,FALSE),"")</f>
        <v>9.7962000847946687E-6</v>
      </c>
      <c r="GG59" s="15">
        <f>IF(GG23,GG40*(VLOOKUP(GG$1,Conditions!$A:$CT,MATCH($B59&amp;"_m1",Conditions!$S$1:$CT$1,0)+Conditions!$Q$2,FALSE)*GG$19+GG$18*VLOOKUP(GG$1,Conditions!$A:$CT,MATCH($B59&amp;"_m2",Conditions!$S$1:$CT$1,0)+Conditions!$Q$2,FALSE))+VLOOKUP(GG$1,Conditions!$A:$CT,MATCH($B59&amp;"_b",Conditions!$S$1:$CT$1,0)+Conditions!$Q$2,FALSE),"")</f>
        <v>9.7962000847946687E-6</v>
      </c>
      <c r="GH59" s="15">
        <f>IF(GH23,GH40*(VLOOKUP(GH$1,Conditions!$A:$CT,MATCH($B59&amp;"_m1",Conditions!$S$1:$CT$1,0)+Conditions!$Q$2,FALSE)*GH$19+GH$18*VLOOKUP(GH$1,Conditions!$A:$CT,MATCH($B59&amp;"_m2",Conditions!$S$1:$CT$1,0)+Conditions!$Q$2,FALSE))+VLOOKUP(GH$1,Conditions!$A:$CT,MATCH($B59&amp;"_b",Conditions!$S$1:$CT$1,0)+Conditions!$Q$2,FALSE),"")</f>
        <v>9.7962000847946687E-6</v>
      </c>
      <c r="GI59" s="15">
        <f>IF(GI23,GI40*(VLOOKUP(GI$1,Conditions!$A:$CT,MATCH($B59&amp;"_m1",Conditions!$S$1:$CT$1,0)+Conditions!$Q$2,FALSE)*GI$19+GI$18*VLOOKUP(GI$1,Conditions!$A:$CT,MATCH($B59&amp;"_m2",Conditions!$S$1:$CT$1,0)+Conditions!$Q$2,FALSE))+VLOOKUP(GI$1,Conditions!$A:$CT,MATCH($B59&amp;"_b",Conditions!$S$1:$CT$1,0)+Conditions!$Q$2,FALSE),"")</f>
        <v>9.7962000847946687E-6</v>
      </c>
      <c r="GJ59" s="15">
        <f>IF(GJ23,GJ40*(VLOOKUP(GJ$1,Conditions!$A:$CT,MATCH($B59&amp;"_m1",Conditions!$S$1:$CT$1,0)+Conditions!$Q$2,FALSE)*GJ$19+GJ$18*VLOOKUP(GJ$1,Conditions!$A:$CT,MATCH($B59&amp;"_m2",Conditions!$S$1:$CT$1,0)+Conditions!$Q$2,FALSE))+VLOOKUP(GJ$1,Conditions!$A:$CT,MATCH($B59&amp;"_b",Conditions!$S$1:$CT$1,0)+Conditions!$Q$2,FALSE),"")</f>
        <v>9.7962000847946687E-6</v>
      </c>
      <c r="GK59" s="15">
        <f>IF(GK23,GK40*(VLOOKUP(GK$1,Conditions!$A:$CT,MATCH($B59&amp;"_m1",Conditions!$S$1:$CT$1,0)+Conditions!$Q$2,FALSE)*GK$19+GK$18*VLOOKUP(GK$1,Conditions!$A:$CT,MATCH($B59&amp;"_m2",Conditions!$S$1:$CT$1,0)+Conditions!$Q$2,FALSE))+VLOOKUP(GK$1,Conditions!$A:$CT,MATCH($B59&amp;"_b",Conditions!$S$1:$CT$1,0)+Conditions!$Q$2,FALSE),"")</f>
        <v>9.7962000847946687E-6</v>
      </c>
      <c r="GL59" s="15">
        <f>IF(GL23,GL40*(VLOOKUP(GL$1,Conditions!$A:$CT,MATCH($B59&amp;"_m1",Conditions!$S$1:$CT$1,0)+Conditions!$Q$2,FALSE)*GL$19+GL$18*VLOOKUP(GL$1,Conditions!$A:$CT,MATCH($B59&amp;"_m2",Conditions!$S$1:$CT$1,0)+Conditions!$Q$2,FALSE))+VLOOKUP(GL$1,Conditions!$A:$CT,MATCH($B59&amp;"_b",Conditions!$S$1:$CT$1,0)+Conditions!$Q$2,FALSE),"")</f>
        <v>9.7962000847946687E-6</v>
      </c>
      <c r="GM59" s="15">
        <f>IF(GM23,GM40*(VLOOKUP(GM$1,Conditions!$A:$CT,MATCH($B59&amp;"_m1",Conditions!$S$1:$CT$1,0)+Conditions!$Q$2,FALSE)*GM$19+GM$18*VLOOKUP(GM$1,Conditions!$A:$CT,MATCH($B59&amp;"_m2",Conditions!$S$1:$CT$1,0)+Conditions!$Q$2,FALSE))+VLOOKUP(GM$1,Conditions!$A:$CT,MATCH($B59&amp;"_b",Conditions!$S$1:$CT$1,0)+Conditions!$Q$2,FALSE),"")</f>
        <v>9.7962000847946687E-6</v>
      </c>
      <c r="GN59" s="15">
        <f>IF(GN23,GN40*(VLOOKUP(GN$1,Conditions!$A:$CT,MATCH($B59&amp;"_m1",Conditions!$S$1:$CT$1,0)+Conditions!$Q$2,FALSE)*GN$19+GN$18*VLOOKUP(GN$1,Conditions!$A:$CT,MATCH($B59&amp;"_m2",Conditions!$S$1:$CT$1,0)+Conditions!$Q$2,FALSE))+VLOOKUP(GN$1,Conditions!$A:$CT,MATCH($B59&amp;"_b",Conditions!$S$1:$CT$1,0)+Conditions!$Q$2,FALSE),"")</f>
        <v>9.7962000847946687E-6</v>
      </c>
      <c r="GO59" s="15">
        <f>IF(GO23,GO40*(VLOOKUP(GO$1,Conditions!$A:$CT,MATCH($B59&amp;"_m1",Conditions!$S$1:$CT$1,0)+Conditions!$Q$2,FALSE)*GO$19+GO$18*VLOOKUP(GO$1,Conditions!$A:$CT,MATCH($B59&amp;"_m2",Conditions!$S$1:$CT$1,0)+Conditions!$Q$2,FALSE))+VLOOKUP(GO$1,Conditions!$A:$CT,MATCH($B59&amp;"_b",Conditions!$S$1:$CT$1,0)+Conditions!$Q$2,FALSE),"")</f>
        <v>9.7962000847946687E-6</v>
      </c>
      <c r="GP59" s="15">
        <f>IF(GP23,GP40*(VLOOKUP(GP$1,Conditions!$A:$CT,MATCH($B59&amp;"_m1",Conditions!$S$1:$CT$1,0)+Conditions!$Q$2,FALSE)*GP$19+GP$18*VLOOKUP(GP$1,Conditions!$A:$CT,MATCH($B59&amp;"_m2",Conditions!$S$1:$CT$1,0)+Conditions!$Q$2,FALSE))+VLOOKUP(GP$1,Conditions!$A:$CT,MATCH($B59&amp;"_b",Conditions!$S$1:$CT$1,0)+Conditions!$Q$2,FALSE),"")</f>
        <v>9.7962000847946687E-6</v>
      </c>
      <c r="GQ59" s="15">
        <f>IF(GQ23,GQ40*(VLOOKUP(GQ$1,Conditions!$A:$CT,MATCH($B59&amp;"_m1",Conditions!$S$1:$CT$1,0)+Conditions!$Q$2,FALSE)*GQ$19+GQ$18*VLOOKUP(GQ$1,Conditions!$A:$CT,MATCH($B59&amp;"_m2",Conditions!$S$1:$CT$1,0)+Conditions!$Q$2,FALSE))+VLOOKUP(GQ$1,Conditions!$A:$CT,MATCH($B59&amp;"_b",Conditions!$S$1:$CT$1,0)+Conditions!$Q$2,FALSE),"")</f>
        <v>9.7962000847946687E-6</v>
      </c>
      <c r="GR59" s="15">
        <f>IF(GR23,GR40*(VLOOKUP(GR$1,Conditions!$A:$CT,MATCH($B59&amp;"_m1",Conditions!$S$1:$CT$1,0)+Conditions!$Q$2,FALSE)*GR$19+GR$18*VLOOKUP(GR$1,Conditions!$A:$CT,MATCH($B59&amp;"_m2",Conditions!$S$1:$CT$1,0)+Conditions!$Q$2,FALSE))+VLOOKUP(GR$1,Conditions!$A:$CT,MATCH($B59&amp;"_b",Conditions!$S$1:$CT$1,0)+Conditions!$Q$2,FALSE),"")</f>
        <v>9.7962000847946687E-6</v>
      </c>
      <c r="GS59" s="15">
        <f>IF(GS23,GS40*(VLOOKUP(GS$1,Conditions!$A:$CT,MATCH($B59&amp;"_m1",Conditions!$S$1:$CT$1,0)+Conditions!$Q$2,FALSE)*GS$19+GS$18*VLOOKUP(GS$1,Conditions!$A:$CT,MATCH($B59&amp;"_m2",Conditions!$S$1:$CT$1,0)+Conditions!$Q$2,FALSE))+VLOOKUP(GS$1,Conditions!$A:$CT,MATCH($B59&amp;"_b",Conditions!$S$1:$CT$1,0)+Conditions!$Q$2,FALSE),"")</f>
        <v>9.7962000847946687E-6</v>
      </c>
      <c r="GT59" s="15">
        <f>IF(GT23,GT40*(VLOOKUP(GT$1,Conditions!$A:$CT,MATCH($B59&amp;"_m1",Conditions!$S$1:$CT$1,0)+Conditions!$Q$2,FALSE)*GT$19+GT$18*VLOOKUP(GT$1,Conditions!$A:$CT,MATCH($B59&amp;"_m2",Conditions!$S$1:$CT$1,0)+Conditions!$Q$2,FALSE))+VLOOKUP(GT$1,Conditions!$A:$CT,MATCH($B59&amp;"_b",Conditions!$S$1:$CT$1,0)+Conditions!$Q$2,FALSE),"")</f>
        <v>9.7962000847946687E-6</v>
      </c>
      <c r="GU59" s="15">
        <f>IF(GU23,GU40*(VLOOKUP(GU$1,Conditions!$A:$CT,MATCH($B59&amp;"_m1",Conditions!$S$1:$CT$1,0)+Conditions!$Q$2,FALSE)*GU$19+GU$18*VLOOKUP(GU$1,Conditions!$A:$CT,MATCH($B59&amp;"_m2",Conditions!$S$1:$CT$1,0)+Conditions!$Q$2,FALSE))+VLOOKUP(GU$1,Conditions!$A:$CT,MATCH($B59&amp;"_b",Conditions!$S$1:$CT$1,0)+Conditions!$Q$2,FALSE),"")</f>
        <v>9.7962000847946687E-6</v>
      </c>
      <c r="GV59" s="15">
        <f>IF(GV23,GV40*(VLOOKUP(GV$1,Conditions!$A:$CT,MATCH($B59&amp;"_m1",Conditions!$S$1:$CT$1,0)+Conditions!$Q$2,FALSE)*GV$19+GV$18*VLOOKUP(GV$1,Conditions!$A:$CT,MATCH($B59&amp;"_m2",Conditions!$S$1:$CT$1,0)+Conditions!$Q$2,FALSE))+VLOOKUP(GV$1,Conditions!$A:$CT,MATCH($B59&amp;"_b",Conditions!$S$1:$CT$1,0)+Conditions!$Q$2,FALSE),"")</f>
        <v>9.7962000847946687E-6</v>
      </c>
      <c r="GW59" s="15">
        <f>IF(GW23,GW40*(VLOOKUP(GW$1,Conditions!$A:$CT,MATCH($B59&amp;"_m1",Conditions!$S$1:$CT$1,0)+Conditions!$Q$2,FALSE)*GW$19+GW$18*VLOOKUP(GW$1,Conditions!$A:$CT,MATCH($B59&amp;"_m2",Conditions!$S$1:$CT$1,0)+Conditions!$Q$2,FALSE))+VLOOKUP(GW$1,Conditions!$A:$CT,MATCH($B59&amp;"_b",Conditions!$S$1:$CT$1,0)+Conditions!$Q$2,FALSE),"")</f>
        <v>9.7962000847946687E-6</v>
      </c>
      <c r="GX59" s="15">
        <f>IF(GX23,GX40*(VLOOKUP(GX$1,Conditions!$A:$CT,MATCH($B59&amp;"_m1",Conditions!$S$1:$CT$1,0)+Conditions!$Q$2,FALSE)*GX$19+GX$18*VLOOKUP(GX$1,Conditions!$A:$CT,MATCH($B59&amp;"_m2",Conditions!$S$1:$CT$1,0)+Conditions!$Q$2,FALSE))+VLOOKUP(GX$1,Conditions!$A:$CT,MATCH($B59&amp;"_b",Conditions!$S$1:$CT$1,0)+Conditions!$Q$2,FALSE),"")</f>
        <v>9.7962000847946687E-6</v>
      </c>
      <c r="GY59" s="15">
        <f>IF(GY23,GY40*(VLOOKUP(GY$1,Conditions!$A:$CT,MATCH($B59&amp;"_m1",Conditions!$S$1:$CT$1,0)+Conditions!$Q$2,FALSE)*GY$19+GY$18*VLOOKUP(GY$1,Conditions!$A:$CT,MATCH($B59&amp;"_m2",Conditions!$S$1:$CT$1,0)+Conditions!$Q$2,FALSE))+VLOOKUP(GY$1,Conditions!$A:$CT,MATCH($B59&amp;"_b",Conditions!$S$1:$CT$1,0)+Conditions!$Q$2,FALSE),"")</f>
        <v>9.7962000847946687E-6</v>
      </c>
      <c r="GZ59" s="15">
        <f>IF(GZ23,GZ40*(VLOOKUP(GZ$1,Conditions!$A:$CT,MATCH($B59&amp;"_m1",Conditions!$S$1:$CT$1,0)+Conditions!$Q$2,FALSE)*GZ$19+GZ$18*VLOOKUP(GZ$1,Conditions!$A:$CT,MATCH($B59&amp;"_m2",Conditions!$S$1:$CT$1,0)+Conditions!$Q$2,FALSE))+VLOOKUP(GZ$1,Conditions!$A:$CT,MATCH($B59&amp;"_b",Conditions!$S$1:$CT$1,0)+Conditions!$Q$2,FALSE),"")</f>
        <v>9.7962000847946687E-6</v>
      </c>
      <c r="HA59" s="15">
        <f>IF(HA23,HA40*(VLOOKUP(HA$1,Conditions!$A:$CT,MATCH($B59&amp;"_m1",Conditions!$S$1:$CT$1,0)+Conditions!$Q$2,FALSE)*HA$19+HA$18*VLOOKUP(HA$1,Conditions!$A:$CT,MATCH($B59&amp;"_m2",Conditions!$S$1:$CT$1,0)+Conditions!$Q$2,FALSE))+VLOOKUP(HA$1,Conditions!$A:$CT,MATCH($B59&amp;"_b",Conditions!$S$1:$CT$1,0)+Conditions!$Q$2,FALSE),"")</f>
        <v>9.7962000847946687E-6</v>
      </c>
      <c r="HB59" s="15">
        <f>IF(HB23,HB40*(VLOOKUP(HB$1,Conditions!$A:$CT,MATCH($B59&amp;"_m1",Conditions!$S$1:$CT$1,0)+Conditions!$Q$2,FALSE)*HB$19+HB$18*VLOOKUP(HB$1,Conditions!$A:$CT,MATCH($B59&amp;"_m2",Conditions!$S$1:$CT$1,0)+Conditions!$Q$2,FALSE))+VLOOKUP(HB$1,Conditions!$A:$CT,MATCH($B59&amp;"_b",Conditions!$S$1:$CT$1,0)+Conditions!$Q$2,FALSE),"")</f>
        <v>9.7962000847946687E-6</v>
      </c>
      <c r="HC59" s="15">
        <f>IF(HC23,HC40*(VLOOKUP(HC$1,Conditions!$A:$CT,MATCH($B59&amp;"_m1",Conditions!$S$1:$CT$1,0)+Conditions!$Q$2,FALSE)*HC$19+HC$18*VLOOKUP(HC$1,Conditions!$A:$CT,MATCH($B59&amp;"_m2",Conditions!$S$1:$CT$1,0)+Conditions!$Q$2,FALSE))+VLOOKUP(HC$1,Conditions!$A:$CT,MATCH($B59&amp;"_b",Conditions!$S$1:$CT$1,0)+Conditions!$Q$2,FALSE),"")</f>
        <v>9.7962000847946687E-6</v>
      </c>
      <c r="HD59" s="15">
        <f>IF(HD23,HD40*(VLOOKUP(HD$1,Conditions!$A:$CT,MATCH($B59&amp;"_m1",Conditions!$S$1:$CT$1,0)+Conditions!$Q$2,FALSE)*HD$19+HD$18*VLOOKUP(HD$1,Conditions!$A:$CT,MATCH($B59&amp;"_m2",Conditions!$S$1:$CT$1,0)+Conditions!$Q$2,FALSE))+VLOOKUP(HD$1,Conditions!$A:$CT,MATCH($B59&amp;"_b",Conditions!$S$1:$CT$1,0)+Conditions!$Q$2,FALSE),"")</f>
        <v>9.7962000847946687E-6</v>
      </c>
      <c r="HE59" s="15">
        <f>IF(HE23,HE40*(VLOOKUP(HE$1,Conditions!$A:$CT,MATCH($B59&amp;"_m1",Conditions!$S$1:$CT$1,0)+Conditions!$Q$2,FALSE)*HE$19+HE$18*VLOOKUP(HE$1,Conditions!$A:$CT,MATCH($B59&amp;"_m2",Conditions!$S$1:$CT$1,0)+Conditions!$Q$2,FALSE))+VLOOKUP(HE$1,Conditions!$A:$CT,MATCH($B59&amp;"_b",Conditions!$S$1:$CT$1,0)+Conditions!$Q$2,FALSE),"")</f>
        <v>9.7962000847946687E-6</v>
      </c>
      <c r="HF59" s="15">
        <f>IF(HF23,HF40*(VLOOKUP(HF$1,Conditions!$A:$CT,MATCH($B59&amp;"_m1",Conditions!$S$1:$CT$1,0)+Conditions!$Q$2,FALSE)*HF$19+HF$18*VLOOKUP(HF$1,Conditions!$A:$CT,MATCH($B59&amp;"_m2",Conditions!$S$1:$CT$1,0)+Conditions!$Q$2,FALSE))+VLOOKUP(HF$1,Conditions!$A:$CT,MATCH($B59&amp;"_b",Conditions!$S$1:$CT$1,0)+Conditions!$Q$2,FALSE),"")</f>
        <v>9.7962000847946687E-6</v>
      </c>
      <c r="HG59" s="15">
        <f>IF(HG23,HG40*(VLOOKUP(HG$1,Conditions!$A:$CT,MATCH($B59&amp;"_m1",Conditions!$S$1:$CT$1,0)+Conditions!$Q$2,FALSE)*HG$19+HG$18*VLOOKUP(HG$1,Conditions!$A:$CT,MATCH($B59&amp;"_m2",Conditions!$S$1:$CT$1,0)+Conditions!$Q$2,FALSE))+VLOOKUP(HG$1,Conditions!$A:$CT,MATCH($B59&amp;"_b",Conditions!$S$1:$CT$1,0)+Conditions!$Q$2,FALSE),"")</f>
        <v>9.7962000847946687E-6</v>
      </c>
      <c r="HH59" s="15">
        <f>IF(HH23,HH40*(VLOOKUP(HH$1,Conditions!$A:$CT,MATCH($B59&amp;"_m1",Conditions!$S$1:$CT$1,0)+Conditions!$Q$2,FALSE)*HH$19+HH$18*VLOOKUP(HH$1,Conditions!$A:$CT,MATCH($B59&amp;"_m2",Conditions!$S$1:$CT$1,0)+Conditions!$Q$2,FALSE))+VLOOKUP(HH$1,Conditions!$A:$CT,MATCH($B59&amp;"_b",Conditions!$S$1:$CT$1,0)+Conditions!$Q$2,FALSE),"")</f>
        <v>9.7962000847946687E-6</v>
      </c>
      <c r="HI59" s="15">
        <f>IF(HI23,HI40*(VLOOKUP(HI$1,Conditions!$A:$CT,MATCH($B59&amp;"_m1",Conditions!$S$1:$CT$1,0)+Conditions!$Q$2,FALSE)*HI$19+HI$18*VLOOKUP(HI$1,Conditions!$A:$CT,MATCH($B59&amp;"_m2",Conditions!$S$1:$CT$1,0)+Conditions!$Q$2,FALSE))+VLOOKUP(HI$1,Conditions!$A:$CT,MATCH($B59&amp;"_b",Conditions!$S$1:$CT$1,0)+Conditions!$Q$2,FALSE),"")</f>
        <v>9.7962000847946687E-6</v>
      </c>
      <c r="HJ59" s="15">
        <f>IF(HJ23,HJ40*(VLOOKUP(HJ$1,Conditions!$A:$CT,MATCH($B59&amp;"_m1",Conditions!$S$1:$CT$1,0)+Conditions!$Q$2,FALSE)*HJ$19+HJ$18*VLOOKUP(HJ$1,Conditions!$A:$CT,MATCH($B59&amp;"_m2",Conditions!$S$1:$CT$1,0)+Conditions!$Q$2,FALSE))+VLOOKUP(HJ$1,Conditions!$A:$CT,MATCH($B59&amp;"_b",Conditions!$S$1:$CT$1,0)+Conditions!$Q$2,FALSE),"")</f>
        <v>9.7962000847946687E-6</v>
      </c>
      <c r="HK59" s="15">
        <f>IF(HK23,HK40*(VLOOKUP(HK$1,Conditions!$A:$CT,MATCH($B59&amp;"_m1",Conditions!$S$1:$CT$1,0)+Conditions!$Q$2,FALSE)*HK$19+HK$18*VLOOKUP(HK$1,Conditions!$A:$CT,MATCH($B59&amp;"_m2",Conditions!$S$1:$CT$1,0)+Conditions!$Q$2,FALSE))+VLOOKUP(HK$1,Conditions!$A:$CT,MATCH($B59&amp;"_b",Conditions!$S$1:$CT$1,0)+Conditions!$Q$2,FALSE),"")</f>
        <v>9.7962000847946687E-6</v>
      </c>
      <c r="HL59" s="15">
        <f>IF(HL23,HL40*(VLOOKUP(HL$1,Conditions!$A:$CT,MATCH($B59&amp;"_m1",Conditions!$S$1:$CT$1,0)+Conditions!$Q$2,FALSE)*HL$19+HL$18*VLOOKUP(HL$1,Conditions!$A:$CT,MATCH($B59&amp;"_m2",Conditions!$S$1:$CT$1,0)+Conditions!$Q$2,FALSE))+VLOOKUP(HL$1,Conditions!$A:$CT,MATCH($B59&amp;"_b",Conditions!$S$1:$CT$1,0)+Conditions!$Q$2,FALSE),"")</f>
        <v>9.7962000847946687E-6</v>
      </c>
      <c r="HM59" s="15">
        <f>IF(HM23,HM40*(VLOOKUP(HM$1,Conditions!$A:$CT,MATCH($B59&amp;"_m1",Conditions!$S$1:$CT$1,0)+Conditions!$Q$2,FALSE)*HM$19+HM$18*VLOOKUP(HM$1,Conditions!$A:$CT,MATCH($B59&amp;"_m2",Conditions!$S$1:$CT$1,0)+Conditions!$Q$2,FALSE))+VLOOKUP(HM$1,Conditions!$A:$CT,MATCH($B59&amp;"_b",Conditions!$S$1:$CT$1,0)+Conditions!$Q$2,FALSE),"")</f>
        <v>9.7962000847946687E-6</v>
      </c>
      <c r="HN59" s="15">
        <f>IF(HN23,HN40*(VLOOKUP(HN$1,Conditions!$A:$CT,MATCH($B59&amp;"_m1",Conditions!$S$1:$CT$1,0)+Conditions!$Q$2,FALSE)*HN$19+HN$18*VLOOKUP(HN$1,Conditions!$A:$CT,MATCH($B59&amp;"_m2",Conditions!$S$1:$CT$1,0)+Conditions!$Q$2,FALSE))+VLOOKUP(HN$1,Conditions!$A:$CT,MATCH($B59&amp;"_b",Conditions!$S$1:$CT$1,0)+Conditions!$Q$2,FALSE),"")</f>
        <v>9.7962000847946687E-6</v>
      </c>
      <c r="HO59" s="15">
        <f>IF(HO23,HO40*(VLOOKUP(HO$1,Conditions!$A:$CT,MATCH($B59&amp;"_m1",Conditions!$S$1:$CT$1,0)+Conditions!$Q$2,FALSE)*HO$19+HO$18*VLOOKUP(HO$1,Conditions!$A:$CT,MATCH($B59&amp;"_m2",Conditions!$S$1:$CT$1,0)+Conditions!$Q$2,FALSE))+VLOOKUP(HO$1,Conditions!$A:$CT,MATCH($B59&amp;"_b",Conditions!$S$1:$CT$1,0)+Conditions!$Q$2,FALSE),"")</f>
        <v>9.7962000847946687E-6</v>
      </c>
      <c r="HP59" s="15">
        <f>IF(HP23,HP40*(VLOOKUP(HP$1,Conditions!$A:$CT,MATCH($B59&amp;"_m1",Conditions!$S$1:$CT$1,0)+Conditions!$Q$2,FALSE)*HP$19+HP$18*VLOOKUP(HP$1,Conditions!$A:$CT,MATCH($B59&amp;"_m2",Conditions!$S$1:$CT$1,0)+Conditions!$Q$2,FALSE))+VLOOKUP(HP$1,Conditions!$A:$CT,MATCH($B59&amp;"_b",Conditions!$S$1:$CT$1,0)+Conditions!$Q$2,FALSE),"")</f>
        <v>9.7962000847946687E-6</v>
      </c>
      <c r="HQ59" s="15">
        <f>IF(HQ23,HQ40*(VLOOKUP(HQ$1,Conditions!$A:$CT,MATCH($B59&amp;"_m1",Conditions!$S$1:$CT$1,0)+Conditions!$Q$2,FALSE)*HQ$19+HQ$18*VLOOKUP(HQ$1,Conditions!$A:$CT,MATCH($B59&amp;"_m2",Conditions!$S$1:$CT$1,0)+Conditions!$Q$2,FALSE))+VLOOKUP(HQ$1,Conditions!$A:$CT,MATCH($B59&amp;"_b",Conditions!$S$1:$CT$1,0)+Conditions!$Q$2,FALSE),"")</f>
        <v>9.7962000847946687E-6</v>
      </c>
      <c r="HR59" s="15">
        <f>IF(HR23,HR40*(VLOOKUP(HR$1,Conditions!$A:$CT,MATCH($B59&amp;"_m1",Conditions!$S$1:$CT$1,0)+Conditions!$Q$2,FALSE)*HR$19+HR$18*VLOOKUP(HR$1,Conditions!$A:$CT,MATCH($B59&amp;"_m2",Conditions!$S$1:$CT$1,0)+Conditions!$Q$2,FALSE))+VLOOKUP(HR$1,Conditions!$A:$CT,MATCH($B59&amp;"_b",Conditions!$S$1:$CT$1,0)+Conditions!$Q$2,FALSE),"")</f>
        <v>9.7962000847946687E-6</v>
      </c>
      <c r="HS59" s="15">
        <f>IF(HS23,HS40*(VLOOKUP(HS$1,Conditions!$A:$CT,MATCH($B59&amp;"_m1",Conditions!$S$1:$CT$1,0)+Conditions!$Q$2,FALSE)*HS$19+HS$18*VLOOKUP(HS$1,Conditions!$A:$CT,MATCH($B59&amp;"_m2",Conditions!$S$1:$CT$1,0)+Conditions!$Q$2,FALSE))+VLOOKUP(HS$1,Conditions!$A:$CT,MATCH($B59&amp;"_b",Conditions!$S$1:$CT$1,0)+Conditions!$Q$2,FALSE),"")</f>
        <v>9.7962000847946687E-6</v>
      </c>
      <c r="HT59" s="15">
        <f>IF(HT23,HT40*(VLOOKUP(HT$1,Conditions!$A:$CT,MATCH($B59&amp;"_m1",Conditions!$S$1:$CT$1,0)+Conditions!$Q$2,FALSE)*HT$19+HT$18*VLOOKUP(HT$1,Conditions!$A:$CT,MATCH($B59&amp;"_m2",Conditions!$S$1:$CT$1,0)+Conditions!$Q$2,FALSE))+VLOOKUP(HT$1,Conditions!$A:$CT,MATCH($B59&amp;"_b",Conditions!$S$1:$CT$1,0)+Conditions!$Q$2,FALSE),"")</f>
        <v>9.7962000847946687E-6</v>
      </c>
      <c r="HU59" s="15">
        <f>IF(HU23,HU40*(VLOOKUP(HU$1,Conditions!$A:$CT,MATCH($B59&amp;"_m1",Conditions!$S$1:$CT$1,0)+Conditions!$Q$2,FALSE)*HU$19+HU$18*VLOOKUP(HU$1,Conditions!$A:$CT,MATCH($B59&amp;"_m2",Conditions!$S$1:$CT$1,0)+Conditions!$Q$2,FALSE))+VLOOKUP(HU$1,Conditions!$A:$CT,MATCH($B59&amp;"_b",Conditions!$S$1:$CT$1,0)+Conditions!$Q$2,FALSE),"")</f>
        <v>9.7962000847946687E-6</v>
      </c>
      <c r="HV59" s="15">
        <f>IF(HV23,HV40*(VLOOKUP(HV$1,Conditions!$A:$CT,MATCH($B59&amp;"_m1",Conditions!$S$1:$CT$1,0)+Conditions!$Q$2,FALSE)*HV$19+HV$18*VLOOKUP(HV$1,Conditions!$A:$CT,MATCH($B59&amp;"_m2",Conditions!$S$1:$CT$1,0)+Conditions!$Q$2,FALSE))+VLOOKUP(HV$1,Conditions!$A:$CT,MATCH($B59&amp;"_b",Conditions!$S$1:$CT$1,0)+Conditions!$Q$2,FALSE),"")</f>
        <v>9.7962000847946687E-6</v>
      </c>
      <c r="HW59" s="15">
        <f>IF(HW23,HW40*(VLOOKUP(HW$1,Conditions!$A:$CT,MATCH($B59&amp;"_m1",Conditions!$S$1:$CT$1,0)+Conditions!$Q$2,FALSE)*HW$19+HW$18*VLOOKUP(HW$1,Conditions!$A:$CT,MATCH($B59&amp;"_m2",Conditions!$S$1:$CT$1,0)+Conditions!$Q$2,FALSE))+VLOOKUP(HW$1,Conditions!$A:$CT,MATCH($B59&amp;"_b",Conditions!$S$1:$CT$1,0)+Conditions!$Q$2,FALSE),"")</f>
        <v>9.7962000847946687E-6</v>
      </c>
      <c r="HX59" s="15">
        <f>IF(HX23,HX40*(VLOOKUP(HX$1,Conditions!$A:$CT,MATCH($B59&amp;"_m1",Conditions!$S$1:$CT$1,0)+Conditions!$Q$2,FALSE)*HX$19+HX$18*VLOOKUP(HX$1,Conditions!$A:$CT,MATCH($B59&amp;"_m2",Conditions!$S$1:$CT$1,0)+Conditions!$Q$2,FALSE))+VLOOKUP(HX$1,Conditions!$A:$CT,MATCH($B59&amp;"_b",Conditions!$S$1:$CT$1,0)+Conditions!$Q$2,FALSE),"")</f>
        <v>9.7962000847946687E-6</v>
      </c>
      <c r="HY59" s="15">
        <f>IF(HY23,HY40*(VLOOKUP(HY$1,Conditions!$A:$CT,MATCH($B59&amp;"_m1",Conditions!$S$1:$CT$1,0)+Conditions!$Q$2,FALSE)*HY$19+HY$18*VLOOKUP(HY$1,Conditions!$A:$CT,MATCH($B59&amp;"_m2",Conditions!$S$1:$CT$1,0)+Conditions!$Q$2,FALSE))+VLOOKUP(HY$1,Conditions!$A:$CT,MATCH($B59&amp;"_b",Conditions!$S$1:$CT$1,0)+Conditions!$Q$2,FALSE),"")</f>
        <v>9.7962000847946687E-6</v>
      </c>
      <c r="HZ59" s="15">
        <f>IF(HZ23,HZ40*(VLOOKUP(HZ$1,Conditions!$A:$CT,MATCH($B59&amp;"_m1",Conditions!$S$1:$CT$1,0)+Conditions!$Q$2,FALSE)*HZ$19+HZ$18*VLOOKUP(HZ$1,Conditions!$A:$CT,MATCH($B59&amp;"_m2",Conditions!$S$1:$CT$1,0)+Conditions!$Q$2,FALSE))+VLOOKUP(HZ$1,Conditions!$A:$CT,MATCH($B59&amp;"_b",Conditions!$S$1:$CT$1,0)+Conditions!$Q$2,FALSE),"")</f>
        <v>9.7962000847946687E-6</v>
      </c>
      <c r="IA59" s="15">
        <f>IF(IA23,IA40*(VLOOKUP(IA$1,Conditions!$A:$CT,MATCH($B59&amp;"_m1",Conditions!$S$1:$CT$1,0)+Conditions!$Q$2,FALSE)*IA$19+IA$18*VLOOKUP(IA$1,Conditions!$A:$CT,MATCH($B59&amp;"_m2",Conditions!$S$1:$CT$1,0)+Conditions!$Q$2,FALSE))+VLOOKUP(IA$1,Conditions!$A:$CT,MATCH($B59&amp;"_b",Conditions!$S$1:$CT$1,0)+Conditions!$Q$2,FALSE),"")</f>
        <v>9.7962000847946687E-6</v>
      </c>
      <c r="IB59" s="15">
        <f>IF(IB23,IB40*(VLOOKUP(IB$1,Conditions!$A:$CT,MATCH($B59&amp;"_m1",Conditions!$S$1:$CT$1,0)+Conditions!$Q$2,FALSE)*IB$19+IB$18*VLOOKUP(IB$1,Conditions!$A:$CT,MATCH($B59&amp;"_m2",Conditions!$S$1:$CT$1,0)+Conditions!$Q$2,FALSE))+VLOOKUP(IB$1,Conditions!$A:$CT,MATCH($B59&amp;"_b",Conditions!$S$1:$CT$1,0)+Conditions!$Q$2,FALSE),"")</f>
        <v>9.7962000847946687E-6</v>
      </c>
      <c r="IC59" s="15">
        <f>IF(IC23,IC40*(VLOOKUP(IC$1,Conditions!$A:$CT,MATCH($B59&amp;"_m1",Conditions!$S$1:$CT$1,0)+Conditions!$Q$2,FALSE)*IC$19+IC$18*VLOOKUP(IC$1,Conditions!$A:$CT,MATCH($B59&amp;"_m2",Conditions!$S$1:$CT$1,0)+Conditions!$Q$2,FALSE))+VLOOKUP(IC$1,Conditions!$A:$CT,MATCH($B59&amp;"_b",Conditions!$S$1:$CT$1,0)+Conditions!$Q$2,FALSE),"")</f>
        <v>9.7962000847946687E-6</v>
      </c>
      <c r="ID59" s="15">
        <f>IF(ID23,ID40*(VLOOKUP(ID$1,Conditions!$A:$CT,MATCH($B59&amp;"_m1",Conditions!$S$1:$CT$1,0)+Conditions!$Q$2,FALSE)*ID$19+ID$18*VLOOKUP(ID$1,Conditions!$A:$CT,MATCH($B59&amp;"_m2",Conditions!$S$1:$CT$1,0)+Conditions!$Q$2,FALSE))+VLOOKUP(ID$1,Conditions!$A:$CT,MATCH($B59&amp;"_b",Conditions!$S$1:$CT$1,0)+Conditions!$Q$2,FALSE),"")</f>
        <v>9.7962000847946687E-6</v>
      </c>
      <c r="IE59" s="15">
        <f>IF(IE23,IE40*(VLOOKUP(IE$1,Conditions!$A:$CT,MATCH($B59&amp;"_m1",Conditions!$S$1:$CT$1,0)+Conditions!$Q$2,FALSE)*IE$19+IE$18*VLOOKUP(IE$1,Conditions!$A:$CT,MATCH($B59&amp;"_m2",Conditions!$S$1:$CT$1,0)+Conditions!$Q$2,FALSE))+VLOOKUP(IE$1,Conditions!$A:$CT,MATCH($B59&amp;"_b",Conditions!$S$1:$CT$1,0)+Conditions!$Q$2,FALSE),"")</f>
        <v>9.7962000847946687E-6</v>
      </c>
      <c r="IF59" s="15">
        <f>IF(IF23,IF40*(VLOOKUP(IF$1,Conditions!$A:$CT,MATCH($B59&amp;"_m1",Conditions!$S$1:$CT$1,0)+Conditions!$Q$2,FALSE)*IF$19+IF$18*VLOOKUP(IF$1,Conditions!$A:$CT,MATCH($B59&amp;"_m2",Conditions!$S$1:$CT$1,0)+Conditions!$Q$2,FALSE))+VLOOKUP(IF$1,Conditions!$A:$CT,MATCH($B59&amp;"_b",Conditions!$S$1:$CT$1,0)+Conditions!$Q$2,FALSE),"")</f>
        <v>9.7962000847946687E-6</v>
      </c>
      <c r="IG59" s="15">
        <f>IF(IG23,IG40*(VLOOKUP(IG$1,Conditions!$A:$CT,MATCH($B59&amp;"_m1",Conditions!$S$1:$CT$1,0)+Conditions!$Q$2,FALSE)*IG$19+IG$18*VLOOKUP(IG$1,Conditions!$A:$CT,MATCH($B59&amp;"_m2",Conditions!$S$1:$CT$1,0)+Conditions!$Q$2,FALSE))+VLOOKUP(IG$1,Conditions!$A:$CT,MATCH($B59&amp;"_b",Conditions!$S$1:$CT$1,0)+Conditions!$Q$2,FALSE),"")</f>
        <v>9.7962000847946687E-6</v>
      </c>
      <c r="IH59" s="15">
        <f>IF(IH23,IH40*(VLOOKUP(IH$1,Conditions!$A:$CT,MATCH($B59&amp;"_m1",Conditions!$S$1:$CT$1,0)+Conditions!$Q$2,FALSE)*IH$19+IH$18*VLOOKUP(IH$1,Conditions!$A:$CT,MATCH($B59&amp;"_m2",Conditions!$S$1:$CT$1,0)+Conditions!$Q$2,FALSE))+VLOOKUP(IH$1,Conditions!$A:$CT,MATCH($B59&amp;"_b",Conditions!$S$1:$CT$1,0)+Conditions!$Q$2,FALSE),"")</f>
        <v>9.7962000847946687E-6</v>
      </c>
      <c r="II59" s="15">
        <f>IF(II23,II40*(VLOOKUP(II$1,Conditions!$A:$CT,MATCH($B59&amp;"_m1",Conditions!$S$1:$CT$1,0)+Conditions!$Q$2,FALSE)*II$19+II$18*VLOOKUP(II$1,Conditions!$A:$CT,MATCH($B59&amp;"_m2",Conditions!$S$1:$CT$1,0)+Conditions!$Q$2,FALSE))+VLOOKUP(II$1,Conditions!$A:$CT,MATCH($B59&amp;"_b",Conditions!$S$1:$CT$1,0)+Conditions!$Q$2,FALSE),"")</f>
        <v>9.7962000847946687E-6</v>
      </c>
      <c r="IJ59" s="15">
        <f>IF(IJ23,IJ40*(VLOOKUP(IJ$1,Conditions!$A:$CT,MATCH($B59&amp;"_m1",Conditions!$S$1:$CT$1,0)+Conditions!$Q$2,FALSE)*IJ$19+IJ$18*VLOOKUP(IJ$1,Conditions!$A:$CT,MATCH($B59&amp;"_m2",Conditions!$S$1:$CT$1,0)+Conditions!$Q$2,FALSE))+VLOOKUP(IJ$1,Conditions!$A:$CT,MATCH($B59&amp;"_b",Conditions!$S$1:$CT$1,0)+Conditions!$Q$2,FALSE),"")</f>
        <v>9.7962000847946687E-6</v>
      </c>
      <c r="IK59" s="15">
        <f>IF(IK23,IK40*(VLOOKUP(IK$1,Conditions!$A:$CT,MATCH($B59&amp;"_m1",Conditions!$S$1:$CT$1,0)+Conditions!$Q$2,FALSE)*IK$19+IK$18*VLOOKUP(IK$1,Conditions!$A:$CT,MATCH($B59&amp;"_m2",Conditions!$S$1:$CT$1,0)+Conditions!$Q$2,FALSE))+VLOOKUP(IK$1,Conditions!$A:$CT,MATCH($B59&amp;"_b",Conditions!$S$1:$CT$1,0)+Conditions!$Q$2,FALSE),"")</f>
        <v>9.7962000847946687E-6</v>
      </c>
      <c r="IL59" s="15">
        <f>IF(IL23,IL40*(VLOOKUP(IL$1,Conditions!$A:$CT,MATCH($B59&amp;"_m1",Conditions!$S$1:$CT$1,0)+Conditions!$Q$2,FALSE)*IL$19+IL$18*VLOOKUP(IL$1,Conditions!$A:$CT,MATCH($B59&amp;"_m2",Conditions!$S$1:$CT$1,0)+Conditions!$Q$2,FALSE))+VLOOKUP(IL$1,Conditions!$A:$CT,MATCH($B59&amp;"_b",Conditions!$S$1:$CT$1,0)+Conditions!$Q$2,FALSE),"")</f>
        <v>9.7962000847946687E-6</v>
      </c>
      <c r="IM59" s="15">
        <f>IF(IM23,IM40*(VLOOKUP(IM$1,Conditions!$A:$CT,MATCH($B59&amp;"_m1",Conditions!$S$1:$CT$1,0)+Conditions!$Q$2,FALSE)*IM$19+IM$18*VLOOKUP(IM$1,Conditions!$A:$CT,MATCH($B59&amp;"_m2",Conditions!$S$1:$CT$1,0)+Conditions!$Q$2,FALSE))+VLOOKUP(IM$1,Conditions!$A:$CT,MATCH($B59&amp;"_b",Conditions!$S$1:$CT$1,0)+Conditions!$Q$2,FALSE),"")</f>
        <v>9.7962000847946687E-6</v>
      </c>
      <c r="IN59" s="15">
        <f>IF(IN23,IN40*(VLOOKUP(IN$1,Conditions!$A:$CT,MATCH($B59&amp;"_m1",Conditions!$S$1:$CT$1,0)+Conditions!$Q$2,FALSE)*IN$19+IN$18*VLOOKUP(IN$1,Conditions!$A:$CT,MATCH($B59&amp;"_m2",Conditions!$S$1:$CT$1,0)+Conditions!$Q$2,FALSE))+VLOOKUP(IN$1,Conditions!$A:$CT,MATCH($B59&amp;"_b",Conditions!$S$1:$CT$1,0)+Conditions!$Q$2,FALSE),"")</f>
        <v>9.7962000847946687E-6</v>
      </c>
      <c r="IO59" s="15">
        <f>IF(IO23,IO40*(VLOOKUP(IO$1,Conditions!$A:$CT,MATCH($B59&amp;"_m1",Conditions!$S$1:$CT$1,0)+Conditions!$Q$2,FALSE)*IO$19+IO$18*VLOOKUP(IO$1,Conditions!$A:$CT,MATCH($B59&amp;"_m2",Conditions!$S$1:$CT$1,0)+Conditions!$Q$2,FALSE))+VLOOKUP(IO$1,Conditions!$A:$CT,MATCH($B59&amp;"_b",Conditions!$S$1:$CT$1,0)+Conditions!$Q$2,FALSE),"")</f>
        <v>9.7962000847946687E-6</v>
      </c>
      <c r="IP59" s="15">
        <f>IF(IP23,IP40*(VLOOKUP(IP$1,Conditions!$A:$CT,MATCH($B59&amp;"_m1",Conditions!$S$1:$CT$1,0)+Conditions!$Q$2,FALSE)*IP$19+IP$18*VLOOKUP(IP$1,Conditions!$A:$CT,MATCH($B59&amp;"_m2",Conditions!$S$1:$CT$1,0)+Conditions!$Q$2,FALSE))+VLOOKUP(IP$1,Conditions!$A:$CT,MATCH($B59&amp;"_b",Conditions!$S$1:$CT$1,0)+Conditions!$Q$2,FALSE),"")</f>
        <v>9.7962000847946687E-6</v>
      </c>
      <c r="IQ59" s="15">
        <f>IF(IQ23,IQ40*(VLOOKUP(IQ$1,Conditions!$A:$CT,MATCH($B59&amp;"_m1",Conditions!$S$1:$CT$1,0)+Conditions!$Q$2,FALSE)*IQ$19+IQ$18*VLOOKUP(IQ$1,Conditions!$A:$CT,MATCH($B59&amp;"_m2",Conditions!$S$1:$CT$1,0)+Conditions!$Q$2,FALSE))+VLOOKUP(IQ$1,Conditions!$A:$CT,MATCH($B59&amp;"_b",Conditions!$S$1:$CT$1,0)+Conditions!$Q$2,FALSE),"")</f>
        <v>9.7962000847946687E-6</v>
      </c>
      <c r="IR59" s="15">
        <f>IF(IR23,IR40*(VLOOKUP(IR$1,Conditions!$A:$CT,MATCH($B59&amp;"_m1",Conditions!$S$1:$CT$1,0)+Conditions!$Q$2,FALSE)*IR$19+IR$18*VLOOKUP(IR$1,Conditions!$A:$CT,MATCH($B59&amp;"_m2",Conditions!$S$1:$CT$1,0)+Conditions!$Q$2,FALSE))+VLOOKUP(IR$1,Conditions!$A:$CT,MATCH($B59&amp;"_b",Conditions!$S$1:$CT$1,0)+Conditions!$Q$2,FALSE),"")</f>
        <v>9.7962000847946687E-6</v>
      </c>
      <c r="IS59" s="15">
        <f>IF(IS23,IS40*(VLOOKUP(IS$1,Conditions!$A:$CT,MATCH($B59&amp;"_m1",Conditions!$S$1:$CT$1,0)+Conditions!$Q$2,FALSE)*IS$19+IS$18*VLOOKUP(IS$1,Conditions!$A:$CT,MATCH($B59&amp;"_m2",Conditions!$S$1:$CT$1,0)+Conditions!$Q$2,FALSE))+VLOOKUP(IS$1,Conditions!$A:$CT,MATCH($B59&amp;"_b",Conditions!$S$1:$CT$1,0)+Conditions!$Q$2,FALSE),"")</f>
        <v>9.7962000847946687E-6</v>
      </c>
      <c r="IT59" s="15">
        <f>IF(IT23,IT40*(VLOOKUP(IT$1,Conditions!$A:$CT,MATCH($B59&amp;"_m1",Conditions!$S$1:$CT$1,0)+Conditions!$Q$2,FALSE)*IT$19+IT$18*VLOOKUP(IT$1,Conditions!$A:$CT,MATCH($B59&amp;"_m2",Conditions!$S$1:$CT$1,0)+Conditions!$Q$2,FALSE))+VLOOKUP(IT$1,Conditions!$A:$CT,MATCH($B59&amp;"_b",Conditions!$S$1:$CT$1,0)+Conditions!$Q$2,FALSE),"")</f>
        <v>9.7962000847946687E-6</v>
      </c>
      <c r="IU59" s="15">
        <f>IF(IU23,IU40*(VLOOKUP(IU$1,Conditions!$A:$CT,MATCH($B59&amp;"_m1",Conditions!$S$1:$CT$1,0)+Conditions!$Q$2,FALSE)*IU$19+IU$18*VLOOKUP(IU$1,Conditions!$A:$CT,MATCH($B59&amp;"_m2",Conditions!$S$1:$CT$1,0)+Conditions!$Q$2,FALSE))+VLOOKUP(IU$1,Conditions!$A:$CT,MATCH($B59&amp;"_b",Conditions!$S$1:$CT$1,0)+Conditions!$Q$2,FALSE),"")</f>
        <v>9.7962000847946687E-6</v>
      </c>
      <c r="IV59" s="15">
        <f>IF(IV23,IV40*(VLOOKUP(IV$1,Conditions!$A:$CT,MATCH($B59&amp;"_m1",Conditions!$S$1:$CT$1,0)+Conditions!$Q$2,FALSE)*IV$19+IV$18*VLOOKUP(IV$1,Conditions!$A:$CT,MATCH($B59&amp;"_m2",Conditions!$S$1:$CT$1,0)+Conditions!$Q$2,FALSE))+VLOOKUP(IV$1,Conditions!$A:$CT,MATCH($B59&amp;"_b",Conditions!$S$1:$CT$1,0)+Conditions!$Q$2,FALSE),"")</f>
        <v>9.7962000847946687E-6</v>
      </c>
      <c r="IW59" s="15">
        <f>IF(IW23,IW40*(VLOOKUP(IW$1,Conditions!$A:$CT,MATCH($B59&amp;"_m1",Conditions!$S$1:$CT$1,0)+Conditions!$Q$2,FALSE)*IW$19+IW$18*VLOOKUP(IW$1,Conditions!$A:$CT,MATCH($B59&amp;"_m2",Conditions!$S$1:$CT$1,0)+Conditions!$Q$2,FALSE))+VLOOKUP(IW$1,Conditions!$A:$CT,MATCH($B59&amp;"_b",Conditions!$S$1:$CT$1,0)+Conditions!$Q$2,FALSE),"")</f>
        <v>9.7962000847946687E-6</v>
      </c>
      <c r="IX59" s="15">
        <f>IF(IX23,IX40*(VLOOKUP(IX$1,Conditions!$A:$CT,MATCH($B59&amp;"_m1",Conditions!$S$1:$CT$1,0)+Conditions!$Q$2,FALSE)*IX$19+IX$18*VLOOKUP(IX$1,Conditions!$A:$CT,MATCH($B59&amp;"_m2",Conditions!$S$1:$CT$1,0)+Conditions!$Q$2,FALSE))+VLOOKUP(IX$1,Conditions!$A:$CT,MATCH($B59&amp;"_b",Conditions!$S$1:$CT$1,0)+Conditions!$Q$2,FALSE),"")</f>
        <v>9.7962000847946687E-6</v>
      </c>
      <c r="IY59" s="15">
        <f>IF(IY23,IY40*(VLOOKUP(IY$1,Conditions!$A:$CT,MATCH($B59&amp;"_m1",Conditions!$S$1:$CT$1,0)+Conditions!$Q$2,FALSE)*IY$19+IY$18*VLOOKUP(IY$1,Conditions!$A:$CT,MATCH($B59&amp;"_m2",Conditions!$S$1:$CT$1,0)+Conditions!$Q$2,FALSE))+VLOOKUP(IY$1,Conditions!$A:$CT,MATCH($B59&amp;"_b",Conditions!$S$1:$CT$1,0)+Conditions!$Q$2,FALSE),"")</f>
        <v>9.7962000847946687E-6</v>
      </c>
      <c r="IZ59" s="15">
        <f>IF(IZ23,IZ40*(VLOOKUP(IZ$1,Conditions!$A:$CT,MATCH($B59&amp;"_m1",Conditions!$S$1:$CT$1,0)+Conditions!$Q$2,FALSE)*IZ$19+IZ$18*VLOOKUP(IZ$1,Conditions!$A:$CT,MATCH($B59&amp;"_m2",Conditions!$S$1:$CT$1,0)+Conditions!$Q$2,FALSE))+VLOOKUP(IZ$1,Conditions!$A:$CT,MATCH($B59&amp;"_b",Conditions!$S$1:$CT$1,0)+Conditions!$Q$2,FALSE),"")</f>
        <v>9.7962000847946687E-6</v>
      </c>
      <c r="JA59" s="15">
        <f>IF(JA23,JA40*(VLOOKUP(JA$1,Conditions!$A:$CT,MATCH($B59&amp;"_m1",Conditions!$S$1:$CT$1,0)+Conditions!$Q$2,FALSE)*JA$19+JA$18*VLOOKUP(JA$1,Conditions!$A:$CT,MATCH($B59&amp;"_m2",Conditions!$S$1:$CT$1,0)+Conditions!$Q$2,FALSE))+VLOOKUP(JA$1,Conditions!$A:$CT,MATCH($B59&amp;"_b",Conditions!$S$1:$CT$1,0)+Conditions!$Q$2,FALSE),"")</f>
        <v>9.7962000847946687E-6</v>
      </c>
      <c r="JB59" s="15">
        <f>IF(JB23,JB40*(VLOOKUP(JB$1,Conditions!$A:$CT,MATCH($B59&amp;"_m1",Conditions!$S$1:$CT$1,0)+Conditions!$Q$2,FALSE)*JB$19+JB$18*VLOOKUP(JB$1,Conditions!$A:$CT,MATCH($B59&amp;"_m2",Conditions!$S$1:$CT$1,0)+Conditions!$Q$2,FALSE))+VLOOKUP(JB$1,Conditions!$A:$CT,MATCH($B59&amp;"_b",Conditions!$S$1:$CT$1,0)+Conditions!$Q$2,FALSE),"")</f>
        <v>9.7962000847946687E-6</v>
      </c>
      <c r="JC59" s="15">
        <f>IF(JC23,JC40*(VLOOKUP(JC$1,Conditions!$A:$CT,MATCH($B59&amp;"_m1",Conditions!$S$1:$CT$1,0)+Conditions!$Q$2,FALSE)*JC$19+JC$18*VLOOKUP(JC$1,Conditions!$A:$CT,MATCH($B59&amp;"_m2",Conditions!$S$1:$CT$1,0)+Conditions!$Q$2,FALSE))+VLOOKUP(JC$1,Conditions!$A:$CT,MATCH($B59&amp;"_b",Conditions!$S$1:$CT$1,0)+Conditions!$Q$2,FALSE),"")</f>
        <v>9.7962000847946687E-6</v>
      </c>
      <c r="JD59" s="15">
        <f>IF(JD23,JD40*(VLOOKUP(JD$1,Conditions!$A:$CT,MATCH($B59&amp;"_m1",Conditions!$S$1:$CT$1,0)+Conditions!$Q$2,FALSE)*JD$19+JD$18*VLOOKUP(JD$1,Conditions!$A:$CT,MATCH($B59&amp;"_m2",Conditions!$S$1:$CT$1,0)+Conditions!$Q$2,FALSE))+VLOOKUP(JD$1,Conditions!$A:$CT,MATCH($B59&amp;"_b",Conditions!$S$1:$CT$1,0)+Conditions!$Q$2,FALSE),"")</f>
        <v>9.7962000847946687E-6</v>
      </c>
      <c r="JE59" s="15">
        <f>IF(JE23,JE40*(VLOOKUP(JE$1,Conditions!$A:$CT,MATCH($B59&amp;"_m1",Conditions!$S$1:$CT$1,0)+Conditions!$Q$2,FALSE)*JE$19+JE$18*VLOOKUP(JE$1,Conditions!$A:$CT,MATCH($B59&amp;"_m2",Conditions!$S$1:$CT$1,0)+Conditions!$Q$2,FALSE))+VLOOKUP(JE$1,Conditions!$A:$CT,MATCH($B59&amp;"_b",Conditions!$S$1:$CT$1,0)+Conditions!$Q$2,FALSE),"")</f>
        <v>9.7962000847946687E-6</v>
      </c>
    </row>
    <row r="60" spans="1:265" s="7" customFormat="1" x14ac:dyDescent="0.2">
      <c r="A60" s="8"/>
      <c r="B60" s="21" t="str">
        <f>CONCATENATE(B33,"_",$C$58)</f>
        <v>hydrogen_TCD</v>
      </c>
      <c r="C60" s="11">
        <v>0</v>
      </c>
      <c r="D60" s="11"/>
      <c r="E60" s="15" t="e">
        <f>IF(E33,E44*(VLOOKUP(E$1,Conditions!$A:$CT,MATCH($B60&amp;"_m1",Conditions!$S$1:$CT$1,0)+Conditions!$Q$2,FALSE)*E$19+E$18*VLOOKUP(E$1,Conditions!$A:$CT,MATCH($B60&amp;"_m2",Conditions!$S$1:$CT$1,0)+Conditions!$Q$2,FALSE))+VLOOKUP(E$1,Conditions!$A:$CT,MATCH($B60&amp;"_b",Conditions!$S$1:$CT$1,0)+Conditions!$Q$2,FALSE),"")</f>
        <v>#VALUE!</v>
      </c>
      <c r="F60" s="15" t="e">
        <f>IF(F33,F44*(VLOOKUP(F$1,Conditions!$A:$CT,MATCH($B60&amp;"_m1",Conditions!$S$1:$CT$1,0)+Conditions!$Q$2,FALSE)*F$19+F$18*VLOOKUP(F$1,Conditions!$A:$CT,MATCH($B60&amp;"_m2",Conditions!$S$1:$CT$1,0)+Conditions!$Q$2,FALSE))+VLOOKUP(F$1,Conditions!$A:$CT,MATCH($B60&amp;"_b",Conditions!$S$1:$CT$1,0)+Conditions!$Q$2,FALSE),"")</f>
        <v>#VALUE!</v>
      </c>
      <c r="G60" s="15" t="e">
        <f>IF(G33,G44*(VLOOKUP(G$1,Conditions!$A:$CT,MATCH($B60&amp;"_m1",Conditions!$S$1:$CT$1,0)+Conditions!$Q$2,FALSE)*G$19+G$18*VLOOKUP(G$1,Conditions!$A:$CT,MATCH($B60&amp;"_m2",Conditions!$S$1:$CT$1,0)+Conditions!$Q$2,FALSE))+VLOOKUP(G$1,Conditions!$A:$CT,MATCH($B60&amp;"_b",Conditions!$S$1:$CT$1,0)+Conditions!$Q$2,FALSE),"")</f>
        <v>#VALUE!</v>
      </c>
      <c r="H60" s="15">
        <f>IF(H33,H44*(VLOOKUP(H$1,Conditions!$A:$CT,MATCH($B60&amp;"_m1",Conditions!$S$1:$CT$1,0)+Conditions!$Q$2,FALSE)*H$19+H$18*VLOOKUP(H$1,Conditions!$A:$CT,MATCH($B60&amp;"_m2",Conditions!$S$1:$CT$1,0)+Conditions!$Q$2,FALSE))+VLOOKUP(H$1,Conditions!$A:$CT,MATCH($B60&amp;"_b",Conditions!$S$1:$CT$1,0)+Conditions!$Q$2,FALSE),"")</f>
        <v>0.11384292563335172</v>
      </c>
      <c r="I60" s="15">
        <f>IF(I33,I44*(VLOOKUP(I$1,Conditions!$A:$CT,MATCH($B60&amp;"_m1",Conditions!$S$1:$CT$1,0)+Conditions!$Q$2,FALSE)*I$19+I$18*VLOOKUP(I$1,Conditions!$A:$CT,MATCH($B60&amp;"_m2",Conditions!$S$1:$CT$1,0)+Conditions!$Q$2,FALSE))+VLOOKUP(I$1,Conditions!$A:$CT,MATCH($B60&amp;"_b",Conditions!$S$1:$CT$1,0)+Conditions!$Q$2,FALSE),"")</f>
        <v>0.12037489677624896</v>
      </c>
      <c r="J60" s="15">
        <f>IF(J33,J44*(VLOOKUP(J$1,Conditions!$A:$CT,MATCH($B60&amp;"_m1",Conditions!$S$1:$CT$1,0)+Conditions!$Q$2,FALSE)*J$19+J$18*VLOOKUP(J$1,Conditions!$A:$CT,MATCH($B60&amp;"_m2",Conditions!$S$1:$CT$1,0)+Conditions!$Q$2,FALSE))+VLOOKUP(J$1,Conditions!$A:$CT,MATCH($B60&amp;"_b",Conditions!$S$1:$CT$1,0)+Conditions!$Q$2,FALSE),"")</f>
        <v>0.10077898334755726</v>
      </c>
      <c r="K60" s="15">
        <f>IF(K33,K44*(VLOOKUP(K$1,Conditions!$A:$CT,MATCH($B60&amp;"_m1",Conditions!$S$1:$CT$1,0)+Conditions!$Q$2,FALSE)*K$19+K$18*VLOOKUP(K$1,Conditions!$A:$CT,MATCH($B60&amp;"_m2",Conditions!$S$1:$CT$1,0)+Conditions!$Q$2,FALSE))+VLOOKUP(K$1,Conditions!$A:$CT,MATCH($B60&amp;"_b",Conditions!$S$1:$CT$1,0)+Conditions!$Q$2,FALSE),"")</f>
        <v>0.14414118239943913</v>
      </c>
      <c r="L60" s="15">
        <f>IF(L33,L44*(VLOOKUP(L$1,Conditions!$A:$CT,MATCH($B60&amp;"_m1",Conditions!$S$1:$CT$1,0)+Conditions!$Q$2,FALSE)*L$19+L$18*VLOOKUP(L$1,Conditions!$A:$CT,MATCH($B60&amp;"_m2",Conditions!$S$1:$CT$1,0)+Conditions!$Q$2,FALSE))+VLOOKUP(L$1,Conditions!$A:$CT,MATCH($B60&amp;"_b",Conditions!$S$1:$CT$1,0)+Conditions!$Q$2,FALSE),"")</f>
        <v>0.14783711015327089</v>
      </c>
      <c r="M60" s="15">
        <f>IF(M33,M44*(VLOOKUP(M$1,Conditions!$A:$CT,MATCH($B60&amp;"_m1",Conditions!$S$1:$CT$1,0)+Conditions!$Q$2,FALSE)*M$19+M$18*VLOOKUP(M$1,Conditions!$A:$CT,MATCH($B60&amp;"_m2",Conditions!$S$1:$CT$1,0)+Conditions!$Q$2,FALSE))+VLOOKUP(M$1,Conditions!$A:$CT,MATCH($B60&amp;"_b",Conditions!$S$1:$CT$1,0)+Conditions!$Q$2,FALSE),"")</f>
        <v>0.14537315831738309</v>
      </c>
      <c r="N60" s="15">
        <f>IF(N33,N44*(VLOOKUP(N$1,Conditions!$A:$CT,MATCH($B60&amp;"_m1",Conditions!$S$1:$CT$1,0)+Conditions!$Q$2,FALSE)*N$19+N$18*VLOOKUP(N$1,Conditions!$A:$CT,MATCH($B60&amp;"_m2",Conditions!$S$1:$CT$1,0)+Conditions!$Q$2,FALSE))+VLOOKUP(N$1,Conditions!$A:$CT,MATCH($B60&amp;"_b",Conditions!$S$1:$CT$1,0)+Conditions!$Q$2,FALSE),"")</f>
        <v>0.14783711015327089</v>
      </c>
      <c r="O60" s="15">
        <f>IF(O33,O44*(VLOOKUP(O$1,Conditions!$A:$CT,MATCH($B60&amp;"_m1",Conditions!$S$1:$CT$1,0)+Conditions!$Q$2,FALSE)*O$19+O$18*VLOOKUP(O$1,Conditions!$A:$CT,MATCH($B60&amp;"_m2",Conditions!$S$1:$CT$1,0)+Conditions!$Q$2,FALSE))+VLOOKUP(O$1,Conditions!$A:$CT,MATCH($B60&amp;"_b",Conditions!$S$1:$CT$1,0)+Conditions!$Q$2,FALSE),"")</f>
        <v>0.15030106198915874</v>
      </c>
      <c r="P60" s="15">
        <f>IF(P33,P44*(VLOOKUP(P$1,Conditions!$A:$CT,MATCH($B60&amp;"_m1",Conditions!$S$1:$CT$1,0)+Conditions!$Q$2,FALSE)*P$19+P$18*VLOOKUP(P$1,Conditions!$A:$CT,MATCH($B60&amp;"_m2",Conditions!$S$1:$CT$1,0)+Conditions!$Q$2,FALSE))+VLOOKUP(P$1,Conditions!$A:$CT,MATCH($B60&amp;"_b",Conditions!$S$1:$CT$1,0)+Conditions!$Q$2,FALSE),"")</f>
        <v>0.24929700773456967</v>
      </c>
      <c r="Q60" s="15">
        <f>IF(Q33,Q44*(VLOOKUP(Q$1,Conditions!$A:$CT,MATCH($B60&amp;"_m1",Conditions!$S$1:$CT$1,0)+Conditions!$Q$2,FALSE)*Q$19+Q$18*VLOOKUP(Q$1,Conditions!$A:$CT,MATCH($B60&amp;"_m2",Conditions!$S$1:$CT$1,0)+Conditions!$Q$2,FALSE))+VLOOKUP(Q$1,Conditions!$A:$CT,MATCH($B60&amp;"_b",Conditions!$S$1:$CT$1,0)+Conditions!$Q$2,FALSE),"")</f>
        <v>0.25255579214940066</v>
      </c>
      <c r="R60" s="15">
        <f>IF(R33,R44*(VLOOKUP(R$1,Conditions!$A:$CT,MATCH($B60&amp;"_m1",Conditions!$S$1:$CT$1,0)+Conditions!$Q$2,FALSE)*R$19+R$18*VLOOKUP(R$1,Conditions!$A:$CT,MATCH($B60&amp;"_m2",Conditions!$S$1:$CT$1,0)+Conditions!$Q$2,FALSE))+VLOOKUP(R$1,Conditions!$A:$CT,MATCH($B60&amp;"_b",Conditions!$S$1:$CT$1,0)+Conditions!$Q$2,FALSE),"")</f>
        <v>0.25255579214940066</v>
      </c>
      <c r="S60" s="15">
        <f>IF(S33,S44*(VLOOKUP(S$1,Conditions!$A:$CT,MATCH($B60&amp;"_m1",Conditions!$S$1:$CT$1,0)+Conditions!$Q$2,FALSE)*S$19+S$18*VLOOKUP(S$1,Conditions!$A:$CT,MATCH($B60&amp;"_m2",Conditions!$S$1:$CT$1,0)+Conditions!$Q$2,FALSE))+VLOOKUP(S$1,Conditions!$A:$CT,MATCH($B60&amp;"_b",Conditions!$S$1:$CT$1,0)+Conditions!$Q$2,FALSE),"")</f>
        <v>0.25255579214940066</v>
      </c>
      <c r="T60" s="15">
        <f>IF(T33,T44*(VLOOKUP(T$1,Conditions!$A:$CT,MATCH($B60&amp;"_m1",Conditions!$S$1:$CT$1,0)+Conditions!$Q$2,FALSE)*T$19+T$18*VLOOKUP(T$1,Conditions!$A:$CT,MATCH($B60&amp;"_m2",Conditions!$S$1:$CT$1,0)+Conditions!$Q$2,FALSE))+VLOOKUP(T$1,Conditions!$A:$CT,MATCH($B60&amp;"_b",Conditions!$S$1:$CT$1,0)+Conditions!$Q$2,FALSE),"")</f>
        <v>0.16671584651789667</v>
      </c>
      <c r="U60" s="15">
        <f>IF(U33,U44*(VLOOKUP(U$1,Conditions!$A:$CT,MATCH($B60&amp;"_m1",Conditions!$S$1:$CT$1,0)+Conditions!$Q$2,FALSE)*U$19+U$18*VLOOKUP(U$1,Conditions!$A:$CT,MATCH($B60&amp;"_m2",Conditions!$S$1:$CT$1,0)+Conditions!$Q$2,FALSE))+VLOOKUP(U$1,Conditions!$A:$CT,MATCH($B60&amp;"_b",Conditions!$S$1:$CT$1,0)+Conditions!$Q$2,FALSE),"")</f>
        <v>0.19315536402734285</v>
      </c>
      <c r="V60" s="15">
        <f>IF(V33,V44*(VLOOKUP(V$1,Conditions!$A:$CT,MATCH($B60&amp;"_m1",Conditions!$S$1:$CT$1,0)+Conditions!$Q$2,FALSE)*V$19+V$18*VLOOKUP(V$1,Conditions!$A:$CT,MATCH($B60&amp;"_m2",Conditions!$S$1:$CT$1,0)+Conditions!$Q$2,FALSE))+VLOOKUP(V$1,Conditions!$A:$CT,MATCH($B60&amp;"_b",Conditions!$S$1:$CT$1,0)+Conditions!$Q$2,FALSE),"")</f>
        <v>0.19976524340470439</v>
      </c>
      <c r="W60" s="15">
        <f>IF(W33,W44*(VLOOKUP(W$1,Conditions!$A:$CT,MATCH($B60&amp;"_m1",Conditions!$S$1:$CT$1,0)+Conditions!$Q$2,FALSE)*W$19+W$18*VLOOKUP(W$1,Conditions!$A:$CT,MATCH($B60&amp;"_m2",Conditions!$S$1:$CT$1,0)+Conditions!$Q$2,FALSE))+VLOOKUP(W$1,Conditions!$A:$CT,MATCH($B60&amp;"_b",Conditions!$S$1:$CT$1,0)+Conditions!$Q$2,FALSE),"")</f>
        <v>0.18948320881769756</v>
      </c>
      <c r="X60" s="15">
        <f>IF(X33,X44*(VLOOKUP(X$1,Conditions!$A:$CT,MATCH($B60&amp;"_m1",Conditions!$S$1:$CT$1,0)+Conditions!$Q$2,FALSE)*X$19+X$18*VLOOKUP(X$1,Conditions!$A:$CT,MATCH($B60&amp;"_m2",Conditions!$S$1:$CT$1,0)+Conditions!$Q$2,FALSE))+VLOOKUP(X$1,Conditions!$A:$CT,MATCH($B60&amp;"_b",Conditions!$S$1:$CT$1,0)+Conditions!$Q$2,FALSE),"")</f>
        <v>0.52928612274598463</v>
      </c>
      <c r="Y60" s="15" t="str">
        <f>IF(Y33,Y44*(VLOOKUP(Y$1,Conditions!$A:$CT,MATCH($B60&amp;"_m1",Conditions!$S$1:$CT$1,0)+Conditions!$Q$2,FALSE)*Y$19+Y$18*VLOOKUP(Y$1,Conditions!$A:$CT,MATCH($B60&amp;"_m2",Conditions!$S$1:$CT$1,0)+Conditions!$Q$2,FALSE))+VLOOKUP(Y$1,Conditions!$A:$CT,MATCH($B60&amp;"_b",Conditions!$S$1:$CT$1,0)+Conditions!$Q$2,FALSE),"")</f>
        <v/>
      </c>
      <c r="Z60" s="15" t="str">
        <f>IF(Z33,Z44*(VLOOKUP(Z$1,Conditions!$A:$CT,MATCH($B60&amp;"_m1",Conditions!$S$1:$CT$1,0)+Conditions!$Q$2,FALSE)*Z$19+Z$18*VLOOKUP(Z$1,Conditions!$A:$CT,MATCH($B60&amp;"_m2",Conditions!$S$1:$CT$1,0)+Conditions!$Q$2,FALSE))+VLOOKUP(Z$1,Conditions!$A:$CT,MATCH($B60&amp;"_b",Conditions!$S$1:$CT$1,0)+Conditions!$Q$2,FALSE),"")</f>
        <v/>
      </c>
      <c r="AA60" s="15" t="str">
        <f>IF(AA33,AA44*(VLOOKUP(AA$1,Conditions!$A:$CT,MATCH($B60&amp;"_m1",Conditions!$S$1:$CT$1,0)+Conditions!$Q$2,FALSE)*AA$19+AA$18*VLOOKUP(AA$1,Conditions!$A:$CT,MATCH($B60&amp;"_m2",Conditions!$S$1:$CT$1,0)+Conditions!$Q$2,FALSE))+VLOOKUP(AA$1,Conditions!$A:$CT,MATCH($B60&amp;"_b",Conditions!$S$1:$CT$1,0)+Conditions!$Q$2,FALSE),"")</f>
        <v/>
      </c>
      <c r="AB60" s="15" t="str">
        <f>IF(AB33,AB44*(VLOOKUP(AB$1,Conditions!$A:$CT,MATCH($B60&amp;"_m1",Conditions!$S$1:$CT$1,0)+Conditions!$Q$2,FALSE)*AB$19+AB$18*VLOOKUP(AB$1,Conditions!$A:$CT,MATCH($B60&amp;"_m2",Conditions!$S$1:$CT$1,0)+Conditions!$Q$2,FALSE))+VLOOKUP(AB$1,Conditions!$A:$CT,MATCH($B60&amp;"_b",Conditions!$S$1:$CT$1,0)+Conditions!$Q$2,FALSE),"")</f>
        <v/>
      </c>
      <c r="AC60" s="15" t="str">
        <f>IF(AC33,AC44*(VLOOKUP(AC$1,Conditions!$A:$CT,MATCH($B60&amp;"_m1",Conditions!$S$1:$CT$1,0)+Conditions!$Q$2,FALSE)*AC$19+AC$18*VLOOKUP(AC$1,Conditions!$A:$CT,MATCH($B60&amp;"_m2",Conditions!$S$1:$CT$1,0)+Conditions!$Q$2,FALSE))+VLOOKUP(AC$1,Conditions!$A:$CT,MATCH($B60&amp;"_b",Conditions!$S$1:$CT$1,0)+Conditions!$Q$2,FALSE),"")</f>
        <v/>
      </c>
      <c r="AD60" s="15" t="str">
        <f>IF(AD33,AD44*(VLOOKUP(AD$1,Conditions!$A:$CT,MATCH($B60&amp;"_m1",Conditions!$S$1:$CT$1,0)+Conditions!$Q$2,FALSE)*AD$19+AD$18*VLOOKUP(AD$1,Conditions!$A:$CT,MATCH($B60&amp;"_m2",Conditions!$S$1:$CT$1,0)+Conditions!$Q$2,FALSE))+VLOOKUP(AD$1,Conditions!$A:$CT,MATCH($B60&amp;"_b",Conditions!$S$1:$CT$1,0)+Conditions!$Q$2,FALSE),"")</f>
        <v/>
      </c>
      <c r="AE60" s="15" t="str">
        <f>IF(AE33,AE44*(VLOOKUP(AE$1,Conditions!$A:$CT,MATCH($B60&amp;"_m1",Conditions!$S$1:$CT$1,0)+Conditions!$Q$2,FALSE)*AE$19+AE$18*VLOOKUP(AE$1,Conditions!$A:$CT,MATCH($B60&amp;"_m2",Conditions!$S$1:$CT$1,0)+Conditions!$Q$2,FALSE))+VLOOKUP(AE$1,Conditions!$A:$CT,MATCH($B60&amp;"_b",Conditions!$S$1:$CT$1,0)+Conditions!$Q$2,FALSE),"")</f>
        <v/>
      </c>
      <c r="AF60" s="15" t="e">
        <f>IF(AF33,AF44*(VLOOKUP(AF$1,Conditions!$A:$CT,MATCH($B60&amp;"_m1",Conditions!$S$1:$CT$1,0)+Conditions!$Q$2,FALSE)*AF$19+AF$18*VLOOKUP(AF$1,Conditions!$A:$CT,MATCH($B60&amp;"_m2",Conditions!$S$1:$CT$1,0)+Conditions!$Q$2,FALSE))+VLOOKUP(AF$1,Conditions!$A:$CT,MATCH($B60&amp;"_b",Conditions!$S$1:$CT$1,0)+Conditions!$Q$2,FALSE),"")</f>
        <v>#VALUE!</v>
      </c>
      <c r="AG60" s="15" t="e">
        <f>IF(AG33,AG44*(VLOOKUP(AG$1,Conditions!$A:$CT,MATCH($B60&amp;"_m1",Conditions!$S$1:$CT$1,0)+Conditions!$Q$2,FALSE)*AG$19+AG$18*VLOOKUP(AG$1,Conditions!$A:$CT,MATCH($B60&amp;"_m2",Conditions!$S$1:$CT$1,0)+Conditions!$Q$2,FALSE))+VLOOKUP(AG$1,Conditions!$A:$CT,MATCH($B60&amp;"_b",Conditions!$S$1:$CT$1,0)+Conditions!$Q$2,FALSE),"")</f>
        <v>#VALUE!</v>
      </c>
      <c r="AH60" s="15">
        <f>IF(AH33,AH44*(VLOOKUP(AH$1,Conditions!$A:$CT,MATCH($B60&amp;"_m1",Conditions!$S$1:$CT$1,0)+Conditions!$Q$2,FALSE)*AH$19+AH$18*VLOOKUP(AH$1,Conditions!$A:$CT,MATCH($B60&amp;"_m2",Conditions!$S$1:$CT$1,0)+Conditions!$Q$2,FALSE))+VLOOKUP(AH$1,Conditions!$A:$CT,MATCH($B60&amp;"_b",Conditions!$S$1:$CT$1,0)+Conditions!$Q$2,FALSE),"")</f>
        <v>1.8794714470649829E-3</v>
      </c>
      <c r="AI60" s="15">
        <f>IF(AI33,AI44*(VLOOKUP(AI$1,Conditions!$A:$CT,MATCH($B60&amp;"_m1",Conditions!$S$1:$CT$1,0)+Conditions!$Q$2,FALSE)*AI$19+AI$18*VLOOKUP(AI$1,Conditions!$A:$CT,MATCH($B60&amp;"_m2",Conditions!$S$1:$CT$1,0)+Conditions!$Q$2,FALSE))+VLOOKUP(AI$1,Conditions!$A:$CT,MATCH($B60&amp;"_b",Conditions!$S$1:$CT$1,0)+Conditions!$Q$2,FALSE),"")</f>
        <v>1.8902352259458916E-3</v>
      </c>
      <c r="AJ60" s="15">
        <f>IF(AJ33,AJ44*(VLOOKUP(AJ$1,Conditions!$A:$CT,MATCH($B60&amp;"_m1",Conditions!$S$1:$CT$1,0)+Conditions!$Q$2,FALSE)*AJ$19+AJ$18*VLOOKUP(AJ$1,Conditions!$A:$CT,MATCH($B60&amp;"_m2",Conditions!$S$1:$CT$1,0)+Conditions!$Q$2,FALSE))+VLOOKUP(AJ$1,Conditions!$A:$CT,MATCH($B60&amp;"_b",Conditions!$S$1:$CT$1,0)+Conditions!$Q$2,FALSE),"")</f>
        <v>2.0732194669213382E-3</v>
      </c>
      <c r="AK60" s="15" t="str">
        <f>IF(AK33,AK44*(VLOOKUP(AK$1,Conditions!$A:$CT,MATCH($B60&amp;"_m1",Conditions!$S$1:$CT$1,0)+Conditions!$Q$2,FALSE)*AK$19+AK$18*VLOOKUP(AK$1,Conditions!$A:$CT,MATCH($B60&amp;"_m2",Conditions!$S$1:$CT$1,0)+Conditions!$Q$2,FALSE))+VLOOKUP(AK$1,Conditions!$A:$CT,MATCH($B60&amp;"_b",Conditions!$S$1:$CT$1,0)+Conditions!$Q$2,FALSE),"")</f>
        <v/>
      </c>
      <c r="AL60" s="15" t="str">
        <f>IF(AL33,AL44*(VLOOKUP(AL$1,Conditions!$A:$CT,MATCH($B60&amp;"_m1",Conditions!$S$1:$CT$1,0)+Conditions!$Q$2,FALSE)*AL$19+AL$18*VLOOKUP(AL$1,Conditions!$A:$CT,MATCH($B60&amp;"_m2",Conditions!$S$1:$CT$1,0)+Conditions!$Q$2,FALSE))+VLOOKUP(AL$1,Conditions!$A:$CT,MATCH($B60&amp;"_b",Conditions!$S$1:$CT$1,0)+Conditions!$Q$2,FALSE),"")</f>
        <v/>
      </c>
      <c r="AM60" s="15" t="str">
        <f>IF(AM33,AM44*(VLOOKUP(AM$1,Conditions!$A:$CT,MATCH($B60&amp;"_m1",Conditions!$S$1:$CT$1,0)+Conditions!$Q$2,FALSE)*AM$19+AM$18*VLOOKUP(AM$1,Conditions!$A:$CT,MATCH($B60&amp;"_m2",Conditions!$S$1:$CT$1,0)+Conditions!$Q$2,FALSE))+VLOOKUP(AM$1,Conditions!$A:$CT,MATCH($B60&amp;"_b",Conditions!$S$1:$CT$1,0)+Conditions!$Q$2,FALSE),"")</f>
        <v/>
      </c>
      <c r="AN60" s="15" t="str">
        <f>IF(AN33,AN44*(VLOOKUP(AN$1,Conditions!$A:$CT,MATCH($B60&amp;"_m1",Conditions!$S$1:$CT$1,0)+Conditions!$Q$2,FALSE)*AN$19+AN$18*VLOOKUP(AN$1,Conditions!$A:$CT,MATCH($B60&amp;"_m2",Conditions!$S$1:$CT$1,0)+Conditions!$Q$2,FALSE))+VLOOKUP(AN$1,Conditions!$A:$CT,MATCH($B60&amp;"_b",Conditions!$S$1:$CT$1,0)+Conditions!$Q$2,FALSE),"")</f>
        <v/>
      </c>
      <c r="AO60" s="15" t="str">
        <f>IF(AO33,AO44*(VLOOKUP(AO$1,Conditions!$A:$CT,MATCH($B60&amp;"_m1",Conditions!$S$1:$CT$1,0)+Conditions!$Q$2,FALSE)*AO$19+AO$18*VLOOKUP(AO$1,Conditions!$A:$CT,MATCH($B60&amp;"_m2",Conditions!$S$1:$CT$1,0)+Conditions!$Q$2,FALSE))+VLOOKUP(AO$1,Conditions!$A:$CT,MATCH($B60&amp;"_b",Conditions!$S$1:$CT$1,0)+Conditions!$Q$2,FALSE),"")</f>
        <v/>
      </c>
      <c r="AP60" s="15" t="str">
        <f>IF(AP33,AP44*(VLOOKUP(AP$1,Conditions!$A:$CT,MATCH($B60&amp;"_m1",Conditions!$S$1:$CT$1,0)+Conditions!$Q$2,FALSE)*AP$19+AP$18*VLOOKUP(AP$1,Conditions!$A:$CT,MATCH($B60&amp;"_m2",Conditions!$S$1:$CT$1,0)+Conditions!$Q$2,FALSE))+VLOOKUP(AP$1,Conditions!$A:$CT,MATCH($B60&amp;"_b",Conditions!$S$1:$CT$1,0)+Conditions!$Q$2,FALSE),"")</f>
        <v/>
      </c>
      <c r="AQ60" s="15" t="str">
        <f>IF(AQ33,AQ44*(VLOOKUP(AQ$1,Conditions!$A:$CT,MATCH($B60&amp;"_m1",Conditions!$S$1:$CT$1,0)+Conditions!$Q$2,FALSE)*AQ$19+AQ$18*VLOOKUP(AQ$1,Conditions!$A:$CT,MATCH($B60&amp;"_m2",Conditions!$S$1:$CT$1,0)+Conditions!$Q$2,FALSE))+VLOOKUP(AQ$1,Conditions!$A:$CT,MATCH($B60&amp;"_b",Conditions!$S$1:$CT$1,0)+Conditions!$Q$2,FALSE),"")</f>
        <v/>
      </c>
      <c r="AR60" s="15" t="str">
        <f>IF(AR33,AR44*(VLOOKUP(AR$1,Conditions!$A:$CT,MATCH($B60&amp;"_m1",Conditions!$S$1:$CT$1,0)+Conditions!$Q$2,FALSE)*AR$19+AR$18*VLOOKUP(AR$1,Conditions!$A:$CT,MATCH($B60&amp;"_m2",Conditions!$S$1:$CT$1,0)+Conditions!$Q$2,FALSE))+VLOOKUP(AR$1,Conditions!$A:$CT,MATCH($B60&amp;"_b",Conditions!$S$1:$CT$1,0)+Conditions!$Q$2,FALSE),"")</f>
        <v/>
      </c>
      <c r="AS60" s="15" t="str">
        <f>IF(AS33,AS44*(VLOOKUP(AS$1,Conditions!$A:$CT,MATCH($B60&amp;"_m1",Conditions!$S$1:$CT$1,0)+Conditions!$Q$2,FALSE)*AS$19+AS$18*VLOOKUP(AS$1,Conditions!$A:$CT,MATCH($B60&amp;"_m2",Conditions!$S$1:$CT$1,0)+Conditions!$Q$2,FALSE))+VLOOKUP(AS$1,Conditions!$A:$CT,MATCH($B60&amp;"_b",Conditions!$S$1:$CT$1,0)+Conditions!$Q$2,FALSE),"")</f>
        <v/>
      </c>
      <c r="AT60" s="15" t="str">
        <f>IF(AT33,AT44*(VLOOKUP(AT$1,Conditions!$A:$CT,MATCH($B60&amp;"_m1",Conditions!$S$1:$CT$1,0)+Conditions!$Q$2,FALSE)*AT$19+AT$18*VLOOKUP(AT$1,Conditions!$A:$CT,MATCH($B60&amp;"_m2",Conditions!$S$1:$CT$1,0)+Conditions!$Q$2,FALSE))+VLOOKUP(AT$1,Conditions!$A:$CT,MATCH($B60&amp;"_b",Conditions!$S$1:$CT$1,0)+Conditions!$Q$2,FALSE),"")</f>
        <v/>
      </c>
      <c r="AU60" s="15" t="str">
        <f>IF(AU33,AU44*(VLOOKUP(AU$1,Conditions!$A:$CT,MATCH($B60&amp;"_m1",Conditions!$S$1:$CT$1,0)+Conditions!$Q$2,FALSE)*AU$19+AU$18*VLOOKUP(AU$1,Conditions!$A:$CT,MATCH($B60&amp;"_m2",Conditions!$S$1:$CT$1,0)+Conditions!$Q$2,FALSE))+VLOOKUP(AU$1,Conditions!$A:$CT,MATCH($B60&amp;"_b",Conditions!$S$1:$CT$1,0)+Conditions!$Q$2,FALSE),"")</f>
        <v/>
      </c>
      <c r="AV60" s="15" t="str">
        <f>IF(AV33,AV44*(VLOOKUP(AV$1,Conditions!$A:$CT,MATCH($B60&amp;"_m1",Conditions!$S$1:$CT$1,0)+Conditions!$Q$2,FALSE)*AV$19+AV$18*VLOOKUP(AV$1,Conditions!$A:$CT,MATCH($B60&amp;"_m2",Conditions!$S$1:$CT$1,0)+Conditions!$Q$2,FALSE))+VLOOKUP(AV$1,Conditions!$A:$CT,MATCH($B60&amp;"_b",Conditions!$S$1:$CT$1,0)+Conditions!$Q$2,FALSE),"")</f>
        <v/>
      </c>
      <c r="AW60" s="15" t="str">
        <f>IF(AW33,AW44*(VLOOKUP(AW$1,Conditions!$A:$CT,MATCH($B60&amp;"_m1",Conditions!$S$1:$CT$1,0)+Conditions!$Q$2,FALSE)*AW$19+AW$18*VLOOKUP(AW$1,Conditions!$A:$CT,MATCH($B60&amp;"_m2",Conditions!$S$1:$CT$1,0)+Conditions!$Q$2,FALSE))+VLOOKUP(AW$1,Conditions!$A:$CT,MATCH($B60&amp;"_b",Conditions!$S$1:$CT$1,0)+Conditions!$Q$2,FALSE),"")</f>
        <v/>
      </c>
      <c r="AX60" s="15" t="str">
        <f>IF(AX33,AX44*(VLOOKUP(AX$1,Conditions!$A:$CT,MATCH($B60&amp;"_m1",Conditions!$S$1:$CT$1,0)+Conditions!$Q$2,FALSE)*AX$19+AX$18*VLOOKUP(AX$1,Conditions!$A:$CT,MATCH($B60&amp;"_m2",Conditions!$S$1:$CT$1,0)+Conditions!$Q$2,FALSE))+VLOOKUP(AX$1,Conditions!$A:$CT,MATCH($B60&amp;"_b",Conditions!$S$1:$CT$1,0)+Conditions!$Q$2,FALSE),"")</f>
        <v/>
      </c>
      <c r="AY60" s="15" t="str">
        <f>IF(AY33,AY44*(VLOOKUP(AY$1,Conditions!$A:$CT,MATCH($B60&amp;"_m1",Conditions!$S$1:$CT$1,0)+Conditions!$Q$2,FALSE)*AY$19+AY$18*VLOOKUP(AY$1,Conditions!$A:$CT,MATCH($B60&amp;"_m2",Conditions!$S$1:$CT$1,0)+Conditions!$Q$2,FALSE))+VLOOKUP(AY$1,Conditions!$A:$CT,MATCH($B60&amp;"_b",Conditions!$S$1:$CT$1,0)+Conditions!$Q$2,FALSE),"")</f>
        <v/>
      </c>
      <c r="AZ60" s="15" t="str">
        <f>IF(AZ33,AZ44*(VLOOKUP(AZ$1,Conditions!$A:$CT,MATCH($B60&amp;"_m1",Conditions!$S$1:$CT$1,0)+Conditions!$Q$2,FALSE)*AZ$19+AZ$18*VLOOKUP(AZ$1,Conditions!$A:$CT,MATCH($B60&amp;"_m2",Conditions!$S$1:$CT$1,0)+Conditions!$Q$2,FALSE))+VLOOKUP(AZ$1,Conditions!$A:$CT,MATCH($B60&amp;"_b",Conditions!$S$1:$CT$1,0)+Conditions!$Q$2,FALSE),"")</f>
        <v/>
      </c>
      <c r="BA60" s="15" t="str">
        <f>IF(BA33,BA44*(VLOOKUP(BA$1,Conditions!$A:$CT,MATCH($B60&amp;"_m1",Conditions!$S$1:$CT$1,0)+Conditions!$Q$2,FALSE)*BA$19+BA$18*VLOOKUP(BA$1,Conditions!$A:$CT,MATCH($B60&amp;"_m2",Conditions!$S$1:$CT$1,0)+Conditions!$Q$2,FALSE))+VLOOKUP(BA$1,Conditions!$A:$CT,MATCH($B60&amp;"_b",Conditions!$S$1:$CT$1,0)+Conditions!$Q$2,FALSE),"")</f>
        <v/>
      </c>
      <c r="BB60" s="15" t="str">
        <f>IF(BB33,BB44*(VLOOKUP(BB$1,Conditions!$A:$CT,MATCH($B60&amp;"_m1",Conditions!$S$1:$CT$1,0)+Conditions!$Q$2,FALSE)*BB$19+BB$18*VLOOKUP(BB$1,Conditions!$A:$CT,MATCH($B60&amp;"_m2",Conditions!$S$1:$CT$1,0)+Conditions!$Q$2,FALSE))+VLOOKUP(BB$1,Conditions!$A:$CT,MATCH($B60&amp;"_b",Conditions!$S$1:$CT$1,0)+Conditions!$Q$2,FALSE),"")</f>
        <v/>
      </c>
      <c r="BC60" s="15" t="str">
        <f>IF(BC33,BC44*(VLOOKUP(BC$1,Conditions!$A:$CT,MATCH($B60&amp;"_m1",Conditions!$S$1:$CT$1,0)+Conditions!$Q$2,FALSE)*BC$19+BC$18*VLOOKUP(BC$1,Conditions!$A:$CT,MATCH($B60&amp;"_m2",Conditions!$S$1:$CT$1,0)+Conditions!$Q$2,FALSE))+VLOOKUP(BC$1,Conditions!$A:$CT,MATCH($B60&amp;"_b",Conditions!$S$1:$CT$1,0)+Conditions!$Q$2,FALSE),"")</f>
        <v/>
      </c>
      <c r="BD60" s="15" t="str">
        <f>IF(BD33,BD44*(VLOOKUP(BD$1,Conditions!$A:$CT,MATCH($B60&amp;"_m1",Conditions!$S$1:$CT$1,0)+Conditions!$Q$2,FALSE)*BD$19+BD$18*VLOOKUP(BD$1,Conditions!$A:$CT,MATCH($B60&amp;"_m2",Conditions!$S$1:$CT$1,0)+Conditions!$Q$2,FALSE))+VLOOKUP(BD$1,Conditions!$A:$CT,MATCH($B60&amp;"_b",Conditions!$S$1:$CT$1,0)+Conditions!$Q$2,FALSE),"")</f>
        <v/>
      </c>
      <c r="BE60" s="15" t="str">
        <f>IF(BE33,BE44*(VLOOKUP(BE$1,Conditions!$A:$CT,MATCH($B60&amp;"_m1",Conditions!$S$1:$CT$1,0)+Conditions!$Q$2,FALSE)*BE$19+BE$18*VLOOKUP(BE$1,Conditions!$A:$CT,MATCH($B60&amp;"_m2",Conditions!$S$1:$CT$1,0)+Conditions!$Q$2,FALSE))+VLOOKUP(BE$1,Conditions!$A:$CT,MATCH($B60&amp;"_b",Conditions!$S$1:$CT$1,0)+Conditions!$Q$2,FALSE),"")</f>
        <v/>
      </c>
      <c r="BF60" s="15" t="str">
        <f>IF(BF33,BF44*(VLOOKUP(BF$1,Conditions!$A:$CT,MATCH($B60&amp;"_m1",Conditions!$S$1:$CT$1,0)+Conditions!$Q$2,FALSE)*BF$19+BF$18*VLOOKUP(BF$1,Conditions!$A:$CT,MATCH($B60&amp;"_m2",Conditions!$S$1:$CT$1,0)+Conditions!$Q$2,FALSE))+VLOOKUP(BF$1,Conditions!$A:$CT,MATCH($B60&amp;"_b",Conditions!$S$1:$CT$1,0)+Conditions!$Q$2,FALSE),"")</f>
        <v/>
      </c>
      <c r="BG60" s="15" t="str">
        <f>IF(BG33,BG44*(VLOOKUP(BG$1,Conditions!$A:$CT,MATCH($B60&amp;"_m1",Conditions!$S$1:$CT$1,0)+Conditions!$Q$2,FALSE)*BG$19+BG$18*VLOOKUP(BG$1,Conditions!$A:$CT,MATCH($B60&amp;"_m2",Conditions!$S$1:$CT$1,0)+Conditions!$Q$2,FALSE))+VLOOKUP(BG$1,Conditions!$A:$CT,MATCH($B60&amp;"_b",Conditions!$S$1:$CT$1,0)+Conditions!$Q$2,FALSE),"")</f>
        <v/>
      </c>
      <c r="BH60" s="15" t="str">
        <f>IF(BH33,BH44*(VLOOKUP(BH$1,Conditions!$A:$CT,MATCH($B60&amp;"_m1",Conditions!$S$1:$CT$1,0)+Conditions!$Q$2,FALSE)*BH$19+BH$18*VLOOKUP(BH$1,Conditions!$A:$CT,MATCH($B60&amp;"_m2",Conditions!$S$1:$CT$1,0)+Conditions!$Q$2,FALSE))+VLOOKUP(BH$1,Conditions!$A:$CT,MATCH($B60&amp;"_b",Conditions!$S$1:$CT$1,0)+Conditions!$Q$2,FALSE),"")</f>
        <v/>
      </c>
      <c r="BI60" s="15" t="str">
        <f>IF(BI33,BI44*(VLOOKUP(BI$1,Conditions!$A:$CT,MATCH($B60&amp;"_m1",Conditions!$S$1:$CT$1,0)+Conditions!$Q$2,FALSE)*BI$19+BI$18*VLOOKUP(BI$1,Conditions!$A:$CT,MATCH($B60&amp;"_m2",Conditions!$S$1:$CT$1,0)+Conditions!$Q$2,FALSE))+VLOOKUP(BI$1,Conditions!$A:$CT,MATCH($B60&amp;"_b",Conditions!$S$1:$CT$1,0)+Conditions!$Q$2,FALSE),"")</f>
        <v/>
      </c>
      <c r="BJ60" s="15" t="str">
        <f>IF(BJ33,BJ44*(VLOOKUP(BJ$1,Conditions!$A:$CT,MATCH($B60&amp;"_m1",Conditions!$S$1:$CT$1,0)+Conditions!$Q$2,FALSE)*BJ$19+BJ$18*VLOOKUP(BJ$1,Conditions!$A:$CT,MATCH($B60&amp;"_m2",Conditions!$S$1:$CT$1,0)+Conditions!$Q$2,FALSE))+VLOOKUP(BJ$1,Conditions!$A:$CT,MATCH($B60&amp;"_b",Conditions!$S$1:$CT$1,0)+Conditions!$Q$2,FALSE),"")</f>
        <v/>
      </c>
      <c r="BK60" s="15" t="str">
        <f>IF(BK33,BK44*(VLOOKUP(BK$1,Conditions!$A:$CT,MATCH($B60&amp;"_m1",Conditions!$S$1:$CT$1,0)+Conditions!$Q$2,FALSE)*BK$19+BK$18*VLOOKUP(BK$1,Conditions!$A:$CT,MATCH($B60&amp;"_m2",Conditions!$S$1:$CT$1,0)+Conditions!$Q$2,FALSE))+VLOOKUP(BK$1,Conditions!$A:$CT,MATCH($B60&amp;"_b",Conditions!$S$1:$CT$1,0)+Conditions!$Q$2,FALSE),"")</f>
        <v/>
      </c>
      <c r="BL60" s="15" t="str">
        <f>IF(BL33,BL44*(VLOOKUP(BL$1,Conditions!$A:$CT,MATCH($B60&amp;"_m1",Conditions!$S$1:$CT$1,0)+Conditions!$Q$2,FALSE)*BL$19+BL$18*VLOOKUP(BL$1,Conditions!$A:$CT,MATCH($B60&amp;"_m2",Conditions!$S$1:$CT$1,0)+Conditions!$Q$2,FALSE))+VLOOKUP(BL$1,Conditions!$A:$CT,MATCH($B60&amp;"_b",Conditions!$S$1:$CT$1,0)+Conditions!$Q$2,FALSE),"")</f>
        <v/>
      </c>
      <c r="BM60" s="15" t="str">
        <f>IF(BM33,BM44*(VLOOKUP(BM$1,Conditions!$A:$CT,MATCH($B60&amp;"_m1",Conditions!$S$1:$CT$1,0)+Conditions!$Q$2,FALSE)*BM$19+BM$18*VLOOKUP(BM$1,Conditions!$A:$CT,MATCH($B60&amp;"_m2",Conditions!$S$1:$CT$1,0)+Conditions!$Q$2,FALSE))+VLOOKUP(BM$1,Conditions!$A:$CT,MATCH($B60&amp;"_b",Conditions!$S$1:$CT$1,0)+Conditions!$Q$2,FALSE),"")</f>
        <v/>
      </c>
      <c r="BN60" s="15" t="str">
        <f>IF(BN33,BN44*(VLOOKUP(BN$1,Conditions!$A:$CT,MATCH($B60&amp;"_m1",Conditions!$S$1:$CT$1,0)+Conditions!$Q$2,FALSE)*BN$19+BN$18*VLOOKUP(BN$1,Conditions!$A:$CT,MATCH($B60&amp;"_m2",Conditions!$S$1:$CT$1,0)+Conditions!$Q$2,FALSE))+VLOOKUP(BN$1,Conditions!$A:$CT,MATCH($B60&amp;"_b",Conditions!$S$1:$CT$1,0)+Conditions!$Q$2,FALSE),"")</f>
        <v/>
      </c>
      <c r="BO60" s="15" t="str">
        <f>IF(BO33,BO44*(VLOOKUP(BO$1,Conditions!$A:$CT,MATCH($B60&amp;"_m1",Conditions!$S$1:$CT$1,0)+Conditions!$Q$2,FALSE)*BO$19+BO$18*VLOOKUP(BO$1,Conditions!$A:$CT,MATCH($B60&amp;"_m2",Conditions!$S$1:$CT$1,0)+Conditions!$Q$2,FALSE))+VLOOKUP(BO$1,Conditions!$A:$CT,MATCH($B60&amp;"_b",Conditions!$S$1:$CT$1,0)+Conditions!$Q$2,FALSE),"")</f>
        <v/>
      </c>
      <c r="BP60" s="15" t="str">
        <f>IF(BP33,BP44*(VLOOKUP(BP$1,Conditions!$A:$CT,MATCH($B60&amp;"_m1",Conditions!$S$1:$CT$1,0)+Conditions!$Q$2,FALSE)*BP$19+BP$18*VLOOKUP(BP$1,Conditions!$A:$CT,MATCH($B60&amp;"_m2",Conditions!$S$1:$CT$1,0)+Conditions!$Q$2,FALSE))+VLOOKUP(BP$1,Conditions!$A:$CT,MATCH($B60&amp;"_b",Conditions!$S$1:$CT$1,0)+Conditions!$Q$2,FALSE),"")</f>
        <v/>
      </c>
      <c r="BQ60" s="15" t="str">
        <f>IF(BQ33,BQ44*(VLOOKUP(BQ$1,Conditions!$A:$CT,MATCH($B60&amp;"_m1",Conditions!$S$1:$CT$1,0)+Conditions!$Q$2,FALSE)*BQ$19+BQ$18*VLOOKUP(BQ$1,Conditions!$A:$CT,MATCH($B60&amp;"_m2",Conditions!$S$1:$CT$1,0)+Conditions!$Q$2,FALSE))+VLOOKUP(BQ$1,Conditions!$A:$CT,MATCH($B60&amp;"_b",Conditions!$S$1:$CT$1,0)+Conditions!$Q$2,FALSE),"")</f>
        <v/>
      </c>
      <c r="BR60" s="15" t="str">
        <f>IF(BR33,BR44*(VLOOKUP(BR$1,Conditions!$A:$CT,MATCH($B60&amp;"_m1",Conditions!$S$1:$CT$1,0)+Conditions!$Q$2,FALSE)*BR$19+BR$18*VLOOKUP(BR$1,Conditions!$A:$CT,MATCH($B60&amp;"_m2",Conditions!$S$1:$CT$1,0)+Conditions!$Q$2,FALSE))+VLOOKUP(BR$1,Conditions!$A:$CT,MATCH($B60&amp;"_b",Conditions!$S$1:$CT$1,0)+Conditions!$Q$2,FALSE),"")</f>
        <v/>
      </c>
      <c r="BS60" s="15" t="str">
        <f>IF(BS33,BS44*(VLOOKUP(BS$1,Conditions!$A:$CT,MATCH($B60&amp;"_m1",Conditions!$S$1:$CT$1,0)+Conditions!$Q$2,FALSE)*BS$19+BS$18*VLOOKUP(BS$1,Conditions!$A:$CT,MATCH($B60&amp;"_m2",Conditions!$S$1:$CT$1,0)+Conditions!$Q$2,FALSE))+VLOOKUP(BS$1,Conditions!$A:$CT,MATCH($B60&amp;"_b",Conditions!$S$1:$CT$1,0)+Conditions!$Q$2,FALSE),"")</f>
        <v/>
      </c>
      <c r="BT60" s="15" t="str">
        <f>IF(BT33,BT44*(VLOOKUP(BT$1,Conditions!$A:$CT,MATCH($B60&amp;"_m1",Conditions!$S$1:$CT$1,0)+Conditions!$Q$2,FALSE)*BT$19+BT$18*VLOOKUP(BT$1,Conditions!$A:$CT,MATCH($B60&amp;"_m2",Conditions!$S$1:$CT$1,0)+Conditions!$Q$2,FALSE))+VLOOKUP(BT$1,Conditions!$A:$CT,MATCH($B60&amp;"_b",Conditions!$S$1:$CT$1,0)+Conditions!$Q$2,FALSE),"")</f>
        <v/>
      </c>
      <c r="BU60" s="15" t="str">
        <f>IF(BU33,BU44*(VLOOKUP(BU$1,Conditions!$A:$CT,MATCH($B60&amp;"_m1",Conditions!$S$1:$CT$1,0)+Conditions!$Q$2,FALSE)*BU$19+BU$18*VLOOKUP(BU$1,Conditions!$A:$CT,MATCH($B60&amp;"_m2",Conditions!$S$1:$CT$1,0)+Conditions!$Q$2,FALSE))+VLOOKUP(BU$1,Conditions!$A:$CT,MATCH($B60&amp;"_b",Conditions!$S$1:$CT$1,0)+Conditions!$Q$2,FALSE),"")</f>
        <v/>
      </c>
      <c r="BV60" s="15" t="str">
        <f>IF(BV33,BV44*(VLOOKUP(BV$1,Conditions!$A:$CT,MATCH($B60&amp;"_m1",Conditions!$S$1:$CT$1,0)+Conditions!$Q$2,FALSE)*BV$19+BV$18*VLOOKUP(BV$1,Conditions!$A:$CT,MATCH($B60&amp;"_m2",Conditions!$S$1:$CT$1,0)+Conditions!$Q$2,FALSE))+VLOOKUP(BV$1,Conditions!$A:$CT,MATCH($B60&amp;"_b",Conditions!$S$1:$CT$1,0)+Conditions!$Q$2,FALSE),"")</f>
        <v/>
      </c>
      <c r="BW60" s="15" t="str">
        <f>IF(BW33,BW44*(VLOOKUP(BW$1,Conditions!$A:$CT,MATCH($B60&amp;"_m1",Conditions!$S$1:$CT$1,0)+Conditions!$Q$2,FALSE)*BW$19+BW$18*VLOOKUP(BW$1,Conditions!$A:$CT,MATCH($B60&amp;"_m2",Conditions!$S$1:$CT$1,0)+Conditions!$Q$2,FALSE))+VLOOKUP(BW$1,Conditions!$A:$CT,MATCH($B60&amp;"_b",Conditions!$S$1:$CT$1,0)+Conditions!$Q$2,FALSE),"")</f>
        <v/>
      </c>
      <c r="BX60" s="15" t="str">
        <f>IF(BX33,BX44*(VLOOKUP(BX$1,Conditions!$A:$CT,MATCH($B60&amp;"_m1",Conditions!$S$1:$CT$1,0)+Conditions!$Q$2,FALSE)*BX$19+BX$18*VLOOKUP(BX$1,Conditions!$A:$CT,MATCH($B60&amp;"_m2",Conditions!$S$1:$CT$1,0)+Conditions!$Q$2,FALSE))+VLOOKUP(BX$1,Conditions!$A:$CT,MATCH($B60&amp;"_b",Conditions!$S$1:$CT$1,0)+Conditions!$Q$2,FALSE),"")</f>
        <v/>
      </c>
      <c r="BY60" s="15" t="str">
        <f>IF(BY33,BY44*(VLOOKUP(BY$1,Conditions!$A:$CT,MATCH($B60&amp;"_m1",Conditions!$S$1:$CT$1,0)+Conditions!$Q$2,FALSE)*BY$19+BY$18*VLOOKUP(BY$1,Conditions!$A:$CT,MATCH($B60&amp;"_m2",Conditions!$S$1:$CT$1,0)+Conditions!$Q$2,FALSE))+VLOOKUP(BY$1,Conditions!$A:$CT,MATCH($B60&amp;"_b",Conditions!$S$1:$CT$1,0)+Conditions!$Q$2,FALSE),"")</f>
        <v/>
      </c>
      <c r="BZ60" s="15" t="str">
        <f>IF(BZ33,BZ44*(VLOOKUP(BZ$1,Conditions!$A:$CT,MATCH($B60&amp;"_m1",Conditions!$S$1:$CT$1,0)+Conditions!$Q$2,FALSE)*BZ$19+BZ$18*VLOOKUP(BZ$1,Conditions!$A:$CT,MATCH($B60&amp;"_m2",Conditions!$S$1:$CT$1,0)+Conditions!$Q$2,FALSE))+VLOOKUP(BZ$1,Conditions!$A:$CT,MATCH($B60&amp;"_b",Conditions!$S$1:$CT$1,0)+Conditions!$Q$2,FALSE),"")</f>
        <v/>
      </c>
      <c r="CA60" s="15" t="str">
        <f>IF(CA33,CA44*(VLOOKUP(CA$1,Conditions!$A:$CT,MATCH($B60&amp;"_m1",Conditions!$S$1:$CT$1,0)+Conditions!$Q$2,FALSE)*CA$19+CA$18*VLOOKUP(CA$1,Conditions!$A:$CT,MATCH($B60&amp;"_m2",Conditions!$S$1:$CT$1,0)+Conditions!$Q$2,FALSE))+VLOOKUP(CA$1,Conditions!$A:$CT,MATCH($B60&amp;"_b",Conditions!$S$1:$CT$1,0)+Conditions!$Q$2,FALSE),"")</f>
        <v/>
      </c>
      <c r="CB60" s="15" t="str">
        <f>IF(CB33,CB44*(VLOOKUP(CB$1,Conditions!$A:$CT,MATCH($B60&amp;"_m1",Conditions!$S$1:$CT$1,0)+Conditions!$Q$2,FALSE)*CB$19+CB$18*VLOOKUP(CB$1,Conditions!$A:$CT,MATCH($B60&amp;"_m2",Conditions!$S$1:$CT$1,0)+Conditions!$Q$2,FALSE))+VLOOKUP(CB$1,Conditions!$A:$CT,MATCH($B60&amp;"_b",Conditions!$S$1:$CT$1,0)+Conditions!$Q$2,FALSE),"")</f>
        <v/>
      </c>
      <c r="CC60" s="15" t="str">
        <f>IF(CC33,CC44*(VLOOKUP(CC$1,Conditions!$A:$CT,MATCH($B60&amp;"_m1",Conditions!$S$1:$CT$1,0)+Conditions!$Q$2,FALSE)*CC$19+CC$18*VLOOKUP(CC$1,Conditions!$A:$CT,MATCH($B60&amp;"_m2",Conditions!$S$1:$CT$1,0)+Conditions!$Q$2,FALSE))+VLOOKUP(CC$1,Conditions!$A:$CT,MATCH($B60&amp;"_b",Conditions!$S$1:$CT$1,0)+Conditions!$Q$2,FALSE),"")</f>
        <v/>
      </c>
      <c r="CD60" s="15" t="str">
        <f>IF(CD33,CD44*(VLOOKUP(CD$1,Conditions!$A:$CT,MATCH($B60&amp;"_m1",Conditions!$S$1:$CT$1,0)+Conditions!$Q$2,FALSE)*CD$19+CD$18*VLOOKUP(CD$1,Conditions!$A:$CT,MATCH($B60&amp;"_m2",Conditions!$S$1:$CT$1,0)+Conditions!$Q$2,FALSE))+VLOOKUP(CD$1,Conditions!$A:$CT,MATCH($B60&amp;"_b",Conditions!$S$1:$CT$1,0)+Conditions!$Q$2,FALSE),"")</f>
        <v/>
      </c>
      <c r="CE60" s="15" t="str">
        <f>IF(CE33,CE44*(VLOOKUP(CE$1,Conditions!$A:$CT,MATCH($B60&amp;"_m1",Conditions!$S$1:$CT$1,0)+Conditions!$Q$2,FALSE)*CE$19+CE$18*VLOOKUP(CE$1,Conditions!$A:$CT,MATCH($B60&amp;"_m2",Conditions!$S$1:$CT$1,0)+Conditions!$Q$2,FALSE))+VLOOKUP(CE$1,Conditions!$A:$CT,MATCH($B60&amp;"_b",Conditions!$S$1:$CT$1,0)+Conditions!$Q$2,FALSE),"")</f>
        <v/>
      </c>
      <c r="CF60" s="15" t="str">
        <f>IF(CF33,CF44*(VLOOKUP(CF$1,Conditions!$A:$CT,MATCH($B60&amp;"_m1",Conditions!$S$1:$CT$1,0)+Conditions!$Q$2,FALSE)*CF$19+CF$18*VLOOKUP(CF$1,Conditions!$A:$CT,MATCH($B60&amp;"_m2",Conditions!$S$1:$CT$1,0)+Conditions!$Q$2,FALSE))+VLOOKUP(CF$1,Conditions!$A:$CT,MATCH($B60&amp;"_b",Conditions!$S$1:$CT$1,0)+Conditions!$Q$2,FALSE),"")</f>
        <v/>
      </c>
      <c r="CG60" s="15" t="str">
        <f>IF(CG33,CG44*(VLOOKUP(CG$1,Conditions!$A:$CT,MATCH($B60&amp;"_m1",Conditions!$S$1:$CT$1,0)+Conditions!$Q$2,FALSE)*CG$19+CG$18*VLOOKUP(CG$1,Conditions!$A:$CT,MATCH($B60&amp;"_m2",Conditions!$S$1:$CT$1,0)+Conditions!$Q$2,FALSE))+VLOOKUP(CG$1,Conditions!$A:$CT,MATCH($B60&amp;"_b",Conditions!$S$1:$CT$1,0)+Conditions!$Q$2,FALSE),"")</f>
        <v/>
      </c>
      <c r="CH60" s="15" t="str">
        <f>IF(CH33,CH44*(VLOOKUP(CH$1,Conditions!$A:$CT,MATCH($B60&amp;"_m1",Conditions!$S$1:$CT$1,0)+Conditions!$Q$2,FALSE)*CH$19+CH$18*VLOOKUP(CH$1,Conditions!$A:$CT,MATCH($B60&amp;"_m2",Conditions!$S$1:$CT$1,0)+Conditions!$Q$2,FALSE))+VLOOKUP(CH$1,Conditions!$A:$CT,MATCH($B60&amp;"_b",Conditions!$S$1:$CT$1,0)+Conditions!$Q$2,FALSE),"")</f>
        <v/>
      </c>
      <c r="CI60" s="15" t="str">
        <f>IF(CI33,CI44*(VLOOKUP(CI$1,Conditions!$A:$CT,MATCH($B60&amp;"_m1",Conditions!$S$1:$CT$1,0)+Conditions!$Q$2,FALSE)*CI$19+CI$18*VLOOKUP(CI$1,Conditions!$A:$CT,MATCH($B60&amp;"_m2",Conditions!$S$1:$CT$1,0)+Conditions!$Q$2,FALSE))+VLOOKUP(CI$1,Conditions!$A:$CT,MATCH($B60&amp;"_b",Conditions!$S$1:$CT$1,0)+Conditions!$Q$2,FALSE),"")</f>
        <v/>
      </c>
      <c r="CJ60" s="15" t="str">
        <f>IF(CJ33,CJ44*(VLOOKUP(CJ$1,Conditions!$A:$CT,MATCH($B60&amp;"_m1",Conditions!$S$1:$CT$1,0)+Conditions!$Q$2,FALSE)*CJ$19+CJ$18*VLOOKUP(CJ$1,Conditions!$A:$CT,MATCH($B60&amp;"_m2",Conditions!$S$1:$CT$1,0)+Conditions!$Q$2,FALSE))+VLOOKUP(CJ$1,Conditions!$A:$CT,MATCH($B60&amp;"_b",Conditions!$S$1:$CT$1,0)+Conditions!$Q$2,FALSE),"")</f>
        <v/>
      </c>
      <c r="CK60" s="15" t="str">
        <f>IF(CK33,CK44*(VLOOKUP(CK$1,Conditions!$A:$CT,MATCH($B60&amp;"_m1",Conditions!$S$1:$CT$1,0)+Conditions!$Q$2,FALSE)*CK$19+CK$18*VLOOKUP(CK$1,Conditions!$A:$CT,MATCH($B60&amp;"_m2",Conditions!$S$1:$CT$1,0)+Conditions!$Q$2,FALSE))+VLOOKUP(CK$1,Conditions!$A:$CT,MATCH($B60&amp;"_b",Conditions!$S$1:$CT$1,0)+Conditions!$Q$2,FALSE),"")</f>
        <v/>
      </c>
      <c r="CL60" s="15" t="str">
        <f>IF(CL33,CL44*(VLOOKUP(CL$1,Conditions!$A:$CT,MATCH($B60&amp;"_m1",Conditions!$S$1:$CT$1,0)+Conditions!$Q$2,FALSE)*CL$19+CL$18*VLOOKUP(CL$1,Conditions!$A:$CT,MATCH($B60&amp;"_m2",Conditions!$S$1:$CT$1,0)+Conditions!$Q$2,FALSE))+VLOOKUP(CL$1,Conditions!$A:$CT,MATCH($B60&amp;"_b",Conditions!$S$1:$CT$1,0)+Conditions!$Q$2,FALSE),"")</f>
        <v/>
      </c>
      <c r="CM60" s="15" t="str">
        <f>IF(CM33,CM44*(VLOOKUP(CM$1,Conditions!$A:$CT,MATCH($B60&amp;"_m1",Conditions!$S$1:$CT$1,0)+Conditions!$Q$2,FALSE)*CM$19+CM$18*VLOOKUP(CM$1,Conditions!$A:$CT,MATCH($B60&amp;"_m2",Conditions!$S$1:$CT$1,0)+Conditions!$Q$2,FALSE))+VLOOKUP(CM$1,Conditions!$A:$CT,MATCH($B60&amp;"_b",Conditions!$S$1:$CT$1,0)+Conditions!$Q$2,FALSE),"")</f>
        <v/>
      </c>
      <c r="CN60" s="15" t="str">
        <f>IF(CN33,CN44*(VLOOKUP(CN$1,Conditions!$A:$CT,MATCH($B60&amp;"_m1",Conditions!$S$1:$CT$1,0)+Conditions!$Q$2,FALSE)*CN$19+CN$18*VLOOKUP(CN$1,Conditions!$A:$CT,MATCH($B60&amp;"_m2",Conditions!$S$1:$CT$1,0)+Conditions!$Q$2,FALSE))+VLOOKUP(CN$1,Conditions!$A:$CT,MATCH($B60&amp;"_b",Conditions!$S$1:$CT$1,0)+Conditions!$Q$2,FALSE),"")</f>
        <v/>
      </c>
      <c r="CO60" s="15" t="str">
        <f>IF(CO33,CO44*(VLOOKUP(CO$1,Conditions!$A:$CT,MATCH($B60&amp;"_m1",Conditions!$S$1:$CT$1,0)+Conditions!$Q$2,FALSE)*CO$19+CO$18*VLOOKUP(CO$1,Conditions!$A:$CT,MATCH($B60&amp;"_m2",Conditions!$S$1:$CT$1,0)+Conditions!$Q$2,FALSE))+VLOOKUP(CO$1,Conditions!$A:$CT,MATCH($B60&amp;"_b",Conditions!$S$1:$CT$1,0)+Conditions!$Q$2,FALSE),"")</f>
        <v/>
      </c>
      <c r="CP60" s="15" t="str">
        <f>IF(CP33,CP44*(VLOOKUP(CP$1,Conditions!$A:$CT,MATCH($B60&amp;"_m1",Conditions!$S$1:$CT$1,0)+Conditions!$Q$2,FALSE)*CP$19+CP$18*VLOOKUP(CP$1,Conditions!$A:$CT,MATCH($B60&amp;"_m2",Conditions!$S$1:$CT$1,0)+Conditions!$Q$2,FALSE))+VLOOKUP(CP$1,Conditions!$A:$CT,MATCH($B60&amp;"_b",Conditions!$S$1:$CT$1,0)+Conditions!$Q$2,FALSE),"")</f>
        <v/>
      </c>
      <c r="CQ60" s="15" t="str">
        <f>IF(CQ33,CQ44*(VLOOKUP(CQ$1,Conditions!$A:$CT,MATCH($B60&amp;"_m1",Conditions!$S$1:$CT$1,0)+Conditions!$Q$2,FALSE)*CQ$19+CQ$18*VLOOKUP(CQ$1,Conditions!$A:$CT,MATCH($B60&amp;"_m2",Conditions!$S$1:$CT$1,0)+Conditions!$Q$2,FALSE))+VLOOKUP(CQ$1,Conditions!$A:$CT,MATCH($B60&amp;"_b",Conditions!$S$1:$CT$1,0)+Conditions!$Q$2,FALSE),"")</f>
        <v/>
      </c>
      <c r="CR60" s="15" t="str">
        <f>IF(CR33,CR44*(VLOOKUP(CR$1,Conditions!$A:$CT,MATCH($B60&amp;"_m1",Conditions!$S$1:$CT$1,0)+Conditions!$Q$2,FALSE)*CR$19+CR$18*VLOOKUP(CR$1,Conditions!$A:$CT,MATCH($B60&amp;"_m2",Conditions!$S$1:$CT$1,0)+Conditions!$Q$2,FALSE))+VLOOKUP(CR$1,Conditions!$A:$CT,MATCH($B60&amp;"_b",Conditions!$S$1:$CT$1,0)+Conditions!$Q$2,FALSE),"")</f>
        <v/>
      </c>
      <c r="CS60" s="15" t="str">
        <f>IF(CS33,CS44*(VLOOKUP(CS$1,Conditions!$A:$CT,MATCH($B60&amp;"_m1",Conditions!$S$1:$CT$1,0)+Conditions!$Q$2,FALSE)*CS$19+CS$18*VLOOKUP(CS$1,Conditions!$A:$CT,MATCH($B60&amp;"_m2",Conditions!$S$1:$CT$1,0)+Conditions!$Q$2,FALSE))+VLOOKUP(CS$1,Conditions!$A:$CT,MATCH($B60&amp;"_b",Conditions!$S$1:$CT$1,0)+Conditions!$Q$2,FALSE),"")</f>
        <v/>
      </c>
      <c r="CT60" s="15" t="str">
        <f>IF(CT33,CT44*(VLOOKUP(CT$1,Conditions!$A:$CT,MATCH($B60&amp;"_m1",Conditions!$S$1:$CT$1,0)+Conditions!$Q$2,FALSE)*CT$19+CT$18*VLOOKUP(CT$1,Conditions!$A:$CT,MATCH($B60&amp;"_m2",Conditions!$S$1:$CT$1,0)+Conditions!$Q$2,FALSE))+VLOOKUP(CT$1,Conditions!$A:$CT,MATCH($B60&amp;"_b",Conditions!$S$1:$CT$1,0)+Conditions!$Q$2,FALSE),"")</f>
        <v/>
      </c>
      <c r="CU60" s="15" t="str">
        <f>IF(CU33,CU44*(VLOOKUP(CU$1,Conditions!$A:$CT,MATCH($B60&amp;"_m1",Conditions!$S$1:$CT$1,0)+Conditions!$Q$2,FALSE)*CU$19+CU$18*VLOOKUP(CU$1,Conditions!$A:$CT,MATCH($B60&amp;"_m2",Conditions!$S$1:$CT$1,0)+Conditions!$Q$2,FALSE))+VLOOKUP(CU$1,Conditions!$A:$CT,MATCH($B60&amp;"_b",Conditions!$S$1:$CT$1,0)+Conditions!$Q$2,FALSE),"")</f>
        <v/>
      </c>
      <c r="CV60" s="15">
        <f>IF(CV33,CV44*(VLOOKUP(CV$1,Conditions!$A:$CT,MATCH($B60&amp;"_m1",Conditions!$S$1:$CT$1,0)+Conditions!$Q$2,FALSE)*CV$19+CV$18*VLOOKUP(CV$1,Conditions!$A:$CT,MATCH($B60&amp;"_m2",Conditions!$S$1:$CT$1,0)+Conditions!$Q$2,FALSE))+VLOOKUP(CV$1,Conditions!$A:$CT,MATCH($B60&amp;"_b",Conditions!$S$1:$CT$1,0)+Conditions!$Q$2,FALSE),"")</f>
        <v>7.6529624757915818E-4</v>
      </c>
      <c r="CW60" s="15">
        <f>IF(CW33,CW44*(VLOOKUP(CW$1,Conditions!$A:$CT,MATCH($B60&amp;"_m1",Conditions!$S$1:$CT$1,0)+Conditions!$Q$2,FALSE)*CW$19+CW$18*VLOOKUP(CW$1,Conditions!$A:$CT,MATCH($B60&amp;"_m2",Conditions!$S$1:$CT$1,0)+Conditions!$Q$2,FALSE))+VLOOKUP(CW$1,Conditions!$A:$CT,MATCH($B60&amp;"_b",Conditions!$S$1:$CT$1,0)+Conditions!$Q$2,FALSE),"")</f>
        <v>4.144067462594566E-4</v>
      </c>
      <c r="CX60" s="15">
        <f>IF(CX33,CX44*(VLOOKUP(CX$1,Conditions!$A:$CT,MATCH($B60&amp;"_m1",Conditions!$S$1:$CT$1,0)+Conditions!$Q$2,FALSE)*CX$19+CX$18*VLOOKUP(CX$1,Conditions!$A:$CT,MATCH($B60&amp;"_m2",Conditions!$S$1:$CT$1,0)+Conditions!$Q$2,FALSE))+VLOOKUP(CX$1,Conditions!$A:$CT,MATCH($B60&amp;"_b",Conditions!$S$1:$CT$1,0)+Conditions!$Q$2,FALSE),"")</f>
        <v>4.9596484656619811E-4</v>
      </c>
      <c r="CY60" s="15">
        <f>IF(CY33,CY44*(VLOOKUP(CY$1,Conditions!$A:$CT,MATCH($B60&amp;"_m1",Conditions!$S$1:$CT$1,0)+Conditions!$Q$2,FALSE)*CY$19+CY$18*VLOOKUP(CY$1,Conditions!$A:$CT,MATCH($B60&amp;"_m2",Conditions!$S$1:$CT$1,0)+Conditions!$Q$2,FALSE))+VLOOKUP(CY$1,Conditions!$A:$CT,MATCH($B60&amp;"_b",Conditions!$S$1:$CT$1,0)+Conditions!$Q$2,FALSE),"")</f>
        <v>4.8837804653766395E-4</v>
      </c>
      <c r="CZ60" s="15">
        <f>IF(CZ33,CZ44*(VLOOKUP(CZ$1,Conditions!$A:$CT,MATCH($B60&amp;"_m1",Conditions!$S$1:$CT$1,0)+Conditions!$Q$2,FALSE)*CZ$19+CZ$18*VLOOKUP(CZ$1,Conditions!$A:$CT,MATCH($B60&amp;"_m2",Conditions!$S$1:$CT$1,0)+Conditions!$Q$2,FALSE))+VLOOKUP(CZ$1,Conditions!$A:$CT,MATCH($B60&amp;"_b",Conditions!$S$1:$CT$1,0)+Conditions!$Q$2,FALSE),"")</f>
        <v>4.9406814655906454E-4</v>
      </c>
      <c r="DA60" s="15">
        <f>IF(DA33,DA44*(VLOOKUP(DA$1,Conditions!$A:$CT,MATCH($B60&amp;"_m1",Conditions!$S$1:$CT$1,0)+Conditions!$Q$2,FALSE)*DA$19+DA$18*VLOOKUP(DA$1,Conditions!$A:$CT,MATCH($B60&amp;"_m2",Conditions!$S$1:$CT$1,0)+Conditions!$Q$2,FALSE))+VLOOKUP(DA$1,Conditions!$A:$CT,MATCH($B60&amp;"_b",Conditions!$S$1:$CT$1,0)+Conditions!$Q$2,FALSE),"")</f>
        <v>4.9975824658046513E-4</v>
      </c>
      <c r="DB60" s="15">
        <f>IF(DB33,DB44*(VLOOKUP(DB$1,Conditions!$A:$CT,MATCH($B60&amp;"_m1",Conditions!$S$1:$CT$1,0)+Conditions!$Q$2,FALSE)*DB$19+DB$18*VLOOKUP(DB$1,Conditions!$A:$CT,MATCH($B60&amp;"_m2",Conditions!$S$1:$CT$1,0)+Conditions!$Q$2,FALSE))+VLOOKUP(DB$1,Conditions!$A:$CT,MATCH($B60&amp;"_b",Conditions!$S$1:$CT$1,0)+Conditions!$Q$2,FALSE),"")</f>
        <v>5.0355164659473216E-4</v>
      </c>
      <c r="DC60" s="15">
        <f>IF(DC33,DC44*(VLOOKUP(DC$1,Conditions!$A:$CT,MATCH($B60&amp;"_m1",Conditions!$S$1:$CT$1,0)+Conditions!$Q$2,FALSE)*DC$19+DC$18*VLOOKUP(DC$1,Conditions!$A:$CT,MATCH($B60&amp;"_m2",Conditions!$S$1:$CT$1,0)+Conditions!$Q$2,FALSE))+VLOOKUP(DC$1,Conditions!$A:$CT,MATCH($B60&amp;"_b",Conditions!$S$1:$CT$1,0)+Conditions!$Q$2,FALSE),"")</f>
        <v>5.0165494658759859E-4</v>
      </c>
      <c r="DD60" s="15">
        <f>IF(DD33,DD44*(VLOOKUP(DD$1,Conditions!$A:$CT,MATCH($B60&amp;"_m1",Conditions!$S$1:$CT$1,0)+Conditions!$Q$2,FALSE)*DD$19+DD$18*VLOOKUP(DD$1,Conditions!$A:$CT,MATCH($B60&amp;"_m2",Conditions!$S$1:$CT$1,0)+Conditions!$Q$2,FALSE))+VLOOKUP(DD$1,Conditions!$A:$CT,MATCH($B60&amp;"_b",Conditions!$S$1:$CT$1,0)+Conditions!$Q$2,FALSE),"")</f>
        <v>2.4015586107037452E-3</v>
      </c>
      <c r="DE60" s="15">
        <f>IF(DE33,DE44*(VLOOKUP(DE$1,Conditions!$A:$CT,MATCH($B60&amp;"_m1",Conditions!$S$1:$CT$1,0)+Conditions!$Q$2,FALSE)*DE$19+DE$18*VLOOKUP(DE$1,Conditions!$A:$CT,MATCH($B60&amp;"_m2",Conditions!$S$1:$CT$1,0)+Conditions!$Q$2,FALSE))+VLOOKUP(DE$1,Conditions!$A:$CT,MATCH($B60&amp;"_b",Conditions!$S$1:$CT$1,0)+Conditions!$Q$2,FALSE),"")</f>
        <v>2.1928344851225154E-3</v>
      </c>
      <c r="DF60" s="15">
        <f>IF(DF33,DF44*(VLOOKUP(DF$1,Conditions!$A:$CT,MATCH($B60&amp;"_m1",Conditions!$S$1:$CT$1,0)+Conditions!$Q$2,FALSE)*DF$19+DF$18*VLOOKUP(DF$1,Conditions!$A:$CT,MATCH($B60&amp;"_m2",Conditions!$S$1:$CT$1,0)+Conditions!$Q$2,FALSE))+VLOOKUP(DF$1,Conditions!$A:$CT,MATCH($B60&amp;"_b",Conditions!$S$1:$CT$1,0)+Conditions!$Q$2,FALSE),"")</f>
        <v>2.1477049444563029E-3</v>
      </c>
      <c r="DG60" s="15">
        <f>IF(DG33,DG44*(VLOOKUP(DG$1,Conditions!$A:$CT,MATCH($B60&amp;"_m1",Conditions!$S$1:$CT$1,0)+Conditions!$Q$2,FALSE)*DG$19+DG$18*VLOOKUP(DG$1,Conditions!$A:$CT,MATCH($B60&amp;"_m2",Conditions!$S$1:$CT$1,0)+Conditions!$Q$2,FALSE))+VLOOKUP(DG$1,Conditions!$A:$CT,MATCH($B60&amp;"_b",Conditions!$S$1:$CT$1,0)+Conditions!$Q$2,FALSE),"")</f>
        <v>2.1533461370395798E-3</v>
      </c>
      <c r="DH60" s="15" t="str">
        <f>IF(DH33,DH44*(VLOOKUP(DH$1,Conditions!$A:$CT,MATCH($B60&amp;"_m1",Conditions!$S$1:$CT$1,0)+Conditions!$Q$2,FALSE)*DH$19+DH$18*VLOOKUP(DH$1,Conditions!$A:$CT,MATCH($B60&amp;"_m2",Conditions!$S$1:$CT$1,0)+Conditions!$Q$2,FALSE))+VLOOKUP(DH$1,Conditions!$A:$CT,MATCH($B60&amp;"_b",Conditions!$S$1:$CT$1,0)+Conditions!$Q$2,FALSE),"")</f>
        <v/>
      </c>
      <c r="DI60" s="15" t="str">
        <f>IF(DI33,DI44*(VLOOKUP(DI$1,Conditions!$A:$CT,MATCH($B60&amp;"_m1",Conditions!$S$1:$CT$1,0)+Conditions!$Q$2,FALSE)*DI$19+DI$18*VLOOKUP(DI$1,Conditions!$A:$CT,MATCH($B60&amp;"_m2",Conditions!$S$1:$CT$1,0)+Conditions!$Q$2,FALSE))+VLOOKUP(DI$1,Conditions!$A:$CT,MATCH($B60&amp;"_b",Conditions!$S$1:$CT$1,0)+Conditions!$Q$2,FALSE),"")</f>
        <v/>
      </c>
      <c r="DJ60" s="15" t="str">
        <f>IF(DJ33,DJ44*(VLOOKUP(DJ$1,Conditions!$A:$CT,MATCH($B60&amp;"_m1",Conditions!$S$1:$CT$1,0)+Conditions!$Q$2,FALSE)*DJ$19+DJ$18*VLOOKUP(DJ$1,Conditions!$A:$CT,MATCH($B60&amp;"_m2",Conditions!$S$1:$CT$1,0)+Conditions!$Q$2,FALSE))+VLOOKUP(DJ$1,Conditions!$A:$CT,MATCH($B60&amp;"_b",Conditions!$S$1:$CT$1,0)+Conditions!$Q$2,FALSE),"")</f>
        <v/>
      </c>
      <c r="DK60" s="15" t="str">
        <f>IF(DK33,DK44*(VLOOKUP(DK$1,Conditions!$A:$CT,MATCH($B60&amp;"_m1",Conditions!$S$1:$CT$1,0)+Conditions!$Q$2,FALSE)*DK$19+DK$18*VLOOKUP(DK$1,Conditions!$A:$CT,MATCH($B60&amp;"_m2",Conditions!$S$1:$CT$1,0)+Conditions!$Q$2,FALSE))+VLOOKUP(DK$1,Conditions!$A:$CT,MATCH($B60&amp;"_b",Conditions!$S$1:$CT$1,0)+Conditions!$Q$2,FALSE),"")</f>
        <v/>
      </c>
      <c r="DL60" s="15" t="str">
        <f>IF(DL33,DL44*(VLOOKUP(DL$1,Conditions!$A:$CT,MATCH($B60&amp;"_m1",Conditions!$S$1:$CT$1,0)+Conditions!$Q$2,FALSE)*DL$19+DL$18*VLOOKUP(DL$1,Conditions!$A:$CT,MATCH($B60&amp;"_m2",Conditions!$S$1:$CT$1,0)+Conditions!$Q$2,FALSE))+VLOOKUP(DL$1,Conditions!$A:$CT,MATCH($B60&amp;"_b",Conditions!$S$1:$CT$1,0)+Conditions!$Q$2,FALSE),"")</f>
        <v/>
      </c>
      <c r="DM60" s="15" t="str">
        <f>IF(DM33,DM44*(VLOOKUP(DM$1,Conditions!$A:$CT,MATCH($B60&amp;"_m1",Conditions!$S$1:$CT$1,0)+Conditions!$Q$2,FALSE)*DM$19+DM$18*VLOOKUP(DM$1,Conditions!$A:$CT,MATCH($B60&amp;"_m2",Conditions!$S$1:$CT$1,0)+Conditions!$Q$2,FALSE))+VLOOKUP(DM$1,Conditions!$A:$CT,MATCH($B60&amp;"_b",Conditions!$S$1:$CT$1,0)+Conditions!$Q$2,FALSE),"")</f>
        <v/>
      </c>
      <c r="DN60" s="15" t="str">
        <f>IF(DN33,DN44*(VLOOKUP(DN$1,Conditions!$A:$CT,MATCH($B60&amp;"_m1",Conditions!$S$1:$CT$1,0)+Conditions!$Q$2,FALSE)*DN$19+DN$18*VLOOKUP(DN$1,Conditions!$A:$CT,MATCH($B60&amp;"_m2",Conditions!$S$1:$CT$1,0)+Conditions!$Q$2,FALSE))+VLOOKUP(DN$1,Conditions!$A:$CT,MATCH($B60&amp;"_b",Conditions!$S$1:$CT$1,0)+Conditions!$Q$2,FALSE),"")</f>
        <v/>
      </c>
      <c r="DO60" s="15" t="str">
        <f>IF(DO33,DO44*(VLOOKUP(DO$1,Conditions!$A:$CT,MATCH($B60&amp;"_m1",Conditions!$S$1:$CT$1,0)+Conditions!$Q$2,FALSE)*DO$19+DO$18*VLOOKUP(DO$1,Conditions!$A:$CT,MATCH($B60&amp;"_m2",Conditions!$S$1:$CT$1,0)+Conditions!$Q$2,FALSE))+VLOOKUP(DO$1,Conditions!$A:$CT,MATCH($B60&amp;"_b",Conditions!$S$1:$CT$1,0)+Conditions!$Q$2,FALSE),"")</f>
        <v/>
      </c>
      <c r="DP60" s="15" t="str">
        <f>IF(DP33,DP44*(VLOOKUP(DP$1,Conditions!$A:$CT,MATCH($B60&amp;"_m1",Conditions!$S$1:$CT$1,0)+Conditions!$Q$2,FALSE)*DP$19+DP$18*VLOOKUP(DP$1,Conditions!$A:$CT,MATCH($B60&amp;"_m2",Conditions!$S$1:$CT$1,0)+Conditions!$Q$2,FALSE))+VLOOKUP(DP$1,Conditions!$A:$CT,MATCH($B60&amp;"_b",Conditions!$S$1:$CT$1,0)+Conditions!$Q$2,FALSE),"")</f>
        <v/>
      </c>
      <c r="DQ60" s="15" t="str">
        <f>IF(DQ33,DQ44*(VLOOKUP(DQ$1,Conditions!$A:$CT,MATCH($B60&amp;"_m1",Conditions!$S$1:$CT$1,0)+Conditions!$Q$2,FALSE)*DQ$19+DQ$18*VLOOKUP(DQ$1,Conditions!$A:$CT,MATCH($B60&amp;"_m2",Conditions!$S$1:$CT$1,0)+Conditions!$Q$2,FALSE))+VLOOKUP(DQ$1,Conditions!$A:$CT,MATCH($B60&amp;"_b",Conditions!$S$1:$CT$1,0)+Conditions!$Q$2,FALSE),"")</f>
        <v/>
      </c>
      <c r="DR60" s="15" t="str">
        <f>IF(DR33,DR44*(VLOOKUP(DR$1,Conditions!$A:$CT,MATCH($B60&amp;"_m1",Conditions!$S$1:$CT$1,0)+Conditions!$Q$2,FALSE)*DR$19+DR$18*VLOOKUP(DR$1,Conditions!$A:$CT,MATCH($B60&amp;"_m2",Conditions!$S$1:$CT$1,0)+Conditions!$Q$2,FALSE))+VLOOKUP(DR$1,Conditions!$A:$CT,MATCH($B60&amp;"_b",Conditions!$S$1:$CT$1,0)+Conditions!$Q$2,FALSE),"")</f>
        <v/>
      </c>
      <c r="DS60" s="15" t="str">
        <f>IF(DS33,DS44*(VLOOKUP(DS$1,Conditions!$A:$CT,MATCH($B60&amp;"_m1",Conditions!$S$1:$CT$1,0)+Conditions!$Q$2,FALSE)*DS$19+DS$18*VLOOKUP(DS$1,Conditions!$A:$CT,MATCH($B60&amp;"_m2",Conditions!$S$1:$CT$1,0)+Conditions!$Q$2,FALSE))+VLOOKUP(DS$1,Conditions!$A:$CT,MATCH($B60&amp;"_b",Conditions!$S$1:$CT$1,0)+Conditions!$Q$2,FALSE),"")</f>
        <v/>
      </c>
      <c r="DT60" s="15" t="str">
        <f>IF(DT33,DT44*(VLOOKUP(DT$1,Conditions!$A:$CT,MATCH($B60&amp;"_m1",Conditions!$S$1:$CT$1,0)+Conditions!$Q$2,FALSE)*DT$19+DT$18*VLOOKUP(DT$1,Conditions!$A:$CT,MATCH($B60&amp;"_m2",Conditions!$S$1:$CT$1,0)+Conditions!$Q$2,FALSE))+VLOOKUP(DT$1,Conditions!$A:$CT,MATCH($B60&amp;"_b",Conditions!$S$1:$CT$1,0)+Conditions!$Q$2,FALSE),"")</f>
        <v/>
      </c>
      <c r="DU60" s="15" t="str">
        <f>IF(DU33,DU44*(VLOOKUP(DU$1,Conditions!$A:$CT,MATCH($B60&amp;"_m1",Conditions!$S$1:$CT$1,0)+Conditions!$Q$2,FALSE)*DU$19+DU$18*VLOOKUP(DU$1,Conditions!$A:$CT,MATCH($B60&amp;"_m2",Conditions!$S$1:$CT$1,0)+Conditions!$Q$2,FALSE))+VLOOKUP(DU$1,Conditions!$A:$CT,MATCH($B60&amp;"_b",Conditions!$S$1:$CT$1,0)+Conditions!$Q$2,FALSE),"")</f>
        <v/>
      </c>
      <c r="DV60" s="15" t="str">
        <f>IF(DV33,DV44*(VLOOKUP(DV$1,Conditions!$A:$CT,MATCH($B60&amp;"_m1",Conditions!$S$1:$CT$1,0)+Conditions!$Q$2,FALSE)*DV$19+DV$18*VLOOKUP(DV$1,Conditions!$A:$CT,MATCH($B60&amp;"_m2",Conditions!$S$1:$CT$1,0)+Conditions!$Q$2,FALSE))+VLOOKUP(DV$1,Conditions!$A:$CT,MATCH($B60&amp;"_b",Conditions!$S$1:$CT$1,0)+Conditions!$Q$2,FALSE),"")</f>
        <v/>
      </c>
      <c r="DW60" s="15" t="str">
        <f>IF(DW33,DW44*(VLOOKUP(DW$1,Conditions!$A:$CT,MATCH($B60&amp;"_m1",Conditions!$S$1:$CT$1,0)+Conditions!$Q$2,FALSE)*DW$19+DW$18*VLOOKUP(DW$1,Conditions!$A:$CT,MATCH($B60&amp;"_m2",Conditions!$S$1:$CT$1,0)+Conditions!$Q$2,FALSE))+VLOOKUP(DW$1,Conditions!$A:$CT,MATCH($B60&amp;"_b",Conditions!$S$1:$CT$1,0)+Conditions!$Q$2,FALSE),"")</f>
        <v/>
      </c>
      <c r="DX60" s="15" t="str">
        <f>IF(DX33,DX44*(VLOOKUP(DX$1,Conditions!$A:$CT,MATCH($B60&amp;"_m1",Conditions!$S$1:$CT$1,0)+Conditions!$Q$2,FALSE)*DX$19+DX$18*VLOOKUP(DX$1,Conditions!$A:$CT,MATCH($B60&amp;"_m2",Conditions!$S$1:$CT$1,0)+Conditions!$Q$2,FALSE))+VLOOKUP(DX$1,Conditions!$A:$CT,MATCH($B60&amp;"_b",Conditions!$S$1:$CT$1,0)+Conditions!$Q$2,FALSE),"")</f>
        <v/>
      </c>
      <c r="DY60" s="15" t="str">
        <f>IF(DY33,DY44*(VLOOKUP(DY$1,Conditions!$A:$CT,MATCH($B60&amp;"_m1",Conditions!$S$1:$CT$1,0)+Conditions!$Q$2,FALSE)*DY$19+DY$18*VLOOKUP(DY$1,Conditions!$A:$CT,MATCH($B60&amp;"_m2",Conditions!$S$1:$CT$1,0)+Conditions!$Q$2,FALSE))+VLOOKUP(DY$1,Conditions!$A:$CT,MATCH($B60&amp;"_b",Conditions!$S$1:$CT$1,0)+Conditions!$Q$2,FALSE),"")</f>
        <v/>
      </c>
      <c r="DZ60" s="15" t="str">
        <f>IF(DZ33,DZ44*(VLOOKUP(DZ$1,Conditions!$A:$CT,MATCH($B60&amp;"_m1",Conditions!$S$1:$CT$1,0)+Conditions!$Q$2,FALSE)*DZ$19+DZ$18*VLOOKUP(DZ$1,Conditions!$A:$CT,MATCH($B60&amp;"_m2",Conditions!$S$1:$CT$1,0)+Conditions!$Q$2,FALSE))+VLOOKUP(DZ$1,Conditions!$A:$CT,MATCH($B60&amp;"_b",Conditions!$S$1:$CT$1,0)+Conditions!$Q$2,FALSE),"")</f>
        <v/>
      </c>
      <c r="EA60" s="15" t="str">
        <f>IF(EA33,EA44*(VLOOKUP(EA$1,Conditions!$A:$CT,MATCH($B60&amp;"_m1",Conditions!$S$1:$CT$1,0)+Conditions!$Q$2,FALSE)*EA$19+EA$18*VLOOKUP(EA$1,Conditions!$A:$CT,MATCH($B60&amp;"_m2",Conditions!$S$1:$CT$1,0)+Conditions!$Q$2,FALSE))+VLOOKUP(EA$1,Conditions!$A:$CT,MATCH($B60&amp;"_b",Conditions!$S$1:$CT$1,0)+Conditions!$Q$2,FALSE),"")</f>
        <v/>
      </c>
      <c r="EB60" s="15" t="str">
        <f>IF(EB33,EB44*(VLOOKUP(EB$1,Conditions!$A:$CT,MATCH($B60&amp;"_m1",Conditions!$S$1:$CT$1,0)+Conditions!$Q$2,FALSE)*EB$19+EB$18*VLOOKUP(EB$1,Conditions!$A:$CT,MATCH($B60&amp;"_m2",Conditions!$S$1:$CT$1,0)+Conditions!$Q$2,FALSE))+VLOOKUP(EB$1,Conditions!$A:$CT,MATCH($B60&amp;"_b",Conditions!$S$1:$CT$1,0)+Conditions!$Q$2,FALSE),"")</f>
        <v/>
      </c>
      <c r="EC60" s="15" t="str">
        <f>IF(EC33,EC44*(VLOOKUP(EC$1,Conditions!$A:$CT,MATCH($B60&amp;"_m1",Conditions!$S$1:$CT$1,0)+Conditions!$Q$2,FALSE)*EC$19+EC$18*VLOOKUP(EC$1,Conditions!$A:$CT,MATCH($B60&amp;"_m2",Conditions!$S$1:$CT$1,0)+Conditions!$Q$2,FALSE))+VLOOKUP(EC$1,Conditions!$A:$CT,MATCH($B60&amp;"_b",Conditions!$S$1:$CT$1,0)+Conditions!$Q$2,FALSE),"")</f>
        <v/>
      </c>
      <c r="ED60" s="15" t="str">
        <f>IF(ED33,ED44*(VLOOKUP(ED$1,Conditions!$A:$CT,MATCH($B60&amp;"_m1",Conditions!$S$1:$CT$1,0)+Conditions!$Q$2,FALSE)*ED$19+ED$18*VLOOKUP(ED$1,Conditions!$A:$CT,MATCH($B60&amp;"_m2",Conditions!$S$1:$CT$1,0)+Conditions!$Q$2,FALSE))+VLOOKUP(ED$1,Conditions!$A:$CT,MATCH($B60&amp;"_b",Conditions!$S$1:$CT$1,0)+Conditions!$Q$2,FALSE),"")</f>
        <v/>
      </c>
      <c r="EE60" s="15" t="str">
        <f>IF(EE33,EE44*(VLOOKUP(EE$1,Conditions!$A:$CT,MATCH($B60&amp;"_m1",Conditions!$S$1:$CT$1,0)+Conditions!$Q$2,FALSE)*EE$19+EE$18*VLOOKUP(EE$1,Conditions!$A:$CT,MATCH($B60&amp;"_m2",Conditions!$S$1:$CT$1,0)+Conditions!$Q$2,FALSE))+VLOOKUP(EE$1,Conditions!$A:$CT,MATCH($B60&amp;"_b",Conditions!$S$1:$CT$1,0)+Conditions!$Q$2,FALSE),"")</f>
        <v/>
      </c>
      <c r="EF60" s="15" t="str">
        <f>IF(EF33,EF44*(VLOOKUP(EF$1,Conditions!$A:$CT,MATCH($B60&amp;"_m1",Conditions!$S$1:$CT$1,0)+Conditions!$Q$2,FALSE)*EF$19+EF$18*VLOOKUP(EF$1,Conditions!$A:$CT,MATCH($B60&amp;"_m2",Conditions!$S$1:$CT$1,0)+Conditions!$Q$2,FALSE))+VLOOKUP(EF$1,Conditions!$A:$CT,MATCH($B60&amp;"_b",Conditions!$S$1:$CT$1,0)+Conditions!$Q$2,FALSE),"")</f>
        <v/>
      </c>
      <c r="EG60" s="15" t="str">
        <f>IF(EG33,EG44*(VLOOKUP(EG$1,Conditions!$A:$CT,MATCH($B60&amp;"_m1",Conditions!$S$1:$CT$1,0)+Conditions!$Q$2,FALSE)*EG$19+EG$18*VLOOKUP(EG$1,Conditions!$A:$CT,MATCH($B60&amp;"_m2",Conditions!$S$1:$CT$1,0)+Conditions!$Q$2,FALSE))+VLOOKUP(EG$1,Conditions!$A:$CT,MATCH($B60&amp;"_b",Conditions!$S$1:$CT$1,0)+Conditions!$Q$2,FALSE),"")</f>
        <v/>
      </c>
      <c r="EH60" s="15" t="str">
        <f>IF(EH33,EH44*(VLOOKUP(EH$1,Conditions!$A:$CT,MATCH($B60&amp;"_m1",Conditions!$S$1:$CT$1,0)+Conditions!$Q$2,FALSE)*EH$19+EH$18*VLOOKUP(EH$1,Conditions!$A:$CT,MATCH($B60&amp;"_m2",Conditions!$S$1:$CT$1,0)+Conditions!$Q$2,FALSE))+VLOOKUP(EH$1,Conditions!$A:$CT,MATCH($B60&amp;"_b",Conditions!$S$1:$CT$1,0)+Conditions!$Q$2,FALSE),"")</f>
        <v/>
      </c>
      <c r="EI60" s="15" t="str">
        <f>IF(EI33,EI44*(VLOOKUP(EI$1,Conditions!$A:$CT,MATCH($B60&amp;"_m1",Conditions!$S$1:$CT$1,0)+Conditions!$Q$2,FALSE)*EI$19+EI$18*VLOOKUP(EI$1,Conditions!$A:$CT,MATCH($B60&amp;"_m2",Conditions!$S$1:$CT$1,0)+Conditions!$Q$2,FALSE))+VLOOKUP(EI$1,Conditions!$A:$CT,MATCH($B60&amp;"_b",Conditions!$S$1:$CT$1,0)+Conditions!$Q$2,FALSE),"")</f>
        <v/>
      </c>
      <c r="EJ60" s="15" t="str">
        <f>IF(EJ33,EJ44*(VLOOKUP(EJ$1,Conditions!$A:$CT,MATCH($B60&amp;"_m1",Conditions!$S$1:$CT$1,0)+Conditions!$Q$2,FALSE)*EJ$19+EJ$18*VLOOKUP(EJ$1,Conditions!$A:$CT,MATCH($B60&amp;"_m2",Conditions!$S$1:$CT$1,0)+Conditions!$Q$2,FALSE))+VLOOKUP(EJ$1,Conditions!$A:$CT,MATCH($B60&amp;"_b",Conditions!$S$1:$CT$1,0)+Conditions!$Q$2,FALSE),"")</f>
        <v/>
      </c>
      <c r="EK60" s="15" t="str">
        <f>IF(EK33,EK44*(VLOOKUP(EK$1,Conditions!$A:$CT,MATCH($B60&amp;"_m1",Conditions!$S$1:$CT$1,0)+Conditions!$Q$2,FALSE)*EK$19+EK$18*VLOOKUP(EK$1,Conditions!$A:$CT,MATCH($B60&amp;"_m2",Conditions!$S$1:$CT$1,0)+Conditions!$Q$2,FALSE))+VLOOKUP(EK$1,Conditions!$A:$CT,MATCH($B60&amp;"_b",Conditions!$S$1:$CT$1,0)+Conditions!$Q$2,FALSE),"")</f>
        <v/>
      </c>
      <c r="EL60" s="15" t="str">
        <f>IF(EL33,EL44*(VLOOKUP(EL$1,Conditions!$A:$CT,MATCH($B60&amp;"_m1",Conditions!$S$1:$CT$1,0)+Conditions!$Q$2,FALSE)*EL$19+EL$18*VLOOKUP(EL$1,Conditions!$A:$CT,MATCH($B60&amp;"_m2",Conditions!$S$1:$CT$1,0)+Conditions!$Q$2,FALSE))+VLOOKUP(EL$1,Conditions!$A:$CT,MATCH($B60&amp;"_b",Conditions!$S$1:$CT$1,0)+Conditions!$Q$2,FALSE),"")</f>
        <v/>
      </c>
      <c r="EM60" s="15" t="str">
        <f>IF(EM33,EM44*(VLOOKUP(EM$1,Conditions!$A:$CT,MATCH($B60&amp;"_m1",Conditions!$S$1:$CT$1,0)+Conditions!$Q$2,FALSE)*EM$19+EM$18*VLOOKUP(EM$1,Conditions!$A:$CT,MATCH($B60&amp;"_m2",Conditions!$S$1:$CT$1,0)+Conditions!$Q$2,FALSE))+VLOOKUP(EM$1,Conditions!$A:$CT,MATCH($B60&amp;"_b",Conditions!$S$1:$CT$1,0)+Conditions!$Q$2,FALSE),"")</f>
        <v/>
      </c>
      <c r="EN60" s="15" t="str">
        <f>IF(EN33,EN44*(VLOOKUP(EN$1,Conditions!$A:$CT,MATCH($B60&amp;"_m1",Conditions!$S$1:$CT$1,0)+Conditions!$Q$2,FALSE)*EN$19+EN$18*VLOOKUP(EN$1,Conditions!$A:$CT,MATCH($B60&amp;"_m2",Conditions!$S$1:$CT$1,0)+Conditions!$Q$2,FALSE))+VLOOKUP(EN$1,Conditions!$A:$CT,MATCH($B60&amp;"_b",Conditions!$S$1:$CT$1,0)+Conditions!$Q$2,FALSE),"")</f>
        <v/>
      </c>
      <c r="EO60" s="15" t="str">
        <f>IF(EO33,EO44*(VLOOKUP(EO$1,Conditions!$A:$CT,MATCH($B60&amp;"_m1",Conditions!$S$1:$CT$1,0)+Conditions!$Q$2,FALSE)*EO$19+EO$18*VLOOKUP(EO$1,Conditions!$A:$CT,MATCH($B60&amp;"_m2",Conditions!$S$1:$CT$1,0)+Conditions!$Q$2,FALSE))+VLOOKUP(EO$1,Conditions!$A:$CT,MATCH($B60&amp;"_b",Conditions!$S$1:$CT$1,0)+Conditions!$Q$2,FALSE),"")</f>
        <v/>
      </c>
      <c r="EP60" s="15" t="str">
        <f>IF(EP33,EP44*(VLOOKUP(EP$1,Conditions!$A:$CT,MATCH($B60&amp;"_m1",Conditions!$S$1:$CT$1,0)+Conditions!$Q$2,FALSE)*EP$19+EP$18*VLOOKUP(EP$1,Conditions!$A:$CT,MATCH($B60&amp;"_m2",Conditions!$S$1:$CT$1,0)+Conditions!$Q$2,FALSE))+VLOOKUP(EP$1,Conditions!$A:$CT,MATCH($B60&amp;"_b",Conditions!$S$1:$CT$1,0)+Conditions!$Q$2,FALSE),"")</f>
        <v/>
      </c>
      <c r="EQ60" s="15" t="str">
        <f>IF(EQ33,EQ44*(VLOOKUP(EQ$1,Conditions!$A:$CT,MATCH($B60&amp;"_m1",Conditions!$S$1:$CT$1,0)+Conditions!$Q$2,FALSE)*EQ$19+EQ$18*VLOOKUP(EQ$1,Conditions!$A:$CT,MATCH($B60&amp;"_m2",Conditions!$S$1:$CT$1,0)+Conditions!$Q$2,FALSE))+VLOOKUP(EQ$1,Conditions!$A:$CT,MATCH($B60&amp;"_b",Conditions!$S$1:$CT$1,0)+Conditions!$Q$2,FALSE),"")</f>
        <v/>
      </c>
      <c r="ER60" s="15" t="str">
        <f>IF(ER33,ER44*(VLOOKUP(ER$1,Conditions!$A:$CT,MATCH($B60&amp;"_m1",Conditions!$S$1:$CT$1,0)+Conditions!$Q$2,FALSE)*ER$19+ER$18*VLOOKUP(ER$1,Conditions!$A:$CT,MATCH($B60&amp;"_m2",Conditions!$S$1:$CT$1,0)+Conditions!$Q$2,FALSE))+VLOOKUP(ER$1,Conditions!$A:$CT,MATCH($B60&amp;"_b",Conditions!$S$1:$CT$1,0)+Conditions!$Q$2,FALSE),"")</f>
        <v/>
      </c>
      <c r="ES60" s="15" t="str">
        <f>IF(ES33,ES44*(VLOOKUP(ES$1,Conditions!$A:$CT,MATCH($B60&amp;"_m1",Conditions!$S$1:$CT$1,0)+Conditions!$Q$2,FALSE)*ES$19+ES$18*VLOOKUP(ES$1,Conditions!$A:$CT,MATCH($B60&amp;"_m2",Conditions!$S$1:$CT$1,0)+Conditions!$Q$2,FALSE))+VLOOKUP(ES$1,Conditions!$A:$CT,MATCH($B60&amp;"_b",Conditions!$S$1:$CT$1,0)+Conditions!$Q$2,FALSE),"")</f>
        <v/>
      </c>
      <c r="ET60" s="15" t="str">
        <f>IF(ET33,ET44*(VLOOKUP(ET$1,Conditions!$A:$CT,MATCH($B60&amp;"_m1",Conditions!$S$1:$CT$1,0)+Conditions!$Q$2,FALSE)*ET$19+ET$18*VLOOKUP(ET$1,Conditions!$A:$CT,MATCH($B60&amp;"_m2",Conditions!$S$1:$CT$1,0)+Conditions!$Q$2,FALSE))+VLOOKUP(ET$1,Conditions!$A:$CT,MATCH($B60&amp;"_b",Conditions!$S$1:$CT$1,0)+Conditions!$Q$2,FALSE),"")</f>
        <v/>
      </c>
      <c r="EU60" s="15" t="str">
        <f>IF(EU33,EU44*(VLOOKUP(EU$1,Conditions!$A:$CT,MATCH($B60&amp;"_m1",Conditions!$S$1:$CT$1,0)+Conditions!$Q$2,FALSE)*EU$19+EU$18*VLOOKUP(EU$1,Conditions!$A:$CT,MATCH($B60&amp;"_m2",Conditions!$S$1:$CT$1,0)+Conditions!$Q$2,FALSE))+VLOOKUP(EU$1,Conditions!$A:$CT,MATCH($B60&amp;"_b",Conditions!$S$1:$CT$1,0)+Conditions!$Q$2,FALSE),"")</f>
        <v/>
      </c>
      <c r="EV60" s="15" t="str">
        <f>IF(EV33,EV44*(VLOOKUP(EV$1,Conditions!$A:$CT,MATCH($B60&amp;"_m1",Conditions!$S$1:$CT$1,0)+Conditions!$Q$2,FALSE)*EV$19+EV$18*VLOOKUP(EV$1,Conditions!$A:$CT,MATCH($B60&amp;"_m2",Conditions!$S$1:$CT$1,0)+Conditions!$Q$2,FALSE))+VLOOKUP(EV$1,Conditions!$A:$CT,MATCH($B60&amp;"_b",Conditions!$S$1:$CT$1,0)+Conditions!$Q$2,FALSE),"")</f>
        <v/>
      </c>
      <c r="EW60" s="15" t="str">
        <f>IF(EW33,EW44*(VLOOKUP(EW$1,Conditions!$A:$CT,MATCH($B60&amp;"_m1",Conditions!$S$1:$CT$1,0)+Conditions!$Q$2,FALSE)*EW$19+EW$18*VLOOKUP(EW$1,Conditions!$A:$CT,MATCH($B60&amp;"_m2",Conditions!$S$1:$CT$1,0)+Conditions!$Q$2,FALSE))+VLOOKUP(EW$1,Conditions!$A:$CT,MATCH($B60&amp;"_b",Conditions!$S$1:$CT$1,0)+Conditions!$Q$2,FALSE),"")</f>
        <v/>
      </c>
      <c r="EX60" s="15" t="str">
        <f>IF(EX33,EX44*(VLOOKUP(EX$1,Conditions!$A:$CT,MATCH($B60&amp;"_m1",Conditions!$S$1:$CT$1,0)+Conditions!$Q$2,FALSE)*EX$19+EX$18*VLOOKUP(EX$1,Conditions!$A:$CT,MATCH($B60&amp;"_m2",Conditions!$S$1:$CT$1,0)+Conditions!$Q$2,FALSE))+VLOOKUP(EX$1,Conditions!$A:$CT,MATCH($B60&amp;"_b",Conditions!$S$1:$CT$1,0)+Conditions!$Q$2,FALSE),"")</f>
        <v/>
      </c>
      <c r="EY60" s="15" t="str">
        <f>IF(EY33,EY44*(VLOOKUP(EY$1,Conditions!$A:$CT,MATCH($B60&amp;"_m1",Conditions!$S$1:$CT$1,0)+Conditions!$Q$2,FALSE)*EY$19+EY$18*VLOOKUP(EY$1,Conditions!$A:$CT,MATCH($B60&amp;"_m2",Conditions!$S$1:$CT$1,0)+Conditions!$Q$2,FALSE))+VLOOKUP(EY$1,Conditions!$A:$CT,MATCH($B60&amp;"_b",Conditions!$S$1:$CT$1,0)+Conditions!$Q$2,FALSE),"")</f>
        <v/>
      </c>
      <c r="EZ60" s="15" t="str">
        <f>IF(EZ33,EZ44*(VLOOKUP(EZ$1,Conditions!$A:$CT,MATCH($B60&amp;"_m1",Conditions!$S$1:$CT$1,0)+Conditions!$Q$2,FALSE)*EZ$19+EZ$18*VLOOKUP(EZ$1,Conditions!$A:$CT,MATCH($B60&amp;"_m2",Conditions!$S$1:$CT$1,0)+Conditions!$Q$2,FALSE))+VLOOKUP(EZ$1,Conditions!$A:$CT,MATCH($B60&amp;"_b",Conditions!$S$1:$CT$1,0)+Conditions!$Q$2,FALSE),"")</f>
        <v/>
      </c>
      <c r="FA60" s="15" t="str">
        <f>IF(FA33,FA44*(VLOOKUP(FA$1,Conditions!$A:$CT,MATCH($B60&amp;"_m1",Conditions!$S$1:$CT$1,0)+Conditions!$Q$2,FALSE)*FA$19+FA$18*VLOOKUP(FA$1,Conditions!$A:$CT,MATCH($B60&amp;"_m2",Conditions!$S$1:$CT$1,0)+Conditions!$Q$2,FALSE))+VLOOKUP(FA$1,Conditions!$A:$CT,MATCH($B60&amp;"_b",Conditions!$S$1:$CT$1,0)+Conditions!$Q$2,FALSE),"")</f>
        <v/>
      </c>
      <c r="FB60" s="15" t="str">
        <f>IF(FB33,FB44*(VLOOKUP(FB$1,Conditions!$A:$CT,MATCH($B60&amp;"_m1",Conditions!$S$1:$CT$1,0)+Conditions!$Q$2,FALSE)*FB$19+FB$18*VLOOKUP(FB$1,Conditions!$A:$CT,MATCH($B60&amp;"_m2",Conditions!$S$1:$CT$1,0)+Conditions!$Q$2,FALSE))+VLOOKUP(FB$1,Conditions!$A:$CT,MATCH($B60&amp;"_b",Conditions!$S$1:$CT$1,0)+Conditions!$Q$2,FALSE),"")</f>
        <v/>
      </c>
      <c r="FC60" s="15" t="str">
        <f>IF(FC33,FC44*(VLOOKUP(FC$1,Conditions!$A:$CT,MATCH($B60&amp;"_m1",Conditions!$S$1:$CT$1,0)+Conditions!$Q$2,FALSE)*FC$19+FC$18*VLOOKUP(FC$1,Conditions!$A:$CT,MATCH($B60&amp;"_m2",Conditions!$S$1:$CT$1,0)+Conditions!$Q$2,FALSE))+VLOOKUP(FC$1,Conditions!$A:$CT,MATCH($B60&amp;"_b",Conditions!$S$1:$CT$1,0)+Conditions!$Q$2,FALSE),"")</f>
        <v/>
      </c>
      <c r="FD60" s="15" t="str">
        <f>IF(FD33,FD44*(VLOOKUP(FD$1,Conditions!$A:$CT,MATCH($B60&amp;"_m1",Conditions!$S$1:$CT$1,0)+Conditions!$Q$2,FALSE)*FD$19+FD$18*VLOOKUP(FD$1,Conditions!$A:$CT,MATCH($B60&amp;"_m2",Conditions!$S$1:$CT$1,0)+Conditions!$Q$2,FALSE))+VLOOKUP(FD$1,Conditions!$A:$CT,MATCH($B60&amp;"_b",Conditions!$S$1:$CT$1,0)+Conditions!$Q$2,FALSE),"")</f>
        <v/>
      </c>
      <c r="FE60" s="15" t="str">
        <f>IF(FE33,FE44*(VLOOKUP(FE$1,Conditions!$A:$CT,MATCH($B60&amp;"_m1",Conditions!$S$1:$CT$1,0)+Conditions!$Q$2,FALSE)*FE$19+FE$18*VLOOKUP(FE$1,Conditions!$A:$CT,MATCH($B60&amp;"_m2",Conditions!$S$1:$CT$1,0)+Conditions!$Q$2,FALSE))+VLOOKUP(FE$1,Conditions!$A:$CT,MATCH($B60&amp;"_b",Conditions!$S$1:$CT$1,0)+Conditions!$Q$2,FALSE),"")</f>
        <v/>
      </c>
      <c r="FF60" s="15" t="str">
        <f>IF(FF33,FF44*(VLOOKUP(FF$1,Conditions!$A:$CT,MATCH($B60&amp;"_m1",Conditions!$S$1:$CT$1,0)+Conditions!$Q$2,FALSE)*FF$19+FF$18*VLOOKUP(FF$1,Conditions!$A:$CT,MATCH($B60&amp;"_m2",Conditions!$S$1:$CT$1,0)+Conditions!$Q$2,FALSE))+VLOOKUP(FF$1,Conditions!$A:$CT,MATCH($B60&amp;"_b",Conditions!$S$1:$CT$1,0)+Conditions!$Q$2,FALSE),"")</f>
        <v/>
      </c>
      <c r="FG60" s="15" t="str">
        <f>IF(FG33,FG44*(VLOOKUP(FG$1,Conditions!$A:$CT,MATCH($B60&amp;"_m1",Conditions!$S$1:$CT$1,0)+Conditions!$Q$2,FALSE)*FG$19+FG$18*VLOOKUP(FG$1,Conditions!$A:$CT,MATCH($B60&amp;"_m2",Conditions!$S$1:$CT$1,0)+Conditions!$Q$2,FALSE))+VLOOKUP(FG$1,Conditions!$A:$CT,MATCH($B60&amp;"_b",Conditions!$S$1:$CT$1,0)+Conditions!$Q$2,FALSE),"")</f>
        <v/>
      </c>
      <c r="FH60" s="15" t="str">
        <f>IF(FH33,FH44*(VLOOKUP(FH$1,Conditions!$A:$CT,MATCH($B60&amp;"_m1",Conditions!$S$1:$CT$1,0)+Conditions!$Q$2,FALSE)*FH$19+FH$18*VLOOKUP(FH$1,Conditions!$A:$CT,MATCH($B60&amp;"_m2",Conditions!$S$1:$CT$1,0)+Conditions!$Q$2,FALSE))+VLOOKUP(FH$1,Conditions!$A:$CT,MATCH($B60&amp;"_b",Conditions!$S$1:$CT$1,0)+Conditions!$Q$2,FALSE),"")</f>
        <v/>
      </c>
      <c r="FI60" s="15" t="str">
        <f>IF(FI33,FI44*(VLOOKUP(FI$1,Conditions!$A:$CT,MATCH($B60&amp;"_m1",Conditions!$S$1:$CT$1,0)+Conditions!$Q$2,FALSE)*FI$19+FI$18*VLOOKUP(FI$1,Conditions!$A:$CT,MATCH($B60&amp;"_m2",Conditions!$S$1:$CT$1,0)+Conditions!$Q$2,FALSE))+VLOOKUP(FI$1,Conditions!$A:$CT,MATCH($B60&amp;"_b",Conditions!$S$1:$CT$1,0)+Conditions!$Q$2,FALSE),"")</f>
        <v/>
      </c>
      <c r="FJ60" s="15" t="str">
        <f>IF(FJ33,FJ44*(VLOOKUP(FJ$1,Conditions!$A:$CT,MATCH($B60&amp;"_m1",Conditions!$S$1:$CT$1,0)+Conditions!$Q$2,FALSE)*FJ$19+FJ$18*VLOOKUP(FJ$1,Conditions!$A:$CT,MATCH($B60&amp;"_m2",Conditions!$S$1:$CT$1,0)+Conditions!$Q$2,FALSE))+VLOOKUP(FJ$1,Conditions!$A:$CT,MATCH($B60&amp;"_b",Conditions!$S$1:$CT$1,0)+Conditions!$Q$2,FALSE),"")</f>
        <v/>
      </c>
      <c r="FK60" s="15" t="str">
        <f>IF(FK33,FK44*(VLOOKUP(FK$1,Conditions!$A:$CT,MATCH($B60&amp;"_m1",Conditions!$S$1:$CT$1,0)+Conditions!$Q$2,FALSE)*FK$19+FK$18*VLOOKUP(FK$1,Conditions!$A:$CT,MATCH($B60&amp;"_m2",Conditions!$S$1:$CT$1,0)+Conditions!$Q$2,FALSE))+VLOOKUP(FK$1,Conditions!$A:$CT,MATCH($B60&amp;"_b",Conditions!$S$1:$CT$1,0)+Conditions!$Q$2,FALSE),"")</f>
        <v/>
      </c>
      <c r="FL60" s="15" t="str">
        <f>IF(FL33,FL44*(VLOOKUP(FL$1,Conditions!$A:$CT,MATCH($B60&amp;"_m1",Conditions!$S$1:$CT$1,0)+Conditions!$Q$2,FALSE)*FL$19+FL$18*VLOOKUP(FL$1,Conditions!$A:$CT,MATCH($B60&amp;"_m2",Conditions!$S$1:$CT$1,0)+Conditions!$Q$2,FALSE))+VLOOKUP(FL$1,Conditions!$A:$CT,MATCH($B60&amp;"_b",Conditions!$S$1:$CT$1,0)+Conditions!$Q$2,FALSE),"")</f>
        <v/>
      </c>
      <c r="FM60" s="15" t="str">
        <f>IF(FM33,FM44*(VLOOKUP(FM$1,Conditions!$A:$CT,MATCH($B60&amp;"_m1",Conditions!$S$1:$CT$1,0)+Conditions!$Q$2,FALSE)*FM$19+FM$18*VLOOKUP(FM$1,Conditions!$A:$CT,MATCH($B60&amp;"_m2",Conditions!$S$1:$CT$1,0)+Conditions!$Q$2,FALSE))+VLOOKUP(FM$1,Conditions!$A:$CT,MATCH($B60&amp;"_b",Conditions!$S$1:$CT$1,0)+Conditions!$Q$2,FALSE),"")</f>
        <v/>
      </c>
      <c r="FN60" s="15" t="str">
        <f>IF(FN33,FN44*(VLOOKUP(FN$1,Conditions!$A:$CT,MATCH($B60&amp;"_m1",Conditions!$S$1:$CT$1,0)+Conditions!$Q$2,FALSE)*FN$19+FN$18*VLOOKUP(FN$1,Conditions!$A:$CT,MATCH($B60&amp;"_m2",Conditions!$S$1:$CT$1,0)+Conditions!$Q$2,FALSE))+VLOOKUP(FN$1,Conditions!$A:$CT,MATCH($B60&amp;"_b",Conditions!$S$1:$CT$1,0)+Conditions!$Q$2,FALSE),"")</f>
        <v/>
      </c>
      <c r="FO60" s="15" t="str">
        <f>IF(FO33,FO44*(VLOOKUP(FO$1,Conditions!$A:$CT,MATCH($B60&amp;"_m1",Conditions!$S$1:$CT$1,0)+Conditions!$Q$2,FALSE)*FO$19+FO$18*VLOOKUP(FO$1,Conditions!$A:$CT,MATCH($B60&amp;"_m2",Conditions!$S$1:$CT$1,0)+Conditions!$Q$2,FALSE))+VLOOKUP(FO$1,Conditions!$A:$CT,MATCH($B60&amp;"_b",Conditions!$S$1:$CT$1,0)+Conditions!$Q$2,FALSE),"")</f>
        <v/>
      </c>
      <c r="FP60" s="15" t="str">
        <f>IF(FP33,FP44*(VLOOKUP(FP$1,Conditions!$A:$CT,MATCH($B60&amp;"_m1",Conditions!$S$1:$CT$1,0)+Conditions!$Q$2,FALSE)*FP$19+FP$18*VLOOKUP(FP$1,Conditions!$A:$CT,MATCH($B60&amp;"_m2",Conditions!$S$1:$CT$1,0)+Conditions!$Q$2,FALSE))+VLOOKUP(FP$1,Conditions!$A:$CT,MATCH($B60&amp;"_b",Conditions!$S$1:$CT$1,0)+Conditions!$Q$2,FALSE),"")</f>
        <v/>
      </c>
      <c r="FQ60" s="15" t="str">
        <f>IF(FQ33,FQ44*(VLOOKUP(FQ$1,Conditions!$A:$CT,MATCH($B60&amp;"_m1",Conditions!$S$1:$CT$1,0)+Conditions!$Q$2,FALSE)*FQ$19+FQ$18*VLOOKUP(FQ$1,Conditions!$A:$CT,MATCH($B60&amp;"_m2",Conditions!$S$1:$CT$1,0)+Conditions!$Q$2,FALSE))+VLOOKUP(FQ$1,Conditions!$A:$CT,MATCH($B60&amp;"_b",Conditions!$S$1:$CT$1,0)+Conditions!$Q$2,FALSE),"")</f>
        <v/>
      </c>
      <c r="FR60" s="15" t="str">
        <f>IF(FR33,FR44*(VLOOKUP(FR$1,Conditions!$A:$CT,MATCH($B60&amp;"_m1",Conditions!$S$1:$CT$1,0)+Conditions!$Q$2,FALSE)*FR$19+FR$18*VLOOKUP(FR$1,Conditions!$A:$CT,MATCH($B60&amp;"_m2",Conditions!$S$1:$CT$1,0)+Conditions!$Q$2,FALSE))+VLOOKUP(FR$1,Conditions!$A:$CT,MATCH($B60&amp;"_b",Conditions!$S$1:$CT$1,0)+Conditions!$Q$2,FALSE),"")</f>
        <v/>
      </c>
      <c r="FS60" s="15" t="str">
        <f>IF(FS33,FS44*(VLOOKUP(FS$1,Conditions!$A:$CT,MATCH($B60&amp;"_m1",Conditions!$S$1:$CT$1,0)+Conditions!$Q$2,FALSE)*FS$19+FS$18*VLOOKUP(FS$1,Conditions!$A:$CT,MATCH($B60&amp;"_m2",Conditions!$S$1:$CT$1,0)+Conditions!$Q$2,FALSE))+VLOOKUP(FS$1,Conditions!$A:$CT,MATCH($B60&amp;"_b",Conditions!$S$1:$CT$1,0)+Conditions!$Q$2,FALSE),"")</f>
        <v/>
      </c>
      <c r="FT60" s="15" t="str">
        <f>IF(FT33,FT44*(VLOOKUP(FT$1,Conditions!$A:$CT,MATCH($B60&amp;"_m1",Conditions!$S$1:$CT$1,0)+Conditions!$Q$2,FALSE)*FT$19+FT$18*VLOOKUP(FT$1,Conditions!$A:$CT,MATCH($B60&amp;"_m2",Conditions!$S$1:$CT$1,0)+Conditions!$Q$2,FALSE))+VLOOKUP(FT$1,Conditions!$A:$CT,MATCH($B60&amp;"_b",Conditions!$S$1:$CT$1,0)+Conditions!$Q$2,FALSE),"")</f>
        <v/>
      </c>
      <c r="FU60" s="15" t="str">
        <f>IF(FU33,FU44*(VLOOKUP(FU$1,Conditions!$A:$CT,MATCH($B60&amp;"_m1",Conditions!$S$1:$CT$1,0)+Conditions!$Q$2,FALSE)*FU$19+FU$18*VLOOKUP(FU$1,Conditions!$A:$CT,MATCH($B60&amp;"_m2",Conditions!$S$1:$CT$1,0)+Conditions!$Q$2,FALSE))+VLOOKUP(FU$1,Conditions!$A:$CT,MATCH($B60&amp;"_b",Conditions!$S$1:$CT$1,0)+Conditions!$Q$2,FALSE),"")</f>
        <v/>
      </c>
      <c r="FV60" s="15" t="str">
        <f>IF(FV33,FV44*(VLOOKUP(FV$1,Conditions!$A:$CT,MATCH($B60&amp;"_m1",Conditions!$S$1:$CT$1,0)+Conditions!$Q$2,FALSE)*FV$19+FV$18*VLOOKUP(FV$1,Conditions!$A:$CT,MATCH($B60&amp;"_m2",Conditions!$S$1:$CT$1,0)+Conditions!$Q$2,FALSE))+VLOOKUP(FV$1,Conditions!$A:$CT,MATCH($B60&amp;"_b",Conditions!$S$1:$CT$1,0)+Conditions!$Q$2,FALSE),"")</f>
        <v/>
      </c>
      <c r="FW60" s="15" t="str">
        <f>IF(FW33,FW44*(VLOOKUP(FW$1,Conditions!$A:$CT,MATCH($B60&amp;"_m1",Conditions!$S$1:$CT$1,0)+Conditions!$Q$2,FALSE)*FW$19+FW$18*VLOOKUP(FW$1,Conditions!$A:$CT,MATCH($B60&amp;"_m2",Conditions!$S$1:$CT$1,0)+Conditions!$Q$2,FALSE))+VLOOKUP(FW$1,Conditions!$A:$CT,MATCH($B60&amp;"_b",Conditions!$S$1:$CT$1,0)+Conditions!$Q$2,FALSE),"")</f>
        <v/>
      </c>
      <c r="FX60" s="15" t="str">
        <f>IF(FX33,FX44*(VLOOKUP(FX$1,Conditions!$A:$CT,MATCH($B60&amp;"_m1",Conditions!$S$1:$CT$1,0)+Conditions!$Q$2,FALSE)*FX$19+FX$18*VLOOKUP(FX$1,Conditions!$A:$CT,MATCH($B60&amp;"_m2",Conditions!$S$1:$CT$1,0)+Conditions!$Q$2,FALSE))+VLOOKUP(FX$1,Conditions!$A:$CT,MATCH($B60&amp;"_b",Conditions!$S$1:$CT$1,0)+Conditions!$Q$2,FALSE),"")</f>
        <v/>
      </c>
      <c r="FY60" s="15" t="str">
        <f>IF(FY33,FY44*(VLOOKUP(FY$1,Conditions!$A:$CT,MATCH($B60&amp;"_m1",Conditions!$S$1:$CT$1,0)+Conditions!$Q$2,FALSE)*FY$19+FY$18*VLOOKUP(FY$1,Conditions!$A:$CT,MATCH($B60&amp;"_m2",Conditions!$S$1:$CT$1,0)+Conditions!$Q$2,FALSE))+VLOOKUP(FY$1,Conditions!$A:$CT,MATCH($B60&amp;"_b",Conditions!$S$1:$CT$1,0)+Conditions!$Q$2,FALSE),"")</f>
        <v/>
      </c>
      <c r="FZ60" s="15" t="str">
        <f>IF(FZ33,FZ44*(VLOOKUP(FZ$1,Conditions!$A:$CT,MATCH($B60&amp;"_m1",Conditions!$S$1:$CT$1,0)+Conditions!$Q$2,FALSE)*FZ$19+FZ$18*VLOOKUP(FZ$1,Conditions!$A:$CT,MATCH($B60&amp;"_m2",Conditions!$S$1:$CT$1,0)+Conditions!$Q$2,FALSE))+VLOOKUP(FZ$1,Conditions!$A:$CT,MATCH($B60&amp;"_b",Conditions!$S$1:$CT$1,0)+Conditions!$Q$2,FALSE),"")</f>
        <v/>
      </c>
      <c r="GA60" s="15" t="str">
        <f>IF(GA33,GA44*(VLOOKUP(GA$1,Conditions!$A:$CT,MATCH($B60&amp;"_m1",Conditions!$S$1:$CT$1,0)+Conditions!$Q$2,FALSE)*GA$19+GA$18*VLOOKUP(GA$1,Conditions!$A:$CT,MATCH($B60&amp;"_m2",Conditions!$S$1:$CT$1,0)+Conditions!$Q$2,FALSE))+VLOOKUP(GA$1,Conditions!$A:$CT,MATCH($B60&amp;"_b",Conditions!$S$1:$CT$1,0)+Conditions!$Q$2,FALSE),"")</f>
        <v/>
      </c>
      <c r="GB60" s="15" t="str">
        <f>IF(GB33,GB44*(VLOOKUP(GB$1,Conditions!$A:$CT,MATCH($B60&amp;"_m1",Conditions!$S$1:$CT$1,0)+Conditions!$Q$2,FALSE)*GB$19+GB$18*VLOOKUP(GB$1,Conditions!$A:$CT,MATCH($B60&amp;"_m2",Conditions!$S$1:$CT$1,0)+Conditions!$Q$2,FALSE))+VLOOKUP(GB$1,Conditions!$A:$CT,MATCH($B60&amp;"_b",Conditions!$S$1:$CT$1,0)+Conditions!$Q$2,FALSE),"")</f>
        <v/>
      </c>
      <c r="GC60" s="15" t="str">
        <f>IF(GC33,GC44*(VLOOKUP(GC$1,Conditions!$A:$CT,MATCH($B60&amp;"_m1",Conditions!$S$1:$CT$1,0)+Conditions!$Q$2,FALSE)*GC$19+GC$18*VLOOKUP(GC$1,Conditions!$A:$CT,MATCH($B60&amp;"_m2",Conditions!$S$1:$CT$1,0)+Conditions!$Q$2,FALSE))+VLOOKUP(GC$1,Conditions!$A:$CT,MATCH($B60&amp;"_b",Conditions!$S$1:$CT$1,0)+Conditions!$Q$2,FALSE),"")</f>
        <v/>
      </c>
      <c r="GD60" s="15" t="str">
        <f>IF(GD33,GD44*(VLOOKUP(GD$1,Conditions!$A:$CT,MATCH($B60&amp;"_m1",Conditions!$S$1:$CT$1,0)+Conditions!$Q$2,FALSE)*GD$19+GD$18*VLOOKUP(GD$1,Conditions!$A:$CT,MATCH($B60&amp;"_m2",Conditions!$S$1:$CT$1,0)+Conditions!$Q$2,FALSE))+VLOOKUP(GD$1,Conditions!$A:$CT,MATCH($B60&amp;"_b",Conditions!$S$1:$CT$1,0)+Conditions!$Q$2,FALSE),"")</f>
        <v/>
      </c>
      <c r="GE60" s="15" t="str">
        <f>IF(GE33,GE44*(VLOOKUP(GE$1,Conditions!$A:$CT,MATCH($B60&amp;"_m1",Conditions!$S$1:$CT$1,0)+Conditions!$Q$2,FALSE)*GE$19+GE$18*VLOOKUP(GE$1,Conditions!$A:$CT,MATCH($B60&amp;"_m2",Conditions!$S$1:$CT$1,0)+Conditions!$Q$2,FALSE))+VLOOKUP(GE$1,Conditions!$A:$CT,MATCH($B60&amp;"_b",Conditions!$S$1:$CT$1,0)+Conditions!$Q$2,FALSE),"")</f>
        <v/>
      </c>
      <c r="GF60" s="15" t="str">
        <f>IF(GF33,GF44*(VLOOKUP(GF$1,Conditions!$A:$CT,MATCH($B60&amp;"_m1",Conditions!$S$1:$CT$1,0)+Conditions!$Q$2,FALSE)*GF$19+GF$18*VLOOKUP(GF$1,Conditions!$A:$CT,MATCH($B60&amp;"_m2",Conditions!$S$1:$CT$1,0)+Conditions!$Q$2,FALSE))+VLOOKUP(GF$1,Conditions!$A:$CT,MATCH($B60&amp;"_b",Conditions!$S$1:$CT$1,0)+Conditions!$Q$2,FALSE),"")</f>
        <v/>
      </c>
      <c r="GG60" s="15" t="str">
        <f>IF(GG33,GG44*(VLOOKUP(GG$1,Conditions!$A:$CT,MATCH($B60&amp;"_m1",Conditions!$S$1:$CT$1,0)+Conditions!$Q$2,FALSE)*GG$19+GG$18*VLOOKUP(GG$1,Conditions!$A:$CT,MATCH($B60&amp;"_m2",Conditions!$S$1:$CT$1,0)+Conditions!$Q$2,FALSE))+VLOOKUP(GG$1,Conditions!$A:$CT,MATCH($B60&amp;"_b",Conditions!$S$1:$CT$1,0)+Conditions!$Q$2,FALSE),"")</f>
        <v/>
      </c>
      <c r="GH60" s="15" t="str">
        <f>IF(GH33,GH44*(VLOOKUP(GH$1,Conditions!$A:$CT,MATCH($B60&amp;"_m1",Conditions!$S$1:$CT$1,0)+Conditions!$Q$2,FALSE)*GH$19+GH$18*VLOOKUP(GH$1,Conditions!$A:$CT,MATCH($B60&amp;"_m2",Conditions!$S$1:$CT$1,0)+Conditions!$Q$2,FALSE))+VLOOKUP(GH$1,Conditions!$A:$CT,MATCH($B60&amp;"_b",Conditions!$S$1:$CT$1,0)+Conditions!$Q$2,FALSE),"")</f>
        <v/>
      </c>
      <c r="GI60" s="15" t="str">
        <f>IF(GI33,GI44*(VLOOKUP(GI$1,Conditions!$A:$CT,MATCH($B60&amp;"_m1",Conditions!$S$1:$CT$1,0)+Conditions!$Q$2,FALSE)*GI$19+GI$18*VLOOKUP(GI$1,Conditions!$A:$CT,MATCH($B60&amp;"_m2",Conditions!$S$1:$CT$1,0)+Conditions!$Q$2,FALSE))+VLOOKUP(GI$1,Conditions!$A:$CT,MATCH($B60&amp;"_b",Conditions!$S$1:$CT$1,0)+Conditions!$Q$2,FALSE),"")</f>
        <v/>
      </c>
      <c r="GJ60" s="15" t="str">
        <f>IF(GJ33,GJ44*(VLOOKUP(GJ$1,Conditions!$A:$CT,MATCH($B60&amp;"_m1",Conditions!$S$1:$CT$1,0)+Conditions!$Q$2,FALSE)*GJ$19+GJ$18*VLOOKUP(GJ$1,Conditions!$A:$CT,MATCH($B60&amp;"_m2",Conditions!$S$1:$CT$1,0)+Conditions!$Q$2,FALSE))+VLOOKUP(GJ$1,Conditions!$A:$CT,MATCH($B60&amp;"_b",Conditions!$S$1:$CT$1,0)+Conditions!$Q$2,FALSE),"")</f>
        <v/>
      </c>
      <c r="GK60" s="15" t="str">
        <f>IF(GK33,GK44*(VLOOKUP(GK$1,Conditions!$A:$CT,MATCH($B60&amp;"_m1",Conditions!$S$1:$CT$1,0)+Conditions!$Q$2,FALSE)*GK$19+GK$18*VLOOKUP(GK$1,Conditions!$A:$CT,MATCH($B60&amp;"_m2",Conditions!$S$1:$CT$1,0)+Conditions!$Q$2,FALSE))+VLOOKUP(GK$1,Conditions!$A:$CT,MATCH($B60&amp;"_b",Conditions!$S$1:$CT$1,0)+Conditions!$Q$2,FALSE),"")</f>
        <v/>
      </c>
      <c r="GL60" s="15" t="str">
        <f>IF(GL33,GL44*(VLOOKUP(GL$1,Conditions!$A:$CT,MATCH($B60&amp;"_m1",Conditions!$S$1:$CT$1,0)+Conditions!$Q$2,FALSE)*GL$19+GL$18*VLOOKUP(GL$1,Conditions!$A:$CT,MATCH($B60&amp;"_m2",Conditions!$S$1:$CT$1,0)+Conditions!$Q$2,FALSE))+VLOOKUP(GL$1,Conditions!$A:$CT,MATCH($B60&amp;"_b",Conditions!$S$1:$CT$1,0)+Conditions!$Q$2,FALSE),"")</f>
        <v/>
      </c>
      <c r="GM60" s="15" t="str">
        <f>IF(GM33,GM44*(VLOOKUP(GM$1,Conditions!$A:$CT,MATCH($B60&amp;"_m1",Conditions!$S$1:$CT$1,0)+Conditions!$Q$2,FALSE)*GM$19+GM$18*VLOOKUP(GM$1,Conditions!$A:$CT,MATCH($B60&amp;"_m2",Conditions!$S$1:$CT$1,0)+Conditions!$Q$2,FALSE))+VLOOKUP(GM$1,Conditions!$A:$CT,MATCH($B60&amp;"_b",Conditions!$S$1:$CT$1,0)+Conditions!$Q$2,FALSE),"")</f>
        <v/>
      </c>
      <c r="GN60" s="15" t="str">
        <f>IF(GN33,GN44*(VLOOKUP(GN$1,Conditions!$A:$CT,MATCH($B60&amp;"_m1",Conditions!$S$1:$CT$1,0)+Conditions!$Q$2,FALSE)*GN$19+GN$18*VLOOKUP(GN$1,Conditions!$A:$CT,MATCH($B60&amp;"_m2",Conditions!$S$1:$CT$1,0)+Conditions!$Q$2,FALSE))+VLOOKUP(GN$1,Conditions!$A:$CT,MATCH($B60&amp;"_b",Conditions!$S$1:$CT$1,0)+Conditions!$Q$2,FALSE),"")</f>
        <v/>
      </c>
      <c r="GO60" s="15" t="str">
        <f>IF(GO33,GO44*(VLOOKUP(GO$1,Conditions!$A:$CT,MATCH($B60&amp;"_m1",Conditions!$S$1:$CT$1,0)+Conditions!$Q$2,FALSE)*GO$19+GO$18*VLOOKUP(GO$1,Conditions!$A:$CT,MATCH($B60&amp;"_m2",Conditions!$S$1:$CT$1,0)+Conditions!$Q$2,FALSE))+VLOOKUP(GO$1,Conditions!$A:$CT,MATCH($B60&amp;"_b",Conditions!$S$1:$CT$1,0)+Conditions!$Q$2,FALSE),"")</f>
        <v/>
      </c>
      <c r="GP60" s="15" t="str">
        <f>IF(GP33,GP44*(VLOOKUP(GP$1,Conditions!$A:$CT,MATCH($B60&amp;"_m1",Conditions!$S$1:$CT$1,0)+Conditions!$Q$2,FALSE)*GP$19+GP$18*VLOOKUP(GP$1,Conditions!$A:$CT,MATCH($B60&amp;"_m2",Conditions!$S$1:$CT$1,0)+Conditions!$Q$2,FALSE))+VLOOKUP(GP$1,Conditions!$A:$CT,MATCH($B60&amp;"_b",Conditions!$S$1:$CT$1,0)+Conditions!$Q$2,FALSE),"")</f>
        <v/>
      </c>
      <c r="GQ60" s="15" t="str">
        <f>IF(GQ33,GQ44*(VLOOKUP(GQ$1,Conditions!$A:$CT,MATCH($B60&amp;"_m1",Conditions!$S$1:$CT$1,0)+Conditions!$Q$2,FALSE)*GQ$19+GQ$18*VLOOKUP(GQ$1,Conditions!$A:$CT,MATCH($B60&amp;"_m2",Conditions!$S$1:$CT$1,0)+Conditions!$Q$2,FALSE))+VLOOKUP(GQ$1,Conditions!$A:$CT,MATCH($B60&amp;"_b",Conditions!$S$1:$CT$1,0)+Conditions!$Q$2,FALSE),"")</f>
        <v/>
      </c>
      <c r="GR60" s="15" t="str">
        <f>IF(GR33,GR44*(VLOOKUP(GR$1,Conditions!$A:$CT,MATCH($B60&amp;"_m1",Conditions!$S$1:$CT$1,0)+Conditions!$Q$2,FALSE)*GR$19+GR$18*VLOOKUP(GR$1,Conditions!$A:$CT,MATCH($B60&amp;"_m2",Conditions!$S$1:$CT$1,0)+Conditions!$Q$2,FALSE))+VLOOKUP(GR$1,Conditions!$A:$CT,MATCH($B60&amp;"_b",Conditions!$S$1:$CT$1,0)+Conditions!$Q$2,FALSE),"")</f>
        <v/>
      </c>
      <c r="GS60" s="15" t="str">
        <f>IF(GS33,GS44*(VLOOKUP(GS$1,Conditions!$A:$CT,MATCH($B60&amp;"_m1",Conditions!$S$1:$CT$1,0)+Conditions!$Q$2,FALSE)*GS$19+GS$18*VLOOKUP(GS$1,Conditions!$A:$CT,MATCH($B60&amp;"_m2",Conditions!$S$1:$CT$1,0)+Conditions!$Q$2,FALSE))+VLOOKUP(GS$1,Conditions!$A:$CT,MATCH($B60&amp;"_b",Conditions!$S$1:$CT$1,0)+Conditions!$Q$2,FALSE),"")</f>
        <v/>
      </c>
      <c r="GT60" s="15" t="str">
        <f>IF(GT33,GT44*(VLOOKUP(GT$1,Conditions!$A:$CT,MATCH($B60&amp;"_m1",Conditions!$S$1:$CT$1,0)+Conditions!$Q$2,FALSE)*GT$19+GT$18*VLOOKUP(GT$1,Conditions!$A:$CT,MATCH($B60&amp;"_m2",Conditions!$S$1:$CT$1,0)+Conditions!$Q$2,FALSE))+VLOOKUP(GT$1,Conditions!$A:$CT,MATCH($B60&amp;"_b",Conditions!$S$1:$CT$1,0)+Conditions!$Q$2,FALSE),"")</f>
        <v/>
      </c>
      <c r="GU60" s="15" t="str">
        <f>IF(GU33,GU44*(VLOOKUP(GU$1,Conditions!$A:$CT,MATCH($B60&amp;"_m1",Conditions!$S$1:$CT$1,0)+Conditions!$Q$2,FALSE)*GU$19+GU$18*VLOOKUP(GU$1,Conditions!$A:$CT,MATCH($B60&amp;"_m2",Conditions!$S$1:$CT$1,0)+Conditions!$Q$2,FALSE))+VLOOKUP(GU$1,Conditions!$A:$CT,MATCH($B60&amp;"_b",Conditions!$S$1:$CT$1,0)+Conditions!$Q$2,FALSE),"")</f>
        <v/>
      </c>
      <c r="GV60" s="15" t="str">
        <f>IF(GV33,GV44*(VLOOKUP(GV$1,Conditions!$A:$CT,MATCH($B60&amp;"_m1",Conditions!$S$1:$CT$1,0)+Conditions!$Q$2,FALSE)*GV$19+GV$18*VLOOKUP(GV$1,Conditions!$A:$CT,MATCH($B60&amp;"_m2",Conditions!$S$1:$CT$1,0)+Conditions!$Q$2,FALSE))+VLOOKUP(GV$1,Conditions!$A:$CT,MATCH($B60&amp;"_b",Conditions!$S$1:$CT$1,0)+Conditions!$Q$2,FALSE),"")</f>
        <v/>
      </c>
      <c r="GW60" s="15" t="str">
        <f>IF(GW33,GW44*(VLOOKUP(GW$1,Conditions!$A:$CT,MATCH($B60&amp;"_m1",Conditions!$S$1:$CT$1,0)+Conditions!$Q$2,FALSE)*GW$19+GW$18*VLOOKUP(GW$1,Conditions!$A:$CT,MATCH($B60&amp;"_m2",Conditions!$S$1:$CT$1,0)+Conditions!$Q$2,FALSE))+VLOOKUP(GW$1,Conditions!$A:$CT,MATCH($B60&amp;"_b",Conditions!$S$1:$CT$1,0)+Conditions!$Q$2,FALSE),"")</f>
        <v/>
      </c>
      <c r="GX60" s="15" t="str">
        <f>IF(GX33,GX44*(VLOOKUP(GX$1,Conditions!$A:$CT,MATCH($B60&amp;"_m1",Conditions!$S$1:$CT$1,0)+Conditions!$Q$2,FALSE)*GX$19+GX$18*VLOOKUP(GX$1,Conditions!$A:$CT,MATCH($B60&amp;"_m2",Conditions!$S$1:$CT$1,0)+Conditions!$Q$2,FALSE))+VLOOKUP(GX$1,Conditions!$A:$CT,MATCH($B60&amp;"_b",Conditions!$S$1:$CT$1,0)+Conditions!$Q$2,FALSE),"")</f>
        <v/>
      </c>
      <c r="GY60" s="15" t="str">
        <f>IF(GY33,GY44*(VLOOKUP(GY$1,Conditions!$A:$CT,MATCH($B60&amp;"_m1",Conditions!$S$1:$CT$1,0)+Conditions!$Q$2,FALSE)*GY$19+GY$18*VLOOKUP(GY$1,Conditions!$A:$CT,MATCH($B60&amp;"_m2",Conditions!$S$1:$CT$1,0)+Conditions!$Q$2,FALSE))+VLOOKUP(GY$1,Conditions!$A:$CT,MATCH($B60&amp;"_b",Conditions!$S$1:$CT$1,0)+Conditions!$Q$2,FALSE),"")</f>
        <v/>
      </c>
      <c r="GZ60" s="15" t="str">
        <f>IF(GZ33,GZ44*(VLOOKUP(GZ$1,Conditions!$A:$CT,MATCH($B60&amp;"_m1",Conditions!$S$1:$CT$1,0)+Conditions!$Q$2,FALSE)*GZ$19+GZ$18*VLOOKUP(GZ$1,Conditions!$A:$CT,MATCH($B60&amp;"_m2",Conditions!$S$1:$CT$1,0)+Conditions!$Q$2,FALSE))+VLOOKUP(GZ$1,Conditions!$A:$CT,MATCH($B60&amp;"_b",Conditions!$S$1:$CT$1,0)+Conditions!$Q$2,FALSE),"")</f>
        <v/>
      </c>
      <c r="HA60" s="15" t="str">
        <f>IF(HA33,HA44*(VLOOKUP(HA$1,Conditions!$A:$CT,MATCH($B60&amp;"_m1",Conditions!$S$1:$CT$1,0)+Conditions!$Q$2,FALSE)*HA$19+HA$18*VLOOKUP(HA$1,Conditions!$A:$CT,MATCH($B60&amp;"_m2",Conditions!$S$1:$CT$1,0)+Conditions!$Q$2,FALSE))+VLOOKUP(HA$1,Conditions!$A:$CT,MATCH($B60&amp;"_b",Conditions!$S$1:$CT$1,0)+Conditions!$Q$2,FALSE),"")</f>
        <v/>
      </c>
      <c r="HB60" s="15" t="str">
        <f>IF(HB33,HB44*(VLOOKUP(HB$1,Conditions!$A:$CT,MATCH($B60&amp;"_m1",Conditions!$S$1:$CT$1,0)+Conditions!$Q$2,FALSE)*HB$19+HB$18*VLOOKUP(HB$1,Conditions!$A:$CT,MATCH($B60&amp;"_m2",Conditions!$S$1:$CT$1,0)+Conditions!$Q$2,FALSE))+VLOOKUP(HB$1,Conditions!$A:$CT,MATCH($B60&amp;"_b",Conditions!$S$1:$CT$1,0)+Conditions!$Q$2,FALSE),"")</f>
        <v/>
      </c>
      <c r="HC60" s="15" t="str">
        <f>IF(HC33,HC44*(VLOOKUP(HC$1,Conditions!$A:$CT,MATCH($B60&amp;"_m1",Conditions!$S$1:$CT$1,0)+Conditions!$Q$2,FALSE)*HC$19+HC$18*VLOOKUP(HC$1,Conditions!$A:$CT,MATCH($B60&amp;"_m2",Conditions!$S$1:$CT$1,0)+Conditions!$Q$2,FALSE))+VLOOKUP(HC$1,Conditions!$A:$CT,MATCH($B60&amp;"_b",Conditions!$S$1:$CT$1,0)+Conditions!$Q$2,FALSE),"")</f>
        <v/>
      </c>
      <c r="HD60" s="15" t="str">
        <f>IF(HD33,HD44*(VLOOKUP(HD$1,Conditions!$A:$CT,MATCH($B60&amp;"_m1",Conditions!$S$1:$CT$1,0)+Conditions!$Q$2,FALSE)*HD$19+HD$18*VLOOKUP(HD$1,Conditions!$A:$CT,MATCH($B60&amp;"_m2",Conditions!$S$1:$CT$1,0)+Conditions!$Q$2,FALSE))+VLOOKUP(HD$1,Conditions!$A:$CT,MATCH($B60&amp;"_b",Conditions!$S$1:$CT$1,0)+Conditions!$Q$2,FALSE),"")</f>
        <v/>
      </c>
      <c r="HE60" s="15" t="str">
        <f>IF(HE33,HE44*(VLOOKUP(HE$1,Conditions!$A:$CT,MATCH($B60&amp;"_m1",Conditions!$S$1:$CT$1,0)+Conditions!$Q$2,FALSE)*HE$19+HE$18*VLOOKUP(HE$1,Conditions!$A:$CT,MATCH($B60&amp;"_m2",Conditions!$S$1:$CT$1,0)+Conditions!$Q$2,FALSE))+VLOOKUP(HE$1,Conditions!$A:$CT,MATCH($B60&amp;"_b",Conditions!$S$1:$CT$1,0)+Conditions!$Q$2,FALSE),"")</f>
        <v/>
      </c>
      <c r="HF60" s="15" t="str">
        <f>IF(HF33,HF44*(VLOOKUP(HF$1,Conditions!$A:$CT,MATCH($B60&amp;"_m1",Conditions!$S$1:$CT$1,0)+Conditions!$Q$2,FALSE)*HF$19+HF$18*VLOOKUP(HF$1,Conditions!$A:$CT,MATCH($B60&amp;"_m2",Conditions!$S$1:$CT$1,0)+Conditions!$Q$2,FALSE))+VLOOKUP(HF$1,Conditions!$A:$CT,MATCH($B60&amp;"_b",Conditions!$S$1:$CT$1,0)+Conditions!$Q$2,FALSE),"")</f>
        <v/>
      </c>
      <c r="HG60" s="15" t="str">
        <f>IF(HG33,HG44*(VLOOKUP(HG$1,Conditions!$A:$CT,MATCH($B60&amp;"_m1",Conditions!$S$1:$CT$1,0)+Conditions!$Q$2,FALSE)*HG$19+HG$18*VLOOKUP(HG$1,Conditions!$A:$CT,MATCH($B60&amp;"_m2",Conditions!$S$1:$CT$1,0)+Conditions!$Q$2,FALSE))+VLOOKUP(HG$1,Conditions!$A:$CT,MATCH($B60&amp;"_b",Conditions!$S$1:$CT$1,0)+Conditions!$Q$2,FALSE),"")</f>
        <v/>
      </c>
      <c r="HH60" s="15" t="str">
        <f>IF(HH33,HH44*(VLOOKUP(HH$1,Conditions!$A:$CT,MATCH($B60&amp;"_m1",Conditions!$S$1:$CT$1,0)+Conditions!$Q$2,FALSE)*HH$19+HH$18*VLOOKUP(HH$1,Conditions!$A:$CT,MATCH($B60&amp;"_m2",Conditions!$S$1:$CT$1,0)+Conditions!$Q$2,FALSE))+VLOOKUP(HH$1,Conditions!$A:$CT,MATCH($B60&amp;"_b",Conditions!$S$1:$CT$1,0)+Conditions!$Q$2,FALSE),"")</f>
        <v/>
      </c>
      <c r="HI60" s="15" t="str">
        <f>IF(HI33,HI44*(VLOOKUP(HI$1,Conditions!$A:$CT,MATCH($B60&amp;"_m1",Conditions!$S$1:$CT$1,0)+Conditions!$Q$2,FALSE)*HI$19+HI$18*VLOOKUP(HI$1,Conditions!$A:$CT,MATCH($B60&amp;"_m2",Conditions!$S$1:$CT$1,0)+Conditions!$Q$2,FALSE))+VLOOKUP(HI$1,Conditions!$A:$CT,MATCH($B60&amp;"_b",Conditions!$S$1:$CT$1,0)+Conditions!$Q$2,FALSE),"")</f>
        <v/>
      </c>
      <c r="HJ60" s="15" t="str">
        <f>IF(HJ33,HJ44*(VLOOKUP(HJ$1,Conditions!$A:$CT,MATCH($B60&amp;"_m1",Conditions!$S$1:$CT$1,0)+Conditions!$Q$2,FALSE)*HJ$19+HJ$18*VLOOKUP(HJ$1,Conditions!$A:$CT,MATCH($B60&amp;"_m2",Conditions!$S$1:$CT$1,0)+Conditions!$Q$2,FALSE))+VLOOKUP(HJ$1,Conditions!$A:$CT,MATCH($B60&amp;"_b",Conditions!$S$1:$CT$1,0)+Conditions!$Q$2,FALSE),"")</f>
        <v/>
      </c>
      <c r="HK60" s="15" t="str">
        <f>IF(HK33,HK44*(VLOOKUP(HK$1,Conditions!$A:$CT,MATCH($B60&amp;"_m1",Conditions!$S$1:$CT$1,0)+Conditions!$Q$2,FALSE)*HK$19+HK$18*VLOOKUP(HK$1,Conditions!$A:$CT,MATCH($B60&amp;"_m2",Conditions!$S$1:$CT$1,0)+Conditions!$Q$2,FALSE))+VLOOKUP(HK$1,Conditions!$A:$CT,MATCH($B60&amp;"_b",Conditions!$S$1:$CT$1,0)+Conditions!$Q$2,FALSE),"")</f>
        <v/>
      </c>
      <c r="HL60" s="15" t="str">
        <f>IF(HL33,HL44*(VLOOKUP(HL$1,Conditions!$A:$CT,MATCH($B60&amp;"_m1",Conditions!$S$1:$CT$1,0)+Conditions!$Q$2,FALSE)*HL$19+HL$18*VLOOKUP(HL$1,Conditions!$A:$CT,MATCH($B60&amp;"_m2",Conditions!$S$1:$CT$1,0)+Conditions!$Q$2,FALSE))+VLOOKUP(HL$1,Conditions!$A:$CT,MATCH($B60&amp;"_b",Conditions!$S$1:$CT$1,0)+Conditions!$Q$2,FALSE),"")</f>
        <v/>
      </c>
      <c r="HM60" s="15" t="str">
        <f>IF(HM33,HM44*(VLOOKUP(HM$1,Conditions!$A:$CT,MATCH($B60&amp;"_m1",Conditions!$S$1:$CT$1,0)+Conditions!$Q$2,FALSE)*HM$19+HM$18*VLOOKUP(HM$1,Conditions!$A:$CT,MATCH($B60&amp;"_m2",Conditions!$S$1:$CT$1,0)+Conditions!$Q$2,FALSE))+VLOOKUP(HM$1,Conditions!$A:$CT,MATCH($B60&amp;"_b",Conditions!$S$1:$CT$1,0)+Conditions!$Q$2,FALSE),"")</f>
        <v/>
      </c>
      <c r="HN60" s="15" t="str">
        <f>IF(HN33,HN44*(VLOOKUP(HN$1,Conditions!$A:$CT,MATCH($B60&amp;"_m1",Conditions!$S$1:$CT$1,0)+Conditions!$Q$2,FALSE)*HN$19+HN$18*VLOOKUP(HN$1,Conditions!$A:$CT,MATCH($B60&amp;"_m2",Conditions!$S$1:$CT$1,0)+Conditions!$Q$2,FALSE))+VLOOKUP(HN$1,Conditions!$A:$CT,MATCH($B60&amp;"_b",Conditions!$S$1:$CT$1,0)+Conditions!$Q$2,FALSE),"")</f>
        <v/>
      </c>
      <c r="HO60" s="15" t="str">
        <f>IF(HO33,HO44*(VLOOKUP(HO$1,Conditions!$A:$CT,MATCH($B60&amp;"_m1",Conditions!$S$1:$CT$1,0)+Conditions!$Q$2,FALSE)*HO$19+HO$18*VLOOKUP(HO$1,Conditions!$A:$CT,MATCH($B60&amp;"_m2",Conditions!$S$1:$CT$1,0)+Conditions!$Q$2,FALSE))+VLOOKUP(HO$1,Conditions!$A:$CT,MATCH($B60&amp;"_b",Conditions!$S$1:$CT$1,0)+Conditions!$Q$2,FALSE),"")</f>
        <v/>
      </c>
      <c r="HP60" s="15" t="str">
        <f>IF(HP33,HP44*(VLOOKUP(HP$1,Conditions!$A:$CT,MATCH($B60&amp;"_m1",Conditions!$S$1:$CT$1,0)+Conditions!$Q$2,FALSE)*HP$19+HP$18*VLOOKUP(HP$1,Conditions!$A:$CT,MATCH($B60&amp;"_m2",Conditions!$S$1:$CT$1,0)+Conditions!$Q$2,FALSE))+VLOOKUP(HP$1,Conditions!$A:$CT,MATCH($B60&amp;"_b",Conditions!$S$1:$CT$1,0)+Conditions!$Q$2,FALSE),"")</f>
        <v/>
      </c>
      <c r="HQ60" s="15" t="str">
        <f>IF(HQ33,HQ44*(VLOOKUP(HQ$1,Conditions!$A:$CT,MATCH($B60&amp;"_m1",Conditions!$S$1:$CT$1,0)+Conditions!$Q$2,FALSE)*HQ$19+HQ$18*VLOOKUP(HQ$1,Conditions!$A:$CT,MATCH($B60&amp;"_m2",Conditions!$S$1:$CT$1,0)+Conditions!$Q$2,FALSE))+VLOOKUP(HQ$1,Conditions!$A:$CT,MATCH($B60&amp;"_b",Conditions!$S$1:$CT$1,0)+Conditions!$Q$2,FALSE),"")</f>
        <v/>
      </c>
      <c r="HR60" s="15" t="str">
        <f>IF(HR33,HR44*(VLOOKUP(HR$1,Conditions!$A:$CT,MATCH($B60&amp;"_m1",Conditions!$S$1:$CT$1,0)+Conditions!$Q$2,FALSE)*HR$19+HR$18*VLOOKUP(HR$1,Conditions!$A:$CT,MATCH($B60&amp;"_m2",Conditions!$S$1:$CT$1,0)+Conditions!$Q$2,FALSE))+VLOOKUP(HR$1,Conditions!$A:$CT,MATCH($B60&amp;"_b",Conditions!$S$1:$CT$1,0)+Conditions!$Q$2,FALSE),"")</f>
        <v/>
      </c>
      <c r="HS60" s="15" t="str">
        <f>IF(HS33,HS44*(VLOOKUP(HS$1,Conditions!$A:$CT,MATCH($B60&amp;"_m1",Conditions!$S$1:$CT$1,0)+Conditions!$Q$2,FALSE)*HS$19+HS$18*VLOOKUP(HS$1,Conditions!$A:$CT,MATCH($B60&amp;"_m2",Conditions!$S$1:$CT$1,0)+Conditions!$Q$2,FALSE))+VLOOKUP(HS$1,Conditions!$A:$CT,MATCH($B60&amp;"_b",Conditions!$S$1:$CT$1,0)+Conditions!$Q$2,FALSE),"")</f>
        <v/>
      </c>
      <c r="HT60" s="15" t="str">
        <f>IF(HT33,HT44*(VLOOKUP(HT$1,Conditions!$A:$CT,MATCH($B60&amp;"_m1",Conditions!$S$1:$CT$1,0)+Conditions!$Q$2,FALSE)*HT$19+HT$18*VLOOKUP(HT$1,Conditions!$A:$CT,MATCH($B60&amp;"_m2",Conditions!$S$1:$CT$1,0)+Conditions!$Q$2,FALSE))+VLOOKUP(HT$1,Conditions!$A:$CT,MATCH($B60&amp;"_b",Conditions!$S$1:$CT$1,0)+Conditions!$Q$2,FALSE),"")</f>
        <v/>
      </c>
      <c r="HU60" s="15" t="str">
        <f>IF(HU33,HU44*(VLOOKUP(HU$1,Conditions!$A:$CT,MATCH($B60&amp;"_m1",Conditions!$S$1:$CT$1,0)+Conditions!$Q$2,FALSE)*HU$19+HU$18*VLOOKUP(HU$1,Conditions!$A:$CT,MATCH($B60&amp;"_m2",Conditions!$S$1:$CT$1,0)+Conditions!$Q$2,FALSE))+VLOOKUP(HU$1,Conditions!$A:$CT,MATCH($B60&amp;"_b",Conditions!$S$1:$CT$1,0)+Conditions!$Q$2,FALSE),"")</f>
        <v/>
      </c>
      <c r="HV60" s="15" t="str">
        <f>IF(HV33,HV44*(VLOOKUP(HV$1,Conditions!$A:$CT,MATCH($B60&amp;"_m1",Conditions!$S$1:$CT$1,0)+Conditions!$Q$2,FALSE)*HV$19+HV$18*VLOOKUP(HV$1,Conditions!$A:$CT,MATCH($B60&amp;"_m2",Conditions!$S$1:$CT$1,0)+Conditions!$Q$2,FALSE))+VLOOKUP(HV$1,Conditions!$A:$CT,MATCH($B60&amp;"_b",Conditions!$S$1:$CT$1,0)+Conditions!$Q$2,FALSE),"")</f>
        <v/>
      </c>
      <c r="HW60" s="15" t="str">
        <f>IF(HW33,HW44*(VLOOKUP(HW$1,Conditions!$A:$CT,MATCH($B60&amp;"_m1",Conditions!$S$1:$CT$1,0)+Conditions!$Q$2,FALSE)*HW$19+HW$18*VLOOKUP(HW$1,Conditions!$A:$CT,MATCH($B60&amp;"_m2",Conditions!$S$1:$CT$1,0)+Conditions!$Q$2,FALSE))+VLOOKUP(HW$1,Conditions!$A:$CT,MATCH($B60&amp;"_b",Conditions!$S$1:$CT$1,0)+Conditions!$Q$2,FALSE),"")</f>
        <v/>
      </c>
      <c r="HX60" s="15" t="str">
        <f>IF(HX33,HX44*(VLOOKUP(HX$1,Conditions!$A:$CT,MATCH($B60&amp;"_m1",Conditions!$S$1:$CT$1,0)+Conditions!$Q$2,FALSE)*HX$19+HX$18*VLOOKUP(HX$1,Conditions!$A:$CT,MATCH($B60&amp;"_m2",Conditions!$S$1:$CT$1,0)+Conditions!$Q$2,FALSE))+VLOOKUP(HX$1,Conditions!$A:$CT,MATCH($B60&amp;"_b",Conditions!$S$1:$CT$1,0)+Conditions!$Q$2,FALSE),"")</f>
        <v/>
      </c>
      <c r="HY60" s="15" t="str">
        <f>IF(HY33,HY44*(VLOOKUP(HY$1,Conditions!$A:$CT,MATCH($B60&amp;"_m1",Conditions!$S$1:$CT$1,0)+Conditions!$Q$2,FALSE)*HY$19+HY$18*VLOOKUP(HY$1,Conditions!$A:$CT,MATCH($B60&amp;"_m2",Conditions!$S$1:$CT$1,0)+Conditions!$Q$2,FALSE))+VLOOKUP(HY$1,Conditions!$A:$CT,MATCH($B60&amp;"_b",Conditions!$S$1:$CT$1,0)+Conditions!$Q$2,FALSE),"")</f>
        <v/>
      </c>
      <c r="HZ60" s="15" t="str">
        <f>IF(HZ33,HZ44*(VLOOKUP(HZ$1,Conditions!$A:$CT,MATCH($B60&amp;"_m1",Conditions!$S$1:$CT$1,0)+Conditions!$Q$2,FALSE)*HZ$19+HZ$18*VLOOKUP(HZ$1,Conditions!$A:$CT,MATCH($B60&amp;"_m2",Conditions!$S$1:$CT$1,0)+Conditions!$Q$2,FALSE))+VLOOKUP(HZ$1,Conditions!$A:$CT,MATCH($B60&amp;"_b",Conditions!$S$1:$CT$1,0)+Conditions!$Q$2,FALSE),"")</f>
        <v/>
      </c>
      <c r="IA60" s="15" t="str">
        <f>IF(IA33,IA44*(VLOOKUP(IA$1,Conditions!$A:$CT,MATCH($B60&amp;"_m1",Conditions!$S$1:$CT$1,0)+Conditions!$Q$2,FALSE)*IA$19+IA$18*VLOOKUP(IA$1,Conditions!$A:$CT,MATCH($B60&amp;"_m2",Conditions!$S$1:$CT$1,0)+Conditions!$Q$2,FALSE))+VLOOKUP(IA$1,Conditions!$A:$CT,MATCH($B60&amp;"_b",Conditions!$S$1:$CT$1,0)+Conditions!$Q$2,FALSE),"")</f>
        <v/>
      </c>
      <c r="IB60" s="15" t="str">
        <f>IF(IB33,IB44*(VLOOKUP(IB$1,Conditions!$A:$CT,MATCH($B60&amp;"_m1",Conditions!$S$1:$CT$1,0)+Conditions!$Q$2,FALSE)*IB$19+IB$18*VLOOKUP(IB$1,Conditions!$A:$CT,MATCH($B60&amp;"_m2",Conditions!$S$1:$CT$1,0)+Conditions!$Q$2,FALSE))+VLOOKUP(IB$1,Conditions!$A:$CT,MATCH($B60&amp;"_b",Conditions!$S$1:$CT$1,0)+Conditions!$Q$2,FALSE),"")</f>
        <v/>
      </c>
      <c r="IC60" s="15" t="str">
        <f>IF(IC33,IC44*(VLOOKUP(IC$1,Conditions!$A:$CT,MATCH($B60&amp;"_m1",Conditions!$S$1:$CT$1,0)+Conditions!$Q$2,FALSE)*IC$19+IC$18*VLOOKUP(IC$1,Conditions!$A:$CT,MATCH($B60&amp;"_m2",Conditions!$S$1:$CT$1,0)+Conditions!$Q$2,FALSE))+VLOOKUP(IC$1,Conditions!$A:$CT,MATCH($B60&amp;"_b",Conditions!$S$1:$CT$1,0)+Conditions!$Q$2,FALSE),"")</f>
        <v/>
      </c>
      <c r="ID60" s="15" t="str">
        <f>IF(ID33,ID44*(VLOOKUP(ID$1,Conditions!$A:$CT,MATCH($B60&amp;"_m1",Conditions!$S$1:$CT$1,0)+Conditions!$Q$2,FALSE)*ID$19+ID$18*VLOOKUP(ID$1,Conditions!$A:$CT,MATCH($B60&amp;"_m2",Conditions!$S$1:$CT$1,0)+Conditions!$Q$2,FALSE))+VLOOKUP(ID$1,Conditions!$A:$CT,MATCH($B60&amp;"_b",Conditions!$S$1:$CT$1,0)+Conditions!$Q$2,FALSE),"")</f>
        <v/>
      </c>
      <c r="IE60" s="15" t="str">
        <f>IF(IE33,IE44*(VLOOKUP(IE$1,Conditions!$A:$CT,MATCH($B60&amp;"_m1",Conditions!$S$1:$CT$1,0)+Conditions!$Q$2,FALSE)*IE$19+IE$18*VLOOKUP(IE$1,Conditions!$A:$CT,MATCH($B60&amp;"_m2",Conditions!$S$1:$CT$1,0)+Conditions!$Q$2,FALSE))+VLOOKUP(IE$1,Conditions!$A:$CT,MATCH($B60&amp;"_b",Conditions!$S$1:$CT$1,0)+Conditions!$Q$2,FALSE),"")</f>
        <v/>
      </c>
      <c r="IF60" s="15" t="str">
        <f>IF(IF33,IF44*(VLOOKUP(IF$1,Conditions!$A:$CT,MATCH($B60&amp;"_m1",Conditions!$S$1:$CT$1,0)+Conditions!$Q$2,FALSE)*IF$19+IF$18*VLOOKUP(IF$1,Conditions!$A:$CT,MATCH($B60&amp;"_m2",Conditions!$S$1:$CT$1,0)+Conditions!$Q$2,FALSE))+VLOOKUP(IF$1,Conditions!$A:$CT,MATCH($B60&amp;"_b",Conditions!$S$1:$CT$1,0)+Conditions!$Q$2,FALSE),"")</f>
        <v/>
      </c>
      <c r="IG60" s="15" t="str">
        <f>IF(IG33,IG44*(VLOOKUP(IG$1,Conditions!$A:$CT,MATCH($B60&amp;"_m1",Conditions!$S$1:$CT$1,0)+Conditions!$Q$2,FALSE)*IG$19+IG$18*VLOOKUP(IG$1,Conditions!$A:$CT,MATCH($B60&amp;"_m2",Conditions!$S$1:$CT$1,0)+Conditions!$Q$2,FALSE))+VLOOKUP(IG$1,Conditions!$A:$CT,MATCH($B60&amp;"_b",Conditions!$S$1:$CT$1,0)+Conditions!$Q$2,FALSE),"")</f>
        <v/>
      </c>
      <c r="IH60" s="15" t="str">
        <f>IF(IH33,IH44*(VLOOKUP(IH$1,Conditions!$A:$CT,MATCH($B60&amp;"_m1",Conditions!$S$1:$CT$1,0)+Conditions!$Q$2,FALSE)*IH$19+IH$18*VLOOKUP(IH$1,Conditions!$A:$CT,MATCH($B60&amp;"_m2",Conditions!$S$1:$CT$1,0)+Conditions!$Q$2,FALSE))+VLOOKUP(IH$1,Conditions!$A:$CT,MATCH($B60&amp;"_b",Conditions!$S$1:$CT$1,0)+Conditions!$Q$2,FALSE),"")</f>
        <v/>
      </c>
      <c r="II60" s="15" t="str">
        <f>IF(II33,II44*(VLOOKUP(II$1,Conditions!$A:$CT,MATCH($B60&amp;"_m1",Conditions!$S$1:$CT$1,0)+Conditions!$Q$2,FALSE)*II$19+II$18*VLOOKUP(II$1,Conditions!$A:$CT,MATCH($B60&amp;"_m2",Conditions!$S$1:$CT$1,0)+Conditions!$Q$2,FALSE))+VLOOKUP(II$1,Conditions!$A:$CT,MATCH($B60&amp;"_b",Conditions!$S$1:$CT$1,0)+Conditions!$Q$2,FALSE),"")</f>
        <v/>
      </c>
      <c r="IJ60" s="15" t="str">
        <f>IF(IJ33,IJ44*(VLOOKUP(IJ$1,Conditions!$A:$CT,MATCH($B60&amp;"_m1",Conditions!$S$1:$CT$1,0)+Conditions!$Q$2,FALSE)*IJ$19+IJ$18*VLOOKUP(IJ$1,Conditions!$A:$CT,MATCH($B60&amp;"_m2",Conditions!$S$1:$CT$1,0)+Conditions!$Q$2,FALSE))+VLOOKUP(IJ$1,Conditions!$A:$CT,MATCH($B60&amp;"_b",Conditions!$S$1:$CT$1,0)+Conditions!$Q$2,FALSE),"")</f>
        <v/>
      </c>
      <c r="IK60" s="15" t="str">
        <f>IF(IK33,IK44*(VLOOKUP(IK$1,Conditions!$A:$CT,MATCH($B60&amp;"_m1",Conditions!$S$1:$CT$1,0)+Conditions!$Q$2,FALSE)*IK$19+IK$18*VLOOKUP(IK$1,Conditions!$A:$CT,MATCH($B60&amp;"_m2",Conditions!$S$1:$CT$1,0)+Conditions!$Q$2,FALSE))+VLOOKUP(IK$1,Conditions!$A:$CT,MATCH($B60&amp;"_b",Conditions!$S$1:$CT$1,0)+Conditions!$Q$2,FALSE),"")</f>
        <v/>
      </c>
      <c r="IL60" s="15" t="str">
        <f>IF(IL33,IL44*(VLOOKUP(IL$1,Conditions!$A:$CT,MATCH($B60&amp;"_m1",Conditions!$S$1:$CT$1,0)+Conditions!$Q$2,FALSE)*IL$19+IL$18*VLOOKUP(IL$1,Conditions!$A:$CT,MATCH($B60&amp;"_m2",Conditions!$S$1:$CT$1,0)+Conditions!$Q$2,FALSE))+VLOOKUP(IL$1,Conditions!$A:$CT,MATCH($B60&amp;"_b",Conditions!$S$1:$CT$1,0)+Conditions!$Q$2,FALSE),"")</f>
        <v/>
      </c>
      <c r="IM60" s="15" t="str">
        <f>IF(IM33,IM44*(VLOOKUP(IM$1,Conditions!$A:$CT,MATCH($B60&amp;"_m1",Conditions!$S$1:$CT$1,0)+Conditions!$Q$2,FALSE)*IM$19+IM$18*VLOOKUP(IM$1,Conditions!$A:$CT,MATCH($B60&amp;"_m2",Conditions!$S$1:$CT$1,0)+Conditions!$Q$2,FALSE))+VLOOKUP(IM$1,Conditions!$A:$CT,MATCH($B60&amp;"_b",Conditions!$S$1:$CT$1,0)+Conditions!$Q$2,FALSE),"")</f>
        <v/>
      </c>
      <c r="IN60" s="15" t="str">
        <f>IF(IN33,IN44*(VLOOKUP(IN$1,Conditions!$A:$CT,MATCH($B60&amp;"_m1",Conditions!$S$1:$CT$1,0)+Conditions!$Q$2,FALSE)*IN$19+IN$18*VLOOKUP(IN$1,Conditions!$A:$CT,MATCH($B60&amp;"_m2",Conditions!$S$1:$CT$1,0)+Conditions!$Q$2,FALSE))+VLOOKUP(IN$1,Conditions!$A:$CT,MATCH($B60&amp;"_b",Conditions!$S$1:$CT$1,0)+Conditions!$Q$2,FALSE),"")</f>
        <v/>
      </c>
      <c r="IO60" s="15" t="str">
        <f>IF(IO33,IO44*(VLOOKUP(IO$1,Conditions!$A:$CT,MATCH($B60&amp;"_m1",Conditions!$S$1:$CT$1,0)+Conditions!$Q$2,FALSE)*IO$19+IO$18*VLOOKUP(IO$1,Conditions!$A:$CT,MATCH($B60&amp;"_m2",Conditions!$S$1:$CT$1,0)+Conditions!$Q$2,FALSE))+VLOOKUP(IO$1,Conditions!$A:$CT,MATCH($B60&amp;"_b",Conditions!$S$1:$CT$1,0)+Conditions!$Q$2,FALSE),"")</f>
        <v/>
      </c>
      <c r="IP60" s="15" t="str">
        <f>IF(IP33,IP44*(VLOOKUP(IP$1,Conditions!$A:$CT,MATCH($B60&amp;"_m1",Conditions!$S$1:$CT$1,0)+Conditions!$Q$2,FALSE)*IP$19+IP$18*VLOOKUP(IP$1,Conditions!$A:$CT,MATCH($B60&amp;"_m2",Conditions!$S$1:$CT$1,0)+Conditions!$Q$2,FALSE))+VLOOKUP(IP$1,Conditions!$A:$CT,MATCH($B60&amp;"_b",Conditions!$S$1:$CT$1,0)+Conditions!$Q$2,FALSE),"")</f>
        <v/>
      </c>
      <c r="IQ60" s="15" t="str">
        <f>IF(IQ33,IQ44*(VLOOKUP(IQ$1,Conditions!$A:$CT,MATCH($B60&amp;"_m1",Conditions!$S$1:$CT$1,0)+Conditions!$Q$2,FALSE)*IQ$19+IQ$18*VLOOKUP(IQ$1,Conditions!$A:$CT,MATCH($B60&amp;"_m2",Conditions!$S$1:$CT$1,0)+Conditions!$Q$2,FALSE))+VLOOKUP(IQ$1,Conditions!$A:$CT,MATCH($B60&amp;"_b",Conditions!$S$1:$CT$1,0)+Conditions!$Q$2,FALSE),"")</f>
        <v/>
      </c>
      <c r="IR60" s="15" t="str">
        <f>IF(IR33,IR44*(VLOOKUP(IR$1,Conditions!$A:$CT,MATCH($B60&amp;"_m1",Conditions!$S$1:$CT$1,0)+Conditions!$Q$2,FALSE)*IR$19+IR$18*VLOOKUP(IR$1,Conditions!$A:$CT,MATCH($B60&amp;"_m2",Conditions!$S$1:$CT$1,0)+Conditions!$Q$2,FALSE))+VLOOKUP(IR$1,Conditions!$A:$CT,MATCH($B60&amp;"_b",Conditions!$S$1:$CT$1,0)+Conditions!$Q$2,FALSE),"")</f>
        <v/>
      </c>
      <c r="IS60" s="15" t="str">
        <f>IF(IS33,IS44*(VLOOKUP(IS$1,Conditions!$A:$CT,MATCH($B60&amp;"_m1",Conditions!$S$1:$CT$1,0)+Conditions!$Q$2,FALSE)*IS$19+IS$18*VLOOKUP(IS$1,Conditions!$A:$CT,MATCH($B60&amp;"_m2",Conditions!$S$1:$CT$1,0)+Conditions!$Q$2,FALSE))+VLOOKUP(IS$1,Conditions!$A:$CT,MATCH($B60&amp;"_b",Conditions!$S$1:$CT$1,0)+Conditions!$Q$2,FALSE),"")</f>
        <v/>
      </c>
      <c r="IT60" s="15" t="str">
        <f>IF(IT33,IT44*(VLOOKUP(IT$1,Conditions!$A:$CT,MATCH($B60&amp;"_m1",Conditions!$S$1:$CT$1,0)+Conditions!$Q$2,FALSE)*IT$19+IT$18*VLOOKUP(IT$1,Conditions!$A:$CT,MATCH($B60&amp;"_m2",Conditions!$S$1:$CT$1,0)+Conditions!$Q$2,FALSE))+VLOOKUP(IT$1,Conditions!$A:$CT,MATCH($B60&amp;"_b",Conditions!$S$1:$CT$1,0)+Conditions!$Q$2,FALSE),"")</f>
        <v/>
      </c>
      <c r="IU60" s="15" t="str">
        <f>IF(IU33,IU44*(VLOOKUP(IU$1,Conditions!$A:$CT,MATCH($B60&amp;"_m1",Conditions!$S$1:$CT$1,0)+Conditions!$Q$2,FALSE)*IU$19+IU$18*VLOOKUP(IU$1,Conditions!$A:$CT,MATCH($B60&amp;"_m2",Conditions!$S$1:$CT$1,0)+Conditions!$Q$2,FALSE))+VLOOKUP(IU$1,Conditions!$A:$CT,MATCH($B60&amp;"_b",Conditions!$S$1:$CT$1,0)+Conditions!$Q$2,FALSE),"")</f>
        <v/>
      </c>
      <c r="IV60" s="15" t="str">
        <f>IF(IV33,IV44*(VLOOKUP(IV$1,Conditions!$A:$CT,MATCH($B60&amp;"_m1",Conditions!$S$1:$CT$1,0)+Conditions!$Q$2,FALSE)*IV$19+IV$18*VLOOKUP(IV$1,Conditions!$A:$CT,MATCH($B60&amp;"_m2",Conditions!$S$1:$CT$1,0)+Conditions!$Q$2,FALSE))+VLOOKUP(IV$1,Conditions!$A:$CT,MATCH($B60&amp;"_b",Conditions!$S$1:$CT$1,0)+Conditions!$Q$2,FALSE),"")</f>
        <v/>
      </c>
      <c r="IW60" s="15" t="str">
        <f>IF(IW33,IW44*(VLOOKUP(IW$1,Conditions!$A:$CT,MATCH($B60&amp;"_m1",Conditions!$S$1:$CT$1,0)+Conditions!$Q$2,FALSE)*IW$19+IW$18*VLOOKUP(IW$1,Conditions!$A:$CT,MATCH($B60&amp;"_m2",Conditions!$S$1:$CT$1,0)+Conditions!$Q$2,FALSE))+VLOOKUP(IW$1,Conditions!$A:$CT,MATCH($B60&amp;"_b",Conditions!$S$1:$CT$1,0)+Conditions!$Q$2,FALSE),"")</f>
        <v/>
      </c>
      <c r="IX60" s="15" t="str">
        <f>IF(IX33,IX44*(VLOOKUP(IX$1,Conditions!$A:$CT,MATCH($B60&amp;"_m1",Conditions!$S$1:$CT$1,0)+Conditions!$Q$2,FALSE)*IX$19+IX$18*VLOOKUP(IX$1,Conditions!$A:$CT,MATCH($B60&amp;"_m2",Conditions!$S$1:$CT$1,0)+Conditions!$Q$2,FALSE))+VLOOKUP(IX$1,Conditions!$A:$CT,MATCH($B60&amp;"_b",Conditions!$S$1:$CT$1,0)+Conditions!$Q$2,FALSE),"")</f>
        <v/>
      </c>
      <c r="IY60" s="15" t="str">
        <f>IF(IY33,IY44*(VLOOKUP(IY$1,Conditions!$A:$CT,MATCH($B60&amp;"_m1",Conditions!$S$1:$CT$1,0)+Conditions!$Q$2,FALSE)*IY$19+IY$18*VLOOKUP(IY$1,Conditions!$A:$CT,MATCH($B60&amp;"_m2",Conditions!$S$1:$CT$1,0)+Conditions!$Q$2,FALSE))+VLOOKUP(IY$1,Conditions!$A:$CT,MATCH($B60&amp;"_b",Conditions!$S$1:$CT$1,0)+Conditions!$Q$2,FALSE),"")</f>
        <v/>
      </c>
      <c r="IZ60" s="15" t="str">
        <f>IF(IZ33,IZ44*(VLOOKUP(IZ$1,Conditions!$A:$CT,MATCH($B60&amp;"_m1",Conditions!$S$1:$CT$1,0)+Conditions!$Q$2,FALSE)*IZ$19+IZ$18*VLOOKUP(IZ$1,Conditions!$A:$CT,MATCH($B60&amp;"_m2",Conditions!$S$1:$CT$1,0)+Conditions!$Q$2,FALSE))+VLOOKUP(IZ$1,Conditions!$A:$CT,MATCH($B60&amp;"_b",Conditions!$S$1:$CT$1,0)+Conditions!$Q$2,FALSE),"")</f>
        <v/>
      </c>
      <c r="JA60" s="15" t="str">
        <f>IF(JA33,JA44*(VLOOKUP(JA$1,Conditions!$A:$CT,MATCH($B60&amp;"_m1",Conditions!$S$1:$CT$1,0)+Conditions!$Q$2,FALSE)*JA$19+JA$18*VLOOKUP(JA$1,Conditions!$A:$CT,MATCH($B60&amp;"_m2",Conditions!$S$1:$CT$1,0)+Conditions!$Q$2,FALSE))+VLOOKUP(JA$1,Conditions!$A:$CT,MATCH($B60&amp;"_b",Conditions!$S$1:$CT$1,0)+Conditions!$Q$2,FALSE),"")</f>
        <v/>
      </c>
      <c r="JB60" s="15" t="str">
        <f>IF(JB33,JB44*(VLOOKUP(JB$1,Conditions!$A:$CT,MATCH($B60&amp;"_m1",Conditions!$S$1:$CT$1,0)+Conditions!$Q$2,FALSE)*JB$19+JB$18*VLOOKUP(JB$1,Conditions!$A:$CT,MATCH($B60&amp;"_m2",Conditions!$S$1:$CT$1,0)+Conditions!$Q$2,FALSE))+VLOOKUP(JB$1,Conditions!$A:$CT,MATCH($B60&amp;"_b",Conditions!$S$1:$CT$1,0)+Conditions!$Q$2,FALSE),"")</f>
        <v/>
      </c>
      <c r="JC60" s="15" t="str">
        <f>IF(JC33,JC44*(VLOOKUP(JC$1,Conditions!$A:$CT,MATCH($B60&amp;"_m1",Conditions!$S$1:$CT$1,0)+Conditions!$Q$2,FALSE)*JC$19+JC$18*VLOOKUP(JC$1,Conditions!$A:$CT,MATCH($B60&amp;"_m2",Conditions!$S$1:$CT$1,0)+Conditions!$Q$2,FALSE))+VLOOKUP(JC$1,Conditions!$A:$CT,MATCH($B60&amp;"_b",Conditions!$S$1:$CT$1,0)+Conditions!$Q$2,FALSE),"")</f>
        <v/>
      </c>
      <c r="JD60" s="15" t="str">
        <f>IF(JD33,JD44*(VLOOKUP(JD$1,Conditions!$A:$CT,MATCH($B60&amp;"_m1",Conditions!$S$1:$CT$1,0)+Conditions!$Q$2,FALSE)*JD$19+JD$18*VLOOKUP(JD$1,Conditions!$A:$CT,MATCH($B60&amp;"_m2",Conditions!$S$1:$CT$1,0)+Conditions!$Q$2,FALSE))+VLOOKUP(JD$1,Conditions!$A:$CT,MATCH($B60&amp;"_b",Conditions!$S$1:$CT$1,0)+Conditions!$Q$2,FALSE),"")</f>
        <v/>
      </c>
      <c r="JE60" s="15" t="str">
        <f>IF(JE33,JE44*(VLOOKUP(JE$1,Conditions!$A:$CT,MATCH($B60&amp;"_m1",Conditions!$S$1:$CT$1,0)+Conditions!$Q$2,FALSE)*JE$19+JE$18*VLOOKUP(JE$1,Conditions!$A:$CT,MATCH($B60&amp;"_m2",Conditions!$S$1:$CT$1,0)+Conditions!$Q$2,FALSE))+VLOOKUP(JE$1,Conditions!$A:$CT,MATCH($B60&amp;"_b",Conditions!$S$1:$CT$1,0)+Conditions!$Q$2,FALSE),"")</f>
        <v/>
      </c>
    </row>
    <row r="61" spans="1:265" s="7" customFormat="1" x14ac:dyDescent="0.2">
      <c r="A61" s="8"/>
      <c r="B61" s="21" t="str">
        <f>CONCATENATE(B34,"_",$C$58)</f>
        <v>methane_TCD</v>
      </c>
      <c r="C61" s="11">
        <v>2</v>
      </c>
      <c r="D61" s="11"/>
      <c r="E61" s="15" t="str">
        <f>IF(E34,E45*(VLOOKUP(E$1,Conditions!$A:$CT,MATCH($B61&amp;"_m1",Conditions!$S$1:$CT$1,0)+Conditions!$Q$2,FALSE)*E$19+E$18*VLOOKUP(E$1,Conditions!$A:$CT,MATCH($B61&amp;"_m2",Conditions!$S$1:$CT$1,0)+Conditions!$Q$2,FALSE))+VLOOKUP(E$1,Conditions!$A:$CT,MATCH($B61&amp;"_b",Conditions!$S$1:$CT$1,0)+Conditions!$Q$2,FALSE),"")</f>
        <v/>
      </c>
      <c r="F61" s="15" t="str">
        <f>IF(F34,F45*(VLOOKUP(F$1,Conditions!$A:$CT,MATCH($B61&amp;"_m1",Conditions!$S$1:$CT$1,0)+Conditions!$Q$2,FALSE)*F$19+F$18*VLOOKUP(F$1,Conditions!$A:$CT,MATCH($B61&amp;"_m2",Conditions!$S$1:$CT$1,0)+Conditions!$Q$2,FALSE))+VLOOKUP(F$1,Conditions!$A:$CT,MATCH($B61&amp;"_b",Conditions!$S$1:$CT$1,0)+Conditions!$Q$2,FALSE),"")</f>
        <v/>
      </c>
      <c r="G61" s="15" t="str">
        <f>IF(G34,G45*(VLOOKUP(G$1,Conditions!$A:$CT,MATCH($B61&amp;"_m1",Conditions!$S$1:$CT$1,0)+Conditions!$Q$2,FALSE)*G$19+G$18*VLOOKUP(G$1,Conditions!$A:$CT,MATCH($B61&amp;"_m2",Conditions!$S$1:$CT$1,0)+Conditions!$Q$2,FALSE))+VLOOKUP(G$1,Conditions!$A:$CT,MATCH($B61&amp;"_b",Conditions!$S$1:$CT$1,0)+Conditions!$Q$2,FALSE),"")</f>
        <v/>
      </c>
      <c r="H61" s="15">
        <f>IF(H34,H45*(VLOOKUP(H$1,Conditions!$A:$CT,MATCH($B61&amp;"_m1",Conditions!$S$1:$CT$1,0)+Conditions!$Q$2,FALSE)*H$19+H$18*VLOOKUP(H$1,Conditions!$A:$CT,MATCH($B61&amp;"_m2",Conditions!$S$1:$CT$1,0)+Conditions!$Q$2,FALSE))+VLOOKUP(H$1,Conditions!$A:$CT,MATCH($B61&amp;"_b",Conditions!$S$1:$CT$1,0)+Conditions!$Q$2,FALSE),"")</f>
        <v>8.827384637058935E-5</v>
      </c>
      <c r="I61" s="15">
        <f>IF(I34,I45*(VLOOKUP(I$1,Conditions!$A:$CT,MATCH($B61&amp;"_m1",Conditions!$S$1:$CT$1,0)+Conditions!$Q$2,FALSE)*I$19+I$18*VLOOKUP(I$1,Conditions!$A:$CT,MATCH($B61&amp;"_m2",Conditions!$S$1:$CT$1,0)+Conditions!$Q$2,FALSE))+VLOOKUP(I$1,Conditions!$A:$CT,MATCH($B61&amp;"_b",Conditions!$S$1:$CT$1,0)+Conditions!$Q$2,FALSE),"")</f>
        <v>9.8972308707320395E-5</v>
      </c>
      <c r="J61" s="15">
        <f>IF(J34,J45*(VLOOKUP(J$1,Conditions!$A:$CT,MATCH($B61&amp;"_m1",Conditions!$S$1:$CT$1,0)+Conditions!$Q$2,FALSE)*J$19+J$18*VLOOKUP(J$1,Conditions!$A:$CT,MATCH($B61&amp;"_m2",Conditions!$S$1:$CT$1,0)+Conditions!$Q$2,FALSE))+VLOOKUP(J$1,Conditions!$A:$CT,MATCH($B61&amp;"_b",Conditions!$S$1:$CT$1,0)+Conditions!$Q$2,FALSE),"")</f>
        <v>7.0888845073401423E-5</v>
      </c>
      <c r="K61" s="15">
        <f>IF(K34,K45*(VLOOKUP(K$1,Conditions!$A:$CT,MATCH($B61&amp;"_m1",Conditions!$S$1:$CT$1,0)+Conditions!$Q$2,FALSE)*K$19+K$18*VLOOKUP(K$1,Conditions!$A:$CT,MATCH($B61&amp;"_m2",Conditions!$S$1:$CT$1,0)+Conditions!$Q$2,FALSE))+VLOOKUP(K$1,Conditions!$A:$CT,MATCH($B61&amp;"_b",Conditions!$S$1:$CT$1,0)+Conditions!$Q$2,FALSE),"")</f>
        <v>8.9977571959815009E-5</v>
      </c>
      <c r="L61" s="15">
        <f>IF(L34,L45*(VLOOKUP(L$1,Conditions!$A:$CT,MATCH($B61&amp;"_m1",Conditions!$S$1:$CT$1,0)+Conditions!$Q$2,FALSE)*L$19+L$18*VLOOKUP(L$1,Conditions!$A:$CT,MATCH($B61&amp;"_m2",Conditions!$S$1:$CT$1,0)+Conditions!$Q$2,FALSE))+VLOOKUP(L$1,Conditions!$A:$CT,MATCH($B61&amp;"_b",Conditions!$S$1:$CT$1,0)+Conditions!$Q$2,FALSE),"")</f>
        <v>9.703359762632716E-5</v>
      </c>
      <c r="M61" s="15">
        <f>IF(M34,M45*(VLOOKUP(M$1,Conditions!$A:$CT,MATCH($B61&amp;"_m1",Conditions!$S$1:$CT$1,0)+Conditions!$Q$2,FALSE)*M$19+M$18*VLOOKUP(M$1,Conditions!$A:$CT,MATCH($B61&amp;"_m2",Conditions!$S$1:$CT$1,0)+Conditions!$Q$2,FALSE))+VLOOKUP(M$1,Conditions!$A:$CT,MATCH($B61&amp;"_b",Conditions!$S$1:$CT$1,0)+Conditions!$Q$2,FALSE),"")</f>
        <v>8.9977571959815009E-5</v>
      </c>
      <c r="N61" s="15">
        <f>IF(N34,N45*(VLOOKUP(N$1,Conditions!$A:$CT,MATCH($B61&amp;"_m1",Conditions!$S$1:$CT$1,0)+Conditions!$Q$2,FALSE)*N$19+N$18*VLOOKUP(N$1,Conditions!$A:$CT,MATCH($B61&amp;"_m2",Conditions!$S$1:$CT$1,0)+Conditions!$Q$2,FALSE))+VLOOKUP(N$1,Conditions!$A:$CT,MATCH($B61&amp;"_b",Conditions!$S$1:$CT$1,0)+Conditions!$Q$2,FALSE),"")</f>
        <v>8.6449559126558961E-5</v>
      </c>
      <c r="O61" s="15">
        <f>IF(O34,O45*(VLOOKUP(O$1,Conditions!$A:$CT,MATCH($B61&amp;"_m1",Conditions!$S$1:$CT$1,0)+Conditions!$Q$2,FALSE)*O$19+O$18*VLOOKUP(O$1,Conditions!$A:$CT,MATCH($B61&amp;"_m2",Conditions!$S$1:$CT$1,0)+Conditions!$Q$2,FALSE))+VLOOKUP(O$1,Conditions!$A:$CT,MATCH($B61&amp;"_b",Conditions!$S$1:$CT$1,0)+Conditions!$Q$2,FALSE),"")</f>
        <v>1.0056161045958325E-4</v>
      </c>
      <c r="P61" s="15">
        <f>IF(P34,P45*(VLOOKUP(P$1,Conditions!$A:$CT,MATCH($B61&amp;"_m1",Conditions!$S$1:$CT$1,0)+Conditions!$Q$2,FALSE)*P$19+P$18*VLOOKUP(P$1,Conditions!$A:$CT,MATCH($B61&amp;"_m2",Conditions!$S$1:$CT$1,0)+Conditions!$Q$2,FALSE))+VLOOKUP(P$1,Conditions!$A:$CT,MATCH($B61&amp;"_b",Conditions!$S$1:$CT$1,0)+Conditions!$Q$2,FALSE),"")</f>
        <v>1.2125560558588926E-4</v>
      </c>
      <c r="Q61" s="15">
        <f>IF(Q34,Q45*(VLOOKUP(Q$1,Conditions!$A:$CT,MATCH($B61&amp;"_m1",Conditions!$S$1:$CT$1,0)+Conditions!$Q$2,FALSE)*Q$19+Q$18*VLOOKUP(Q$1,Conditions!$A:$CT,MATCH($B61&amp;"_m2",Conditions!$S$1:$CT$1,0)+Conditions!$Q$2,FALSE))+VLOOKUP(Q$1,Conditions!$A:$CT,MATCH($B61&amp;"_b",Conditions!$S$1:$CT$1,0)+Conditions!$Q$2,FALSE),"")</f>
        <v>1.23587151327889E-4</v>
      </c>
      <c r="R61" s="15">
        <f>IF(R34,R45*(VLOOKUP(R$1,Conditions!$A:$CT,MATCH($B61&amp;"_m1",Conditions!$S$1:$CT$1,0)+Conditions!$Q$2,FALSE)*R$19+R$18*VLOOKUP(R$1,Conditions!$A:$CT,MATCH($B61&amp;"_m2",Conditions!$S$1:$CT$1,0)+Conditions!$Q$2,FALSE))+VLOOKUP(R$1,Conditions!$A:$CT,MATCH($B61&amp;"_b",Conditions!$S$1:$CT$1,0)+Conditions!$Q$2,FALSE),"")</f>
        <v>1.23587151327889E-4</v>
      </c>
      <c r="S61" s="15">
        <f>IF(S34,S45*(VLOOKUP(S$1,Conditions!$A:$CT,MATCH($B61&amp;"_m1",Conditions!$S$1:$CT$1,0)+Conditions!$Q$2,FALSE)*S$19+S$18*VLOOKUP(S$1,Conditions!$A:$CT,MATCH($B61&amp;"_m2",Conditions!$S$1:$CT$1,0)+Conditions!$Q$2,FALSE))+VLOOKUP(S$1,Conditions!$A:$CT,MATCH($B61&amp;"_b",Conditions!$S$1:$CT$1,0)+Conditions!$Q$2,FALSE),"")</f>
        <v>1.2125560558588926E-4</v>
      </c>
      <c r="T61" s="15">
        <f>IF(T34,T45*(VLOOKUP(T$1,Conditions!$A:$CT,MATCH($B61&amp;"_m1",Conditions!$S$1:$CT$1,0)+Conditions!$Q$2,FALSE)*T$19+T$18*VLOOKUP(T$1,Conditions!$A:$CT,MATCH($B61&amp;"_m2",Conditions!$S$1:$CT$1,0)+Conditions!$Q$2,FALSE))+VLOOKUP(T$1,Conditions!$A:$CT,MATCH($B61&amp;"_b",Conditions!$S$1:$CT$1,0)+Conditions!$Q$2,FALSE),"")</f>
        <v>7.1622162930442263E-5</v>
      </c>
      <c r="U61" s="15">
        <f>IF(U34,U45*(VLOOKUP(U$1,Conditions!$A:$CT,MATCH($B61&amp;"_m1",Conditions!$S$1:$CT$1,0)+Conditions!$Q$2,FALSE)*U$19+U$18*VLOOKUP(U$1,Conditions!$A:$CT,MATCH($B61&amp;"_m2",Conditions!$S$1:$CT$1,0)+Conditions!$Q$2,FALSE))+VLOOKUP(U$1,Conditions!$A:$CT,MATCH($B61&amp;"_b",Conditions!$S$1:$CT$1,0)+Conditions!$Q$2,FALSE),"")</f>
        <v>8.0047095786679479E-5</v>
      </c>
      <c r="V61" s="15">
        <f>IF(V34,V45*(VLOOKUP(V$1,Conditions!$A:$CT,MATCH($B61&amp;"_m1",Conditions!$S$1:$CT$1,0)+Conditions!$Q$2,FALSE)*V$19+V$18*VLOOKUP(V$1,Conditions!$A:$CT,MATCH($B61&amp;"_m2",Conditions!$S$1:$CT$1,0)+Conditions!$Q$2,FALSE))+VLOOKUP(V$1,Conditions!$A:$CT,MATCH($B61&amp;"_b",Conditions!$S$1:$CT$1,0)+Conditions!$Q$2,FALSE),"")</f>
        <v>8.3206445607768433E-5</v>
      </c>
      <c r="W61" s="15">
        <f>IF(W34,W45*(VLOOKUP(W$1,Conditions!$A:$CT,MATCH($B61&amp;"_m1",Conditions!$S$1:$CT$1,0)+Conditions!$Q$2,FALSE)*W$19+W$18*VLOOKUP(W$1,Conditions!$A:$CT,MATCH($B61&amp;"_m2",Conditions!$S$1:$CT$1,0)+Conditions!$Q$2,FALSE))+VLOOKUP(W$1,Conditions!$A:$CT,MATCH($B61&amp;"_b",Conditions!$S$1:$CT$1,0)+Conditions!$Q$2,FALSE),"")</f>
        <v>7.6887745965590525E-5</v>
      </c>
      <c r="X61" s="15">
        <f>IF(X34,X45*(VLOOKUP(X$1,Conditions!$A:$CT,MATCH($B61&amp;"_m1",Conditions!$S$1:$CT$1,0)+Conditions!$Q$2,FALSE)*X$19+X$18*VLOOKUP(X$1,Conditions!$A:$CT,MATCH($B61&amp;"_m2",Conditions!$S$1:$CT$1,0)+Conditions!$Q$2,FALSE))+VLOOKUP(X$1,Conditions!$A:$CT,MATCH($B61&amp;"_b",Conditions!$S$1:$CT$1,0)+Conditions!$Q$2,FALSE),"")</f>
        <v>3.5687464856259103E-5</v>
      </c>
      <c r="Y61" s="15" t="str">
        <f>IF(Y34,Y45*(VLOOKUP(Y$1,Conditions!$A:$CT,MATCH($B61&amp;"_m1",Conditions!$S$1:$CT$1,0)+Conditions!$Q$2,FALSE)*Y$19+Y$18*VLOOKUP(Y$1,Conditions!$A:$CT,MATCH($B61&amp;"_m2",Conditions!$S$1:$CT$1,0)+Conditions!$Q$2,FALSE))+VLOOKUP(Y$1,Conditions!$A:$CT,MATCH($B61&amp;"_b",Conditions!$S$1:$CT$1,0)+Conditions!$Q$2,FALSE),"")</f>
        <v/>
      </c>
      <c r="Z61" s="15" t="str">
        <f>IF(Z34,Z45*(VLOOKUP(Z$1,Conditions!$A:$CT,MATCH($B61&amp;"_m1",Conditions!$S$1:$CT$1,0)+Conditions!$Q$2,FALSE)*Z$19+Z$18*VLOOKUP(Z$1,Conditions!$A:$CT,MATCH($B61&amp;"_m2",Conditions!$S$1:$CT$1,0)+Conditions!$Q$2,FALSE))+VLOOKUP(Z$1,Conditions!$A:$CT,MATCH($B61&amp;"_b",Conditions!$S$1:$CT$1,0)+Conditions!$Q$2,FALSE),"")</f>
        <v/>
      </c>
      <c r="AA61" s="15" t="str">
        <f>IF(AA34,AA45*(VLOOKUP(AA$1,Conditions!$A:$CT,MATCH($B61&amp;"_m1",Conditions!$S$1:$CT$1,0)+Conditions!$Q$2,FALSE)*AA$19+AA$18*VLOOKUP(AA$1,Conditions!$A:$CT,MATCH($B61&amp;"_m2",Conditions!$S$1:$CT$1,0)+Conditions!$Q$2,FALSE))+VLOOKUP(AA$1,Conditions!$A:$CT,MATCH($B61&amp;"_b",Conditions!$S$1:$CT$1,0)+Conditions!$Q$2,FALSE),"")</f>
        <v/>
      </c>
      <c r="AB61" s="15" t="str">
        <f>IF(AB34,AB45*(VLOOKUP(AB$1,Conditions!$A:$CT,MATCH($B61&amp;"_m1",Conditions!$S$1:$CT$1,0)+Conditions!$Q$2,FALSE)*AB$19+AB$18*VLOOKUP(AB$1,Conditions!$A:$CT,MATCH($B61&amp;"_m2",Conditions!$S$1:$CT$1,0)+Conditions!$Q$2,FALSE))+VLOOKUP(AB$1,Conditions!$A:$CT,MATCH($B61&amp;"_b",Conditions!$S$1:$CT$1,0)+Conditions!$Q$2,FALSE),"")</f>
        <v/>
      </c>
      <c r="AC61" s="15" t="str">
        <f>IF(AC34,AC45*(VLOOKUP(AC$1,Conditions!$A:$CT,MATCH($B61&amp;"_m1",Conditions!$S$1:$CT$1,0)+Conditions!$Q$2,FALSE)*AC$19+AC$18*VLOOKUP(AC$1,Conditions!$A:$CT,MATCH($B61&amp;"_m2",Conditions!$S$1:$CT$1,0)+Conditions!$Q$2,FALSE))+VLOOKUP(AC$1,Conditions!$A:$CT,MATCH($B61&amp;"_b",Conditions!$S$1:$CT$1,0)+Conditions!$Q$2,FALSE),"")</f>
        <v/>
      </c>
      <c r="AD61" s="15" t="str">
        <f>IF(AD34,AD45*(VLOOKUP(AD$1,Conditions!$A:$CT,MATCH($B61&amp;"_m1",Conditions!$S$1:$CT$1,0)+Conditions!$Q$2,FALSE)*AD$19+AD$18*VLOOKUP(AD$1,Conditions!$A:$CT,MATCH($B61&amp;"_m2",Conditions!$S$1:$CT$1,0)+Conditions!$Q$2,FALSE))+VLOOKUP(AD$1,Conditions!$A:$CT,MATCH($B61&amp;"_b",Conditions!$S$1:$CT$1,0)+Conditions!$Q$2,FALSE),"")</f>
        <v/>
      </c>
      <c r="AE61" s="15" t="str">
        <f>IF(AE34,AE45*(VLOOKUP(AE$1,Conditions!$A:$CT,MATCH($B61&amp;"_m1",Conditions!$S$1:$CT$1,0)+Conditions!$Q$2,FALSE)*AE$19+AE$18*VLOOKUP(AE$1,Conditions!$A:$CT,MATCH($B61&amp;"_m2",Conditions!$S$1:$CT$1,0)+Conditions!$Q$2,FALSE))+VLOOKUP(AE$1,Conditions!$A:$CT,MATCH($B61&amp;"_b",Conditions!$S$1:$CT$1,0)+Conditions!$Q$2,FALSE),"")</f>
        <v/>
      </c>
      <c r="AF61" s="15" t="e">
        <f>IF(AF34,AF45*(VLOOKUP(AF$1,Conditions!$A:$CT,MATCH($B61&amp;"_m1",Conditions!$S$1:$CT$1,0)+Conditions!$Q$2,FALSE)*AF$19+AF$18*VLOOKUP(AF$1,Conditions!$A:$CT,MATCH($B61&amp;"_m2",Conditions!$S$1:$CT$1,0)+Conditions!$Q$2,FALSE))+VLOOKUP(AF$1,Conditions!$A:$CT,MATCH($B61&amp;"_b",Conditions!$S$1:$CT$1,0)+Conditions!$Q$2,FALSE),"")</f>
        <v>#VALUE!</v>
      </c>
      <c r="AG61" s="15" t="e">
        <f>IF(AG34,AG45*(VLOOKUP(AG$1,Conditions!$A:$CT,MATCH($B61&amp;"_m1",Conditions!$S$1:$CT$1,0)+Conditions!$Q$2,FALSE)*AG$19+AG$18*VLOOKUP(AG$1,Conditions!$A:$CT,MATCH($B61&amp;"_m2",Conditions!$S$1:$CT$1,0)+Conditions!$Q$2,FALSE))+VLOOKUP(AG$1,Conditions!$A:$CT,MATCH($B61&amp;"_b",Conditions!$S$1:$CT$1,0)+Conditions!$Q$2,FALSE),"")</f>
        <v>#VALUE!</v>
      </c>
      <c r="AH61" s="15">
        <f>IF(AH34,AH45*(VLOOKUP(AH$1,Conditions!$A:$CT,MATCH($B61&amp;"_m1",Conditions!$S$1:$CT$1,0)+Conditions!$Q$2,FALSE)*AH$19+AH$18*VLOOKUP(AH$1,Conditions!$A:$CT,MATCH($B61&amp;"_m2",Conditions!$S$1:$CT$1,0)+Conditions!$Q$2,FALSE))+VLOOKUP(AH$1,Conditions!$A:$CT,MATCH($B61&amp;"_b",Conditions!$S$1:$CT$1,0)+Conditions!$Q$2,FALSE),"")</f>
        <v>4.03768655577869E-6</v>
      </c>
      <c r="AI61" s="15">
        <f>IF(AI34,AI45*(VLOOKUP(AI$1,Conditions!$A:$CT,MATCH($B61&amp;"_m1",Conditions!$S$1:$CT$1,0)+Conditions!$Q$2,FALSE)*AI$19+AI$18*VLOOKUP(AI$1,Conditions!$A:$CT,MATCH($B61&amp;"_m2",Conditions!$S$1:$CT$1,0)+Conditions!$Q$2,FALSE))+VLOOKUP(AI$1,Conditions!$A:$CT,MATCH($B61&amp;"_b",Conditions!$S$1:$CT$1,0)+Conditions!$Q$2,FALSE),"")</f>
        <v>4.5081758704462019E-6</v>
      </c>
      <c r="AJ61" s="15">
        <f>IF(AJ34,AJ45*(VLOOKUP(AJ$1,Conditions!$A:$CT,MATCH($B61&amp;"_m1",Conditions!$S$1:$CT$1,0)+Conditions!$Q$2,FALSE)*AJ$19+AJ$18*VLOOKUP(AJ$1,Conditions!$A:$CT,MATCH($B61&amp;"_m2",Conditions!$S$1:$CT$1,0)+Conditions!$Q$2,FALSE))+VLOOKUP(AJ$1,Conditions!$A:$CT,MATCH($B61&amp;"_b",Conditions!$S$1:$CT$1,0)+Conditions!$Q$2,FALSE),"")</f>
        <v>5.3874509831035204E-6</v>
      </c>
      <c r="AK61" s="15" t="str">
        <f>IF(AK34,AK45*(VLOOKUP(AK$1,Conditions!$A:$CT,MATCH($B61&amp;"_m1",Conditions!$S$1:$CT$1,0)+Conditions!$Q$2,FALSE)*AK$19+AK$18*VLOOKUP(AK$1,Conditions!$A:$CT,MATCH($B61&amp;"_m2",Conditions!$S$1:$CT$1,0)+Conditions!$Q$2,FALSE))+VLOOKUP(AK$1,Conditions!$A:$CT,MATCH($B61&amp;"_b",Conditions!$S$1:$CT$1,0)+Conditions!$Q$2,FALSE),"")</f>
        <v/>
      </c>
      <c r="AL61" s="15" t="str">
        <f>IF(AL34,AL45*(VLOOKUP(AL$1,Conditions!$A:$CT,MATCH($B61&amp;"_m1",Conditions!$S$1:$CT$1,0)+Conditions!$Q$2,FALSE)*AL$19+AL$18*VLOOKUP(AL$1,Conditions!$A:$CT,MATCH($B61&amp;"_m2",Conditions!$S$1:$CT$1,0)+Conditions!$Q$2,FALSE))+VLOOKUP(AL$1,Conditions!$A:$CT,MATCH($B61&amp;"_b",Conditions!$S$1:$CT$1,0)+Conditions!$Q$2,FALSE),"")</f>
        <v/>
      </c>
      <c r="AM61" s="15" t="str">
        <f>IF(AM34,AM45*(VLOOKUP(AM$1,Conditions!$A:$CT,MATCH($B61&amp;"_m1",Conditions!$S$1:$CT$1,0)+Conditions!$Q$2,FALSE)*AM$19+AM$18*VLOOKUP(AM$1,Conditions!$A:$CT,MATCH($B61&amp;"_m2",Conditions!$S$1:$CT$1,0)+Conditions!$Q$2,FALSE))+VLOOKUP(AM$1,Conditions!$A:$CT,MATCH($B61&amp;"_b",Conditions!$S$1:$CT$1,0)+Conditions!$Q$2,FALSE),"")</f>
        <v/>
      </c>
      <c r="AN61" s="15" t="str">
        <f>IF(AN34,AN45*(VLOOKUP(AN$1,Conditions!$A:$CT,MATCH($B61&amp;"_m1",Conditions!$S$1:$CT$1,0)+Conditions!$Q$2,FALSE)*AN$19+AN$18*VLOOKUP(AN$1,Conditions!$A:$CT,MATCH($B61&amp;"_m2",Conditions!$S$1:$CT$1,0)+Conditions!$Q$2,FALSE))+VLOOKUP(AN$1,Conditions!$A:$CT,MATCH($B61&amp;"_b",Conditions!$S$1:$CT$1,0)+Conditions!$Q$2,FALSE),"")</f>
        <v/>
      </c>
      <c r="AO61" s="15" t="str">
        <f>IF(AO34,AO45*(VLOOKUP(AO$1,Conditions!$A:$CT,MATCH($B61&amp;"_m1",Conditions!$S$1:$CT$1,0)+Conditions!$Q$2,FALSE)*AO$19+AO$18*VLOOKUP(AO$1,Conditions!$A:$CT,MATCH($B61&amp;"_m2",Conditions!$S$1:$CT$1,0)+Conditions!$Q$2,FALSE))+VLOOKUP(AO$1,Conditions!$A:$CT,MATCH($B61&amp;"_b",Conditions!$S$1:$CT$1,0)+Conditions!$Q$2,FALSE),"")</f>
        <v/>
      </c>
      <c r="AP61" s="15" t="str">
        <f>IF(AP34,AP45*(VLOOKUP(AP$1,Conditions!$A:$CT,MATCH($B61&amp;"_m1",Conditions!$S$1:$CT$1,0)+Conditions!$Q$2,FALSE)*AP$19+AP$18*VLOOKUP(AP$1,Conditions!$A:$CT,MATCH($B61&amp;"_m2",Conditions!$S$1:$CT$1,0)+Conditions!$Q$2,FALSE))+VLOOKUP(AP$1,Conditions!$A:$CT,MATCH($B61&amp;"_b",Conditions!$S$1:$CT$1,0)+Conditions!$Q$2,FALSE),"")</f>
        <v/>
      </c>
      <c r="AQ61" s="15" t="str">
        <f>IF(AQ34,AQ45*(VLOOKUP(AQ$1,Conditions!$A:$CT,MATCH($B61&amp;"_m1",Conditions!$S$1:$CT$1,0)+Conditions!$Q$2,FALSE)*AQ$19+AQ$18*VLOOKUP(AQ$1,Conditions!$A:$CT,MATCH($B61&amp;"_m2",Conditions!$S$1:$CT$1,0)+Conditions!$Q$2,FALSE))+VLOOKUP(AQ$1,Conditions!$A:$CT,MATCH($B61&amp;"_b",Conditions!$S$1:$CT$1,0)+Conditions!$Q$2,FALSE),"")</f>
        <v/>
      </c>
      <c r="AR61" s="15" t="str">
        <f>IF(AR34,AR45*(VLOOKUP(AR$1,Conditions!$A:$CT,MATCH($B61&amp;"_m1",Conditions!$S$1:$CT$1,0)+Conditions!$Q$2,FALSE)*AR$19+AR$18*VLOOKUP(AR$1,Conditions!$A:$CT,MATCH($B61&amp;"_m2",Conditions!$S$1:$CT$1,0)+Conditions!$Q$2,FALSE))+VLOOKUP(AR$1,Conditions!$A:$CT,MATCH($B61&amp;"_b",Conditions!$S$1:$CT$1,0)+Conditions!$Q$2,FALSE),"")</f>
        <v/>
      </c>
      <c r="AS61" s="15" t="str">
        <f>IF(AS34,AS45*(VLOOKUP(AS$1,Conditions!$A:$CT,MATCH($B61&amp;"_m1",Conditions!$S$1:$CT$1,0)+Conditions!$Q$2,FALSE)*AS$19+AS$18*VLOOKUP(AS$1,Conditions!$A:$CT,MATCH($B61&amp;"_m2",Conditions!$S$1:$CT$1,0)+Conditions!$Q$2,FALSE))+VLOOKUP(AS$1,Conditions!$A:$CT,MATCH($B61&amp;"_b",Conditions!$S$1:$CT$1,0)+Conditions!$Q$2,FALSE),"")</f>
        <v/>
      </c>
      <c r="AT61" s="15" t="str">
        <f>IF(AT34,AT45*(VLOOKUP(AT$1,Conditions!$A:$CT,MATCH($B61&amp;"_m1",Conditions!$S$1:$CT$1,0)+Conditions!$Q$2,FALSE)*AT$19+AT$18*VLOOKUP(AT$1,Conditions!$A:$CT,MATCH($B61&amp;"_m2",Conditions!$S$1:$CT$1,0)+Conditions!$Q$2,FALSE))+VLOOKUP(AT$1,Conditions!$A:$CT,MATCH($B61&amp;"_b",Conditions!$S$1:$CT$1,0)+Conditions!$Q$2,FALSE),"")</f>
        <v/>
      </c>
      <c r="AU61" s="15" t="str">
        <f>IF(AU34,AU45*(VLOOKUP(AU$1,Conditions!$A:$CT,MATCH($B61&amp;"_m1",Conditions!$S$1:$CT$1,0)+Conditions!$Q$2,FALSE)*AU$19+AU$18*VLOOKUP(AU$1,Conditions!$A:$CT,MATCH($B61&amp;"_m2",Conditions!$S$1:$CT$1,0)+Conditions!$Q$2,FALSE))+VLOOKUP(AU$1,Conditions!$A:$CT,MATCH($B61&amp;"_b",Conditions!$S$1:$CT$1,0)+Conditions!$Q$2,FALSE),"")</f>
        <v/>
      </c>
      <c r="AV61" s="15" t="str">
        <f>IF(AV34,AV45*(VLOOKUP(AV$1,Conditions!$A:$CT,MATCH($B61&amp;"_m1",Conditions!$S$1:$CT$1,0)+Conditions!$Q$2,FALSE)*AV$19+AV$18*VLOOKUP(AV$1,Conditions!$A:$CT,MATCH($B61&amp;"_m2",Conditions!$S$1:$CT$1,0)+Conditions!$Q$2,FALSE))+VLOOKUP(AV$1,Conditions!$A:$CT,MATCH($B61&amp;"_b",Conditions!$S$1:$CT$1,0)+Conditions!$Q$2,FALSE),"")</f>
        <v/>
      </c>
      <c r="AW61" s="15" t="str">
        <f>IF(AW34,AW45*(VLOOKUP(AW$1,Conditions!$A:$CT,MATCH($B61&amp;"_m1",Conditions!$S$1:$CT$1,0)+Conditions!$Q$2,FALSE)*AW$19+AW$18*VLOOKUP(AW$1,Conditions!$A:$CT,MATCH($B61&amp;"_m2",Conditions!$S$1:$CT$1,0)+Conditions!$Q$2,FALSE))+VLOOKUP(AW$1,Conditions!$A:$CT,MATCH($B61&amp;"_b",Conditions!$S$1:$CT$1,0)+Conditions!$Q$2,FALSE),"")</f>
        <v/>
      </c>
      <c r="AX61" s="15" t="str">
        <f>IF(AX34,AX45*(VLOOKUP(AX$1,Conditions!$A:$CT,MATCH($B61&amp;"_m1",Conditions!$S$1:$CT$1,0)+Conditions!$Q$2,FALSE)*AX$19+AX$18*VLOOKUP(AX$1,Conditions!$A:$CT,MATCH($B61&amp;"_m2",Conditions!$S$1:$CT$1,0)+Conditions!$Q$2,FALSE))+VLOOKUP(AX$1,Conditions!$A:$CT,MATCH($B61&amp;"_b",Conditions!$S$1:$CT$1,0)+Conditions!$Q$2,FALSE),"")</f>
        <v/>
      </c>
      <c r="AY61" s="15" t="str">
        <f>IF(AY34,AY45*(VLOOKUP(AY$1,Conditions!$A:$CT,MATCH($B61&amp;"_m1",Conditions!$S$1:$CT$1,0)+Conditions!$Q$2,FALSE)*AY$19+AY$18*VLOOKUP(AY$1,Conditions!$A:$CT,MATCH($B61&amp;"_m2",Conditions!$S$1:$CT$1,0)+Conditions!$Q$2,FALSE))+VLOOKUP(AY$1,Conditions!$A:$CT,MATCH($B61&amp;"_b",Conditions!$S$1:$CT$1,0)+Conditions!$Q$2,FALSE),"")</f>
        <v/>
      </c>
      <c r="AZ61" s="15" t="str">
        <f>IF(AZ34,AZ45*(VLOOKUP(AZ$1,Conditions!$A:$CT,MATCH($B61&amp;"_m1",Conditions!$S$1:$CT$1,0)+Conditions!$Q$2,FALSE)*AZ$19+AZ$18*VLOOKUP(AZ$1,Conditions!$A:$CT,MATCH($B61&amp;"_m2",Conditions!$S$1:$CT$1,0)+Conditions!$Q$2,FALSE))+VLOOKUP(AZ$1,Conditions!$A:$CT,MATCH($B61&amp;"_b",Conditions!$S$1:$CT$1,0)+Conditions!$Q$2,FALSE),"")</f>
        <v/>
      </c>
      <c r="BA61" s="15" t="str">
        <f>IF(BA34,BA45*(VLOOKUP(BA$1,Conditions!$A:$CT,MATCH($B61&amp;"_m1",Conditions!$S$1:$CT$1,0)+Conditions!$Q$2,FALSE)*BA$19+BA$18*VLOOKUP(BA$1,Conditions!$A:$CT,MATCH($B61&amp;"_m2",Conditions!$S$1:$CT$1,0)+Conditions!$Q$2,FALSE))+VLOOKUP(BA$1,Conditions!$A:$CT,MATCH($B61&amp;"_b",Conditions!$S$1:$CT$1,0)+Conditions!$Q$2,FALSE),"")</f>
        <v/>
      </c>
      <c r="BB61" s="15" t="str">
        <f>IF(BB34,BB45*(VLOOKUP(BB$1,Conditions!$A:$CT,MATCH($B61&amp;"_m1",Conditions!$S$1:$CT$1,0)+Conditions!$Q$2,FALSE)*BB$19+BB$18*VLOOKUP(BB$1,Conditions!$A:$CT,MATCH($B61&amp;"_m2",Conditions!$S$1:$CT$1,0)+Conditions!$Q$2,FALSE))+VLOOKUP(BB$1,Conditions!$A:$CT,MATCH($B61&amp;"_b",Conditions!$S$1:$CT$1,0)+Conditions!$Q$2,FALSE),"")</f>
        <v/>
      </c>
      <c r="BC61" s="15" t="str">
        <f>IF(BC34,BC45*(VLOOKUP(BC$1,Conditions!$A:$CT,MATCH($B61&amp;"_m1",Conditions!$S$1:$CT$1,0)+Conditions!$Q$2,FALSE)*BC$19+BC$18*VLOOKUP(BC$1,Conditions!$A:$CT,MATCH($B61&amp;"_m2",Conditions!$S$1:$CT$1,0)+Conditions!$Q$2,FALSE))+VLOOKUP(BC$1,Conditions!$A:$CT,MATCH($B61&amp;"_b",Conditions!$S$1:$CT$1,0)+Conditions!$Q$2,FALSE),"")</f>
        <v/>
      </c>
      <c r="BD61" s="15" t="str">
        <f>IF(BD34,BD45*(VLOOKUP(BD$1,Conditions!$A:$CT,MATCH($B61&amp;"_m1",Conditions!$S$1:$CT$1,0)+Conditions!$Q$2,FALSE)*BD$19+BD$18*VLOOKUP(BD$1,Conditions!$A:$CT,MATCH($B61&amp;"_m2",Conditions!$S$1:$CT$1,0)+Conditions!$Q$2,FALSE))+VLOOKUP(BD$1,Conditions!$A:$CT,MATCH($B61&amp;"_b",Conditions!$S$1:$CT$1,0)+Conditions!$Q$2,FALSE),"")</f>
        <v/>
      </c>
      <c r="BE61" s="15" t="str">
        <f>IF(BE34,BE45*(VLOOKUP(BE$1,Conditions!$A:$CT,MATCH($B61&amp;"_m1",Conditions!$S$1:$CT$1,0)+Conditions!$Q$2,FALSE)*BE$19+BE$18*VLOOKUP(BE$1,Conditions!$A:$CT,MATCH($B61&amp;"_m2",Conditions!$S$1:$CT$1,0)+Conditions!$Q$2,FALSE))+VLOOKUP(BE$1,Conditions!$A:$CT,MATCH($B61&amp;"_b",Conditions!$S$1:$CT$1,0)+Conditions!$Q$2,FALSE),"")</f>
        <v/>
      </c>
      <c r="BF61" s="15" t="str">
        <f>IF(BF34,BF45*(VLOOKUP(BF$1,Conditions!$A:$CT,MATCH($B61&amp;"_m1",Conditions!$S$1:$CT$1,0)+Conditions!$Q$2,FALSE)*BF$19+BF$18*VLOOKUP(BF$1,Conditions!$A:$CT,MATCH($B61&amp;"_m2",Conditions!$S$1:$CT$1,0)+Conditions!$Q$2,FALSE))+VLOOKUP(BF$1,Conditions!$A:$CT,MATCH($B61&amp;"_b",Conditions!$S$1:$CT$1,0)+Conditions!$Q$2,FALSE),"")</f>
        <v/>
      </c>
      <c r="BG61" s="15" t="str">
        <f>IF(BG34,BG45*(VLOOKUP(BG$1,Conditions!$A:$CT,MATCH($B61&amp;"_m1",Conditions!$S$1:$CT$1,0)+Conditions!$Q$2,FALSE)*BG$19+BG$18*VLOOKUP(BG$1,Conditions!$A:$CT,MATCH($B61&amp;"_m2",Conditions!$S$1:$CT$1,0)+Conditions!$Q$2,FALSE))+VLOOKUP(BG$1,Conditions!$A:$CT,MATCH($B61&amp;"_b",Conditions!$S$1:$CT$1,0)+Conditions!$Q$2,FALSE),"")</f>
        <v/>
      </c>
      <c r="BH61" s="15" t="str">
        <f>IF(BH34,BH45*(VLOOKUP(BH$1,Conditions!$A:$CT,MATCH($B61&amp;"_m1",Conditions!$S$1:$CT$1,0)+Conditions!$Q$2,FALSE)*BH$19+BH$18*VLOOKUP(BH$1,Conditions!$A:$CT,MATCH($B61&amp;"_m2",Conditions!$S$1:$CT$1,0)+Conditions!$Q$2,FALSE))+VLOOKUP(BH$1,Conditions!$A:$CT,MATCH($B61&amp;"_b",Conditions!$S$1:$CT$1,0)+Conditions!$Q$2,FALSE),"")</f>
        <v/>
      </c>
      <c r="BI61" s="15" t="str">
        <f>IF(BI34,BI45*(VLOOKUP(BI$1,Conditions!$A:$CT,MATCH($B61&amp;"_m1",Conditions!$S$1:$CT$1,0)+Conditions!$Q$2,FALSE)*BI$19+BI$18*VLOOKUP(BI$1,Conditions!$A:$CT,MATCH($B61&amp;"_m2",Conditions!$S$1:$CT$1,0)+Conditions!$Q$2,FALSE))+VLOOKUP(BI$1,Conditions!$A:$CT,MATCH($B61&amp;"_b",Conditions!$S$1:$CT$1,0)+Conditions!$Q$2,FALSE),"")</f>
        <v/>
      </c>
      <c r="BJ61" s="15" t="str">
        <f>IF(BJ34,BJ45*(VLOOKUP(BJ$1,Conditions!$A:$CT,MATCH($B61&amp;"_m1",Conditions!$S$1:$CT$1,0)+Conditions!$Q$2,FALSE)*BJ$19+BJ$18*VLOOKUP(BJ$1,Conditions!$A:$CT,MATCH($B61&amp;"_m2",Conditions!$S$1:$CT$1,0)+Conditions!$Q$2,FALSE))+VLOOKUP(BJ$1,Conditions!$A:$CT,MATCH($B61&amp;"_b",Conditions!$S$1:$CT$1,0)+Conditions!$Q$2,FALSE),"")</f>
        <v/>
      </c>
      <c r="BK61" s="15" t="str">
        <f>IF(BK34,BK45*(VLOOKUP(BK$1,Conditions!$A:$CT,MATCH($B61&amp;"_m1",Conditions!$S$1:$CT$1,0)+Conditions!$Q$2,FALSE)*BK$19+BK$18*VLOOKUP(BK$1,Conditions!$A:$CT,MATCH($B61&amp;"_m2",Conditions!$S$1:$CT$1,0)+Conditions!$Q$2,FALSE))+VLOOKUP(BK$1,Conditions!$A:$CT,MATCH($B61&amp;"_b",Conditions!$S$1:$CT$1,0)+Conditions!$Q$2,FALSE),"")</f>
        <v/>
      </c>
      <c r="BL61" s="15" t="str">
        <f>IF(BL34,BL45*(VLOOKUP(BL$1,Conditions!$A:$CT,MATCH($B61&amp;"_m1",Conditions!$S$1:$CT$1,0)+Conditions!$Q$2,FALSE)*BL$19+BL$18*VLOOKUP(BL$1,Conditions!$A:$CT,MATCH($B61&amp;"_m2",Conditions!$S$1:$CT$1,0)+Conditions!$Q$2,FALSE))+VLOOKUP(BL$1,Conditions!$A:$CT,MATCH($B61&amp;"_b",Conditions!$S$1:$CT$1,0)+Conditions!$Q$2,FALSE),"")</f>
        <v/>
      </c>
      <c r="BM61" s="15" t="str">
        <f>IF(BM34,BM45*(VLOOKUP(BM$1,Conditions!$A:$CT,MATCH($B61&amp;"_m1",Conditions!$S$1:$CT$1,0)+Conditions!$Q$2,FALSE)*BM$19+BM$18*VLOOKUP(BM$1,Conditions!$A:$CT,MATCH($B61&amp;"_m2",Conditions!$S$1:$CT$1,0)+Conditions!$Q$2,FALSE))+VLOOKUP(BM$1,Conditions!$A:$CT,MATCH($B61&amp;"_b",Conditions!$S$1:$CT$1,0)+Conditions!$Q$2,FALSE),"")</f>
        <v/>
      </c>
      <c r="BN61" s="15" t="str">
        <f>IF(BN34,BN45*(VLOOKUP(BN$1,Conditions!$A:$CT,MATCH($B61&amp;"_m1",Conditions!$S$1:$CT$1,0)+Conditions!$Q$2,FALSE)*BN$19+BN$18*VLOOKUP(BN$1,Conditions!$A:$CT,MATCH($B61&amp;"_m2",Conditions!$S$1:$CT$1,0)+Conditions!$Q$2,FALSE))+VLOOKUP(BN$1,Conditions!$A:$CT,MATCH($B61&amp;"_b",Conditions!$S$1:$CT$1,0)+Conditions!$Q$2,FALSE),"")</f>
        <v/>
      </c>
      <c r="BO61" s="15" t="str">
        <f>IF(BO34,BO45*(VLOOKUP(BO$1,Conditions!$A:$CT,MATCH($B61&amp;"_m1",Conditions!$S$1:$CT$1,0)+Conditions!$Q$2,FALSE)*BO$19+BO$18*VLOOKUP(BO$1,Conditions!$A:$CT,MATCH($B61&amp;"_m2",Conditions!$S$1:$CT$1,0)+Conditions!$Q$2,FALSE))+VLOOKUP(BO$1,Conditions!$A:$CT,MATCH($B61&amp;"_b",Conditions!$S$1:$CT$1,0)+Conditions!$Q$2,FALSE),"")</f>
        <v/>
      </c>
      <c r="BP61" s="15" t="str">
        <f>IF(BP34,BP45*(VLOOKUP(BP$1,Conditions!$A:$CT,MATCH($B61&amp;"_m1",Conditions!$S$1:$CT$1,0)+Conditions!$Q$2,FALSE)*BP$19+BP$18*VLOOKUP(BP$1,Conditions!$A:$CT,MATCH($B61&amp;"_m2",Conditions!$S$1:$CT$1,0)+Conditions!$Q$2,FALSE))+VLOOKUP(BP$1,Conditions!$A:$CT,MATCH($B61&amp;"_b",Conditions!$S$1:$CT$1,0)+Conditions!$Q$2,FALSE),"")</f>
        <v/>
      </c>
      <c r="BQ61" s="15" t="str">
        <f>IF(BQ34,BQ45*(VLOOKUP(BQ$1,Conditions!$A:$CT,MATCH($B61&amp;"_m1",Conditions!$S$1:$CT$1,0)+Conditions!$Q$2,FALSE)*BQ$19+BQ$18*VLOOKUP(BQ$1,Conditions!$A:$CT,MATCH($B61&amp;"_m2",Conditions!$S$1:$CT$1,0)+Conditions!$Q$2,FALSE))+VLOOKUP(BQ$1,Conditions!$A:$CT,MATCH($B61&amp;"_b",Conditions!$S$1:$CT$1,0)+Conditions!$Q$2,FALSE),"")</f>
        <v/>
      </c>
      <c r="BR61" s="15" t="str">
        <f>IF(BR34,BR45*(VLOOKUP(BR$1,Conditions!$A:$CT,MATCH($B61&amp;"_m1",Conditions!$S$1:$CT$1,0)+Conditions!$Q$2,FALSE)*BR$19+BR$18*VLOOKUP(BR$1,Conditions!$A:$CT,MATCH($B61&amp;"_m2",Conditions!$S$1:$CT$1,0)+Conditions!$Q$2,FALSE))+VLOOKUP(BR$1,Conditions!$A:$CT,MATCH($B61&amp;"_b",Conditions!$S$1:$CT$1,0)+Conditions!$Q$2,FALSE),"")</f>
        <v/>
      </c>
      <c r="BS61" s="15" t="str">
        <f>IF(BS34,BS45*(VLOOKUP(BS$1,Conditions!$A:$CT,MATCH($B61&amp;"_m1",Conditions!$S$1:$CT$1,0)+Conditions!$Q$2,FALSE)*BS$19+BS$18*VLOOKUP(BS$1,Conditions!$A:$CT,MATCH($B61&amp;"_m2",Conditions!$S$1:$CT$1,0)+Conditions!$Q$2,FALSE))+VLOOKUP(BS$1,Conditions!$A:$CT,MATCH($B61&amp;"_b",Conditions!$S$1:$CT$1,0)+Conditions!$Q$2,FALSE),"")</f>
        <v/>
      </c>
      <c r="BT61" s="15" t="str">
        <f>IF(BT34,BT45*(VLOOKUP(BT$1,Conditions!$A:$CT,MATCH($B61&amp;"_m1",Conditions!$S$1:$CT$1,0)+Conditions!$Q$2,FALSE)*BT$19+BT$18*VLOOKUP(BT$1,Conditions!$A:$CT,MATCH($B61&amp;"_m2",Conditions!$S$1:$CT$1,0)+Conditions!$Q$2,FALSE))+VLOOKUP(BT$1,Conditions!$A:$CT,MATCH($B61&amp;"_b",Conditions!$S$1:$CT$1,0)+Conditions!$Q$2,FALSE),"")</f>
        <v/>
      </c>
      <c r="BU61" s="15" t="str">
        <f>IF(BU34,BU45*(VLOOKUP(BU$1,Conditions!$A:$CT,MATCH($B61&amp;"_m1",Conditions!$S$1:$CT$1,0)+Conditions!$Q$2,FALSE)*BU$19+BU$18*VLOOKUP(BU$1,Conditions!$A:$CT,MATCH($B61&amp;"_m2",Conditions!$S$1:$CT$1,0)+Conditions!$Q$2,FALSE))+VLOOKUP(BU$1,Conditions!$A:$CT,MATCH($B61&amp;"_b",Conditions!$S$1:$CT$1,0)+Conditions!$Q$2,FALSE),"")</f>
        <v/>
      </c>
      <c r="BV61" s="15" t="str">
        <f>IF(BV34,BV45*(VLOOKUP(BV$1,Conditions!$A:$CT,MATCH($B61&amp;"_m1",Conditions!$S$1:$CT$1,0)+Conditions!$Q$2,FALSE)*BV$19+BV$18*VLOOKUP(BV$1,Conditions!$A:$CT,MATCH($B61&amp;"_m2",Conditions!$S$1:$CT$1,0)+Conditions!$Q$2,FALSE))+VLOOKUP(BV$1,Conditions!$A:$CT,MATCH($B61&amp;"_b",Conditions!$S$1:$CT$1,0)+Conditions!$Q$2,FALSE),"")</f>
        <v/>
      </c>
      <c r="BW61" s="15" t="str">
        <f>IF(BW34,BW45*(VLOOKUP(BW$1,Conditions!$A:$CT,MATCH($B61&amp;"_m1",Conditions!$S$1:$CT$1,0)+Conditions!$Q$2,FALSE)*BW$19+BW$18*VLOOKUP(BW$1,Conditions!$A:$CT,MATCH($B61&amp;"_m2",Conditions!$S$1:$CT$1,0)+Conditions!$Q$2,FALSE))+VLOOKUP(BW$1,Conditions!$A:$CT,MATCH($B61&amp;"_b",Conditions!$S$1:$CT$1,0)+Conditions!$Q$2,FALSE),"")</f>
        <v/>
      </c>
      <c r="BX61" s="15" t="str">
        <f>IF(BX34,BX45*(VLOOKUP(BX$1,Conditions!$A:$CT,MATCH($B61&amp;"_m1",Conditions!$S$1:$CT$1,0)+Conditions!$Q$2,FALSE)*BX$19+BX$18*VLOOKUP(BX$1,Conditions!$A:$CT,MATCH($B61&amp;"_m2",Conditions!$S$1:$CT$1,0)+Conditions!$Q$2,FALSE))+VLOOKUP(BX$1,Conditions!$A:$CT,MATCH($B61&amp;"_b",Conditions!$S$1:$CT$1,0)+Conditions!$Q$2,FALSE),"")</f>
        <v/>
      </c>
      <c r="BY61" s="15" t="str">
        <f>IF(BY34,BY45*(VLOOKUP(BY$1,Conditions!$A:$CT,MATCH($B61&amp;"_m1",Conditions!$S$1:$CT$1,0)+Conditions!$Q$2,FALSE)*BY$19+BY$18*VLOOKUP(BY$1,Conditions!$A:$CT,MATCH($B61&amp;"_m2",Conditions!$S$1:$CT$1,0)+Conditions!$Q$2,FALSE))+VLOOKUP(BY$1,Conditions!$A:$CT,MATCH($B61&amp;"_b",Conditions!$S$1:$CT$1,0)+Conditions!$Q$2,FALSE),"")</f>
        <v/>
      </c>
      <c r="BZ61" s="15" t="str">
        <f>IF(BZ34,BZ45*(VLOOKUP(BZ$1,Conditions!$A:$CT,MATCH($B61&amp;"_m1",Conditions!$S$1:$CT$1,0)+Conditions!$Q$2,FALSE)*BZ$19+BZ$18*VLOOKUP(BZ$1,Conditions!$A:$CT,MATCH($B61&amp;"_m2",Conditions!$S$1:$CT$1,0)+Conditions!$Q$2,FALSE))+VLOOKUP(BZ$1,Conditions!$A:$CT,MATCH($B61&amp;"_b",Conditions!$S$1:$CT$1,0)+Conditions!$Q$2,FALSE),"")</f>
        <v/>
      </c>
      <c r="CA61" s="15" t="str">
        <f>IF(CA34,CA45*(VLOOKUP(CA$1,Conditions!$A:$CT,MATCH($B61&amp;"_m1",Conditions!$S$1:$CT$1,0)+Conditions!$Q$2,FALSE)*CA$19+CA$18*VLOOKUP(CA$1,Conditions!$A:$CT,MATCH($B61&amp;"_m2",Conditions!$S$1:$CT$1,0)+Conditions!$Q$2,FALSE))+VLOOKUP(CA$1,Conditions!$A:$CT,MATCH($B61&amp;"_b",Conditions!$S$1:$CT$1,0)+Conditions!$Q$2,FALSE),"")</f>
        <v/>
      </c>
      <c r="CB61" s="15" t="str">
        <f>IF(CB34,CB45*(VLOOKUP(CB$1,Conditions!$A:$CT,MATCH($B61&amp;"_m1",Conditions!$S$1:$CT$1,0)+Conditions!$Q$2,FALSE)*CB$19+CB$18*VLOOKUP(CB$1,Conditions!$A:$CT,MATCH($B61&amp;"_m2",Conditions!$S$1:$CT$1,0)+Conditions!$Q$2,FALSE))+VLOOKUP(CB$1,Conditions!$A:$CT,MATCH($B61&amp;"_b",Conditions!$S$1:$CT$1,0)+Conditions!$Q$2,FALSE),"")</f>
        <v/>
      </c>
      <c r="CC61" s="15" t="str">
        <f>IF(CC34,CC45*(VLOOKUP(CC$1,Conditions!$A:$CT,MATCH($B61&amp;"_m1",Conditions!$S$1:$CT$1,0)+Conditions!$Q$2,FALSE)*CC$19+CC$18*VLOOKUP(CC$1,Conditions!$A:$CT,MATCH($B61&amp;"_m2",Conditions!$S$1:$CT$1,0)+Conditions!$Q$2,FALSE))+VLOOKUP(CC$1,Conditions!$A:$CT,MATCH($B61&amp;"_b",Conditions!$S$1:$CT$1,0)+Conditions!$Q$2,FALSE),"")</f>
        <v/>
      </c>
      <c r="CD61" s="15" t="str">
        <f>IF(CD34,CD45*(VLOOKUP(CD$1,Conditions!$A:$CT,MATCH($B61&amp;"_m1",Conditions!$S$1:$CT$1,0)+Conditions!$Q$2,FALSE)*CD$19+CD$18*VLOOKUP(CD$1,Conditions!$A:$CT,MATCH($B61&amp;"_m2",Conditions!$S$1:$CT$1,0)+Conditions!$Q$2,FALSE))+VLOOKUP(CD$1,Conditions!$A:$CT,MATCH($B61&amp;"_b",Conditions!$S$1:$CT$1,0)+Conditions!$Q$2,FALSE),"")</f>
        <v/>
      </c>
      <c r="CE61" s="15" t="str">
        <f>IF(CE34,CE45*(VLOOKUP(CE$1,Conditions!$A:$CT,MATCH($B61&amp;"_m1",Conditions!$S$1:$CT$1,0)+Conditions!$Q$2,FALSE)*CE$19+CE$18*VLOOKUP(CE$1,Conditions!$A:$CT,MATCH($B61&amp;"_m2",Conditions!$S$1:$CT$1,0)+Conditions!$Q$2,FALSE))+VLOOKUP(CE$1,Conditions!$A:$CT,MATCH($B61&amp;"_b",Conditions!$S$1:$CT$1,0)+Conditions!$Q$2,FALSE),"")</f>
        <v/>
      </c>
      <c r="CF61" s="15" t="str">
        <f>IF(CF34,CF45*(VLOOKUP(CF$1,Conditions!$A:$CT,MATCH($B61&amp;"_m1",Conditions!$S$1:$CT$1,0)+Conditions!$Q$2,FALSE)*CF$19+CF$18*VLOOKUP(CF$1,Conditions!$A:$CT,MATCH($B61&amp;"_m2",Conditions!$S$1:$CT$1,0)+Conditions!$Q$2,FALSE))+VLOOKUP(CF$1,Conditions!$A:$CT,MATCH($B61&amp;"_b",Conditions!$S$1:$CT$1,0)+Conditions!$Q$2,FALSE),"")</f>
        <v/>
      </c>
      <c r="CG61" s="15" t="str">
        <f>IF(CG34,CG45*(VLOOKUP(CG$1,Conditions!$A:$CT,MATCH($B61&amp;"_m1",Conditions!$S$1:$CT$1,0)+Conditions!$Q$2,FALSE)*CG$19+CG$18*VLOOKUP(CG$1,Conditions!$A:$CT,MATCH($B61&amp;"_m2",Conditions!$S$1:$CT$1,0)+Conditions!$Q$2,FALSE))+VLOOKUP(CG$1,Conditions!$A:$CT,MATCH($B61&amp;"_b",Conditions!$S$1:$CT$1,0)+Conditions!$Q$2,FALSE),"")</f>
        <v/>
      </c>
      <c r="CH61" s="15" t="str">
        <f>IF(CH34,CH45*(VLOOKUP(CH$1,Conditions!$A:$CT,MATCH($B61&amp;"_m1",Conditions!$S$1:$CT$1,0)+Conditions!$Q$2,FALSE)*CH$19+CH$18*VLOOKUP(CH$1,Conditions!$A:$CT,MATCH($B61&amp;"_m2",Conditions!$S$1:$CT$1,0)+Conditions!$Q$2,FALSE))+VLOOKUP(CH$1,Conditions!$A:$CT,MATCH($B61&amp;"_b",Conditions!$S$1:$CT$1,0)+Conditions!$Q$2,FALSE),"")</f>
        <v/>
      </c>
      <c r="CI61" s="15" t="str">
        <f>IF(CI34,CI45*(VLOOKUP(CI$1,Conditions!$A:$CT,MATCH($B61&amp;"_m1",Conditions!$S$1:$CT$1,0)+Conditions!$Q$2,FALSE)*CI$19+CI$18*VLOOKUP(CI$1,Conditions!$A:$CT,MATCH($B61&amp;"_m2",Conditions!$S$1:$CT$1,0)+Conditions!$Q$2,FALSE))+VLOOKUP(CI$1,Conditions!$A:$CT,MATCH($B61&amp;"_b",Conditions!$S$1:$CT$1,0)+Conditions!$Q$2,FALSE),"")</f>
        <v/>
      </c>
      <c r="CJ61" s="15" t="str">
        <f>IF(CJ34,CJ45*(VLOOKUP(CJ$1,Conditions!$A:$CT,MATCH($B61&amp;"_m1",Conditions!$S$1:$CT$1,0)+Conditions!$Q$2,FALSE)*CJ$19+CJ$18*VLOOKUP(CJ$1,Conditions!$A:$CT,MATCH($B61&amp;"_m2",Conditions!$S$1:$CT$1,0)+Conditions!$Q$2,FALSE))+VLOOKUP(CJ$1,Conditions!$A:$CT,MATCH($B61&amp;"_b",Conditions!$S$1:$CT$1,0)+Conditions!$Q$2,FALSE),"")</f>
        <v/>
      </c>
      <c r="CK61" s="15" t="str">
        <f>IF(CK34,CK45*(VLOOKUP(CK$1,Conditions!$A:$CT,MATCH($B61&amp;"_m1",Conditions!$S$1:$CT$1,0)+Conditions!$Q$2,FALSE)*CK$19+CK$18*VLOOKUP(CK$1,Conditions!$A:$CT,MATCH($B61&amp;"_m2",Conditions!$S$1:$CT$1,0)+Conditions!$Q$2,FALSE))+VLOOKUP(CK$1,Conditions!$A:$CT,MATCH($B61&amp;"_b",Conditions!$S$1:$CT$1,0)+Conditions!$Q$2,FALSE),"")</f>
        <v/>
      </c>
      <c r="CL61" s="15" t="str">
        <f>IF(CL34,CL45*(VLOOKUP(CL$1,Conditions!$A:$CT,MATCH($B61&amp;"_m1",Conditions!$S$1:$CT$1,0)+Conditions!$Q$2,FALSE)*CL$19+CL$18*VLOOKUP(CL$1,Conditions!$A:$CT,MATCH($B61&amp;"_m2",Conditions!$S$1:$CT$1,0)+Conditions!$Q$2,FALSE))+VLOOKUP(CL$1,Conditions!$A:$CT,MATCH($B61&amp;"_b",Conditions!$S$1:$CT$1,0)+Conditions!$Q$2,FALSE),"")</f>
        <v/>
      </c>
      <c r="CM61" s="15" t="str">
        <f>IF(CM34,CM45*(VLOOKUP(CM$1,Conditions!$A:$CT,MATCH($B61&amp;"_m1",Conditions!$S$1:$CT$1,0)+Conditions!$Q$2,FALSE)*CM$19+CM$18*VLOOKUP(CM$1,Conditions!$A:$CT,MATCH($B61&amp;"_m2",Conditions!$S$1:$CT$1,0)+Conditions!$Q$2,FALSE))+VLOOKUP(CM$1,Conditions!$A:$CT,MATCH($B61&amp;"_b",Conditions!$S$1:$CT$1,0)+Conditions!$Q$2,FALSE),"")</f>
        <v/>
      </c>
      <c r="CN61" s="15" t="str">
        <f>IF(CN34,CN45*(VLOOKUP(CN$1,Conditions!$A:$CT,MATCH($B61&amp;"_m1",Conditions!$S$1:$CT$1,0)+Conditions!$Q$2,FALSE)*CN$19+CN$18*VLOOKUP(CN$1,Conditions!$A:$CT,MATCH($B61&amp;"_m2",Conditions!$S$1:$CT$1,0)+Conditions!$Q$2,FALSE))+VLOOKUP(CN$1,Conditions!$A:$CT,MATCH($B61&amp;"_b",Conditions!$S$1:$CT$1,0)+Conditions!$Q$2,FALSE),"")</f>
        <v/>
      </c>
      <c r="CO61" s="15" t="str">
        <f>IF(CO34,CO45*(VLOOKUP(CO$1,Conditions!$A:$CT,MATCH($B61&amp;"_m1",Conditions!$S$1:$CT$1,0)+Conditions!$Q$2,FALSE)*CO$19+CO$18*VLOOKUP(CO$1,Conditions!$A:$CT,MATCH($B61&amp;"_m2",Conditions!$S$1:$CT$1,0)+Conditions!$Q$2,FALSE))+VLOOKUP(CO$1,Conditions!$A:$CT,MATCH($B61&amp;"_b",Conditions!$S$1:$CT$1,0)+Conditions!$Q$2,FALSE),"")</f>
        <v/>
      </c>
      <c r="CP61" s="15" t="str">
        <f>IF(CP34,CP45*(VLOOKUP(CP$1,Conditions!$A:$CT,MATCH($B61&amp;"_m1",Conditions!$S$1:$CT$1,0)+Conditions!$Q$2,FALSE)*CP$19+CP$18*VLOOKUP(CP$1,Conditions!$A:$CT,MATCH($B61&amp;"_m2",Conditions!$S$1:$CT$1,0)+Conditions!$Q$2,FALSE))+VLOOKUP(CP$1,Conditions!$A:$CT,MATCH($B61&amp;"_b",Conditions!$S$1:$CT$1,0)+Conditions!$Q$2,FALSE),"")</f>
        <v/>
      </c>
      <c r="CQ61" s="15" t="str">
        <f>IF(CQ34,CQ45*(VLOOKUP(CQ$1,Conditions!$A:$CT,MATCH($B61&amp;"_m1",Conditions!$S$1:$CT$1,0)+Conditions!$Q$2,FALSE)*CQ$19+CQ$18*VLOOKUP(CQ$1,Conditions!$A:$CT,MATCH($B61&amp;"_m2",Conditions!$S$1:$CT$1,0)+Conditions!$Q$2,FALSE))+VLOOKUP(CQ$1,Conditions!$A:$CT,MATCH($B61&amp;"_b",Conditions!$S$1:$CT$1,0)+Conditions!$Q$2,FALSE),"")</f>
        <v/>
      </c>
      <c r="CR61" s="15" t="str">
        <f>IF(CR34,CR45*(VLOOKUP(CR$1,Conditions!$A:$CT,MATCH($B61&amp;"_m1",Conditions!$S$1:$CT$1,0)+Conditions!$Q$2,FALSE)*CR$19+CR$18*VLOOKUP(CR$1,Conditions!$A:$CT,MATCH($B61&amp;"_m2",Conditions!$S$1:$CT$1,0)+Conditions!$Q$2,FALSE))+VLOOKUP(CR$1,Conditions!$A:$CT,MATCH($B61&amp;"_b",Conditions!$S$1:$CT$1,0)+Conditions!$Q$2,FALSE),"")</f>
        <v/>
      </c>
      <c r="CS61" s="15" t="str">
        <f>IF(CS34,CS45*(VLOOKUP(CS$1,Conditions!$A:$CT,MATCH($B61&amp;"_m1",Conditions!$S$1:$CT$1,0)+Conditions!$Q$2,FALSE)*CS$19+CS$18*VLOOKUP(CS$1,Conditions!$A:$CT,MATCH($B61&amp;"_m2",Conditions!$S$1:$CT$1,0)+Conditions!$Q$2,FALSE))+VLOOKUP(CS$1,Conditions!$A:$CT,MATCH($B61&amp;"_b",Conditions!$S$1:$CT$1,0)+Conditions!$Q$2,FALSE),"")</f>
        <v/>
      </c>
      <c r="CT61" s="15" t="str">
        <f>IF(CT34,CT45*(VLOOKUP(CT$1,Conditions!$A:$CT,MATCH($B61&amp;"_m1",Conditions!$S$1:$CT$1,0)+Conditions!$Q$2,FALSE)*CT$19+CT$18*VLOOKUP(CT$1,Conditions!$A:$CT,MATCH($B61&amp;"_m2",Conditions!$S$1:$CT$1,0)+Conditions!$Q$2,FALSE))+VLOOKUP(CT$1,Conditions!$A:$CT,MATCH($B61&amp;"_b",Conditions!$S$1:$CT$1,0)+Conditions!$Q$2,FALSE),"")</f>
        <v/>
      </c>
      <c r="CU61" s="15" t="str">
        <f>IF(CU34,CU45*(VLOOKUP(CU$1,Conditions!$A:$CT,MATCH($B61&amp;"_m1",Conditions!$S$1:$CT$1,0)+Conditions!$Q$2,FALSE)*CU$19+CU$18*VLOOKUP(CU$1,Conditions!$A:$CT,MATCH($B61&amp;"_m2",Conditions!$S$1:$CT$1,0)+Conditions!$Q$2,FALSE))+VLOOKUP(CU$1,Conditions!$A:$CT,MATCH($B61&amp;"_b",Conditions!$S$1:$CT$1,0)+Conditions!$Q$2,FALSE),"")</f>
        <v/>
      </c>
      <c r="CV61" s="15">
        <f>IF(CV34,CV45*(VLOOKUP(CV$1,Conditions!$A:$CT,MATCH($B61&amp;"_m1",Conditions!$S$1:$CT$1,0)+Conditions!$Q$2,FALSE)*CV$19+CV$18*VLOOKUP(CV$1,Conditions!$A:$CT,MATCH($B61&amp;"_m2",Conditions!$S$1:$CT$1,0)+Conditions!$Q$2,FALSE))+VLOOKUP(CV$1,Conditions!$A:$CT,MATCH($B61&amp;"_b",Conditions!$S$1:$CT$1,0)+Conditions!$Q$2,FALSE),"")</f>
        <v>2.1406061184511762E-6</v>
      </c>
      <c r="CW61" s="15">
        <f>IF(CW34,CW45*(VLOOKUP(CW$1,Conditions!$A:$CT,MATCH($B61&amp;"_m1",Conditions!$S$1:$CT$1,0)+Conditions!$Q$2,FALSE)*CW$19+CW$18*VLOOKUP(CW$1,Conditions!$A:$CT,MATCH($B61&amp;"_m2",Conditions!$S$1:$CT$1,0)+Conditions!$Q$2,FALSE))+VLOOKUP(CW$1,Conditions!$A:$CT,MATCH($B61&amp;"_b",Conditions!$S$1:$CT$1,0)+Conditions!$Q$2,FALSE),"")</f>
        <v>1.4263593839286424E-6</v>
      </c>
      <c r="CX61" s="15">
        <f>IF(CX34,CX45*(VLOOKUP(CX$1,Conditions!$A:$CT,MATCH($B61&amp;"_m1",Conditions!$S$1:$CT$1,0)+Conditions!$Q$2,FALSE)*CX$19+CX$18*VLOOKUP(CX$1,Conditions!$A:$CT,MATCH($B61&amp;"_m2",Conditions!$S$1:$CT$1,0)+Conditions!$Q$2,FALSE))+VLOOKUP(CX$1,Conditions!$A:$CT,MATCH($B61&amp;"_b",Conditions!$S$1:$CT$1,0)+Conditions!$Q$2,FALSE),"")</f>
        <v>1.3682230218163433E-6</v>
      </c>
      <c r="CY61" s="15">
        <f>IF(CY34,CY45*(VLOOKUP(CY$1,Conditions!$A:$CT,MATCH($B61&amp;"_m1",Conditions!$S$1:$CT$1,0)+Conditions!$Q$2,FALSE)*CY$19+CY$18*VLOOKUP(CY$1,Conditions!$A:$CT,MATCH($B61&amp;"_m2",Conditions!$S$1:$CT$1,0)+Conditions!$Q$2,FALSE))+VLOOKUP(CY$1,Conditions!$A:$CT,MATCH($B61&amp;"_b",Conditions!$S$1:$CT$1,0)+Conditions!$Q$2,FALSE),"")</f>
        <v>1.3239286506831631E-6</v>
      </c>
      <c r="CZ61" s="15">
        <f>IF(CZ34,CZ45*(VLOOKUP(CZ$1,Conditions!$A:$CT,MATCH($B61&amp;"_m1",Conditions!$S$1:$CT$1,0)+Conditions!$Q$2,FALSE)*CZ$19+CZ$18*VLOOKUP(CZ$1,Conditions!$A:$CT,MATCH($B61&amp;"_m2",Conditions!$S$1:$CT$1,0)+Conditions!$Q$2,FALSE))+VLOOKUP(CZ$1,Conditions!$A:$CT,MATCH($B61&amp;"_b",Conditions!$S$1:$CT$1,0)+Conditions!$Q$2,FALSE),"")</f>
        <v>1.3322338452706342E-6</v>
      </c>
      <c r="DA61" s="15">
        <f>IF(DA34,DA45*(VLOOKUP(DA$1,Conditions!$A:$CT,MATCH($B61&amp;"_m1",Conditions!$S$1:$CT$1,0)+Conditions!$Q$2,FALSE)*DA$19+DA$18*VLOOKUP(DA$1,Conditions!$A:$CT,MATCH($B61&amp;"_m2",Conditions!$S$1:$CT$1,0)+Conditions!$Q$2,FALSE))+VLOOKUP(DA$1,Conditions!$A:$CT,MATCH($B61&amp;"_b",Conditions!$S$1:$CT$1,0)+Conditions!$Q$2,FALSE),"")</f>
        <v>1.3543810308372244E-6</v>
      </c>
      <c r="DB61" s="15">
        <f>IF(DB34,DB45*(VLOOKUP(DB$1,Conditions!$A:$CT,MATCH($B61&amp;"_m1",Conditions!$S$1:$CT$1,0)+Conditions!$Q$2,FALSE)*DB$19+DB$18*VLOOKUP(DB$1,Conditions!$A:$CT,MATCH($B61&amp;"_m2",Conditions!$S$1:$CT$1,0)+Conditions!$Q$2,FALSE))+VLOOKUP(DB$1,Conditions!$A:$CT,MATCH($B61&amp;"_b",Conditions!$S$1:$CT$1,0)+Conditions!$Q$2,FALSE),"")</f>
        <v>1.3709914200121671E-6</v>
      </c>
      <c r="DC61" s="15">
        <f>IF(DC34,DC45*(VLOOKUP(DC$1,Conditions!$A:$CT,MATCH($B61&amp;"_m1",Conditions!$S$1:$CT$1,0)+Conditions!$Q$2,FALSE)*DC$19+DC$18*VLOOKUP(DC$1,Conditions!$A:$CT,MATCH($B61&amp;"_m2",Conditions!$S$1:$CT$1,0)+Conditions!$Q$2,FALSE))+VLOOKUP(DC$1,Conditions!$A:$CT,MATCH($B61&amp;"_b",Conditions!$S$1:$CT$1,0)+Conditions!$Q$2,FALSE),"")</f>
        <v>1.3737598182079909E-6</v>
      </c>
      <c r="DD61" s="15">
        <f>IF(DD34,DD45*(VLOOKUP(DD$1,Conditions!$A:$CT,MATCH($B61&amp;"_m1",Conditions!$S$1:$CT$1,0)+Conditions!$Q$2,FALSE)*DD$19+DD$18*VLOOKUP(DD$1,Conditions!$A:$CT,MATCH($B61&amp;"_m2",Conditions!$S$1:$CT$1,0)+Conditions!$Q$2,FALSE))+VLOOKUP(DD$1,Conditions!$A:$CT,MATCH($B61&amp;"_b",Conditions!$S$1:$CT$1,0)+Conditions!$Q$2,FALSE),"")</f>
        <v>6.1356386437004055E-6</v>
      </c>
      <c r="DE61" s="15">
        <f>IF(DE34,DE45*(VLOOKUP(DE$1,Conditions!$A:$CT,MATCH($B61&amp;"_m1",Conditions!$S$1:$CT$1,0)+Conditions!$Q$2,FALSE)*DE$19+DE$18*VLOOKUP(DE$1,Conditions!$A:$CT,MATCH($B61&amp;"_m2",Conditions!$S$1:$CT$1,0)+Conditions!$Q$2,FALSE))+VLOOKUP(DE$1,Conditions!$A:$CT,MATCH($B61&amp;"_b",Conditions!$S$1:$CT$1,0)+Conditions!$Q$2,FALSE),"")</f>
        <v>5.7953279203092719E-6</v>
      </c>
      <c r="DF61" s="15">
        <f>IF(DF34,DF45*(VLOOKUP(DF$1,Conditions!$A:$CT,MATCH($B61&amp;"_m1",Conditions!$S$1:$CT$1,0)+Conditions!$Q$2,FALSE)*DF$19+DF$18*VLOOKUP(DF$1,Conditions!$A:$CT,MATCH($B61&amp;"_m2",Conditions!$S$1:$CT$1,0)+Conditions!$Q$2,FALSE))+VLOOKUP(DF$1,Conditions!$A:$CT,MATCH($B61&amp;"_b",Conditions!$S$1:$CT$1,0)+Conditions!$Q$2,FALSE),"")</f>
        <v>5.7061989213258793E-6</v>
      </c>
      <c r="DG61" s="15">
        <f>IF(DG34,DG45*(VLOOKUP(DG$1,Conditions!$A:$CT,MATCH($B61&amp;"_m1",Conditions!$S$1:$CT$1,0)+Conditions!$Q$2,FALSE)*DG$19+DG$18*VLOOKUP(DG$1,Conditions!$A:$CT,MATCH($B61&amp;"_m2",Conditions!$S$1:$CT$1,0)+Conditions!$Q$2,FALSE))+VLOOKUP(DG$1,Conditions!$A:$CT,MATCH($B61&amp;"_b",Conditions!$S$1:$CT$1,0)+Conditions!$Q$2,FALSE),"")</f>
        <v>6.8729785443811955E-6</v>
      </c>
      <c r="DH61" s="15" t="str">
        <f>IF(DH34,DH45*(VLOOKUP(DH$1,Conditions!$A:$CT,MATCH($B61&amp;"_m1",Conditions!$S$1:$CT$1,0)+Conditions!$Q$2,FALSE)*DH$19+DH$18*VLOOKUP(DH$1,Conditions!$A:$CT,MATCH($B61&amp;"_m2",Conditions!$S$1:$CT$1,0)+Conditions!$Q$2,FALSE))+VLOOKUP(DH$1,Conditions!$A:$CT,MATCH($B61&amp;"_b",Conditions!$S$1:$CT$1,0)+Conditions!$Q$2,FALSE),"")</f>
        <v/>
      </c>
      <c r="DI61" s="15" t="str">
        <f>IF(DI34,DI45*(VLOOKUP(DI$1,Conditions!$A:$CT,MATCH($B61&amp;"_m1",Conditions!$S$1:$CT$1,0)+Conditions!$Q$2,FALSE)*DI$19+DI$18*VLOOKUP(DI$1,Conditions!$A:$CT,MATCH($B61&amp;"_m2",Conditions!$S$1:$CT$1,0)+Conditions!$Q$2,FALSE))+VLOOKUP(DI$1,Conditions!$A:$CT,MATCH($B61&amp;"_b",Conditions!$S$1:$CT$1,0)+Conditions!$Q$2,FALSE),"")</f>
        <v/>
      </c>
      <c r="DJ61" s="15" t="str">
        <f>IF(DJ34,DJ45*(VLOOKUP(DJ$1,Conditions!$A:$CT,MATCH($B61&amp;"_m1",Conditions!$S$1:$CT$1,0)+Conditions!$Q$2,FALSE)*DJ$19+DJ$18*VLOOKUP(DJ$1,Conditions!$A:$CT,MATCH($B61&amp;"_m2",Conditions!$S$1:$CT$1,0)+Conditions!$Q$2,FALSE))+VLOOKUP(DJ$1,Conditions!$A:$CT,MATCH($B61&amp;"_b",Conditions!$S$1:$CT$1,0)+Conditions!$Q$2,FALSE),"")</f>
        <v/>
      </c>
      <c r="DK61" s="15" t="str">
        <f>IF(DK34,DK45*(VLOOKUP(DK$1,Conditions!$A:$CT,MATCH($B61&amp;"_m1",Conditions!$S$1:$CT$1,0)+Conditions!$Q$2,FALSE)*DK$19+DK$18*VLOOKUP(DK$1,Conditions!$A:$CT,MATCH($B61&amp;"_m2",Conditions!$S$1:$CT$1,0)+Conditions!$Q$2,FALSE))+VLOOKUP(DK$1,Conditions!$A:$CT,MATCH($B61&amp;"_b",Conditions!$S$1:$CT$1,0)+Conditions!$Q$2,FALSE),"")</f>
        <v/>
      </c>
      <c r="DL61" s="15" t="str">
        <f>IF(DL34,DL45*(VLOOKUP(DL$1,Conditions!$A:$CT,MATCH($B61&amp;"_m1",Conditions!$S$1:$CT$1,0)+Conditions!$Q$2,FALSE)*DL$19+DL$18*VLOOKUP(DL$1,Conditions!$A:$CT,MATCH($B61&amp;"_m2",Conditions!$S$1:$CT$1,0)+Conditions!$Q$2,FALSE))+VLOOKUP(DL$1,Conditions!$A:$CT,MATCH($B61&amp;"_b",Conditions!$S$1:$CT$1,0)+Conditions!$Q$2,FALSE),"")</f>
        <v/>
      </c>
      <c r="DM61" s="15" t="str">
        <f>IF(DM34,DM45*(VLOOKUP(DM$1,Conditions!$A:$CT,MATCH($B61&amp;"_m1",Conditions!$S$1:$CT$1,0)+Conditions!$Q$2,FALSE)*DM$19+DM$18*VLOOKUP(DM$1,Conditions!$A:$CT,MATCH($B61&amp;"_m2",Conditions!$S$1:$CT$1,0)+Conditions!$Q$2,FALSE))+VLOOKUP(DM$1,Conditions!$A:$CT,MATCH($B61&amp;"_b",Conditions!$S$1:$CT$1,0)+Conditions!$Q$2,FALSE),"")</f>
        <v/>
      </c>
      <c r="DN61" s="15" t="str">
        <f>IF(DN34,DN45*(VLOOKUP(DN$1,Conditions!$A:$CT,MATCH($B61&amp;"_m1",Conditions!$S$1:$CT$1,0)+Conditions!$Q$2,FALSE)*DN$19+DN$18*VLOOKUP(DN$1,Conditions!$A:$CT,MATCH($B61&amp;"_m2",Conditions!$S$1:$CT$1,0)+Conditions!$Q$2,FALSE))+VLOOKUP(DN$1,Conditions!$A:$CT,MATCH($B61&amp;"_b",Conditions!$S$1:$CT$1,0)+Conditions!$Q$2,FALSE),"")</f>
        <v/>
      </c>
      <c r="DO61" s="15" t="str">
        <f>IF(DO34,DO45*(VLOOKUP(DO$1,Conditions!$A:$CT,MATCH($B61&amp;"_m1",Conditions!$S$1:$CT$1,0)+Conditions!$Q$2,FALSE)*DO$19+DO$18*VLOOKUP(DO$1,Conditions!$A:$CT,MATCH($B61&amp;"_m2",Conditions!$S$1:$CT$1,0)+Conditions!$Q$2,FALSE))+VLOOKUP(DO$1,Conditions!$A:$CT,MATCH($B61&amp;"_b",Conditions!$S$1:$CT$1,0)+Conditions!$Q$2,FALSE),"")</f>
        <v/>
      </c>
      <c r="DP61" s="15" t="str">
        <f>IF(DP34,DP45*(VLOOKUP(DP$1,Conditions!$A:$CT,MATCH($B61&amp;"_m1",Conditions!$S$1:$CT$1,0)+Conditions!$Q$2,FALSE)*DP$19+DP$18*VLOOKUP(DP$1,Conditions!$A:$CT,MATCH($B61&amp;"_m2",Conditions!$S$1:$CT$1,0)+Conditions!$Q$2,FALSE))+VLOOKUP(DP$1,Conditions!$A:$CT,MATCH($B61&amp;"_b",Conditions!$S$1:$CT$1,0)+Conditions!$Q$2,FALSE),"")</f>
        <v/>
      </c>
      <c r="DQ61" s="15" t="str">
        <f>IF(DQ34,DQ45*(VLOOKUP(DQ$1,Conditions!$A:$CT,MATCH($B61&amp;"_m1",Conditions!$S$1:$CT$1,0)+Conditions!$Q$2,FALSE)*DQ$19+DQ$18*VLOOKUP(DQ$1,Conditions!$A:$CT,MATCH($B61&amp;"_m2",Conditions!$S$1:$CT$1,0)+Conditions!$Q$2,FALSE))+VLOOKUP(DQ$1,Conditions!$A:$CT,MATCH($B61&amp;"_b",Conditions!$S$1:$CT$1,0)+Conditions!$Q$2,FALSE),"")</f>
        <v/>
      </c>
      <c r="DR61" s="15" t="str">
        <f>IF(DR34,DR45*(VLOOKUP(DR$1,Conditions!$A:$CT,MATCH($B61&amp;"_m1",Conditions!$S$1:$CT$1,0)+Conditions!$Q$2,FALSE)*DR$19+DR$18*VLOOKUP(DR$1,Conditions!$A:$CT,MATCH($B61&amp;"_m2",Conditions!$S$1:$CT$1,0)+Conditions!$Q$2,FALSE))+VLOOKUP(DR$1,Conditions!$A:$CT,MATCH($B61&amp;"_b",Conditions!$S$1:$CT$1,0)+Conditions!$Q$2,FALSE),"")</f>
        <v/>
      </c>
      <c r="DS61" s="15" t="str">
        <f>IF(DS34,DS45*(VLOOKUP(DS$1,Conditions!$A:$CT,MATCH($B61&amp;"_m1",Conditions!$S$1:$CT$1,0)+Conditions!$Q$2,FALSE)*DS$19+DS$18*VLOOKUP(DS$1,Conditions!$A:$CT,MATCH($B61&amp;"_m2",Conditions!$S$1:$CT$1,0)+Conditions!$Q$2,FALSE))+VLOOKUP(DS$1,Conditions!$A:$CT,MATCH($B61&amp;"_b",Conditions!$S$1:$CT$1,0)+Conditions!$Q$2,FALSE),"")</f>
        <v/>
      </c>
      <c r="DT61" s="15" t="str">
        <f>IF(DT34,DT45*(VLOOKUP(DT$1,Conditions!$A:$CT,MATCH($B61&amp;"_m1",Conditions!$S$1:$CT$1,0)+Conditions!$Q$2,FALSE)*DT$19+DT$18*VLOOKUP(DT$1,Conditions!$A:$CT,MATCH($B61&amp;"_m2",Conditions!$S$1:$CT$1,0)+Conditions!$Q$2,FALSE))+VLOOKUP(DT$1,Conditions!$A:$CT,MATCH($B61&amp;"_b",Conditions!$S$1:$CT$1,0)+Conditions!$Q$2,FALSE),"")</f>
        <v/>
      </c>
      <c r="DU61" s="15" t="str">
        <f>IF(DU34,DU45*(VLOOKUP(DU$1,Conditions!$A:$CT,MATCH($B61&amp;"_m1",Conditions!$S$1:$CT$1,0)+Conditions!$Q$2,FALSE)*DU$19+DU$18*VLOOKUP(DU$1,Conditions!$A:$CT,MATCH($B61&amp;"_m2",Conditions!$S$1:$CT$1,0)+Conditions!$Q$2,FALSE))+VLOOKUP(DU$1,Conditions!$A:$CT,MATCH($B61&amp;"_b",Conditions!$S$1:$CT$1,0)+Conditions!$Q$2,FALSE),"")</f>
        <v/>
      </c>
      <c r="DV61" s="15" t="str">
        <f>IF(DV34,DV45*(VLOOKUP(DV$1,Conditions!$A:$CT,MATCH($B61&amp;"_m1",Conditions!$S$1:$CT$1,0)+Conditions!$Q$2,FALSE)*DV$19+DV$18*VLOOKUP(DV$1,Conditions!$A:$CT,MATCH($B61&amp;"_m2",Conditions!$S$1:$CT$1,0)+Conditions!$Q$2,FALSE))+VLOOKUP(DV$1,Conditions!$A:$CT,MATCH($B61&amp;"_b",Conditions!$S$1:$CT$1,0)+Conditions!$Q$2,FALSE),"")</f>
        <v/>
      </c>
      <c r="DW61" s="15" t="str">
        <f>IF(DW34,DW45*(VLOOKUP(DW$1,Conditions!$A:$CT,MATCH($B61&amp;"_m1",Conditions!$S$1:$CT$1,0)+Conditions!$Q$2,FALSE)*DW$19+DW$18*VLOOKUP(DW$1,Conditions!$A:$CT,MATCH($B61&amp;"_m2",Conditions!$S$1:$CT$1,0)+Conditions!$Q$2,FALSE))+VLOOKUP(DW$1,Conditions!$A:$CT,MATCH($B61&amp;"_b",Conditions!$S$1:$CT$1,0)+Conditions!$Q$2,FALSE),"")</f>
        <v/>
      </c>
      <c r="DX61" s="15" t="str">
        <f>IF(DX34,DX45*(VLOOKUP(DX$1,Conditions!$A:$CT,MATCH($B61&amp;"_m1",Conditions!$S$1:$CT$1,0)+Conditions!$Q$2,FALSE)*DX$19+DX$18*VLOOKUP(DX$1,Conditions!$A:$CT,MATCH($B61&amp;"_m2",Conditions!$S$1:$CT$1,0)+Conditions!$Q$2,FALSE))+VLOOKUP(DX$1,Conditions!$A:$CT,MATCH($B61&amp;"_b",Conditions!$S$1:$CT$1,0)+Conditions!$Q$2,FALSE),"")</f>
        <v/>
      </c>
      <c r="DY61" s="15" t="str">
        <f>IF(DY34,DY45*(VLOOKUP(DY$1,Conditions!$A:$CT,MATCH($B61&amp;"_m1",Conditions!$S$1:$CT$1,0)+Conditions!$Q$2,FALSE)*DY$19+DY$18*VLOOKUP(DY$1,Conditions!$A:$CT,MATCH($B61&amp;"_m2",Conditions!$S$1:$CT$1,0)+Conditions!$Q$2,FALSE))+VLOOKUP(DY$1,Conditions!$A:$CT,MATCH($B61&amp;"_b",Conditions!$S$1:$CT$1,0)+Conditions!$Q$2,FALSE),"")</f>
        <v/>
      </c>
      <c r="DZ61" s="15" t="str">
        <f>IF(DZ34,DZ45*(VLOOKUP(DZ$1,Conditions!$A:$CT,MATCH($B61&amp;"_m1",Conditions!$S$1:$CT$1,0)+Conditions!$Q$2,FALSE)*DZ$19+DZ$18*VLOOKUP(DZ$1,Conditions!$A:$CT,MATCH($B61&amp;"_m2",Conditions!$S$1:$CT$1,0)+Conditions!$Q$2,FALSE))+VLOOKUP(DZ$1,Conditions!$A:$CT,MATCH($B61&amp;"_b",Conditions!$S$1:$CT$1,0)+Conditions!$Q$2,FALSE),"")</f>
        <v/>
      </c>
      <c r="EA61" s="15" t="str">
        <f>IF(EA34,EA45*(VLOOKUP(EA$1,Conditions!$A:$CT,MATCH($B61&amp;"_m1",Conditions!$S$1:$CT$1,0)+Conditions!$Q$2,FALSE)*EA$19+EA$18*VLOOKUP(EA$1,Conditions!$A:$CT,MATCH($B61&amp;"_m2",Conditions!$S$1:$CT$1,0)+Conditions!$Q$2,FALSE))+VLOOKUP(EA$1,Conditions!$A:$CT,MATCH($B61&amp;"_b",Conditions!$S$1:$CT$1,0)+Conditions!$Q$2,FALSE),"")</f>
        <v/>
      </c>
      <c r="EB61" s="15" t="str">
        <f>IF(EB34,EB45*(VLOOKUP(EB$1,Conditions!$A:$CT,MATCH($B61&amp;"_m1",Conditions!$S$1:$CT$1,0)+Conditions!$Q$2,FALSE)*EB$19+EB$18*VLOOKUP(EB$1,Conditions!$A:$CT,MATCH($B61&amp;"_m2",Conditions!$S$1:$CT$1,0)+Conditions!$Q$2,FALSE))+VLOOKUP(EB$1,Conditions!$A:$CT,MATCH($B61&amp;"_b",Conditions!$S$1:$CT$1,0)+Conditions!$Q$2,FALSE),"")</f>
        <v/>
      </c>
      <c r="EC61" s="15" t="str">
        <f>IF(EC34,EC45*(VLOOKUP(EC$1,Conditions!$A:$CT,MATCH($B61&amp;"_m1",Conditions!$S$1:$CT$1,0)+Conditions!$Q$2,FALSE)*EC$19+EC$18*VLOOKUP(EC$1,Conditions!$A:$CT,MATCH($B61&amp;"_m2",Conditions!$S$1:$CT$1,0)+Conditions!$Q$2,FALSE))+VLOOKUP(EC$1,Conditions!$A:$CT,MATCH($B61&amp;"_b",Conditions!$S$1:$CT$1,0)+Conditions!$Q$2,FALSE),"")</f>
        <v/>
      </c>
      <c r="ED61" s="15" t="str">
        <f>IF(ED34,ED45*(VLOOKUP(ED$1,Conditions!$A:$CT,MATCH($B61&amp;"_m1",Conditions!$S$1:$CT$1,0)+Conditions!$Q$2,FALSE)*ED$19+ED$18*VLOOKUP(ED$1,Conditions!$A:$CT,MATCH($B61&amp;"_m2",Conditions!$S$1:$CT$1,0)+Conditions!$Q$2,FALSE))+VLOOKUP(ED$1,Conditions!$A:$CT,MATCH($B61&amp;"_b",Conditions!$S$1:$CT$1,0)+Conditions!$Q$2,FALSE),"")</f>
        <v/>
      </c>
      <c r="EE61" s="15" t="str">
        <f>IF(EE34,EE45*(VLOOKUP(EE$1,Conditions!$A:$CT,MATCH($B61&amp;"_m1",Conditions!$S$1:$CT$1,0)+Conditions!$Q$2,FALSE)*EE$19+EE$18*VLOOKUP(EE$1,Conditions!$A:$CT,MATCH($B61&amp;"_m2",Conditions!$S$1:$CT$1,0)+Conditions!$Q$2,FALSE))+VLOOKUP(EE$1,Conditions!$A:$CT,MATCH($B61&amp;"_b",Conditions!$S$1:$CT$1,0)+Conditions!$Q$2,FALSE),"")</f>
        <v/>
      </c>
      <c r="EF61" s="15" t="str">
        <f>IF(EF34,EF45*(VLOOKUP(EF$1,Conditions!$A:$CT,MATCH($B61&amp;"_m1",Conditions!$S$1:$CT$1,0)+Conditions!$Q$2,FALSE)*EF$19+EF$18*VLOOKUP(EF$1,Conditions!$A:$CT,MATCH($B61&amp;"_m2",Conditions!$S$1:$CT$1,0)+Conditions!$Q$2,FALSE))+VLOOKUP(EF$1,Conditions!$A:$CT,MATCH($B61&amp;"_b",Conditions!$S$1:$CT$1,0)+Conditions!$Q$2,FALSE),"")</f>
        <v/>
      </c>
      <c r="EG61" s="15" t="str">
        <f>IF(EG34,EG45*(VLOOKUP(EG$1,Conditions!$A:$CT,MATCH($B61&amp;"_m1",Conditions!$S$1:$CT$1,0)+Conditions!$Q$2,FALSE)*EG$19+EG$18*VLOOKUP(EG$1,Conditions!$A:$CT,MATCH($B61&amp;"_m2",Conditions!$S$1:$CT$1,0)+Conditions!$Q$2,FALSE))+VLOOKUP(EG$1,Conditions!$A:$CT,MATCH($B61&amp;"_b",Conditions!$S$1:$CT$1,0)+Conditions!$Q$2,FALSE),"")</f>
        <v/>
      </c>
      <c r="EH61" s="15" t="str">
        <f>IF(EH34,EH45*(VLOOKUP(EH$1,Conditions!$A:$CT,MATCH($B61&amp;"_m1",Conditions!$S$1:$CT$1,0)+Conditions!$Q$2,FALSE)*EH$19+EH$18*VLOOKUP(EH$1,Conditions!$A:$CT,MATCH($B61&amp;"_m2",Conditions!$S$1:$CT$1,0)+Conditions!$Q$2,FALSE))+VLOOKUP(EH$1,Conditions!$A:$CT,MATCH($B61&amp;"_b",Conditions!$S$1:$CT$1,0)+Conditions!$Q$2,FALSE),"")</f>
        <v/>
      </c>
      <c r="EI61" s="15" t="str">
        <f>IF(EI34,EI45*(VLOOKUP(EI$1,Conditions!$A:$CT,MATCH($B61&amp;"_m1",Conditions!$S$1:$CT$1,0)+Conditions!$Q$2,FALSE)*EI$19+EI$18*VLOOKUP(EI$1,Conditions!$A:$CT,MATCH($B61&amp;"_m2",Conditions!$S$1:$CT$1,0)+Conditions!$Q$2,FALSE))+VLOOKUP(EI$1,Conditions!$A:$CT,MATCH($B61&amp;"_b",Conditions!$S$1:$CT$1,0)+Conditions!$Q$2,FALSE),"")</f>
        <v/>
      </c>
      <c r="EJ61" s="15" t="str">
        <f>IF(EJ34,EJ45*(VLOOKUP(EJ$1,Conditions!$A:$CT,MATCH($B61&amp;"_m1",Conditions!$S$1:$CT$1,0)+Conditions!$Q$2,FALSE)*EJ$19+EJ$18*VLOOKUP(EJ$1,Conditions!$A:$CT,MATCH($B61&amp;"_m2",Conditions!$S$1:$CT$1,0)+Conditions!$Q$2,FALSE))+VLOOKUP(EJ$1,Conditions!$A:$CT,MATCH($B61&amp;"_b",Conditions!$S$1:$CT$1,0)+Conditions!$Q$2,FALSE),"")</f>
        <v/>
      </c>
      <c r="EK61" s="15" t="str">
        <f>IF(EK34,EK45*(VLOOKUP(EK$1,Conditions!$A:$CT,MATCH($B61&amp;"_m1",Conditions!$S$1:$CT$1,0)+Conditions!$Q$2,FALSE)*EK$19+EK$18*VLOOKUP(EK$1,Conditions!$A:$CT,MATCH($B61&amp;"_m2",Conditions!$S$1:$CT$1,0)+Conditions!$Q$2,FALSE))+VLOOKUP(EK$1,Conditions!$A:$CT,MATCH($B61&amp;"_b",Conditions!$S$1:$CT$1,0)+Conditions!$Q$2,FALSE),"")</f>
        <v/>
      </c>
      <c r="EL61" s="15" t="str">
        <f>IF(EL34,EL45*(VLOOKUP(EL$1,Conditions!$A:$CT,MATCH($B61&amp;"_m1",Conditions!$S$1:$CT$1,0)+Conditions!$Q$2,FALSE)*EL$19+EL$18*VLOOKUP(EL$1,Conditions!$A:$CT,MATCH($B61&amp;"_m2",Conditions!$S$1:$CT$1,0)+Conditions!$Q$2,FALSE))+VLOOKUP(EL$1,Conditions!$A:$CT,MATCH($B61&amp;"_b",Conditions!$S$1:$CT$1,0)+Conditions!$Q$2,FALSE),"")</f>
        <v/>
      </c>
      <c r="EM61" s="15" t="str">
        <f>IF(EM34,EM45*(VLOOKUP(EM$1,Conditions!$A:$CT,MATCH($B61&amp;"_m1",Conditions!$S$1:$CT$1,0)+Conditions!$Q$2,FALSE)*EM$19+EM$18*VLOOKUP(EM$1,Conditions!$A:$CT,MATCH($B61&amp;"_m2",Conditions!$S$1:$CT$1,0)+Conditions!$Q$2,FALSE))+VLOOKUP(EM$1,Conditions!$A:$CT,MATCH($B61&amp;"_b",Conditions!$S$1:$CT$1,0)+Conditions!$Q$2,FALSE),"")</f>
        <v/>
      </c>
      <c r="EN61" s="15" t="str">
        <f>IF(EN34,EN45*(VLOOKUP(EN$1,Conditions!$A:$CT,MATCH($B61&amp;"_m1",Conditions!$S$1:$CT$1,0)+Conditions!$Q$2,FALSE)*EN$19+EN$18*VLOOKUP(EN$1,Conditions!$A:$CT,MATCH($B61&amp;"_m2",Conditions!$S$1:$CT$1,0)+Conditions!$Q$2,FALSE))+VLOOKUP(EN$1,Conditions!$A:$CT,MATCH($B61&amp;"_b",Conditions!$S$1:$CT$1,0)+Conditions!$Q$2,FALSE),"")</f>
        <v/>
      </c>
      <c r="EO61" s="15" t="str">
        <f>IF(EO34,EO45*(VLOOKUP(EO$1,Conditions!$A:$CT,MATCH($B61&amp;"_m1",Conditions!$S$1:$CT$1,0)+Conditions!$Q$2,FALSE)*EO$19+EO$18*VLOOKUP(EO$1,Conditions!$A:$CT,MATCH($B61&amp;"_m2",Conditions!$S$1:$CT$1,0)+Conditions!$Q$2,FALSE))+VLOOKUP(EO$1,Conditions!$A:$CT,MATCH($B61&amp;"_b",Conditions!$S$1:$CT$1,0)+Conditions!$Q$2,FALSE),"")</f>
        <v/>
      </c>
      <c r="EP61" s="15" t="str">
        <f>IF(EP34,EP45*(VLOOKUP(EP$1,Conditions!$A:$CT,MATCH($B61&amp;"_m1",Conditions!$S$1:$CT$1,0)+Conditions!$Q$2,FALSE)*EP$19+EP$18*VLOOKUP(EP$1,Conditions!$A:$CT,MATCH($B61&amp;"_m2",Conditions!$S$1:$CT$1,0)+Conditions!$Q$2,FALSE))+VLOOKUP(EP$1,Conditions!$A:$CT,MATCH($B61&amp;"_b",Conditions!$S$1:$CT$1,0)+Conditions!$Q$2,FALSE),"")</f>
        <v/>
      </c>
      <c r="EQ61" s="15" t="str">
        <f>IF(EQ34,EQ45*(VLOOKUP(EQ$1,Conditions!$A:$CT,MATCH($B61&amp;"_m1",Conditions!$S$1:$CT$1,0)+Conditions!$Q$2,FALSE)*EQ$19+EQ$18*VLOOKUP(EQ$1,Conditions!$A:$CT,MATCH($B61&amp;"_m2",Conditions!$S$1:$CT$1,0)+Conditions!$Q$2,FALSE))+VLOOKUP(EQ$1,Conditions!$A:$CT,MATCH($B61&amp;"_b",Conditions!$S$1:$CT$1,0)+Conditions!$Q$2,FALSE),"")</f>
        <v/>
      </c>
      <c r="ER61" s="15" t="str">
        <f>IF(ER34,ER45*(VLOOKUP(ER$1,Conditions!$A:$CT,MATCH($B61&amp;"_m1",Conditions!$S$1:$CT$1,0)+Conditions!$Q$2,FALSE)*ER$19+ER$18*VLOOKUP(ER$1,Conditions!$A:$CT,MATCH($B61&amp;"_m2",Conditions!$S$1:$CT$1,0)+Conditions!$Q$2,FALSE))+VLOOKUP(ER$1,Conditions!$A:$CT,MATCH($B61&amp;"_b",Conditions!$S$1:$CT$1,0)+Conditions!$Q$2,FALSE),"")</f>
        <v/>
      </c>
      <c r="ES61" s="15" t="str">
        <f>IF(ES34,ES45*(VLOOKUP(ES$1,Conditions!$A:$CT,MATCH($B61&amp;"_m1",Conditions!$S$1:$CT$1,0)+Conditions!$Q$2,FALSE)*ES$19+ES$18*VLOOKUP(ES$1,Conditions!$A:$CT,MATCH($B61&amp;"_m2",Conditions!$S$1:$CT$1,0)+Conditions!$Q$2,FALSE))+VLOOKUP(ES$1,Conditions!$A:$CT,MATCH($B61&amp;"_b",Conditions!$S$1:$CT$1,0)+Conditions!$Q$2,FALSE),"")</f>
        <v/>
      </c>
      <c r="ET61" s="15" t="str">
        <f>IF(ET34,ET45*(VLOOKUP(ET$1,Conditions!$A:$CT,MATCH($B61&amp;"_m1",Conditions!$S$1:$CT$1,0)+Conditions!$Q$2,FALSE)*ET$19+ET$18*VLOOKUP(ET$1,Conditions!$A:$CT,MATCH($B61&amp;"_m2",Conditions!$S$1:$CT$1,0)+Conditions!$Q$2,FALSE))+VLOOKUP(ET$1,Conditions!$A:$CT,MATCH($B61&amp;"_b",Conditions!$S$1:$CT$1,0)+Conditions!$Q$2,FALSE),"")</f>
        <v/>
      </c>
      <c r="EU61" s="15" t="str">
        <f>IF(EU34,EU45*(VLOOKUP(EU$1,Conditions!$A:$CT,MATCH($B61&amp;"_m1",Conditions!$S$1:$CT$1,0)+Conditions!$Q$2,FALSE)*EU$19+EU$18*VLOOKUP(EU$1,Conditions!$A:$CT,MATCH($B61&amp;"_m2",Conditions!$S$1:$CT$1,0)+Conditions!$Q$2,FALSE))+VLOOKUP(EU$1,Conditions!$A:$CT,MATCH($B61&amp;"_b",Conditions!$S$1:$CT$1,0)+Conditions!$Q$2,FALSE),"")</f>
        <v/>
      </c>
      <c r="EV61" s="15" t="str">
        <f>IF(EV34,EV45*(VLOOKUP(EV$1,Conditions!$A:$CT,MATCH($B61&amp;"_m1",Conditions!$S$1:$CT$1,0)+Conditions!$Q$2,FALSE)*EV$19+EV$18*VLOOKUP(EV$1,Conditions!$A:$CT,MATCH($B61&amp;"_m2",Conditions!$S$1:$CT$1,0)+Conditions!$Q$2,FALSE))+VLOOKUP(EV$1,Conditions!$A:$CT,MATCH($B61&amp;"_b",Conditions!$S$1:$CT$1,0)+Conditions!$Q$2,FALSE),"")</f>
        <v/>
      </c>
      <c r="EW61" s="15" t="str">
        <f>IF(EW34,EW45*(VLOOKUP(EW$1,Conditions!$A:$CT,MATCH($B61&amp;"_m1",Conditions!$S$1:$CT$1,0)+Conditions!$Q$2,FALSE)*EW$19+EW$18*VLOOKUP(EW$1,Conditions!$A:$CT,MATCH($B61&amp;"_m2",Conditions!$S$1:$CT$1,0)+Conditions!$Q$2,FALSE))+VLOOKUP(EW$1,Conditions!$A:$CT,MATCH($B61&amp;"_b",Conditions!$S$1:$CT$1,0)+Conditions!$Q$2,FALSE),"")</f>
        <v/>
      </c>
      <c r="EX61" s="15" t="str">
        <f>IF(EX34,EX45*(VLOOKUP(EX$1,Conditions!$A:$CT,MATCH($B61&amp;"_m1",Conditions!$S$1:$CT$1,0)+Conditions!$Q$2,FALSE)*EX$19+EX$18*VLOOKUP(EX$1,Conditions!$A:$CT,MATCH($B61&amp;"_m2",Conditions!$S$1:$CT$1,0)+Conditions!$Q$2,FALSE))+VLOOKUP(EX$1,Conditions!$A:$CT,MATCH($B61&amp;"_b",Conditions!$S$1:$CT$1,0)+Conditions!$Q$2,FALSE),"")</f>
        <v/>
      </c>
      <c r="EY61" s="15" t="str">
        <f>IF(EY34,EY45*(VLOOKUP(EY$1,Conditions!$A:$CT,MATCH($B61&amp;"_m1",Conditions!$S$1:$CT$1,0)+Conditions!$Q$2,FALSE)*EY$19+EY$18*VLOOKUP(EY$1,Conditions!$A:$CT,MATCH($B61&amp;"_m2",Conditions!$S$1:$CT$1,0)+Conditions!$Q$2,FALSE))+VLOOKUP(EY$1,Conditions!$A:$CT,MATCH($B61&amp;"_b",Conditions!$S$1:$CT$1,0)+Conditions!$Q$2,FALSE),"")</f>
        <v/>
      </c>
      <c r="EZ61" s="15" t="str">
        <f>IF(EZ34,EZ45*(VLOOKUP(EZ$1,Conditions!$A:$CT,MATCH($B61&amp;"_m1",Conditions!$S$1:$CT$1,0)+Conditions!$Q$2,FALSE)*EZ$19+EZ$18*VLOOKUP(EZ$1,Conditions!$A:$CT,MATCH($B61&amp;"_m2",Conditions!$S$1:$CT$1,0)+Conditions!$Q$2,FALSE))+VLOOKUP(EZ$1,Conditions!$A:$CT,MATCH($B61&amp;"_b",Conditions!$S$1:$CT$1,0)+Conditions!$Q$2,FALSE),"")</f>
        <v/>
      </c>
      <c r="FA61" s="15" t="str">
        <f>IF(FA34,FA45*(VLOOKUP(FA$1,Conditions!$A:$CT,MATCH($B61&amp;"_m1",Conditions!$S$1:$CT$1,0)+Conditions!$Q$2,FALSE)*FA$19+FA$18*VLOOKUP(FA$1,Conditions!$A:$CT,MATCH($B61&amp;"_m2",Conditions!$S$1:$CT$1,0)+Conditions!$Q$2,FALSE))+VLOOKUP(FA$1,Conditions!$A:$CT,MATCH($B61&amp;"_b",Conditions!$S$1:$CT$1,0)+Conditions!$Q$2,FALSE),"")</f>
        <v/>
      </c>
      <c r="FB61" s="15" t="str">
        <f>IF(FB34,FB45*(VLOOKUP(FB$1,Conditions!$A:$CT,MATCH($B61&amp;"_m1",Conditions!$S$1:$CT$1,0)+Conditions!$Q$2,FALSE)*FB$19+FB$18*VLOOKUP(FB$1,Conditions!$A:$CT,MATCH($B61&amp;"_m2",Conditions!$S$1:$CT$1,0)+Conditions!$Q$2,FALSE))+VLOOKUP(FB$1,Conditions!$A:$CT,MATCH($B61&amp;"_b",Conditions!$S$1:$CT$1,0)+Conditions!$Q$2,FALSE),"")</f>
        <v/>
      </c>
      <c r="FC61" s="15" t="str">
        <f>IF(FC34,FC45*(VLOOKUP(FC$1,Conditions!$A:$CT,MATCH($B61&amp;"_m1",Conditions!$S$1:$CT$1,0)+Conditions!$Q$2,FALSE)*FC$19+FC$18*VLOOKUP(FC$1,Conditions!$A:$CT,MATCH($B61&amp;"_m2",Conditions!$S$1:$CT$1,0)+Conditions!$Q$2,FALSE))+VLOOKUP(FC$1,Conditions!$A:$CT,MATCH($B61&amp;"_b",Conditions!$S$1:$CT$1,0)+Conditions!$Q$2,FALSE),"")</f>
        <v/>
      </c>
      <c r="FD61" s="15" t="str">
        <f>IF(FD34,FD45*(VLOOKUP(FD$1,Conditions!$A:$CT,MATCH($B61&amp;"_m1",Conditions!$S$1:$CT$1,0)+Conditions!$Q$2,FALSE)*FD$19+FD$18*VLOOKUP(FD$1,Conditions!$A:$CT,MATCH($B61&amp;"_m2",Conditions!$S$1:$CT$1,0)+Conditions!$Q$2,FALSE))+VLOOKUP(FD$1,Conditions!$A:$CT,MATCH($B61&amp;"_b",Conditions!$S$1:$CT$1,0)+Conditions!$Q$2,FALSE),"")</f>
        <v/>
      </c>
      <c r="FE61" s="15" t="str">
        <f>IF(FE34,FE45*(VLOOKUP(FE$1,Conditions!$A:$CT,MATCH($B61&amp;"_m1",Conditions!$S$1:$CT$1,0)+Conditions!$Q$2,FALSE)*FE$19+FE$18*VLOOKUP(FE$1,Conditions!$A:$CT,MATCH($B61&amp;"_m2",Conditions!$S$1:$CT$1,0)+Conditions!$Q$2,FALSE))+VLOOKUP(FE$1,Conditions!$A:$CT,MATCH($B61&amp;"_b",Conditions!$S$1:$CT$1,0)+Conditions!$Q$2,FALSE),"")</f>
        <v/>
      </c>
      <c r="FF61" s="15" t="str">
        <f>IF(FF34,FF45*(VLOOKUP(FF$1,Conditions!$A:$CT,MATCH($B61&amp;"_m1",Conditions!$S$1:$CT$1,0)+Conditions!$Q$2,FALSE)*FF$19+FF$18*VLOOKUP(FF$1,Conditions!$A:$CT,MATCH($B61&amp;"_m2",Conditions!$S$1:$CT$1,0)+Conditions!$Q$2,FALSE))+VLOOKUP(FF$1,Conditions!$A:$CT,MATCH($B61&amp;"_b",Conditions!$S$1:$CT$1,0)+Conditions!$Q$2,FALSE),"")</f>
        <v/>
      </c>
      <c r="FG61" s="15" t="str">
        <f>IF(FG34,FG45*(VLOOKUP(FG$1,Conditions!$A:$CT,MATCH($B61&amp;"_m1",Conditions!$S$1:$CT$1,0)+Conditions!$Q$2,FALSE)*FG$19+FG$18*VLOOKUP(FG$1,Conditions!$A:$CT,MATCH($B61&amp;"_m2",Conditions!$S$1:$CT$1,0)+Conditions!$Q$2,FALSE))+VLOOKUP(FG$1,Conditions!$A:$CT,MATCH($B61&amp;"_b",Conditions!$S$1:$CT$1,0)+Conditions!$Q$2,FALSE),"")</f>
        <v/>
      </c>
      <c r="FH61" s="15" t="str">
        <f>IF(FH34,FH45*(VLOOKUP(FH$1,Conditions!$A:$CT,MATCH($B61&amp;"_m1",Conditions!$S$1:$CT$1,0)+Conditions!$Q$2,FALSE)*FH$19+FH$18*VLOOKUP(FH$1,Conditions!$A:$CT,MATCH($B61&amp;"_m2",Conditions!$S$1:$CT$1,0)+Conditions!$Q$2,FALSE))+VLOOKUP(FH$1,Conditions!$A:$CT,MATCH($B61&amp;"_b",Conditions!$S$1:$CT$1,0)+Conditions!$Q$2,FALSE),"")</f>
        <v/>
      </c>
      <c r="FI61" s="15" t="str">
        <f>IF(FI34,FI45*(VLOOKUP(FI$1,Conditions!$A:$CT,MATCH($B61&amp;"_m1",Conditions!$S$1:$CT$1,0)+Conditions!$Q$2,FALSE)*FI$19+FI$18*VLOOKUP(FI$1,Conditions!$A:$CT,MATCH($B61&amp;"_m2",Conditions!$S$1:$CT$1,0)+Conditions!$Q$2,FALSE))+VLOOKUP(FI$1,Conditions!$A:$CT,MATCH($B61&amp;"_b",Conditions!$S$1:$CT$1,0)+Conditions!$Q$2,FALSE),"")</f>
        <v/>
      </c>
      <c r="FJ61" s="15" t="str">
        <f>IF(FJ34,FJ45*(VLOOKUP(FJ$1,Conditions!$A:$CT,MATCH($B61&amp;"_m1",Conditions!$S$1:$CT$1,0)+Conditions!$Q$2,FALSE)*FJ$19+FJ$18*VLOOKUP(FJ$1,Conditions!$A:$CT,MATCH($B61&amp;"_m2",Conditions!$S$1:$CT$1,0)+Conditions!$Q$2,FALSE))+VLOOKUP(FJ$1,Conditions!$A:$CT,MATCH($B61&amp;"_b",Conditions!$S$1:$CT$1,0)+Conditions!$Q$2,FALSE),"")</f>
        <v/>
      </c>
      <c r="FK61" s="15" t="str">
        <f>IF(FK34,FK45*(VLOOKUP(FK$1,Conditions!$A:$CT,MATCH($B61&amp;"_m1",Conditions!$S$1:$CT$1,0)+Conditions!$Q$2,FALSE)*FK$19+FK$18*VLOOKUP(FK$1,Conditions!$A:$CT,MATCH($B61&amp;"_m2",Conditions!$S$1:$CT$1,0)+Conditions!$Q$2,FALSE))+VLOOKUP(FK$1,Conditions!$A:$CT,MATCH($B61&amp;"_b",Conditions!$S$1:$CT$1,0)+Conditions!$Q$2,FALSE),"")</f>
        <v/>
      </c>
      <c r="FL61" s="15" t="str">
        <f>IF(FL34,FL45*(VLOOKUP(FL$1,Conditions!$A:$CT,MATCH($B61&amp;"_m1",Conditions!$S$1:$CT$1,0)+Conditions!$Q$2,FALSE)*FL$19+FL$18*VLOOKUP(FL$1,Conditions!$A:$CT,MATCH($B61&amp;"_m2",Conditions!$S$1:$CT$1,0)+Conditions!$Q$2,FALSE))+VLOOKUP(FL$1,Conditions!$A:$CT,MATCH($B61&amp;"_b",Conditions!$S$1:$CT$1,0)+Conditions!$Q$2,FALSE),"")</f>
        <v/>
      </c>
      <c r="FM61" s="15" t="str">
        <f>IF(FM34,FM45*(VLOOKUP(FM$1,Conditions!$A:$CT,MATCH($B61&amp;"_m1",Conditions!$S$1:$CT$1,0)+Conditions!$Q$2,FALSE)*FM$19+FM$18*VLOOKUP(FM$1,Conditions!$A:$CT,MATCH($B61&amp;"_m2",Conditions!$S$1:$CT$1,0)+Conditions!$Q$2,FALSE))+VLOOKUP(FM$1,Conditions!$A:$CT,MATCH($B61&amp;"_b",Conditions!$S$1:$CT$1,0)+Conditions!$Q$2,FALSE),"")</f>
        <v/>
      </c>
      <c r="FN61" s="15" t="str">
        <f>IF(FN34,FN45*(VLOOKUP(FN$1,Conditions!$A:$CT,MATCH($B61&amp;"_m1",Conditions!$S$1:$CT$1,0)+Conditions!$Q$2,FALSE)*FN$19+FN$18*VLOOKUP(FN$1,Conditions!$A:$CT,MATCH($B61&amp;"_m2",Conditions!$S$1:$CT$1,0)+Conditions!$Q$2,FALSE))+VLOOKUP(FN$1,Conditions!$A:$CT,MATCH($B61&amp;"_b",Conditions!$S$1:$CT$1,0)+Conditions!$Q$2,FALSE),"")</f>
        <v/>
      </c>
      <c r="FO61" s="15" t="str">
        <f>IF(FO34,FO45*(VLOOKUP(FO$1,Conditions!$A:$CT,MATCH($B61&amp;"_m1",Conditions!$S$1:$CT$1,0)+Conditions!$Q$2,FALSE)*FO$19+FO$18*VLOOKUP(FO$1,Conditions!$A:$CT,MATCH($B61&amp;"_m2",Conditions!$S$1:$CT$1,0)+Conditions!$Q$2,FALSE))+VLOOKUP(FO$1,Conditions!$A:$CT,MATCH($B61&amp;"_b",Conditions!$S$1:$CT$1,0)+Conditions!$Q$2,FALSE),"")</f>
        <v/>
      </c>
      <c r="FP61" s="15" t="str">
        <f>IF(FP34,FP45*(VLOOKUP(FP$1,Conditions!$A:$CT,MATCH($B61&amp;"_m1",Conditions!$S$1:$CT$1,0)+Conditions!$Q$2,FALSE)*FP$19+FP$18*VLOOKUP(FP$1,Conditions!$A:$CT,MATCH($B61&amp;"_m2",Conditions!$S$1:$CT$1,0)+Conditions!$Q$2,FALSE))+VLOOKUP(FP$1,Conditions!$A:$CT,MATCH($B61&amp;"_b",Conditions!$S$1:$CT$1,0)+Conditions!$Q$2,FALSE),"")</f>
        <v/>
      </c>
      <c r="FQ61" s="15" t="str">
        <f>IF(FQ34,FQ45*(VLOOKUP(FQ$1,Conditions!$A:$CT,MATCH($B61&amp;"_m1",Conditions!$S$1:$CT$1,0)+Conditions!$Q$2,FALSE)*FQ$19+FQ$18*VLOOKUP(FQ$1,Conditions!$A:$CT,MATCH($B61&amp;"_m2",Conditions!$S$1:$CT$1,0)+Conditions!$Q$2,FALSE))+VLOOKUP(FQ$1,Conditions!$A:$CT,MATCH($B61&amp;"_b",Conditions!$S$1:$CT$1,0)+Conditions!$Q$2,FALSE),"")</f>
        <v/>
      </c>
      <c r="FR61" s="15" t="str">
        <f>IF(FR34,FR45*(VLOOKUP(FR$1,Conditions!$A:$CT,MATCH($B61&amp;"_m1",Conditions!$S$1:$CT$1,0)+Conditions!$Q$2,FALSE)*FR$19+FR$18*VLOOKUP(FR$1,Conditions!$A:$CT,MATCH($B61&amp;"_m2",Conditions!$S$1:$CT$1,0)+Conditions!$Q$2,FALSE))+VLOOKUP(FR$1,Conditions!$A:$CT,MATCH($B61&amp;"_b",Conditions!$S$1:$CT$1,0)+Conditions!$Q$2,FALSE),"")</f>
        <v/>
      </c>
      <c r="FS61" s="15" t="str">
        <f>IF(FS34,FS45*(VLOOKUP(FS$1,Conditions!$A:$CT,MATCH($B61&amp;"_m1",Conditions!$S$1:$CT$1,0)+Conditions!$Q$2,FALSE)*FS$19+FS$18*VLOOKUP(FS$1,Conditions!$A:$CT,MATCH($B61&amp;"_m2",Conditions!$S$1:$CT$1,0)+Conditions!$Q$2,FALSE))+VLOOKUP(FS$1,Conditions!$A:$CT,MATCH($B61&amp;"_b",Conditions!$S$1:$CT$1,0)+Conditions!$Q$2,FALSE),"")</f>
        <v/>
      </c>
      <c r="FT61" s="15" t="str">
        <f>IF(FT34,FT45*(VLOOKUP(FT$1,Conditions!$A:$CT,MATCH($B61&amp;"_m1",Conditions!$S$1:$CT$1,0)+Conditions!$Q$2,FALSE)*FT$19+FT$18*VLOOKUP(FT$1,Conditions!$A:$CT,MATCH($B61&amp;"_m2",Conditions!$S$1:$CT$1,0)+Conditions!$Q$2,FALSE))+VLOOKUP(FT$1,Conditions!$A:$CT,MATCH($B61&amp;"_b",Conditions!$S$1:$CT$1,0)+Conditions!$Q$2,FALSE),"")</f>
        <v/>
      </c>
      <c r="FU61" s="15" t="str">
        <f>IF(FU34,FU45*(VLOOKUP(FU$1,Conditions!$A:$CT,MATCH($B61&amp;"_m1",Conditions!$S$1:$CT$1,0)+Conditions!$Q$2,FALSE)*FU$19+FU$18*VLOOKUP(FU$1,Conditions!$A:$CT,MATCH($B61&amp;"_m2",Conditions!$S$1:$CT$1,0)+Conditions!$Q$2,FALSE))+VLOOKUP(FU$1,Conditions!$A:$CT,MATCH($B61&amp;"_b",Conditions!$S$1:$CT$1,0)+Conditions!$Q$2,FALSE),"")</f>
        <v/>
      </c>
      <c r="FV61" s="15" t="str">
        <f>IF(FV34,FV45*(VLOOKUP(FV$1,Conditions!$A:$CT,MATCH($B61&amp;"_m1",Conditions!$S$1:$CT$1,0)+Conditions!$Q$2,FALSE)*FV$19+FV$18*VLOOKUP(FV$1,Conditions!$A:$CT,MATCH($B61&amp;"_m2",Conditions!$S$1:$CT$1,0)+Conditions!$Q$2,FALSE))+VLOOKUP(FV$1,Conditions!$A:$CT,MATCH($B61&amp;"_b",Conditions!$S$1:$CT$1,0)+Conditions!$Q$2,FALSE),"")</f>
        <v/>
      </c>
      <c r="FW61" s="15" t="str">
        <f>IF(FW34,FW45*(VLOOKUP(FW$1,Conditions!$A:$CT,MATCH($B61&amp;"_m1",Conditions!$S$1:$CT$1,0)+Conditions!$Q$2,FALSE)*FW$19+FW$18*VLOOKUP(FW$1,Conditions!$A:$CT,MATCH($B61&amp;"_m2",Conditions!$S$1:$CT$1,0)+Conditions!$Q$2,FALSE))+VLOOKUP(FW$1,Conditions!$A:$CT,MATCH($B61&amp;"_b",Conditions!$S$1:$CT$1,0)+Conditions!$Q$2,FALSE),"")</f>
        <v/>
      </c>
      <c r="FX61" s="15" t="str">
        <f>IF(FX34,FX45*(VLOOKUP(FX$1,Conditions!$A:$CT,MATCH($B61&amp;"_m1",Conditions!$S$1:$CT$1,0)+Conditions!$Q$2,FALSE)*FX$19+FX$18*VLOOKUP(FX$1,Conditions!$A:$CT,MATCH($B61&amp;"_m2",Conditions!$S$1:$CT$1,0)+Conditions!$Q$2,FALSE))+VLOOKUP(FX$1,Conditions!$A:$CT,MATCH($B61&amp;"_b",Conditions!$S$1:$CT$1,0)+Conditions!$Q$2,FALSE),"")</f>
        <v/>
      </c>
      <c r="FY61" s="15" t="str">
        <f>IF(FY34,FY45*(VLOOKUP(FY$1,Conditions!$A:$CT,MATCH($B61&amp;"_m1",Conditions!$S$1:$CT$1,0)+Conditions!$Q$2,FALSE)*FY$19+FY$18*VLOOKUP(FY$1,Conditions!$A:$CT,MATCH($B61&amp;"_m2",Conditions!$S$1:$CT$1,0)+Conditions!$Q$2,FALSE))+VLOOKUP(FY$1,Conditions!$A:$CT,MATCH($B61&amp;"_b",Conditions!$S$1:$CT$1,0)+Conditions!$Q$2,FALSE),"")</f>
        <v/>
      </c>
      <c r="FZ61" s="15" t="str">
        <f>IF(FZ34,FZ45*(VLOOKUP(FZ$1,Conditions!$A:$CT,MATCH($B61&amp;"_m1",Conditions!$S$1:$CT$1,0)+Conditions!$Q$2,FALSE)*FZ$19+FZ$18*VLOOKUP(FZ$1,Conditions!$A:$CT,MATCH($B61&amp;"_m2",Conditions!$S$1:$CT$1,0)+Conditions!$Q$2,FALSE))+VLOOKUP(FZ$1,Conditions!$A:$CT,MATCH($B61&amp;"_b",Conditions!$S$1:$CT$1,0)+Conditions!$Q$2,FALSE),"")</f>
        <v/>
      </c>
      <c r="GA61" s="15" t="str">
        <f>IF(GA34,GA45*(VLOOKUP(GA$1,Conditions!$A:$CT,MATCH($B61&amp;"_m1",Conditions!$S$1:$CT$1,0)+Conditions!$Q$2,FALSE)*GA$19+GA$18*VLOOKUP(GA$1,Conditions!$A:$CT,MATCH($B61&amp;"_m2",Conditions!$S$1:$CT$1,0)+Conditions!$Q$2,FALSE))+VLOOKUP(GA$1,Conditions!$A:$CT,MATCH($B61&amp;"_b",Conditions!$S$1:$CT$1,0)+Conditions!$Q$2,FALSE),"")</f>
        <v/>
      </c>
      <c r="GB61" s="15" t="str">
        <f>IF(GB34,GB45*(VLOOKUP(GB$1,Conditions!$A:$CT,MATCH($B61&amp;"_m1",Conditions!$S$1:$CT$1,0)+Conditions!$Q$2,FALSE)*GB$19+GB$18*VLOOKUP(GB$1,Conditions!$A:$CT,MATCH($B61&amp;"_m2",Conditions!$S$1:$CT$1,0)+Conditions!$Q$2,FALSE))+VLOOKUP(GB$1,Conditions!$A:$CT,MATCH($B61&amp;"_b",Conditions!$S$1:$CT$1,0)+Conditions!$Q$2,FALSE),"")</f>
        <v/>
      </c>
      <c r="GC61" s="15" t="str">
        <f>IF(GC34,GC45*(VLOOKUP(GC$1,Conditions!$A:$CT,MATCH($B61&amp;"_m1",Conditions!$S$1:$CT$1,0)+Conditions!$Q$2,FALSE)*GC$19+GC$18*VLOOKUP(GC$1,Conditions!$A:$CT,MATCH($B61&amp;"_m2",Conditions!$S$1:$CT$1,0)+Conditions!$Q$2,FALSE))+VLOOKUP(GC$1,Conditions!$A:$CT,MATCH($B61&amp;"_b",Conditions!$S$1:$CT$1,0)+Conditions!$Q$2,FALSE),"")</f>
        <v/>
      </c>
      <c r="GD61" s="15" t="str">
        <f>IF(GD34,GD45*(VLOOKUP(GD$1,Conditions!$A:$CT,MATCH($B61&amp;"_m1",Conditions!$S$1:$CT$1,0)+Conditions!$Q$2,FALSE)*GD$19+GD$18*VLOOKUP(GD$1,Conditions!$A:$CT,MATCH($B61&amp;"_m2",Conditions!$S$1:$CT$1,0)+Conditions!$Q$2,FALSE))+VLOOKUP(GD$1,Conditions!$A:$CT,MATCH($B61&amp;"_b",Conditions!$S$1:$CT$1,0)+Conditions!$Q$2,FALSE),"")</f>
        <v/>
      </c>
      <c r="GE61" s="15" t="str">
        <f>IF(GE34,GE45*(VLOOKUP(GE$1,Conditions!$A:$CT,MATCH($B61&amp;"_m1",Conditions!$S$1:$CT$1,0)+Conditions!$Q$2,FALSE)*GE$19+GE$18*VLOOKUP(GE$1,Conditions!$A:$CT,MATCH($B61&amp;"_m2",Conditions!$S$1:$CT$1,0)+Conditions!$Q$2,FALSE))+VLOOKUP(GE$1,Conditions!$A:$CT,MATCH($B61&amp;"_b",Conditions!$S$1:$CT$1,0)+Conditions!$Q$2,FALSE),"")</f>
        <v/>
      </c>
      <c r="GF61" s="15" t="str">
        <f>IF(GF34,GF45*(VLOOKUP(GF$1,Conditions!$A:$CT,MATCH($B61&amp;"_m1",Conditions!$S$1:$CT$1,0)+Conditions!$Q$2,FALSE)*GF$19+GF$18*VLOOKUP(GF$1,Conditions!$A:$CT,MATCH($B61&amp;"_m2",Conditions!$S$1:$CT$1,0)+Conditions!$Q$2,FALSE))+VLOOKUP(GF$1,Conditions!$A:$CT,MATCH($B61&amp;"_b",Conditions!$S$1:$CT$1,0)+Conditions!$Q$2,FALSE),"")</f>
        <v/>
      </c>
      <c r="GG61" s="15" t="str">
        <f>IF(GG34,GG45*(VLOOKUP(GG$1,Conditions!$A:$CT,MATCH($B61&amp;"_m1",Conditions!$S$1:$CT$1,0)+Conditions!$Q$2,FALSE)*GG$19+GG$18*VLOOKUP(GG$1,Conditions!$A:$CT,MATCH($B61&amp;"_m2",Conditions!$S$1:$CT$1,0)+Conditions!$Q$2,FALSE))+VLOOKUP(GG$1,Conditions!$A:$CT,MATCH($B61&amp;"_b",Conditions!$S$1:$CT$1,0)+Conditions!$Q$2,FALSE),"")</f>
        <v/>
      </c>
      <c r="GH61" s="15" t="str">
        <f>IF(GH34,GH45*(VLOOKUP(GH$1,Conditions!$A:$CT,MATCH($B61&amp;"_m1",Conditions!$S$1:$CT$1,0)+Conditions!$Q$2,FALSE)*GH$19+GH$18*VLOOKUP(GH$1,Conditions!$A:$CT,MATCH($B61&amp;"_m2",Conditions!$S$1:$CT$1,0)+Conditions!$Q$2,FALSE))+VLOOKUP(GH$1,Conditions!$A:$CT,MATCH($B61&amp;"_b",Conditions!$S$1:$CT$1,0)+Conditions!$Q$2,FALSE),"")</f>
        <v/>
      </c>
      <c r="GI61" s="15" t="str">
        <f>IF(GI34,GI45*(VLOOKUP(GI$1,Conditions!$A:$CT,MATCH($B61&amp;"_m1",Conditions!$S$1:$CT$1,0)+Conditions!$Q$2,FALSE)*GI$19+GI$18*VLOOKUP(GI$1,Conditions!$A:$CT,MATCH($B61&amp;"_m2",Conditions!$S$1:$CT$1,0)+Conditions!$Q$2,FALSE))+VLOOKUP(GI$1,Conditions!$A:$CT,MATCH($B61&amp;"_b",Conditions!$S$1:$CT$1,0)+Conditions!$Q$2,FALSE),"")</f>
        <v/>
      </c>
      <c r="GJ61" s="15" t="str">
        <f>IF(GJ34,GJ45*(VLOOKUP(GJ$1,Conditions!$A:$CT,MATCH($B61&amp;"_m1",Conditions!$S$1:$CT$1,0)+Conditions!$Q$2,FALSE)*GJ$19+GJ$18*VLOOKUP(GJ$1,Conditions!$A:$CT,MATCH($B61&amp;"_m2",Conditions!$S$1:$CT$1,0)+Conditions!$Q$2,FALSE))+VLOOKUP(GJ$1,Conditions!$A:$CT,MATCH($B61&amp;"_b",Conditions!$S$1:$CT$1,0)+Conditions!$Q$2,FALSE),"")</f>
        <v/>
      </c>
      <c r="GK61" s="15" t="str">
        <f>IF(GK34,GK45*(VLOOKUP(GK$1,Conditions!$A:$CT,MATCH($B61&amp;"_m1",Conditions!$S$1:$CT$1,0)+Conditions!$Q$2,FALSE)*GK$19+GK$18*VLOOKUP(GK$1,Conditions!$A:$CT,MATCH($B61&amp;"_m2",Conditions!$S$1:$CT$1,0)+Conditions!$Q$2,FALSE))+VLOOKUP(GK$1,Conditions!$A:$CT,MATCH($B61&amp;"_b",Conditions!$S$1:$CT$1,0)+Conditions!$Q$2,FALSE),"")</f>
        <v/>
      </c>
      <c r="GL61" s="15" t="str">
        <f>IF(GL34,GL45*(VLOOKUP(GL$1,Conditions!$A:$CT,MATCH($B61&amp;"_m1",Conditions!$S$1:$CT$1,0)+Conditions!$Q$2,FALSE)*GL$19+GL$18*VLOOKUP(GL$1,Conditions!$A:$CT,MATCH($B61&amp;"_m2",Conditions!$S$1:$CT$1,0)+Conditions!$Q$2,FALSE))+VLOOKUP(GL$1,Conditions!$A:$CT,MATCH($B61&amp;"_b",Conditions!$S$1:$CT$1,0)+Conditions!$Q$2,FALSE),"")</f>
        <v/>
      </c>
      <c r="GM61" s="15" t="str">
        <f>IF(GM34,GM45*(VLOOKUP(GM$1,Conditions!$A:$CT,MATCH($B61&amp;"_m1",Conditions!$S$1:$CT$1,0)+Conditions!$Q$2,FALSE)*GM$19+GM$18*VLOOKUP(GM$1,Conditions!$A:$CT,MATCH($B61&amp;"_m2",Conditions!$S$1:$CT$1,0)+Conditions!$Q$2,FALSE))+VLOOKUP(GM$1,Conditions!$A:$CT,MATCH($B61&amp;"_b",Conditions!$S$1:$CT$1,0)+Conditions!$Q$2,FALSE),"")</f>
        <v/>
      </c>
      <c r="GN61" s="15" t="str">
        <f>IF(GN34,GN45*(VLOOKUP(GN$1,Conditions!$A:$CT,MATCH($B61&amp;"_m1",Conditions!$S$1:$CT$1,0)+Conditions!$Q$2,FALSE)*GN$19+GN$18*VLOOKUP(GN$1,Conditions!$A:$CT,MATCH($B61&amp;"_m2",Conditions!$S$1:$CT$1,0)+Conditions!$Q$2,FALSE))+VLOOKUP(GN$1,Conditions!$A:$CT,MATCH($B61&amp;"_b",Conditions!$S$1:$CT$1,0)+Conditions!$Q$2,FALSE),"")</f>
        <v/>
      </c>
      <c r="GO61" s="15" t="str">
        <f>IF(GO34,GO45*(VLOOKUP(GO$1,Conditions!$A:$CT,MATCH($B61&amp;"_m1",Conditions!$S$1:$CT$1,0)+Conditions!$Q$2,FALSE)*GO$19+GO$18*VLOOKUP(GO$1,Conditions!$A:$CT,MATCH($B61&amp;"_m2",Conditions!$S$1:$CT$1,0)+Conditions!$Q$2,FALSE))+VLOOKUP(GO$1,Conditions!$A:$CT,MATCH($B61&amp;"_b",Conditions!$S$1:$CT$1,0)+Conditions!$Q$2,FALSE),"")</f>
        <v/>
      </c>
      <c r="GP61" s="15" t="str">
        <f>IF(GP34,GP45*(VLOOKUP(GP$1,Conditions!$A:$CT,MATCH($B61&amp;"_m1",Conditions!$S$1:$CT$1,0)+Conditions!$Q$2,FALSE)*GP$19+GP$18*VLOOKUP(GP$1,Conditions!$A:$CT,MATCH($B61&amp;"_m2",Conditions!$S$1:$CT$1,0)+Conditions!$Q$2,FALSE))+VLOOKUP(GP$1,Conditions!$A:$CT,MATCH($B61&amp;"_b",Conditions!$S$1:$CT$1,0)+Conditions!$Q$2,FALSE),"")</f>
        <v/>
      </c>
      <c r="GQ61" s="15" t="str">
        <f>IF(GQ34,GQ45*(VLOOKUP(GQ$1,Conditions!$A:$CT,MATCH($B61&amp;"_m1",Conditions!$S$1:$CT$1,0)+Conditions!$Q$2,FALSE)*GQ$19+GQ$18*VLOOKUP(GQ$1,Conditions!$A:$CT,MATCH($B61&amp;"_m2",Conditions!$S$1:$CT$1,0)+Conditions!$Q$2,FALSE))+VLOOKUP(GQ$1,Conditions!$A:$CT,MATCH($B61&amp;"_b",Conditions!$S$1:$CT$1,0)+Conditions!$Q$2,FALSE),"")</f>
        <v/>
      </c>
      <c r="GR61" s="15" t="str">
        <f>IF(GR34,GR45*(VLOOKUP(GR$1,Conditions!$A:$CT,MATCH($B61&amp;"_m1",Conditions!$S$1:$CT$1,0)+Conditions!$Q$2,FALSE)*GR$19+GR$18*VLOOKUP(GR$1,Conditions!$A:$CT,MATCH($B61&amp;"_m2",Conditions!$S$1:$CT$1,0)+Conditions!$Q$2,FALSE))+VLOOKUP(GR$1,Conditions!$A:$CT,MATCH($B61&amp;"_b",Conditions!$S$1:$CT$1,0)+Conditions!$Q$2,FALSE),"")</f>
        <v/>
      </c>
      <c r="GS61" s="15" t="str">
        <f>IF(GS34,GS45*(VLOOKUP(GS$1,Conditions!$A:$CT,MATCH($B61&amp;"_m1",Conditions!$S$1:$CT$1,0)+Conditions!$Q$2,FALSE)*GS$19+GS$18*VLOOKUP(GS$1,Conditions!$A:$CT,MATCH($B61&amp;"_m2",Conditions!$S$1:$CT$1,0)+Conditions!$Q$2,FALSE))+VLOOKUP(GS$1,Conditions!$A:$CT,MATCH($B61&amp;"_b",Conditions!$S$1:$CT$1,0)+Conditions!$Q$2,FALSE),"")</f>
        <v/>
      </c>
      <c r="GT61" s="15" t="str">
        <f>IF(GT34,GT45*(VLOOKUP(GT$1,Conditions!$A:$CT,MATCH($B61&amp;"_m1",Conditions!$S$1:$CT$1,0)+Conditions!$Q$2,FALSE)*GT$19+GT$18*VLOOKUP(GT$1,Conditions!$A:$CT,MATCH($B61&amp;"_m2",Conditions!$S$1:$CT$1,0)+Conditions!$Q$2,FALSE))+VLOOKUP(GT$1,Conditions!$A:$CT,MATCH($B61&amp;"_b",Conditions!$S$1:$CT$1,0)+Conditions!$Q$2,FALSE),"")</f>
        <v/>
      </c>
      <c r="GU61" s="15" t="str">
        <f>IF(GU34,GU45*(VLOOKUP(GU$1,Conditions!$A:$CT,MATCH($B61&amp;"_m1",Conditions!$S$1:$CT$1,0)+Conditions!$Q$2,FALSE)*GU$19+GU$18*VLOOKUP(GU$1,Conditions!$A:$CT,MATCH($B61&amp;"_m2",Conditions!$S$1:$CT$1,0)+Conditions!$Q$2,FALSE))+VLOOKUP(GU$1,Conditions!$A:$CT,MATCH($B61&amp;"_b",Conditions!$S$1:$CT$1,0)+Conditions!$Q$2,FALSE),"")</f>
        <v/>
      </c>
      <c r="GV61" s="15" t="str">
        <f>IF(GV34,GV45*(VLOOKUP(GV$1,Conditions!$A:$CT,MATCH($B61&amp;"_m1",Conditions!$S$1:$CT$1,0)+Conditions!$Q$2,FALSE)*GV$19+GV$18*VLOOKUP(GV$1,Conditions!$A:$CT,MATCH($B61&amp;"_m2",Conditions!$S$1:$CT$1,0)+Conditions!$Q$2,FALSE))+VLOOKUP(GV$1,Conditions!$A:$CT,MATCH($B61&amp;"_b",Conditions!$S$1:$CT$1,0)+Conditions!$Q$2,FALSE),"")</f>
        <v/>
      </c>
      <c r="GW61" s="15" t="str">
        <f>IF(GW34,GW45*(VLOOKUP(GW$1,Conditions!$A:$CT,MATCH($B61&amp;"_m1",Conditions!$S$1:$CT$1,0)+Conditions!$Q$2,FALSE)*GW$19+GW$18*VLOOKUP(GW$1,Conditions!$A:$CT,MATCH($B61&amp;"_m2",Conditions!$S$1:$CT$1,0)+Conditions!$Q$2,FALSE))+VLOOKUP(GW$1,Conditions!$A:$CT,MATCH($B61&amp;"_b",Conditions!$S$1:$CT$1,0)+Conditions!$Q$2,FALSE),"")</f>
        <v/>
      </c>
      <c r="GX61" s="15" t="str">
        <f>IF(GX34,GX45*(VLOOKUP(GX$1,Conditions!$A:$CT,MATCH($B61&amp;"_m1",Conditions!$S$1:$CT$1,0)+Conditions!$Q$2,FALSE)*GX$19+GX$18*VLOOKUP(GX$1,Conditions!$A:$CT,MATCH($B61&amp;"_m2",Conditions!$S$1:$CT$1,0)+Conditions!$Q$2,FALSE))+VLOOKUP(GX$1,Conditions!$A:$CT,MATCH($B61&amp;"_b",Conditions!$S$1:$CT$1,0)+Conditions!$Q$2,FALSE),"")</f>
        <v/>
      </c>
      <c r="GY61" s="15" t="str">
        <f>IF(GY34,GY45*(VLOOKUP(GY$1,Conditions!$A:$CT,MATCH($B61&amp;"_m1",Conditions!$S$1:$CT$1,0)+Conditions!$Q$2,FALSE)*GY$19+GY$18*VLOOKUP(GY$1,Conditions!$A:$CT,MATCH($B61&amp;"_m2",Conditions!$S$1:$CT$1,0)+Conditions!$Q$2,FALSE))+VLOOKUP(GY$1,Conditions!$A:$CT,MATCH($B61&amp;"_b",Conditions!$S$1:$CT$1,0)+Conditions!$Q$2,FALSE),"")</f>
        <v/>
      </c>
      <c r="GZ61" s="15" t="str">
        <f>IF(GZ34,GZ45*(VLOOKUP(GZ$1,Conditions!$A:$CT,MATCH($B61&amp;"_m1",Conditions!$S$1:$CT$1,0)+Conditions!$Q$2,FALSE)*GZ$19+GZ$18*VLOOKUP(GZ$1,Conditions!$A:$CT,MATCH($B61&amp;"_m2",Conditions!$S$1:$CT$1,0)+Conditions!$Q$2,FALSE))+VLOOKUP(GZ$1,Conditions!$A:$CT,MATCH($B61&amp;"_b",Conditions!$S$1:$CT$1,0)+Conditions!$Q$2,FALSE),"")</f>
        <v/>
      </c>
      <c r="HA61" s="15" t="str">
        <f>IF(HA34,HA45*(VLOOKUP(HA$1,Conditions!$A:$CT,MATCH($B61&amp;"_m1",Conditions!$S$1:$CT$1,0)+Conditions!$Q$2,FALSE)*HA$19+HA$18*VLOOKUP(HA$1,Conditions!$A:$CT,MATCH($B61&amp;"_m2",Conditions!$S$1:$CT$1,0)+Conditions!$Q$2,FALSE))+VLOOKUP(HA$1,Conditions!$A:$CT,MATCH($B61&amp;"_b",Conditions!$S$1:$CT$1,0)+Conditions!$Q$2,FALSE),"")</f>
        <v/>
      </c>
      <c r="HB61" s="15" t="str">
        <f>IF(HB34,HB45*(VLOOKUP(HB$1,Conditions!$A:$CT,MATCH($B61&amp;"_m1",Conditions!$S$1:$CT$1,0)+Conditions!$Q$2,FALSE)*HB$19+HB$18*VLOOKUP(HB$1,Conditions!$A:$CT,MATCH($B61&amp;"_m2",Conditions!$S$1:$CT$1,0)+Conditions!$Q$2,FALSE))+VLOOKUP(HB$1,Conditions!$A:$CT,MATCH($B61&amp;"_b",Conditions!$S$1:$CT$1,0)+Conditions!$Q$2,FALSE),"")</f>
        <v/>
      </c>
      <c r="HC61" s="15" t="str">
        <f>IF(HC34,HC45*(VLOOKUP(HC$1,Conditions!$A:$CT,MATCH($B61&amp;"_m1",Conditions!$S$1:$CT$1,0)+Conditions!$Q$2,FALSE)*HC$19+HC$18*VLOOKUP(HC$1,Conditions!$A:$CT,MATCH($B61&amp;"_m2",Conditions!$S$1:$CT$1,0)+Conditions!$Q$2,FALSE))+VLOOKUP(HC$1,Conditions!$A:$CT,MATCH($B61&amp;"_b",Conditions!$S$1:$CT$1,0)+Conditions!$Q$2,FALSE),"")</f>
        <v/>
      </c>
      <c r="HD61" s="15" t="str">
        <f>IF(HD34,HD45*(VLOOKUP(HD$1,Conditions!$A:$CT,MATCH($B61&amp;"_m1",Conditions!$S$1:$CT$1,0)+Conditions!$Q$2,FALSE)*HD$19+HD$18*VLOOKUP(HD$1,Conditions!$A:$CT,MATCH($B61&amp;"_m2",Conditions!$S$1:$CT$1,0)+Conditions!$Q$2,FALSE))+VLOOKUP(HD$1,Conditions!$A:$CT,MATCH($B61&amp;"_b",Conditions!$S$1:$CT$1,0)+Conditions!$Q$2,FALSE),"")</f>
        <v/>
      </c>
      <c r="HE61" s="15" t="str">
        <f>IF(HE34,HE45*(VLOOKUP(HE$1,Conditions!$A:$CT,MATCH($B61&amp;"_m1",Conditions!$S$1:$CT$1,0)+Conditions!$Q$2,FALSE)*HE$19+HE$18*VLOOKUP(HE$1,Conditions!$A:$CT,MATCH($B61&amp;"_m2",Conditions!$S$1:$CT$1,0)+Conditions!$Q$2,FALSE))+VLOOKUP(HE$1,Conditions!$A:$CT,MATCH($B61&amp;"_b",Conditions!$S$1:$CT$1,0)+Conditions!$Q$2,FALSE),"")</f>
        <v/>
      </c>
      <c r="HF61" s="15" t="str">
        <f>IF(HF34,HF45*(VLOOKUP(HF$1,Conditions!$A:$CT,MATCH($B61&amp;"_m1",Conditions!$S$1:$CT$1,0)+Conditions!$Q$2,FALSE)*HF$19+HF$18*VLOOKUP(HF$1,Conditions!$A:$CT,MATCH($B61&amp;"_m2",Conditions!$S$1:$CT$1,0)+Conditions!$Q$2,FALSE))+VLOOKUP(HF$1,Conditions!$A:$CT,MATCH($B61&amp;"_b",Conditions!$S$1:$CT$1,0)+Conditions!$Q$2,FALSE),"")</f>
        <v/>
      </c>
      <c r="HG61" s="15" t="str">
        <f>IF(HG34,HG45*(VLOOKUP(HG$1,Conditions!$A:$CT,MATCH($B61&amp;"_m1",Conditions!$S$1:$CT$1,0)+Conditions!$Q$2,FALSE)*HG$19+HG$18*VLOOKUP(HG$1,Conditions!$A:$CT,MATCH($B61&amp;"_m2",Conditions!$S$1:$CT$1,0)+Conditions!$Q$2,FALSE))+VLOOKUP(HG$1,Conditions!$A:$CT,MATCH($B61&amp;"_b",Conditions!$S$1:$CT$1,0)+Conditions!$Q$2,FALSE),"")</f>
        <v/>
      </c>
      <c r="HH61" s="15" t="str">
        <f>IF(HH34,HH45*(VLOOKUP(HH$1,Conditions!$A:$CT,MATCH($B61&amp;"_m1",Conditions!$S$1:$CT$1,0)+Conditions!$Q$2,FALSE)*HH$19+HH$18*VLOOKUP(HH$1,Conditions!$A:$CT,MATCH($B61&amp;"_m2",Conditions!$S$1:$CT$1,0)+Conditions!$Q$2,FALSE))+VLOOKUP(HH$1,Conditions!$A:$CT,MATCH($B61&amp;"_b",Conditions!$S$1:$CT$1,0)+Conditions!$Q$2,FALSE),"")</f>
        <v/>
      </c>
      <c r="HI61" s="15" t="str">
        <f>IF(HI34,HI45*(VLOOKUP(HI$1,Conditions!$A:$CT,MATCH($B61&amp;"_m1",Conditions!$S$1:$CT$1,0)+Conditions!$Q$2,FALSE)*HI$19+HI$18*VLOOKUP(HI$1,Conditions!$A:$CT,MATCH($B61&amp;"_m2",Conditions!$S$1:$CT$1,0)+Conditions!$Q$2,FALSE))+VLOOKUP(HI$1,Conditions!$A:$CT,MATCH($B61&amp;"_b",Conditions!$S$1:$CT$1,0)+Conditions!$Q$2,FALSE),"")</f>
        <v/>
      </c>
      <c r="HJ61" s="15" t="str">
        <f>IF(HJ34,HJ45*(VLOOKUP(HJ$1,Conditions!$A:$CT,MATCH($B61&amp;"_m1",Conditions!$S$1:$CT$1,0)+Conditions!$Q$2,FALSE)*HJ$19+HJ$18*VLOOKUP(HJ$1,Conditions!$A:$CT,MATCH($B61&amp;"_m2",Conditions!$S$1:$CT$1,0)+Conditions!$Q$2,FALSE))+VLOOKUP(HJ$1,Conditions!$A:$CT,MATCH($B61&amp;"_b",Conditions!$S$1:$CT$1,0)+Conditions!$Q$2,FALSE),"")</f>
        <v/>
      </c>
      <c r="HK61" s="15" t="str">
        <f>IF(HK34,HK45*(VLOOKUP(HK$1,Conditions!$A:$CT,MATCH($B61&amp;"_m1",Conditions!$S$1:$CT$1,0)+Conditions!$Q$2,FALSE)*HK$19+HK$18*VLOOKUP(HK$1,Conditions!$A:$CT,MATCH($B61&amp;"_m2",Conditions!$S$1:$CT$1,0)+Conditions!$Q$2,FALSE))+VLOOKUP(HK$1,Conditions!$A:$CT,MATCH($B61&amp;"_b",Conditions!$S$1:$CT$1,0)+Conditions!$Q$2,FALSE),"")</f>
        <v/>
      </c>
      <c r="HL61" s="15" t="str">
        <f>IF(HL34,HL45*(VLOOKUP(HL$1,Conditions!$A:$CT,MATCH($B61&amp;"_m1",Conditions!$S$1:$CT$1,0)+Conditions!$Q$2,FALSE)*HL$19+HL$18*VLOOKUP(HL$1,Conditions!$A:$CT,MATCH($B61&amp;"_m2",Conditions!$S$1:$CT$1,0)+Conditions!$Q$2,FALSE))+VLOOKUP(HL$1,Conditions!$A:$CT,MATCH($B61&amp;"_b",Conditions!$S$1:$CT$1,0)+Conditions!$Q$2,FALSE),"")</f>
        <v/>
      </c>
      <c r="HM61" s="15" t="str">
        <f>IF(HM34,HM45*(VLOOKUP(HM$1,Conditions!$A:$CT,MATCH($B61&amp;"_m1",Conditions!$S$1:$CT$1,0)+Conditions!$Q$2,FALSE)*HM$19+HM$18*VLOOKUP(HM$1,Conditions!$A:$CT,MATCH($B61&amp;"_m2",Conditions!$S$1:$CT$1,0)+Conditions!$Q$2,FALSE))+VLOOKUP(HM$1,Conditions!$A:$CT,MATCH($B61&amp;"_b",Conditions!$S$1:$CT$1,0)+Conditions!$Q$2,FALSE),"")</f>
        <v/>
      </c>
      <c r="HN61" s="15" t="str">
        <f>IF(HN34,HN45*(VLOOKUP(HN$1,Conditions!$A:$CT,MATCH($B61&amp;"_m1",Conditions!$S$1:$CT$1,0)+Conditions!$Q$2,FALSE)*HN$19+HN$18*VLOOKUP(HN$1,Conditions!$A:$CT,MATCH($B61&amp;"_m2",Conditions!$S$1:$CT$1,0)+Conditions!$Q$2,FALSE))+VLOOKUP(HN$1,Conditions!$A:$CT,MATCH($B61&amp;"_b",Conditions!$S$1:$CT$1,0)+Conditions!$Q$2,FALSE),"")</f>
        <v/>
      </c>
      <c r="HO61" s="15" t="str">
        <f>IF(HO34,HO45*(VLOOKUP(HO$1,Conditions!$A:$CT,MATCH($B61&amp;"_m1",Conditions!$S$1:$CT$1,0)+Conditions!$Q$2,FALSE)*HO$19+HO$18*VLOOKUP(HO$1,Conditions!$A:$CT,MATCH($B61&amp;"_m2",Conditions!$S$1:$CT$1,0)+Conditions!$Q$2,FALSE))+VLOOKUP(HO$1,Conditions!$A:$CT,MATCH($B61&amp;"_b",Conditions!$S$1:$CT$1,0)+Conditions!$Q$2,FALSE),"")</f>
        <v/>
      </c>
      <c r="HP61" s="15" t="str">
        <f>IF(HP34,HP45*(VLOOKUP(HP$1,Conditions!$A:$CT,MATCH($B61&amp;"_m1",Conditions!$S$1:$CT$1,0)+Conditions!$Q$2,FALSE)*HP$19+HP$18*VLOOKUP(HP$1,Conditions!$A:$CT,MATCH($B61&amp;"_m2",Conditions!$S$1:$CT$1,0)+Conditions!$Q$2,FALSE))+VLOOKUP(HP$1,Conditions!$A:$CT,MATCH($B61&amp;"_b",Conditions!$S$1:$CT$1,0)+Conditions!$Q$2,FALSE),"")</f>
        <v/>
      </c>
      <c r="HQ61" s="15" t="str">
        <f>IF(HQ34,HQ45*(VLOOKUP(HQ$1,Conditions!$A:$CT,MATCH($B61&amp;"_m1",Conditions!$S$1:$CT$1,0)+Conditions!$Q$2,FALSE)*HQ$19+HQ$18*VLOOKUP(HQ$1,Conditions!$A:$CT,MATCH($B61&amp;"_m2",Conditions!$S$1:$CT$1,0)+Conditions!$Q$2,FALSE))+VLOOKUP(HQ$1,Conditions!$A:$CT,MATCH($B61&amp;"_b",Conditions!$S$1:$CT$1,0)+Conditions!$Q$2,FALSE),"")</f>
        <v/>
      </c>
      <c r="HR61" s="15" t="str">
        <f>IF(HR34,HR45*(VLOOKUP(HR$1,Conditions!$A:$CT,MATCH($B61&amp;"_m1",Conditions!$S$1:$CT$1,0)+Conditions!$Q$2,FALSE)*HR$19+HR$18*VLOOKUP(HR$1,Conditions!$A:$CT,MATCH($B61&amp;"_m2",Conditions!$S$1:$CT$1,0)+Conditions!$Q$2,FALSE))+VLOOKUP(HR$1,Conditions!$A:$CT,MATCH($B61&amp;"_b",Conditions!$S$1:$CT$1,0)+Conditions!$Q$2,FALSE),"")</f>
        <v/>
      </c>
      <c r="HS61" s="15" t="str">
        <f>IF(HS34,HS45*(VLOOKUP(HS$1,Conditions!$A:$CT,MATCH($B61&amp;"_m1",Conditions!$S$1:$CT$1,0)+Conditions!$Q$2,FALSE)*HS$19+HS$18*VLOOKUP(HS$1,Conditions!$A:$CT,MATCH($B61&amp;"_m2",Conditions!$S$1:$CT$1,0)+Conditions!$Q$2,FALSE))+VLOOKUP(HS$1,Conditions!$A:$CT,MATCH($B61&amp;"_b",Conditions!$S$1:$CT$1,0)+Conditions!$Q$2,FALSE),"")</f>
        <v/>
      </c>
      <c r="HT61" s="15" t="str">
        <f>IF(HT34,HT45*(VLOOKUP(HT$1,Conditions!$A:$CT,MATCH($B61&amp;"_m1",Conditions!$S$1:$CT$1,0)+Conditions!$Q$2,FALSE)*HT$19+HT$18*VLOOKUP(HT$1,Conditions!$A:$CT,MATCH($B61&amp;"_m2",Conditions!$S$1:$CT$1,0)+Conditions!$Q$2,FALSE))+VLOOKUP(HT$1,Conditions!$A:$CT,MATCH($B61&amp;"_b",Conditions!$S$1:$CT$1,0)+Conditions!$Q$2,FALSE),"")</f>
        <v/>
      </c>
      <c r="HU61" s="15" t="str">
        <f>IF(HU34,HU45*(VLOOKUP(HU$1,Conditions!$A:$CT,MATCH($B61&amp;"_m1",Conditions!$S$1:$CT$1,0)+Conditions!$Q$2,FALSE)*HU$19+HU$18*VLOOKUP(HU$1,Conditions!$A:$CT,MATCH($B61&amp;"_m2",Conditions!$S$1:$CT$1,0)+Conditions!$Q$2,FALSE))+VLOOKUP(HU$1,Conditions!$A:$CT,MATCH($B61&amp;"_b",Conditions!$S$1:$CT$1,0)+Conditions!$Q$2,FALSE),"")</f>
        <v/>
      </c>
      <c r="HV61" s="15" t="str">
        <f>IF(HV34,HV45*(VLOOKUP(HV$1,Conditions!$A:$CT,MATCH($B61&amp;"_m1",Conditions!$S$1:$CT$1,0)+Conditions!$Q$2,FALSE)*HV$19+HV$18*VLOOKUP(HV$1,Conditions!$A:$CT,MATCH($B61&amp;"_m2",Conditions!$S$1:$CT$1,0)+Conditions!$Q$2,FALSE))+VLOOKUP(HV$1,Conditions!$A:$CT,MATCH($B61&amp;"_b",Conditions!$S$1:$CT$1,0)+Conditions!$Q$2,FALSE),"")</f>
        <v/>
      </c>
      <c r="HW61" s="15" t="str">
        <f>IF(HW34,HW45*(VLOOKUP(HW$1,Conditions!$A:$CT,MATCH($B61&amp;"_m1",Conditions!$S$1:$CT$1,0)+Conditions!$Q$2,FALSE)*HW$19+HW$18*VLOOKUP(HW$1,Conditions!$A:$CT,MATCH($B61&amp;"_m2",Conditions!$S$1:$CT$1,0)+Conditions!$Q$2,FALSE))+VLOOKUP(HW$1,Conditions!$A:$CT,MATCH($B61&amp;"_b",Conditions!$S$1:$CT$1,0)+Conditions!$Q$2,FALSE),"")</f>
        <v/>
      </c>
      <c r="HX61" s="15" t="str">
        <f>IF(HX34,HX45*(VLOOKUP(HX$1,Conditions!$A:$CT,MATCH($B61&amp;"_m1",Conditions!$S$1:$CT$1,0)+Conditions!$Q$2,FALSE)*HX$19+HX$18*VLOOKUP(HX$1,Conditions!$A:$CT,MATCH($B61&amp;"_m2",Conditions!$S$1:$CT$1,0)+Conditions!$Q$2,FALSE))+VLOOKUP(HX$1,Conditions!$A:$CT,MATCH($B61&amp;"_b",Conditions!$S$1:$CT$1,0)+Conditions!$Q$2,FALSE),"")</f>
        <v/>
      </c>
      <c r="HY61" s="15" t="str">
        <f>IF(HY34,HY45*(VLOOKUP(HY$1,Conditions!$A:$CT,MATCH($B61&amp;"_m1",Conditions!$S$1:$CT$1,0)+Conditions!$Q$2,FALSE)*HY$19+HY$18*VLOOKUP(HY$1,Conditions!$A:$CT,MATCH($B61&amp;"_m2",Conditions!$S$1:$CT$1,0)+Conditions!$Q$2,FALSE))+VLOOKUP(HY$1,Conditions!$A:$CT,MATCH($B61&amp;"_b",Conditions!$S$1:$CT$1,0)+Conditions!$Q$2,FALSE),"")</f>
        <v/>
      </c>
      <c r="HZ61" s="15" t="str">
        <f>IF(HZ34,HZ45*(VLOOKUP(HZ$1,Conditions!$A:$CT,MATCH($B61&amp;"_m1",Conditions!$S$1:$CT$1,0)+Conditions!$Q$2,FALSE)*HZ$19+HZ$18*VLOOKUP(HZ$1,Conditions!$A:$CT,MATCH($B61&amp;"_m2",Conditions!$S$1:$CT$1,0)+Conditions!$Q$2,FALSE))+VLOOKUP(HZ$1,Conditions!$A:$CT,MATCH($B61&amp;"_b",Conditions!$S$1:$CT$1,0)+Conditions!$Q$2,FALSE),"")</f>
        <v/>
      </c>
      <c r="IA61" s="15" t="str">
        <f>IF(IA34,IA45*(VLOOKUP(IA$1,Conditions!$A:$CT,MATCH($B61&amp;"_m1",Conditions!$S$1:$CT$1,0)+Conditions!$Q$2,FALSE)*IA$19+IA$18*VLOOKUP(IA$1,Conditions!$A:$CT,MATCH($B61&amp;"_m2",Conditions!$S$1:$CT$1,0)+Conditions!$Q$2,FALSE))+VLOOKUP(IA$1,Conditions!$A:$CT,MATCH($B61&amp;"_b",Conditions!$S$1:$CT$1,0)+Conditions!$Q$2,FALSE),"")</f>
        <v/>
      </c>
      <c r="IB61" s="15" t="str">
        <f>IF(IB34,IB45*(VLOOKUP(IB$1,Conditions!$A:$CT,MATCH($B61&amp;"_m1",Conditions!$S$1:$CT$1,0)+Conditions!$Q$2,FALSE)*IB$19+IB$18*VLOOKUP(IB$1,Conditions!$A:$CT,MATCH($B61&amp;"_m2",Conditions!$S$1:$CT$1,0)+Conditions!$Q$2,FALSE))+VLOOKUP(IB$1,Conditions!$A:$CT,MATCH($B61&amp;"_b",Conditions!$S$1:$CT$1,0)+Conditions!$Q$2,FALSE),"")</f>
        <v/>
      </c>
      <c r="IC61" s="15" t="str">
        <f>IF(IC34,IC45*(VLOOKUP(IC$1,Conditions!$A:$CT,MATCH($B61&amp;"_m1",Conditions!$S$1:$CT$1,0)+Conditions!$Q$2,FALSE)*IC$19+IC$18*VLOOKUP(IC$1,Conditions!$A:$CT,MATCH($B61&amp;"_m2",Conditions!$S$1:$CT$1,0)+Conditions!$Q$2,FALSE))+VLOOKUP(IC$1,Conditions!$A:$CT,MATCH($B61&amp;"_b",Conditions!$S$1:$CT$1,0)+Conditions!$Q$2,FALSE),"")</f>
        <v/>
      </c>
      <c r="ID61" s="15" t="str">
        <f>IF(ID34,ID45*(VLOOKUP(ID$1,Conditions!$A:$CT,MATCH($B61&amp;"_m1",Conditions!$S$1:$CT$1,0)+Conditions!$Q$2,FALSE)*ID$19+ID$18*VLOOKUP(ID$1,Conditions!$A:$CT,MATCH($B61&amp;"_m2",Conditions!$S$1:$CT$1,0)+Conditions!$Q$2,FALSE))+VLOOKUP(ID$1,Conditions!$A:$CT,MATCH($B61&amp;"_b",Conditions!$S$1:$CT$1,0)+Conditions!$Q$2,FALSE),"")</f>
        <v/>
      </c>
      <c r="IE61" s="15" t="str">
        <f>IF(IE34,IE45*(VLOOKUP(IE$1,Conditions!$A:$CT,MATCH($B61&amp;"_m1",Conditions!$S$1:$CT$1,0)+Conditions!$Q$2,FALSE)*IE$19+IE$18*VLOOKUP(IE$1,Conditions!$A:$CT,MATCH($B61&amp;"_m2",Conditions!$S$1:$CT$1,0)+Conditions!$Q$2,FALSE))+VLOOKUP(IE$1,Conditions!$A:$CT,MATCH($B61&amp;"_b",Conditions!$S$1:$CT$1,0)+Conditions!$Q$2,FALSE),"")</f>
        <v/>
      </c>
      <c r="IF61" s="15" t="str">
        <f>IF(IF34,IF45*(VLOOKUP(IF$1,Conditions!$A:$CT,MATCH($B61&amp;"_m1",Conditions!$S$1:$CT$1,0)+Conditions!$Q$2,FALSE)*IF$19+IF$18*VLOOKUP(IF$1,Conditions!$A:$CT,MATCH($B61&amp;"_m2",Conditions!$S$1:$CT$1,0)+Conditions!$Q$2,FALSE))+VLOOKUP(IF$1,Conditions!$A:$CT,MATCH($B61&amp;"_b",Conditions!$S$1:$CT$1,0)+Conditions!$Q$2,FALSE),"")</f>
        <v/>
      </c>
      <c r="IG61" s="15" t="str">
        <f>IF(IG34,IG45*(VLOOKUP(IG$1,Conditions!$A:$CT,MATCH($B61&amp;"_m1",Conditions!$S$1:$CT$1,0)+Conditions!$Q$2,FALSE)*IG$19+IG$18*VLOOKUP(IG$1,Conditions!$A:$CT,MATCH($B61&amp;"_m2",Conditions!$S$1:$CT$1,0)+Conditions!$Q$2,FALSE))+VLOOKUP(IG$1,Conditions!$A:$CT,MATCH($B61&amp;"_b",Conditions!$S$1:$CT$1,0)+Conditions!$Q$2,FALSE),"")</f>
        <v/>
      </c>
      <c r="IH61" s="15" t="str">
        <f>IF(IH34,IH45*(VLOOKUP(IH$1,Conditions!$A:$CT,MATCH($B61&amp;"_m1",Conditions!$S$1:$CT$1,0)+Conditions!$Q$2,FALSE)*IH$19+IH$18*VLOOKUP(IH$1,Conditions!$A:$CT,MATCH($B61&amp;"_m2",Conditions!$S$1:$CT$1,0)+Conditions!$Q$2,FALSE))+VLOOKUP(IH$1,Conditions!$A:$CT,MATCH($B61&amp;"_b",Conditions!$S$1:$CT$1,0)+Conditions!$Q$2,FALSE),"")</f>
        <v/>
      </c>
      <c r="II61" s="15" t="str">
        <f>IF(II34,II45*(VLOOKUP(II$1,Conditions!$A:$CT,MATCH($B61&amp;"_m1",Conditions!$S$1:$CT$1,0)+Conditions!$Q$2,FALSE)*II$19+II$18*VLOOKUP(II$1,Conditions!$A:$CT,MATCH($B61&amp;"_m2",Conditions!$S$1:$CT$1,0)+Conditions!$Q$2,FALSE))+VLOOKUP(II$1,Conditions!$A:$CT,MATCH($B61&amp;"_b",Conditions!$S$1:$CT$1,0)+Conditions!$Q$2,FALSE),"")</f>
        <v/>
      </c>
      <c r="IJ61" s="15" t="str">
        <f>IF(IJ34,IJ45*(VLOOKUP(IJ$1,Conditions!$A:$CT,MATCH($B61&amp;"_m1",Conditions!$S$1:$CT$1,0)+Conditions!$Q$2,FALSE)*IJ$19+IJ$18*VLOOKUP(IJ$1,Conditions!$A:$CT,MATCH($B61&amp;"_m2",Conditions!$S$1:$CT$1,0)+Conditions!$Q$2,FALSE))+VLOOKUP(IJ$1,Conditions!$A:$CT,MATCH($B61&amp;"_b",Conditions!$S$1:$CT$1,0)+Conditions!$Q$2,FALSE),"")</f>
        <v/>
      </c>
      <c r="IK61" s="15" t="str">
        <f>IF(IK34,IK45*(VLOOKUP(IK$1,Conditions!$A:$CT,MATCH($B61&amp;"_m1",Conditions!$S$1:$CT$1,0)+Conditions!$Q$2,FALSE)*IK$19+IK$18*VLOOKUP(IK$1,Conditions!$A:$CT,MATCH($B61&amp;"_m2",Conditions!$S$1:$CT$1,0)+Conditions!$Q$2,FALSE))+VLOOKUP(IK$1,Conditions!$A:$CT,MATCH($B61&amp;"_b",Conditions!$S$1:$CT$1,0)+Conditions!$Q$2,FALSE),"")</f>
        <v/>
      </c>
      <c r="IL61" s="15" t="str">
        <f>IF(IL34,IL45*(VLOOKUP(IL$1,Conditions!$A:$CT,MATCH($B61&amp;"_m1",Conditions!$S$1:$CT$1,0)+Conditions!$Q$2,FALSE)*IL$19+IL$18*VLOOKUP(IL$1,Conditions!$A:$CT,MATCH($B61&amp;"_m2",Conditions!$S$1:$CT$1,0)+Conditions!$Q$2,FALSE))+VLOOKUP(IL$1,Conditions!$A:$CT,MATCH($B61&amp;"_b",Conditions!$S$1:$CT$1,0)+Conditions!$Q$2,FALSE),"")</f>
        <v/>
      </c>
      <c r="IM61" s="15" t="str">
        <f>IF(IM34,IM45*(VLOOKUP(IM$1,Conditions!$A:$CT,MATCH($B61&amp;"_m1",Conditions!$S$1:$CT$1,0)+Conditions!$Q$2,FALSE)*IM$19+IM$18*VLOOKUP(IM$1,Conditions!$A:$CT,MATCH($B61&amp;"_m2",Conditions!$S$1:$CT$1,0)+Conditions!$Q$2,FALSE))+VLOOKUP(IM$1,Conditions!$A:$CT,MATCH($B61&amp;"_b",Conditions!$S$1:$CT$1,0)+Conditions!$Q$2,FALSE),"")</f>
        <v/>
      </c>
      <c r="IN61" s="15" t="str">
        <f>IF(IN34,IN45*(VLOOKUP(IN$1,Conditions!$A:$CT,MATCH($B61&amp;"_m1",Conditions!$S$1:$CT$1,0)+Conditions!$Q$2,FALSE)*IN$19+IN$18*VLOOKUP(IN$1,Conditions!$A:$CT,MATCH($B61&amp;"_m2",Conditions!$S$1:$CT$1,0)+Conditions!$Q$2,FALSE))+VLOOKUP(IN$1,Conditions!$A:$CT,MATCH($B61&amp;"_b",Conditions!$S$1:$CT$1,0)+Conditions!$Q$2,FALSE),"")</f>
        <v/>
      </c>
      <c r="IO61" s="15" t="str">
        <f>IF(IO34,IO45*(VLOOKUP(IO$1,Conditions!$A:$CT,MATCH($B61&amp;"_m1",Conditions!$S$1:$CT$1,0)+Conditions!$Q$2,FALSE)*IO$19+IO$18*VLOOKUP(IO$1,Conditions!$A:$CT,MATCH($B61&amp;"_m2",Conditions!$S$1:$CT$1,0)+Conditions!$Q$2,FALSE))+VLOOKUP(IO$1,Conditions!$A:$CT,MATCH($B61&amp;"_b",Conditions!$S$1:$CT$1,0)+Conditions!$Q$2,FALSE),"")</f>
        <v/>
      </c>
      <c r="IP61" s="15" t="str">
        <f>IF(IP34,IP45*(VLOOKUP(IP$1,Conditions!$A:$CT,MATCH($B61&amp;"_m1",Conditions!$S$1:$CT$1,0)+Conditions!$Q$2,FALSE)*IP$19+IP$18*VLOOKUP(IP$1,Conditions!$A:$CT,MATCH($B61&amp;"_m2",Conditions!$S$1:$CT$1,0)+Conditions!$Q$2,FALSE))+VLOOKUP(IP$1,Conditions!$A:$CT,MATCH($B61&amp;"_b",Conditions!$S$1:$CT$1,0)+Conditions!$Q$2,FALSE),"")</f>
        <v/>
      </c>
      <c r="IQ61" s="15" t="str">
        <f>IF(IQ34,IQ45*(VLOOKUP(IQ$1,Conditions!$A:$CT,MATCH($B61&amp;"_m1",Conditions!$S$1:$CT$1,0)+Conditions!$Q$2,FALSE)*IQ$19+IQ$18*VLOOKUP(IQ$1,Conditions!$A:$CT,MATCH($B61&amp;"_m2",Conditions!$S$1:$CT$1,0)+Conditions!$Q$2,FALSE))+VLOOKUP(IQ$1,Conditions!$A:$CT,MATCH($B61&amp;"_b",Conditions!$S$1:$CT$1,0)+Conditions!$Q$2,FALSE),"")</f>
        <v/>
      </c>
      <c r="IR61" s="15" t="str">
        <f>IF(IR34,IR45*(VLOOKUP(IR$1,Conditions!$A:$CT,MATCH($B61&amp;"_m1",Conditions!$S$1:$CT$1,0)+Conditions!$Q$2,FALSE)*IR$19+IR$18*VLOOKUP(IR$1,Conditions!$A:$CT,MATCH($B61&amp;"_m2",Conditions!$S$1:$CT$1,0)+Conditions!$Q$2,FALSE))+VLOOKUP(IR$1,Conditions!$A:$CT,MATCH($B61&amp;"_b",Conditions!$S$1:$CT$1,0)+Conditions!$Q$2,FALSE),"")</f>
        <v/>
      </c>
      <c r="IS61" s="15" t="str">
        <f>IF(IS34,IS45*(VLOOKUP(IS$1,Conditions!$A:$CT,MATCH($B61&amp;"_m1",Conditions!$S$1:$CT$1,0)+Conditions!$Q$2,FALSE)*IS$19+IS$18*VLOOKUP(IS$1,Conditions!$A:$CT,MATCH($B61&amp;"_m2",Conditions!$S$1:$CT$1,0)+Conditions!$Q$2,FALSE))+VLOOKUP(IS$1,Conditions!$A:$CT,MATCH($B61&amp;"_b",Conditions!$S$1:$CT$1,0)+Conditions!$Q$2,FALSE),"")</f>
        <v/>
      </c>
      <c r="IT61" s="15" t="str">
        <f>IF(IT34,IT45*(VLOOKUP(IT$1,Conditions!$A:$CT,MATCH($B61&amp;"_m1",Conditions!$S$1:$CT$1,0)+Conditions!$Q$2,FALSE)*IT$19+IT$18*VLOOKUP(IT$1,Conditions!$A:$CT,MATCH($B61&amp;"_m2",Conditions!$S$1:$CT$1,0)+Conditions!$Q$2,FALSE))+VLOOKUP(IT$1,Conditions!$A:$CT,MATCH($B61&amp;"_b",Conditions!$S$1:$CT$1,0)+Conditions!$Q$2,FALSE),"")</f>
        <v/>
      </c>
      <c r="IU61" s="15" t="str">
        <f>IF(IU34,IU45*(VLOOKUP(IU$1,Conditions!$A:$CT,MATCH($B61&amp;"_m1",Conditions!$S$1:$CT$1,0)+Conditions!$Q$2,FALSE)*IU$19+IU$18*VLOOKUP(IU$1,Conditions!$A:$CT,MATCH($B61&amp;"_m2",Conditions!$S$1:$CT$1,0)+Conditions!$Q$2,FALSE))+VLOOKUP(IU$1,Conditions!$A:$CT,MATCH($B61&amp;"_b",Conditions!$S$1:$CT$1,0)+Conditions!$Q$2,FALSE),"")</f>
        <v/>
      </c>
      <c r="IV61" s="15" t="str">
        <f>IF(IV34,IV45*(VLOOKUP(IV$1,Conditions!$A:$CT,MATCH($B61&amp;"_m1",Conditions!$S$1:$CT$1,0)+Conditions!$Q$2,FALSE)*IV$19+IV$18*VLOOKUP(IV$1,Conditions!$A:$CT,MATCH($B61&amp;"_m2",Conditions!$S$1:$CT$1,0)+Conditions!$Q$2,FALSE))+VLOOKUP(IV$1,Conditions!$A:$CT,MATCH($B61&amp;"_b",Conditions!$S$1:$CT$1,0)+Conditions!$Q$2,FALSE),"")</f>
        <v/>
      </c>
      <c r="IW61" s="15" t="str">
        <f>IF(IW34,IW45*(VLOOKUP(IW$1,Conditions!$A:$CT,MATCH($B61&amp;"_m1",Conditions!$S$1:$CT$1,0)+Conditions!$Q$2,FALSE)*IW$19+IW$18*VLOOKUP(IW$1,Conditions!$A:$CT,MATCH($B61&amp;"_m2",Conditions!$S$1:$CT$1,0)+Conditions!$Q$2,FALSE))+VLOOKUP(IW$1,Conditions!$A:$CT,MATCH($B61&amp;"_b",Conditions!$S$1:$CT$1,0)+Conditions!$Q$2,FALSE),"")</f>
        <v/>
      </c>
      <c r="IX61" s="15" t="str">
        <f>IF(IX34,IX45*(VLOOKUP(IX$1,Conditions!$A:$CT,MATCH($B61&amp;"_m1",Conditions!$S$1:$CT$1,0)+Conditions!$Q$2,FALSE)*IX$19+IX$18*VLOOKUP(IX$1,Conditions!$A:$CT,MATCH($B61&amp;"_m2",Conditions!$S$1:$CT$1,0)+Conditions!$Q$2,FALSE))+VLOOKUP(IX$1,Conditions!$A:$CT,MATCH($B61&amp;"_b",Conditions!$S$1:$CT$1,0)+Conditions!$Q$2,FALSE),"")</f>
        <v/>
      </c>
      <c r="IY61" s="15" t="str">
        <f>IF(IY34,IY45*(VLOOKUP(IY$1,Conditions!$A:$CT,MATCH($B61&amp;"_m1",Conditions!$S$1:$CT$1,0)+Conditions!$Q$2,FALSE)*IY$19+IY$18*VLOOKUP(IY$1,Conditions!$A:$CT,MATCH($B61&amp;"_m2",Conditions!$S$1:$CT$1,0)+Conditions!$Q$2,FALSE))+VLOOKUP(IY$1,Conditions!$A:$CT,MATCH($B61&amp;"_b",Conditions!$S$1:$CT$1,0)+Conditions!$Q$2,FALSE),"")</f>
        <v/>
      </c>
      <c r="IZ61" s="15" t="str">
        <f>IF(IZ34,IZ45*(VLOOKUP(IZ$1,Conditions!$A:$CT,MATCH($B61&amp;"_m1",Conditions!$S$1:$CT$1,0)+Conditions!$Q$2,FALSE)*IZ$19+IZ$18*VLOOKUP(IZ$1,Conditions!$A:$CT,MATCH($B61&amp;"_m2",Conditions!$S$1:$CT$1,0)+Conditions!$Q$2,FALSE))+VLOOKUP(IZ$1,Conditions!$A:$CT,MATCH($B61&amp;"_b",Conditions!$S$1:$CT$1,0)+Conditions!$Q$2,FALSE),"")</f>
        <v/>
      </c>
      <c r="JA61" s="15" t="str">
        <f>IF(JA34,JA45*(VLOOKUP(JA$1,Conditions!$A:$CT,MATCH($B61&amp;"_m1",Conditions!$S$1:$CT$1,0)+Conditions!$Q$2,FALSE)*JA$19+JA$18*VLOOKUP(JA$1,Conditions!$A:$CT,MATCH($B61&amp;"_m2",Conditions!$S$1:$CT$1,0)+Conditions!$Q$2,FALSE))+VLOOKUP(JA$1,Conditions!$A:$CT,MATCH($B61&amp;"_b",Conditions!$S$1:$CT$1,0)+Conditions!$Q$2,FALSE),"")</f>
        <v/>
      </c>
      <c r="JB61" s="15" t="str">
        <f>IF(JB34,JB45*(VLOOKUP(JB$1,Conditions!$A:$CT,MATCH($B61&amp;"_m1",Conditions!$S$1:$CT$1,0)+Conditions!$Q$2,FALSE)*JB$19+JB$18*VLOOKUP(JB$1,Conditions!$A:$CT,MATCH($B61&amp;"_m2",Conditions!$S$1:$CT$1,0)+Conditions!$Q$2,FALSE))+VLOOKUP(JB$1,Conditions!$A:$CT,MATCH($B61&amp;"_b",Conditions!$S$1:$CT$1,0)+Conditions!$Q$2,FALSE),"")</f>
        <v/>
      </c>
      <c r="JC61" s="15" t="str">
        <f>IF(JC34,JC45*(VLOOKUP(JC$1,Conditions!$A:$CT,MATCH($B61&amp;"_m1",Conditions!$S$1:$CT$1,0)+Conditions!$Q$2,FALSE)*JC$19+JC$18*VLOOKUP(JC$1,Conditions!$A:$CT,MATCH($B61&amp;"_m2",Conditions!$S$1:$CT$1,0)+Conditions!$Q$2,FALSE))+VLOOKUP(JC$1,Conditions!$A:$CT,MATCH($B61&amp;"_b",Conditions!$S$1:$CT$1,0)+Conditions!$Q$2,FALSE),"")</f>
        <v/>
      </c>
      <c r="JD61" s="15" t="str">
        <f>IF(JD34,JD45*(VLOOKUP(JD$1,Conditions!$A:$CT,MATCH($B61&amp;"_m1",Conditions!$S$1:$CT$1,0)+Conditions!$Q$2,FALSE)*JD$19+JD$18*VLOOKUP(JD$1,Conditions!$A:$CT,MATCH($B61&amp;"_m2",Conditions!$S$1:$CT$1,0)+Conditions!$Q$2,FALSE))+VLOOKUP(JD$1,Conditions!$A:$CT,MATCH($B61&amp;"_b",Conditions!$S$1:$CT$1,0)+Conditions!$Q$2,FALSE),"")</f>
        <v/>
      </c>
      <c r="JE61" s="15" t="str">
        <f>IF(JE34,JE45*(VLOOKUP(JE$1,Conditions!$A:$CT,MATCH($B61&amp;"_m1",Conditions!$S$1:$CT$1,0)+Conditions!$Q$2,FALSE)*JE$19+JE$18*VLOOKUP(JE$1,Conditions!$A:$CT,MATCH($B61&amp;"_m2",Conditions!$S$1:$CT$1,0)+Conditions!$Q$2,FALSE))+VLOOKUP(JE$1,Conditions!$A:$CT,MATCH($B61&amp;"_b",Conditions!$S$1:$CT$1,0)+Conditions!$Q$2,FALSE),"")</f>
        <v/>
      </c>
    </row>
    <row r="62" spans="1:265" s="10" customFormat="1" x14ac:dyDescent="0.2">
      <c r="A62" s="9"/>
      <c r="B62" s="21" t="str">
        <f>CONCATENATE(B36,"_",$C$58)</f>
        <v>ethane_TCD</v>
      </c>
      <c r="C62" s="11">
        <v>2</v>
      </c>
      <c r="D62" s="11"/>
      <c r="E62" s="15" t="str">
        <f>IF(E36,E46*(VLOOKUP(E$1,Conditions!$A:$CT,MATCH($B62&amp;"_m1",Conditions!$S$1:$CT$1,0)+Conditions!$Q$2,FALSE)*E$19+E$18*VLOOKUP(E$1,Conditions!$A:$CT,MATCH($B62&amp;"_m2",Conditions!$S$1:$CT$1,0)+Conditions!$Q$2,FALSE))+VLOOKUP(E$1,Conditions!$A:$CT,MATCH($B62&amp;"_b",Conditions!$S$1:$CT$1,0)+Conditions!$Q$2,FALSE),"")</f>
        <v/>
      </c>
      <c r="F62" s="15" t="str">
        <f>IF(F36,F46*(VLOOKUP(F$1,Conditions!$A:$CT,MATCH($B62&amp;"_m1",Conditions!$S$1:$CT$1,0)+Conditions!$Q$2,FALSE)*F$19+F$18*VLOOKUP(F$1,Conditions!$A:$CT,MATCH($B62&amp;"_m2",Conditions!$S$1:$CT$1,0)+Conditions!$Q$2,FALSE))+VLOOKUP(F$1,Conditions!$A:$CT,MATCH($B62&amp;"_b",Conditions!$S$1:$CT$1,0)+Conditions!$Q$2,FALSE),"")</f>
        <v/>
      </c>
      <c r="G62" s="15" t="str">
        <f>IF(G36,G46*(VLOOKUP(G$1,Conditions!$A:$CT,MATCH($B62&amp;"_m1",Conditions!$S$1:$CT$1,0)+Conditions!$Q$2,FALSE)*G$19+G$18*VLOOKUP(G$1,Conditions!$A:$CT,MATCH($B62&amp;"_m2",Conditions!$S$1:$CT$1,0)+Conditions!$Q$2,FALSE))+VLOOKUP(G$1,Conditions!$A:$CT,MATCH($B62&amp;"_b",Conditions!$S$1:$CT$1,0)+Conditions!$Q$2,FALSE),"")</f>
        <v/>
      </c>
      <c r="H62" s="15">
        <f>IF(H36,H46*(VLOOKUP(H$1,Conditions!$A:$CT,MATCH($B62&amp;"_m1",Conditions!$S$1:$CT$1,0)+Conditions!$Q$2,FALSE)*H$19+H$18*VLOOKUP(H$1,Conditions!$A:$CT,MATCH($B62&amp;"_m2",Conditions!$S$1:$CT$1,0)+Conditions!$Q$2,FALSE))+VLOOKUP(H$1,Conditions!$A:$CT,MATCH($B62&amp;"_b",Conditions!$S$1:$CT$1,0)+Conditions!$Q$2,FALSE),"")</f>
        <v>2.6764100049903096E-6</v>
      </c>
      <c r="I62" s="15">
        <f>IF(I36,I46*(VLOOKUP(I$1,Conditions!$A:$CT,MATCH($B62&amp;"_m1",Conditions!$S$1:$CT$1,0)+Conditions!$Q$2,FALSE)*I$19+I$18*VLOOKUP(I$1,Conditions!$A:$CT,MATCH($B62&amp;"_m2",Conditions!$S$1:$CT$1,0)+Conditions!$Q$2,FALSE))+VLOOKUP(I$1,Conditions!$A:$CT,MATCH($B62&amp;"_b",Conditions!$S$1:$CT$1,0)+Conditions!$Q$2,FALSE),"")</f>
        <v>2.6954870169438143E-6</v>
      </c>
      <c r="J62" s="15">
        <f>IF(J36,J46*(VLOOKUP(J$1,Conditions!$A:$CT,MATCH($B62&amp;"_m1",Conditions!$S$1:$CT$1,0)+Conditions!$Q$2,FALSE)*J$19+J$18*VLOOKUP(J$1,Conditions!$A:$CT,MATCH($B62&amp;"_m2",Conditions!$S$1:$CT$1,0)+Conditions!$Q$2,FALSE))+VLOOKUP(J$1,Conditions!$A:$CT,MATCH($B62&amp;"_b",Conditions!$S$1:$CT$1,0)+Conditions!$Q$2,FALSE),"")</f>
        <v>2.7622565587810804E-6</v>
      </c>
      <c r="K62" s="15">
        <f>IF(K36,K46*(VLOOKUP(K$1,Conditions!$A:$CT,MATCH($B62&amp;"_m1",Conditions!$S$1:$CT$1,0)+Conditions!$Q$2,FALSE)*K$19+K$18*VLOOKUP(K$1,Conditions!$A:$CT,MATCH($B62&amp;"_m2",Conditions!$S$1:$CT$1,0)+Conditions!$Q$2,FALSE))+VLOOKUP(K$1,Conditions!$A:$CT,MATCH($B62&amp;"_b",Conditions!$S$1:$CT$1,0)+Conditions!$Q$2,FALSE),"")</f>
        <v>2.7150022667697198E-6</v>
      </c>
      <c r="L62" s="15">
        <f>IF(L36,L46*(VLOOKUP(L$1,Conditions!$A:$CT,MATCH($B62&amp;"_m1",Conditions!$S$1:$CT$1,0)+Conditions!$Q$2,FALSE)*L$19+L$18*VLOOKUP(L$1,Conditions!$A:$CT,MATCH($B62&amp;"_m2",Conditions!$S$1:$CT$1,0)+Conditions!$Q$2,FALSE))+VLOOKUP(L$1,Conditions!$A:$CT,MATCH($B62&amp;"_b",Conditions!$S$1:$CT$1,0)+Conditions!$Q$2,FALSE),"")</f>
        <v>2.7362996066127453E-6</v>
      </c>
      <c r="M62" s="15">
        <f>IF(M36,M46*(VLOOKUP(M$1,Conditions!$A:$CT,MATCH($B62&amp;"_m1",Conditions!$S$1:$CT$1,0)+Conditions!$Q$2,FALSE)*M$19+M$18*VLOOKUP(M$1,Conditions!$A:$CT,MATCH($B62&amp;"_m2",Conditions!$S$1:$CT$1,0)+Conditions!$Q$2,FALSE))+VLOOKUP(M$1,Conditions!$A:$CT,MATCH($B62&amp;"_b",Conditions!$S$1:$CT$1,0)+Conditions!$Q$2,FALSE),"")</f>
        <v>2.7362996066127453E-6</v>
      </c>
      <c r="N62" s="15">
        <f>IF(N36,N46*(VLOOKUP(N$1,Conditions!$A:$CT,MATCH($B62&amp;"_m1",Conditions!$S$1:$CT$1,0)+Conditions!$Q$2,FALSE)*N$19+N$18*VLOOKUP(N$1,Conditions!$A:$CT,MATCH($B62&amp;"_m2",Conditions!$S$1:$CT$1,0)+Conditions!$Q$2,FALSE))+VLOOKUP(N$1,Conditions!$A:$CT,MATCH($B62&amp;"_b",Conditions!$S$1:$CT$1,0)+Conditions!$Q$2,FALSE),"")</f>
        <v>2.7362996066127453E-6</v>
      </c>
      <c r="O62" s="15">
        <f>IF(O36,O46*(VLOOKUP(O$1,Conditions!$A:$CT,MATCH($B62&amp;"_m1",Conditions!$S$1:$CT$1,0)+Conditions!$Q$2,FALSE)*O$19+O$18*VLOOKUP(O$1,Conditions!$A:$CT,MATCH($B62&amp;"_m2",Conditions!$S$1:$CT$1,0)+Conditions!$Q$2,FALSE))+VLOOKUP(O$1,Conditions!$A:$CT,MATCH($B62&amp;"_b",Conditions!$S$1:$CT$1,0)+Conditions!$Q$2,FALSE),"")</f>
        <v>2.7469482765342581E-6</v>
      </c>
      <c r="P62" s="15">
        <f>IF(P36,P46*(VLOOKUP(P$1,Conditions!$A:$CT,MATCH($B62&amp;"_m1",Conditions!$S$1:$CT$1,0)+Conditions!$Q$2,FALSE)*P$19+P$18*VLOOKUP(P$1,Conditions!$A:$CT,MATCH($B62&amp;"_m2",Conditions!$S$1:$CT$1,0)+Conditions!$Q$2,FALSE))+VLOOKUP(P$1,Conditions!$A:$CT,MATCH($B62&amp;"_b",Conditions!$S$1:$CT$1,0)+Conditions!$Q$2,FALSE),"")</f>
        <v>2.8278832930378703E-6</v>
      </c>
      <c r="Q62" s="15">
        <f>IF(Q36,Q46*(VLOOKUP(Q$1,Conditions!$A:$CT,MATCH($B62&amp;"_m1",Conditions!$S$1:$CT$1,0)+Conditions!$Q$2,FALSE)*Q$19+Q$18*VLOOKUP(Q$1,Conditions!$A:$CT,MATCH($B62&amp;"_m2",Conditions!$S$1:$CT$1,0)+Conditions!$Q$2,FALSE))+VLOOKUP(Q$1,Conditions!$A:$CT,MATCH($B62&amp;"_b",Conditions!$S$1:$CT$1,0)+Conditions!$Q$2,FALSE),"")</f>
        <v>2.8401111878160224E-6</v>
      </c>
      <c r="R62" s="15">
        <f>IF(R36,R46*(VLOOKUP(R$1,Conditions!$A:$CT,MATCH($B62&amp;"_m1",Conditions!$S$1:$CT$1,0)+Conditions!$Q$2,FALSE)*R$19+R$18*VLOOKUP(R$1,Conditions!$A:$CT,MATCH($B62&amp;"_m2",Conditions!$S$1:$CT$1,0)+Conditions!$Q$2,FALSE))+VLOOKUP(R$1,Conditions!$A:$CT,MATCH($B62&amp;"_b",Conditions!$S$1:$CT$1,0)+Conditions!$Q$2,FALSE),"")</f>
        <v>2.8523390825941749E-6</v>
      </c>
      <c r="S62" s="15">
        <f>IF(S36,S46*(VLOOKUP(S$1,Conditions!$A:$CT,MATCH($B62&amp;"_m1",Conditions!$S$1:$CT$1,0)+Conditions!$Q$2,FALSE)*S$19+S$18*VLOOKUP(S$1,Conditions!$A:$CT,MATCH($B62&amp;"_m2",Conditions!$S$1:$CT$1,0)+Conditions!$Q$2,FALSE))+VLOOKUP(S$1,Conditions!$A:$CT,MATCH($B62&amp;"_b",Conditions!$S$1:$CT$1,0)+Conditions!$Q$2,FALSE),"")</f>
        <v>2.8523390825941749E-6</v>
      </c>
      <c r="T62" s="15">
        <f>IF(T36,T46*(VLOOKUP(T$1,Conditions!$A:$CT,MATCH($B62&amp;"_m1",Conditions!$S$1:$CT$1,0)+Conditions!$Q$2,FALSE)*T$19+T$18*VLOOKUP(T$1,Conditions!$A:$CT,MATCH($B62&amp;"_m2",Conditions!$S$1:$CT$1,0)+Conditions!$Q$2,FALSE))+VLOOKUP(T$1,Conditions!$A:$CT,MATCH($B62&amp;"_b",Conditions!$S$1:$CT$1,0)+Conditions!$Q$2,FALSE),"")</f>
        <v>2.7367998351423809E-6</v>
      </c>
      <c r="U62" s="15">
        <f>IF(U36,U46*(VLOOKUP(U$1,Conditions!$A:$CT,MATCH($B62&amp;"_m1",Conditions!$S$1:$CT$1,0)+Conditions!$Q$2,FALSE)*U$19+U$18*VLOOKUP(U$1,Conditions!$A:$CT,MATCH($B62&amp;"_m2",Conditions!$S$1:$CT$1,0)+Conditions!$Q$2,FALSE))+VLOOKUP(U$1,Conditions!$A:$CT,MATCH($B62&amp;"_b",Conditions!$S$1:$CT$1,0)+Conditions!$Q$2,FALSE),"")</f>
        <v>2.7614813555663846E-6</v>
      </c>
      <c r="V62" s="15">
        <f>IF(V36,V46*(VLOOKUP(V$1,Conditions!$A:$CT,MATCH($B62&amp;"_m1",Conditions!$S$1:$CT$1,0)+Conditions!$Q$2,FALSE)*V$19+V$18*VLOOKUP(V$1,Conditions!$A:$CT,MATCH($B62&amp;"_m2",Conditions!$S$1:$CT$1,0)+Conditions!$Q$2,FALSE))+VLOOKUP(V$1,Conditions!$A:$CT,MATCH($B62&amp;"_b",Conditions!$S$1:$CT$1,0)+Conditions!$Q$2,FALSE),"")</f>
        <v>2.7861628759903888E-6</v>
      </c>
      <c r="W62" s="15">
        <f>IF(W36,W46*(VLOOKUP(W$1,Conditions!$A:$CT,MATCH($B62&amp;"_m1",Conditions!$S$1:$CT$1,0)+Conditions!$Q$2,FALSE)*W$19+W$18*VLOOKUP(W$1,Conditions!$A:$CT,MATCH($B62&amp;"_m2",Conditions!$S$1:$CT$1,0)+Conditions!$Q$2,FALSE))+VLOOKUP(W$1,Conditions!$A:$CT,MATCH($B62&amp;"_b",Conditions!$S$1:$CT$1,0)+Conditions!$Q$2,FALSE),"")</f>
        <v>2.7614813555663846E-6</v>
      </c>
      <c r="X62" s="15">
        <f>IF(X36,X46*(VLOOKUP(X$1,Conditions!$A:$CT,MATCH($B62&amp;"_m1",Conditions!$S$1:$CT$1,0)+Conditions!$Q$2,FALSE)*X$19+X$18*VLOOKUP(X$1,Conditions!$A:$CT,MATCH($B62&amp;"_m2",Conditions!$S$1:$CT$1,0)+Conditions!$Q$2,FALSE))+VLOOKUP(X$1,Conditions!$A:$CT,MATCH($B62&amp;"_b",Conditions!$S$1:$CT$1,0)+Conditions!$Q$2,FALSE),"")</f>
        <v>3.6050880283735553E-6</v>
      </c>
      <c r="Y62" s="15" t="str">
        <f>IF(Y36,Y46*(VLOOKUP(Y$1,Conditions!$A:$CT,MATCH($B62&amp;"_m1",Conditions!$S$1:$CT$1,0)+Conditions!$Q$2,FALSE)*Y$19+Y$18*VLOOKUP(Y$1,Conditions!$A:$CT,MATCH($B62&amp;"_m2",Conditions!$S$1:$CT$1,0)+Conditions!$Q$2,FALSE))+VLOOKUP(Y$1,Conditions!$A:$CT,MATCH($B62&amp;"_b",Conditions!$S$1:$CT$1,0)+Conditions!$Q$2,FALSE),"")</f>
        <v/>
      </c>
      <c r="Z62" s="15" t="str">
        <f>IF(Z36,Z46*(VLOOKUP(Z$1,Conditions!$A:$CT,MATCH($B62&amp;"_m1",Conditions!$S$1:$CT$1,0)+Conditions!$Q$2,FALSE)*Z$19+Z$18*VLOOKUP(Z$1,Conditions!$A:$CT,MATCH($B62&amp;"_m2",Conditions!$S$1:$CT$1,0)+Conditions!$Q$2,FALSE))+VLOOKUP(Z$1,Conditions!$A:$CT,MATCH($B62&amp;"_b",Conditions!$S$1:$CT$1,0)+Conditions!$Q$2,FALSE),"")</f>
        <v/>
      </c>
      <c r="AA62" s="15" t="str">
        <f>IF(AA36,AA46*(VLOOKUP(AA$1,Conditions!$A:$CT,MATCH($B62&amp;"_m1",Conditions!$S$1:$CT$1,0)+Conditions!$Q$2,FALSE)*AA$19+AA$18*VLOOKUP(AA$1,Conditions!$A:$CT,MATCH($B62&amp;"_m2",Conditions!$S$1:$CT$1,0)+Conditions!$Q$2,FALSE))+VLOOKUP(AA$1,Conditions!$A:$CT,MATCH($B62&amp;"_b",Conditions!$S$1:$CT$1,0)+Conditions!$Q$2,FALSE),"")</f>
        <v/>
      </c>
      <c r="AB62" s="15" t="str">
        <f>IF(AB36,AB46*(VLOOKUP(AB$1,Conditions!$A:$CT,MATCH($B62&amp;"_m1",Conditions!$S$1:$CT$1,0)+Conditions!$Q$2,FALSE)*AB$19+AB$18*VLOOKUP(AB$1,Conditions!$A:$CT,MATCH($B62&amp;"_m2",Conditions!$S$1:$CT$1,0)+Conditions!$Q$2,FALSE))+VLOOKUP(AB$1,Conditions!$A:$CT,MATCH($B62&amp;"_b",Conditions!$S$1:$CT$1,0)+Conditions!$Q$2,FALSE),"")</f>
        <v/>
      </c>
      <c r="AC62" s="15" t="str">
        <f>IF(AC36,AC46*(VLOOKUP(AC$1,Conditions!$A:$CT,MATCH($B62&amp;"_m1",Conditions!$S$1:$CT$1,0)+Conditions!$Q$2,FALSE)*AC$19+AC$18*VLOOKUP(AC$1,Conditions!$A:$CT,MATCH($B62&amp;"_m2",Conditions!$S$1:$CT$1,0)+Conditions!$Q$2,FALSE))+VLOOKUP(AC$1,Conditions!$A:$CT,MATCH($B62&amp;"_b",Conditions!$S$1:$CT$1,0)+Conditions!$Q$2,FALSE),"")</f>
        <v/>
      </c>
      <c r="AD62" s="15" t="str">
        <f>IF(AD36,AD46*(VLOOKUP(AD$1,Conditions!$A:$CT,MATCH($B62&amp;"_m1",Conditions!$S$1:$CT$1,0)+Conditions!$Q$2,FALSE)*AD$19+AD$18*VLOOKUP(AD$1,Conditions!$A:$CT,MATCH($B62&amp;"_m2",Conditions!$S$1:$CT$1,0)+Conditions!$Q$2,FALSE))+VLOOKUP(AD$1,Conditions!$A:$CT,MATCH($B62&amp;"_b",Conditions!$S$1:$CT$1,0)+Conditions!$Q$2,FALSE),"")</f>
        <v/>
      </c>
      <c r="AE62" s="15" t="str">
        <f>IF(AE36,AE46*(VLOOKUP(AE$1,Conditions!$A:$CT,MATCH($B62&amp;"_m1",Conditions!$S$1:$CT$1,0)+Conditions!$Q$2,FALSE)*AE$19+AE$18*VLOOKUP(AE$1,Conditions!$A:$CT,MATCH($B62&amp;"_m2",Conditions!$S$1:$CT$1,0)+Conditions!$Q$2,FALSE))+VLOOKUP(AE$1,Conditions!$A:$CT,MATCH($B62&amp;"_b",Conditions!$S$1:$CT$1,0)+Conditions!$Q$2,FALSE),"")</f>
        <v/>
      </c>
      <c r="AF62" s="15" t="str">
        <f>IF(AF36,AF46*(VLOOKUP(AF$1,Conditions!$A:$CT,MATCH($B62&amp;"_m1",Conditions!$S$1:$CT$1,0)+Conditions!$Q$2,FALSE)*AF$19+AF$18*VLOOKUP(AF$1,Conditions!$A:$CT,MATCH($B62&amp;"_m2",Conditions!$S$1:$CT$1,0)+Conditions!$Q$2,FALSE))+VLOOKUP(AF$1,Conditions!$A:$CT,MATCH($B62&amp;"_b",Conditions!$S$1:$CT$1,0)+Conditions!$Q$2,FALSE),"")</f>
        <v/>
      </c>
      <c r="AG62" s="15" t="str">
        <f>IF(AG36,AG46*(VLOOKUP(AG$1,Conditions!$A:$CT,MATCH($B62&amp;"_m1",Conditions!$S$1:$CT$1,0)+Conditions!$Q$2,FALSE)*AG$19+AG$18*VLOOKUP(AG$1,Conditions!$A:$CT,MATCH($B62&amp;"_m2",Conditions!$S$1:$CT$1,0)+Conditions!$Q$2,FALSE))+VLOOKUP(AG$1,Conditions!$A:$CT,MATCH($B62&amp;"_b",Conditions!$S$1:$CT$1,0)+Conditions!$Q$2,FALSE),"")</f>
        <v/>
      </c>
      <c r="AH62" s="15">
        <f>IF(AH36,AH46*(VLOOKUP(AH$1,Conditions!$A:$CT,MATCH($B62&amp;"_m1",Conditions!$S$1:$CT$1,0)+Conditions!$Q$2,FALSE)*AH$19+AH$18*VLOOKUP(AH$1,Conditions!$A:$CT,MATCH($B62&amp;"_m2",Conditions!$S$1:$CT$1,0)+Conditions!$Q$2,FALSE))+VLOOKUP(AH$1,Conditions!$A:$CT,MATCH($B62&amp;"_b",Conditions!$S$1:$CT$1,0)+Conditions!$Q$2,FALSE),"")</f>
        <v>2.9148726544091181E-6</v>
      </c>
      <c r="AI62" s="15">
        <f>IF(AI36,AI46*(VLOOKUP(AI$1,Conditions!$A:$CT,MATCH($B62&amp;"_m1",Conditions!$S$1:$CT$1,0)+Conditions!$Q$2,FALSE)*AI$19+AI$18*VLOOKUP(AI$1,Conditions!$A:$CT,MATCH($B62&amp;"_m2",Conditions!$S$1:$CT$1,0)+Conditions!$Q$2,FALSE))+VLOOKUP(AI$1,Conditions!$A:$CT,MATCH($B62&amp;"_b",Conditions!$S$1:$CT$1,0)+Conditions!$Q$2,FALSE),"")</f>
        <v>2.9339496663626228E-6</v>
      </c>
      <c r="AJ62" s="15">
        <f>IF(AJ36,AJ46*(VLOOKUP(AJ$1,Conditions!$A:$CT,MATCH($B62&amp;"_m1",Conditions!$S$1:$CT$1,0)+Conditions!$Q$2,FALSE)*AJ$19+AJ$18*VLOOKUP(AJ$1,Conditions!$A:$CT,MATCH($B62&amp;"_m2",Conditions!$S$1:$CT$1,0)+Conditions!$Q$2,FALSE))+VLOOKUP(AJ$1,Conditions!$A:$CT,MATCH($B62&amp;"_b",Conditions!$S$1:$CT$1,0)+Conditions!$Q$2,FALSE),"")</f>
        <v>2.9911807022231368E-6</v>
      </c>
      <c r="AK62" s="15" t="str">
        <f>IF(AK36,AK46*(VLOOKUP(AK$1,Conditions!$A:$CT,MATCH($B62&amp;"_m1",Conditions!$S$1:$CT$1,0)+Conditions!$Q$2,FALSE)*AK$19+AK$18*VLOOKUP(AK$1,Conditions!$A:$CT,MATCH($B62&amp;"_m2",Conditions!$S$1:$CT$1,0)+Conditions!$Q$2,FALSE))+VLOOKUP(AK$1,Conditions!$A:$CT,MATCH($B62&amp;"_b",Conditions!$S$1:$CT$1,0)+Conditions!$Q$2,FALSE),"")</f>
        <v/>
      </c>
      <c r="AL62" s="15" t="str">
        <f>IF(AL36,AL46*(VLOOKUP(AL$1,Conditions!$A:$CT,MATCH($B62&amp;"_m1",Conditions!$S$1:$CT$1,0)+Conditions!$Q$2,FALSE)*AL$19+AL$18*VLOOKUP(AL$1,Conditions!$A:$CT,MATCH($B62&amp;"_m2",Conditions!$S$1:$CT$1,0)+Conditions!$Q$2,FALSE))+VLOOKUP(AL$1,Conditions!$A:$CT,MATCH($B62&amp;"_b",Conditions!$S$1:$CT$1,0)+Conditions!$Q$2,FALSE),"")</f>
        <v/>
      </c>
      <c r="AM62" s="15" t="str">
        <f>IF(AM36,AM46*(VLOOKUP(AM$1,Conditions!$A:$CT,MATCH($B62&amp;"_m1",Conditions!$S$1:$CT$1,0)+Conditions!$Q$2,FALSE)*AM$19+AM$18*VLOOKUP(AM$1,Conditions!$A:$CT,MATCH($B62&amp;"_m2",Conditions!$S$1:$CT$1,0)+Conditions!$Q$2,FALSE))+VLOOKUP(AM$1,Conditions!$A:$CT,MATCH($B62&amp;"_b",Conditions!$S$1:$CT$1,0)+Conditions!$Q$2,FALSE),"")</f>
        <v/>
      </c>
      <c r="AN62" s="15" t="str">
        <f>IF(AN36,AN46*(VLOOKUP(AN$1,Conditions!$A:$CT,MATCH($B62&amp;"_m1",Conditions!$S$1:$CT$1,0)+Conditions!$Q$2,FALSE)*AN$19+AN$18*VLOOKUP(AN$1,Conditions!$A:$CT,MATCH($B62&amp;"_m2",Conditions!$S$1:$CT$1,0)+Conditions!$Q$2,FALSE))+VLOOKUP(AN$1,Conditions!$A:$CT,MATCH($B62&amp;"_b",Conditions!$S$1:$CT$1,0)+Conditions!$Q$2,FALSE),"")</f>
        <v/>
      </c>
      <c r="AO62" s="15" t="str">
        <f>IF(AO36,AO46*(VLOOKUP(AO$1,Conditions!$A:$CT,MATCH($B62&amp;"_m1",Conditions!$S$1:$CT$1,0)+Conditions!$Q$2,FALSE)*AO$19+AO$18*VLOOKUP(AO$1,Conditions!$A:$CT,MATCH($B62&amp;"_m2",Conditions!$S$1:$CT$1,0)+Conditions!$Q$2,FALSE))+VLOOKUP(AO$1,Conditions!$A:$CT,MATCH($B62&amp;"_b",Conditions!$S$1:$CT$1,0)+Conditions!$Q$2,FALSE),"")</f>
        <v/>
      </c>
      <c r="AP62" s="15" t="str">
        <f>IF(AP36,AP46*(VLOOKUP(AP$1,Conditions!$A:$CT,MATCH($B62&amp;"_m1",Conditions!$S$1:$CT$1,0)+Conditions!$Q$2,FALSE)*AP$19+AP$18*VLOOKUP(AP$1,Conditions!$A:$CT,MATCH($B62&amp;"_m2",Conditions!$S$1:$CT$1,0)+Conditions!$Q$2,FALSE))+VLOOKUP(AP$1,Conditions!$A:$CT,MATCH($B62&amp;"_b",Conditions!$S$1:$CT$1,0)+Conditions!$Q$2,FALSE),"")</f>
        <v/>
      </c>
      <c r="AQ62" s="15" t="str">
        <f>IF(AQ36,AQ46*(VLOOKUP(AQ$1,Conditions!$A:$CT,MATCH($B62&amp;"_m1",Conditions!$S$1:$CT$1,0)+Conditions!$Q$2,FALSE)*AQ$19+AQ$18*VLOOKUP(AQ$1,Conditions!$A:$CT,MATCH($B62&amp;"_m2",Conditions!$S$1:$CT$1,0)+Conditions!$Q$2,FALSE))+VLOOKUP(AQ$1,Conditions!$A:$CT,MATCH($B62&amp;"_b",Conditions!$S$1:$CT$1,0)+Conditions!$Q$2,FALSE),"")</f>
        <v/>
      </c>
      <c r="AR62" s="15" t="str">
        <f>IF(AR36,AR46*(VLOOKUP(AR$1,Conditions!$A:$CT,MATCH($B62&amp;"_m1",Conditions!$S$1:$CT$1,0)+Conditions!$Q$2,FALSE)*AR$19+AR$18*VLOOKUP(AR$1,Conditions!$A:$CT,MATCH($B62&amp;"_m2",Conditions!$S$1:$CT$1,0)+Conditions!$Q$2,FALSE))+VLOOKUP(AR$1,Conditions!$A:$CT,MATCH($B62&amp;"_b",Conditions!$S$1:$CT$1,0)+Conditions!$Q$2,FALSE),"")</f>
        <v/>
      </c>
      <c r="AS62" s="15" t="str">
        <f>IF(AS36,AS46*(VLOOKUP(AS$1,Conditions!$A:$CT,MATCH($B62&amp;"_m1",Conditions!$S$1:$CT$1,0)+Conditions!$Q$2,FALSE)*AS$19+AS$18*VLOOKUP(AS$1,Conditions!$A:$CT,MATCH($B62&amp;"_m2",Conditions!$S$1:$CT$1,0)+Conditions!$Q$2,FALSE))+VLOOKUP(AS$1,Conditions!$A:$CT,MATCH($B62&amp;"_b",Conditions!$S$1:$CT$1,0)+Conditions!$Q$2,FALSE),"")</f>
        <v/>
      </c>
      <c r="AT62" s="15" t="str">
        <f>IF(AT36,AT46*(VLOOKUP(AT$1,Conditions!$A:$CT,MATCH($B62&amp;"_m1",Conditions!$S$1:$CT$1,0)+Conditions!$Q$2,FALSE)*AT$19+AT$18*VLOOKUP(AT$1,Conditions!$A:$CT,MATCH($B62&amp;"_m2",Conditions!$S$1:$CT$1,0)+Conditions!$Q$2,FALSE))+VLOOKUP(AT$1,Conditions!$A:$CT,MATCH($B62&amp;"_b",Conditions!$S$1:$CT$1,0)+Conditions!$Q$2,FALSE),"")</f>
        <v/>
      </c>
      <c r="AU62" s="15" t="str">
        <f>IF(AU36,AU46*(VLOOKUP(AU$1,Conditions!$A:$CT,MATCH($B62&amp;"_m1",Conditions!$S$1:$CT$1,0)+Conditions!$Q$2,FALSE)*AU$19+AU$18*VLOOKUP(AU$1,Conditions!$A:$CT,MATCH($B62&amp;"_m2",Conditions!$S$1:$CT$1,0)+Conditions!$Q$2,FALSE))+VLOOKUP(AU$1,Conditions!$A:$CT,MATCH($B62&amp;"_b",Conditions!$S$1:$CT$1,0)+Conditions!$Q$2,FALSE),"")</f>
        <v/>
      </c>
      <c r="AV62" s="15" t="str">
        <f>IF(AV36,AV46*(VLOOKUP(AV$1,Conditions!$A:$CT,MATCH($B62&amp;"_m1",Conditions!$S$1:$CT$1,0)+Conditions!$Q$2,FALSE)*AV$19+AV$18*VLOOKUP(AV$1,Conditions!$A:$CT,MATCH($B62&amp;"_m2",Conditions!$S$1:$CT$1,0)+Conditions!$Q$2,FALSE))+VLOOKUP(AV$1,Conditions!$A:$CT,MATCH($B62&amp;"_b",Conditions!$S$1:$CT$1,0)+Conditions!$Q$2,FALSE),"")</f>
        <v/>
      </c>
      <c r="AW62" s="15" t="str">
        <f>IF(AW36,AW46*(VLOOKUP(AW$1,Conditions!$A:$CT,MATCH($B62&amp;"_m1",Conditions!$S$1:$CT$1,0)+Conditions!$Q$2,FALSE)*AW$19+AW$18*VLOOKUP(AW$1,Conditions!$A:$CT,MATCH($B62&amp;"_m2",Conditions!$S$1:$CT$1,0)+Conditions!$Q$2,FALSE))+VLOOKUP(AW$1,Conditions!$A:$CT,MATCH($B62&amp;"_b",Conditions!$S$1:$CT$1,0)+Conditions!$Q$2,FALSE),"")</f>
        <v/>
      </c>
      <c r="AX62" s="15" t="str">
        <f>IF(AX36,AX46*(VLOOKUP(AX$1,Conditions!$A:$CT,MATCH($B62&amp;"_m1",Conditions!$S$1:$CT$1,0)+Conditions!$Q$2,FALSE)*AX$19+AX$18*VLOOKUP(AX$1,Conditions!$A:$CT,MATCH($B62&amp;"_m2",Conditions!$S$1:$CT$1,0)+Conditions!$Q$2,FALSE))+VLOOKUP(AX$1,Conditions!$A:$CT,MATCH($B62&amp;"_b",Conditions!$S$1:$CT$1,0)+Conditions!$Q$2,FALSE),"")</f>
        <v/>
      </c>
      <c r="AY62" s="15" t="str">
        <f>IF(AY36,AY46*(VLOOKUP(AY$1,Conditions!$A:$CT,MATCH($B62&amp;"_m1",Conditions!$S$1:$CT$1,0)+Conditions!$Q$2,FALSE)*AY$19+AY$18*VLOOKUP(AY$1,Conditions!$A:$CT,MATCH($B62&amp;"_m2",Conditions!$S$1:$CT$1,0)+Conditions!$Q$2,FALSE))+VLOOKUP(AY$1,Conditions!$A:$CT,MATCH($B62&amp;"_b",Conditions!$S$1:$CT$1,0)+Conditions!$Q$2,FALSE),"")</f>
        <v/>
      </c>
      <c r="AZ62" s="15" t="str">
        <f>IF(AZ36,AZ46*(VLOOKUP(AZ$1,Conditions!$A:$CT,MATCH($B62&amp;"_m1",Conditions!$S$1:$CT$1,0)+Conditions!$Q$2,FALSE)*AZ$19+AZ$18*VLOOKUP(AZ$1,Conditions!$A:$CT,MATCH($B62&amp;"_m2",Conditions!$S$1:$CT$1,0)+Conditions!$Q$2,FALSE))+VLOOKUP(AZ$1,Conditions!$A:$CT,MATCH($B62&amp;"_b",Conditions!$S$1:$CT$1,0)+Conditions!$Q$2,FALSE),"")</f>
        <v/>
      </c>
      <c r="BA62" s="15" t="str">
        <f>IF(BA36,BA46*(VLOOKUP(BA$1,Conditions!$A:$CT,MATCH($B62&amp;"_m1",Conditions!$S$1:$CT$1,0)+Conditions!$Q$2,FALSE)*BA$19+BA$18*VLOOKUP(BA$1,Conditions!$A:$CT,MATCH($B62&amp;"_m2",Conditions!$S$1:$CT$1,0)+Conditions!$Q$2,FALSE))+VLOOKUP(BA$1,Conditions!$A:$CT,MATCH($B62&amp;"_b",Conditions!$S$1:$CT$1,0)+Conditions!$Q$2,FALSE),"")</f>
        <v/>
      </c>
      <c r="BB62" s="15" t="str">
        <f>IF(BB36,BB46*(VLOOKUP(BB$1,Conditions!$A:$CT,MATCH($B62&amp;"_m1",Conditions!$S$1:$CT$1,0)+Conditions!$Q$2,FALSE)*BB$19+BB$18*VLOOKUP(BB$1,Conditions!$A:$CT,MATCH($B62&amp;"_m2",Conditions!$S$1:$CT$1,0)+Conditions!$Q$2,FALSE))+VLOOKUP(BB$1,Conditions!$A:$CT,MATCH($B62&amp;"_b",Conditions!$S$1:$CT$1,0)+Conditions!$Q$2,FALSE),"")</f>
        <v/>
      </c>
      <c r="BC62" s="15" t="str">
        <f>IF(BC36,BC46*(VLOOKUP(BC$1,Conditions!$A:$CT,MATCH($B62&amp;"_m1",Conditions!$S$1:$CT$1,0)+Conditions!$Q$2,FALSE)*BC$19+BC$18*VLOOKUP(BC$1,Conditions!$A:$CT,MATCH($B62&amp;"_m2",Conditions!$S$1:$CT$1,0)+Conditions!$Q$2,FALSE))+VLOOKUP(BC$1,Conditions!$A:$CT,MATCH($B62&amp;"_b",Conditions!$S$1:$CT$1,0)+Conditions!$Q$2,FALSE),"")</f>
        <v/>
      </c>
      <c r="BD62" s="15" t="str">
        <f>IF(BD36,BD46*(VLOOKUP(BD$1,Conditions!$A:$CT,MATCH($B62&amp;"_m1",Conditions!$S$1:$CT$1,0)+Conditions!$Q$2,FALSE)*BD$19+BD$18*VLOOKUP(BD$1,Conditions!$A:$CT,MATCH($B62&amp;"_m2",Conditions!$S$1:$CT$1,0)+Conditions!$Q$2,FALSE))+VLOOKUP(BD$1,Conditions!$A:$CT,MATCH($B62&amp;"_b",Conditions!$S$1:$CT$1,0)+Conditions!$Q$2,FALSE),"")</f>
        <v/>
      </c>
      <c r="BE62" s="15" t="str">
        <f>IF(BE36,BE46*(VLOOKUP(BE$1,Conditions!$A:$CT,MATCH($B62&amp;"_m1",Conditions!$S$1:$CT$1,0)+Conditions!$Q$2,FALSE)*BE$19+BE$18*VLOOKUP(BE$1,Conditions!$A:$CT,MATCH($B62&amp;"_m2",Conditions!$S$1:$CT$1,0)+Conditions!$Q$2,FALSE))+VLOOKUP(BE$1,Conditions!$A:$CT,MATCH($B62&amp;"_b",Conditions!$S$1:$CT$1,0)+Conditions!$Q$2,FALSE),"")</f>
        <v/>
      </c>
      <c r="BF62" s="15" t="str">
        <f>IF(BF36,BF46*(VLOOKUP(BF$1,Conditions!$A:$CT,MATCH($B62&amp;"_m1",Conditions!$S$1:$CT$1,0)+Conditions!$Q$2,FALSE)*BF$19+BF$18*VLOOKUP(BF$1,Conditions!$A:$CT,MATCH($B62&amp;"_m2",Conditions!$S$1:$CT$1,0)+Conditions!$Q$2,FALSE))+VLOOKUP(BF$1,Conditions!$A:$CT,MATCH($B62&amp;"_b",Conditions!$S$1:$CT$1,0)+Conditions!$Q$2,FALSE),"")</f>
        <v/>
      </c>
      <c r="BG62" s="15" t="str">
        <f>IF(BG36,BG46*(VLOOKUP(BG$1,Conditions!$A:$CT,MATCH($B62&amp;"_m1",Conditions!$S$1:$CT$1,0)+Conditions!$Q$2,FALSE)*BG$19+BG$18*VLOOKUP(BG$1,Conditions!$A:$CT,MATCH($B62&amp;"_m2",Conditions!$S$1:$CT$1,0)+Conditions!$Q$2,FALSE))+VLOOKUP(BG$1,Conditions!$A:$CT,MATCH($B62&amp;"_b",Conditions!$S$1:$CT$1,0)+Conditions!$Q$2,FALSE),"")</f>
        <v/>
      </c>
      <c r="BH62" s="15" t="str">
        <f>IF(BH36,BH46*(VLOOKUP(BH$1,Conditions!$A:$CT,MATCH($B62&amp;"_m1",Conditions!$S$1:$CT$1,0)+Conditions!$Q$2,FALSE)*BH$19+BH$18*VLOOKUP(BH$1,Conditions!$A:$CT,MATCH($B62&amp;"_m2",Conditions!$S$1:$CT$1,0)+Conditions!$Q$2,FALSE))+VLOOKUP(BH$1,Conditions!$A:$CT,MATCH($B62&amp;"_b",Conditions!$S$1:$CT$1,0)+Conditions!$Q$2,FALSE),"")</f>
        <v/>
      </c>
      <c r="BI62" s="15" t="str">
        <f>IF(BI36,BI46*(VLOOKUP(BI$1,Conditions!$A:$CT,MATCH($B62&amp;"_m1",Conditions!$S$1:$CT$1,0)+Conditions!$Q$2,FALSE)*BI$19+BI$18*VLOOKUP(BI$1,Conditions!$A:$CT,MATCH($B62&amp;"_m2",Conditions!$S$1:$CT$1,0)+Conditions!$Q$2,FALSE))+VLOOKUP(BI$1,Conditions!$A:$CT,MATCH($B62&amp;"_b",Conditions!$S$1:$CT$1,0)+Conditions!$Q$2,FALSE),"")</f>
        <v/>
      </c>
      <c r="BJ62" s="15" t="str">
        <f>IF(BJ36,BJ46*(VLOOKUP(BJ$1,Conditions!$A:$CT,MATCH($B62&amp;"_m1",Conditions!$S$1:$CT$1,0)+Conditions!$Q$2,FALSE)*BJ$19+BJ$18*VLOOKUP(BJ$1,Conditions!$A:$CT,MATCH($B62&amp;"_m2",Conditions!$S$1:$CT$1,0)+Conditions!$Q$2,FALSE))+VLOOKUP(BJ$1,Conditions!$A:$CT,MATCH($B62&amp;"_b",Conditions!$S$1:$CT$1,0)+Conditions!$Q$2,FALSE),"")</f>
        <v/>
      </c>
      <c r="BK62" s="15" t="str">
        <f>IF(BK36,BK46*(VLOOKUP(BK$1,Conditions!$A:$CT,MATCH($B62&amp;"_m1",Conditions!$S$1:$CT$1,0)+Conditions!$Q$2,FALSE)*BK$19+BK$18*VLOOKUP(BK$1,Conditions!$A:$CT,MATCH($B62&amp;"_m2",Conditions!$S$1:$CT$1,0)+Conditions!$Q$2,FALSE))+VLOOKUP(BK$1,Conditions!$A:$CT,MATCH($B62&amp;"_b",Conditions!$S$1:$CT$1,0)+Conditions!$Q$2,FALSE),"")</f>
        <v/>
      </c>
      <c r="BL62" s="15" t="str">
        <f>IF(BL36,BL46*(VLOOKUP(BL$1,Conditions!$A:$CT,MATCH($B62&amp;"_m1",Conditions!$S$1:$CT$1,0)+Conditions!$Q$2,FALSE)*BL$19+BL$18*VLOOKUP(BL$1,Conditions!$A:$CT,MATCH($B62&amp;"_m2",Conditions!$S$1:$CT$1,0)+Conditions!$Q$2,FALSE))+VLOOKUP(BL$1,Conditions!$A:$CT,MATCH($B62&amp;"_b",Conditions!$S$1:$CT$1,0)+Conditions!$Q$2,FALSE),"")</f>
        <v/>
      </c>
      <c r="BM62" s="15" t="str">
        <f>IF(BM36,BM46*(VLOOKUP(BM$1,Conditions!$A:$CT,MATCH($B62&amp;"_m1",Conditions!$S$1:$CT$1,0)+Conditions!$Q$2,FALSE)*BM$19+BM$18*VLOOKUP(BM$1,Conditions!$A:$CT,MATCH($B62&amp;"_m2",Conditions!$S$1:$CT$1,0)+Conditions!$Q$2,FALSE))+VLOOKUP(BM$1,Conditions!$A:$CT,MATCH($B62&amp;"_b",Conditions!$S$1:$CT$1,0)+Conditions!$Q$2,FALSE),"")</f>
        <v/>
      </c>
      <c r="BN62" s="15" t="str">
        <f>IF(BN36,BN46*(VLOOKUP(BN$1,Conditions!$A:$CT,MATCH($B62&amp;"_m1",Conditions!$S$1:$CT$1,0)+Conditions!$Q$2,FALSE)*BN$19+BN$18*VLOOKUP(BN$1,Conditions!$A:$CT,MATCH($B62&amp;"_m2",Conditions!$S$1:$CT$1,0)+Conditions!$Q$2,FALSE))+VLOOKUP(BN$1,Conditions!$A:$CT,MATCH($B62&amp;"_b",Conditions!$S$1:$CT$1,0)+Conditions!$Q$2,FALSE),"")</f>
        <v/>
      </c>
      <c r="BO62" s="15" t="str">
        <f>IF(BO36,BO46*(VLOOKUP(BO$1,Conditions!$A:$CT,MATCH($B62&amp;"_m1",Conditions!$S$1:$CT$1,0)+Conditions!$Q$2,FALSE)*BO$19+BO$18*VLOOKUP(BO$1,Conditions!$A:$CT,MATCH($B62&amp;"_m2",Conditions!$S$1:$CT$1,0)+Conditions!$Q$2,FALSE))+VLOOKUP(BO$1,Conditions!$A:$CT,MATCH($B62&amp;"_b",Conditions!$S$1:$CT$1,0)+Conditions!$Q$2,FALSE),"")</f>
        <v/>
      </c>
      <c r="BP62" s="15" t="str">
        <f>IF(BP36,BP46*(VLOOKUP(BP$1,Conditions!$A:$CT,MATCH($B62&amp;"_m1",Conditions!$S$1:$CT$1,0)+Conditions!$Q$2,FALSE)*BP$19+BP$18*VLOOKUP(BP$1,Conditions!$A:$CT,MATCH($B62&amp;"_m2",Conditions!$S$1:$CT$1,0)+Conditions!$Q$2,FALSE))+VLOOKUP(BP$1,Conditions!$A:$CT,MATCH($B62&amp;"_b",Conditions!$S$1:$CT$1,0)+Conditions!$Q$2,FALSE),"")</f>
        <v/>
      </c>
      <c r="BQ62" s="15" t="str">
        <f>IF(BQ36,BQ46*(VLOOKUP(BQ$1,Conditions!$A:$CT,MATCH($B62&amp;"_m1",Conditions!$S$1:$CT$1,0)+Conditions!$Q$2,FALSE)*BQ$19+BQ$18*VLOOKUP(BQ$1,Conditions!$A:$CT,MATCH($B62&amp;"_m2",Conditions!$S$1:$CT$1,0)+Conditions!$Q$2,FALSE))+VLOOKUP(BQ$1,Conditions!$A:$CT,MATCH($B62&amp;"_b",Conditions!$S$1:$CT$1,0)+Conditions!$Q$2,FALSE),"")</f>
        <v/>
      </c>
      <c r="BR62" s="15" t="str">
        <f>IF(BR36,BR46*(VLOOKUP(BR$1,Conditions!$A:$CT,MATCH($B62&amp;"_m1",Conditions!$S$1:$CT$1,0)+Conditions!$Q$2,FALSE)*BR$19+BR$18*VLOOKUP(BR$1,Conditions!$A:$CT,MATCH($B62&amp;"_m2",Conditions!$S$1:$CT$1,0)+Conditions!$Q$2,FALSE))+VLOOKUP(BR$1,Conditions!$A:$CT,MATCH($B62&amp;"_b",Conditions!$S$1:$CT$1,0)+Conditions!$Q$2,FALSE),"")</f>
        <v/>
      </c>
      <c r="BS62" s="15" t="str">
        <f>IF(BS36,BS46*(VLOOKUP(BS$1,Conditions!$A:$CT,MATCH($B62&amp;"_m1",Conditions!$S$1:$CT$1,0)+Conditions!$Q$2,FALSE)*BS$19+BS$18*VLOOKUP(BS$1,Conditions!$A:$CT,MATCH($B62&amp;"_m2",Conditions!$S$1:$CT$1,0)+Conditions!$Q$2,FALSE))+VLOOKUP(BS$1,Conditions!$A:$CT,MATCH($B62&amp;"_b",Conditions!$S$1:$CT$1,0)+Conditions!$Q$2,FALSE),"")</f>
        <v/>
      </c>
      <c r="BT62" s="15" t="str">
        <f>IF(BT36,BT46*(VLOOKUP(BT$1,Conditions!$A:$CT,MATCH($B62&amp;"_m1",Conditions!$S$1:$CT$1,0)+Conditions!$Q$2,FALSE)*BT$19+BT$18*VLOOKUP(BT$1,Conditions!$A:$CT,MATCH($B62&amp;"_m2",Conditions!$S$1:$CT$1,0)+Conditions!$Q$2,FALSE))+VLOOKUP(BT$1,Conditions!$A:$CT,MATCH($B62&amp;"_b",Conditions!$S$1:$CT$1,0)+Conditions!$Q$2,FALSE),"")</f>
        <v/>
      </c>
      <c r="BU62" s="15" t="str">
        <f>IF(BU36,BU46*(VLOOKUP(BU$1,Conditions!$A:$CT,MATCH($B62&amp;"_m1",Conditions!$S$1:$CT$1,0)+Conditions!$Q$2,FALSE)*BU$19+BU$18*VLOOKUP(BU$1,Conditions!$A:$CT,MATCH($B62&amp;"_m2",Conditions!$S$1:$CT$1,0)+Conditions!$Q$2,FALSE))+VLOOKUP(BU$1,Conditions!$A:$CT,MATCH($B62&amp;"_b",Conditions!$S$1:$CT$1,0)+Conditions!$Q$2,FALSE),"")</f>
        <v/>
      </c>
      <c r="BV62" s="15" t="str">
        <f>IF(BV36,BV46*(VLOOKUP(BV$1,Conditions!$A:$CT,MATCH($B62&amp;"_m1",Conditions!$S$1:$CT$1,0)+Conditions!$Q$2,FALSE)*BV$19+BV$18*VLOOKUP(BV$1,Conditions!$A:$CT,MATCH($B62&amp;"_m2",Conditions!$S$1:$CT$1,0)+Conditions!$Q$2,FALSE))+VLOOKUP(BV$1,Conditions!$A:$CT,MATCH($B62&amp;"_b",Conditions!$S$1:$CT$1,0)+Conditions!$Q$2,FALSE),"")</f>
        <v/>
      </c>
      <c r="BW62" s="15" t="str">
        <f>IF(BW36,BW46*(VLOOKUP(BW$1,Conditions!$A:$CT,MATCH($B62&amp;"_m1",Conditions!$S$1:$CT$1,0)+Conditions!$Q$2,FALSE)*BW$19+BW$18*VLOOKUP(BW$1,Conditions!$A:$CT,MATCH($B62&amp;"_m2",Conditions!$S$1:$CT$1,0)+Conditions!$Q$2,FALSE))+VLOOKUP(BW$1,Conditions!$A:$CT,MATCH($B62&amp;"_b",Conditions!$S$1:$CT$1,0)+Conditions!$Q$2,FALSE),"")</f>
        <v/>
      </c>
      <c r="BX62" s="15" t="str">
        <f>IF(BX36,BX46*(VLOOKUP(BX$1,Conditions!$A:$CT,MATCH($B62&amp;"_m1",Conditions!$S$1:$CT$1,0)+Conditions!$Q$2,FALSE)*BX$19+BX$18*VLOOKUP(BX$1,Conditions!$A:$CT,MATCH($B62&amp;"_m2",Conditions!$S$1:$CT$1,0)+Conditions!$Q$2,FALSE))+VLOOKUP(BX$1,Conditions!$A:$CT,MATCH($B62&amp;"_b",Conditions!$S$1:$CT$1,0)+Conditions!$Q$2,FALSE),"")</f>
        <v/>
      </c>
      <c r="BY62" s="15" t="str">
        <f>IF(BY36,BY46*(VLOOKUP(BY$1,Conditions!$A:$CT,MATCH($B62&amp;"_m1",Conditions!$S$1:$CT$1,0)+Conditions!$Q$2,FALSE)*BY$19+BY$18*VLOOKUP(BY$1,Conditions!$A:$CT,MATCH($B62&amp;"_m2",Conditions!$S$1:$CT$1,0)+Conditions!$Q$2,FALSE))+VLOOKUP(BY$1,Conditions!$A:$CT,MATCH($B62&amp;"_b",Conditions!$S$1:$CT$1,0)+Conditions!$Q$2,FALSE),"")</f>
        <v/>
      </c>
      <c r="BZ62" s="15" t="str">
        <f>IF(BZ36,BZ46*(VLOOKUP(BZ$1,Conditions!$A:$CT,MATCH($B62&amp;"_m1",Conditions!$S$1:$CT$1,0)+Conditions!$Q$2,FALSE)*BZ$19+BZ$18*VLOOKUP(BZ$1,Conditions!$A:$CT,MATCH($B62&amp;"_m2",Conditions!$S$1:$CT$1,0)+Conditions!$Q$2,FALSE))+VLOOKUP(BZ$1,Conditions!$A:$CT,MATCH($B62&amp;"_b",Conditions!$S$1:$CT$1,0)+Conditions!$Q$2,FALSE),"")</f>
        <v/>
      </c>
      <c r="CA62" s="15" t="str">
        <f>IF(CA36,CA46*(VLOOKUP(CA$1,Conditions!$A:$CT,MATCH($B62&amp;"_m1",Conditions!$S$1:$CT$1,0)+Conditions!$Q$2,FALSE)*CA$19+CA$18*VLOOKUP(CA$1,Conditions!$A:$CT,MATCH($B62&amp;"_m2",Conditions!$S$1:$CT$1,0)+Conditions!$Q$2,FALSE))+VLOOKUP(CA$1,Conditions!$A:$CT,MATCH($B62&amp;"_b",Conditions!$S$1:$CT$1,0)+Conditions!$Q$2,FALSE),"")</f>
        <v/>
      </c>
      <c r="CB62" s="15" t="str">
        <f>IF(CB36,CB46*(VLOOKUP(CB$1,Conditions!$A:$CT,MATCH($B62&amp;"_m1",Conditions!$S$1:$CT$1,0)+Conditions!$Q$2,FALSE)*CB$19+CB$18*VLOOKUP(CB$1,Conditions!$A:$CT,MATCH($B62&amp;"_m2",Conditions!$S$1:$CT$1,0)+Conditions!$Q$2,FALSE))+VLOOKUP(CB$1,Conditions!$A:$CT,MATCH($B62&amp;"_b",Conditions!$S$1:$CT$1,0)+Conditions!$Q$2,FALSE),"")</f>
        <v/>
      </c>
      <c r="CC62" s="15" t="str">
        <f>IF(CC36,CC46*(VLOOKUP(CC$1,Conditions!$A:$CT,MATCH($B62&amp;"_m1",Conditions!$S$1:$CT$1,0)+Conditions!$Q$2,FALSE)*CC$19+CC$18*VLOOKUP(CC$1,Conditions!$A:$CT,MATCH($B62&amp;"_m2",Conditions!$S$1:$CT$1,0)+Conditions!$Q$2,FALSE))+VLOOKUP(CC$1,Conditions!$A:$CT,MATCH($B62&amp;"_b",Conditions!$S$1:$CT$1,0)+Conditions!$Q$2,FALSE),"")</f>
        <v/>
      </c>
      <c r="CD62" s="15" t="str">
        <f>IF(CD36,CD46*(VLOOKUP(CD$1,Conditions!$A:$CT,MATCH($B62&amp;"_m1",Conditions!$S$1:$CT$1,0)+Conditions!$Q$2,FALSE)*CD$19+CD$18*VLOOKUP(CD$1,Conditions!$A:$CT,MATCH($B62&amp;"_m2",Conditions!$S$1:$CT$1,0)+Conditions!$Q$2,FALSE))+VLOOKUP(CD$1,Conditions!$A:$CT,MATCH($B62&amp;"_b",Conditions!$S$1:$CT$1,0)+Conditions!$Q$2,FALSE),"")</f>
        <v/>
      </c>
      <c r="CE62" s="15" t="str">
        <f>IF(CE36,CE46*(VLOOKUP(CE$1,Conditions!$A:$CT,MATCH($B62&amp;"_m1",Conditions!$S$1:$CT$1,0)+Conditions!$Q$2,FALSE)*CE$19+CE$18*VLOOKUP(CE$1,Conditions!$A:$CT,MATCH($B62&amp;"_m2",Conditions!$S$1:$CT$1,0)+Conditions!$Q$2,FALSE))+VLOOKUP(CE$1,Conditions!$A:$CT,MATCH($B62&amp;"_b",Conditions!$S$1:$CT$1,0)+Conditions!$Q$2,FALSE),"")</f>
        <v/>
      </c>
      <c r="CF62" s="15" t="str">
        <f>IF(CF36,CF46*(VLOOKUP(CF$1,Conditions!$A:$CT,MATCH($B62&amp;"_m1",Conditions!$S$1:$CT$1,0)+Conditions!$Q$2,FALSE)*CF$19+CF$18*VLOOKUP(CF$1,Conditions!$A:$CT,MATCH($B62&amp;"_m2",Conditions!$S$1:$CT$1,0)+Conditions!$Q$2,FALSE))+VLOOKUP(CF$1,Conditions!$A:$CT,MATCH($B62&amp;"_b",Conditions!$S$1:$CT$1,0)+Conditions!$Q$2,FALSE),"")</f>
        <v/>
      </c>
      <c r="CG62" s="15" t="str">
        <f>IF(CG36,CG46*(VLOOKUP(CG$1,Conditions!$A:$CT,MATCH($B62&amp;"_m1",Conditions!$S$1:$CT$1,0)+Conditions!$Q$2,FALSE)*CG$19+CG$18*VLOOKUP(CG$1,Conditions!$A:$CT,MATCH($B62&amp;"_m2",Conditions!$S$1:$CT$1,0)+Conditions!$Q$2,FALSE))+VLOOKUP(CG$1,Conditions!$A:$CT,MATCH($B62&amp;"_b",Conditions!$S$1:$CT$1,0)+Conditions!$Q$2,FALSE),"")</f>
        <v/>
      </c>
      <c r="CH62" s="15" t="str">
        <f>IF(CH36,CH46*(VLOOKUP(CH$1,Conditions!$A:$CT,MATCH($B62&amp;"_m1",Conditions!$S$1:$CT$1,0)+Conditions!$Q$2,FALSE)*CH$19+CH$18*VLOOKUP(CH$1,Conditions!$A:$CT,MATCH($B62&amp;"_m2",Conditions!$S$1:$CT$1,0)+Conditions!$Q$2,FALSE))+VLOOKUP(CH$1,Conditions!$A:$CT,MATCH($B62&amp;"_b",Conditions!$S$1:$CT$1,0)+Conditions!$Q$2,FALSE),"")</f>
        <v/>
      </c>
      <c r="CI62" s="15" t="str">
        <f>IF(CI36,CI46*(VLOOKUP(CI$1,Conditions!$A:$CT,MATCH($B62&amp;"_m1",Conditions!$S$1:$CT$1,0)+Conditions!$Q$2,FALSE)*CI$19+CI$18*VLOOKUP(CI$1,Conditions!$A:$CT,MATCH($B62&amp;"_m2",Conditions!$S$1:$CT$1,0)+Conditions!$Q$2,FALSE))+VLOOKUP(CI$1,Conditions!$A:$CT,MATCH($B62&amp;"_b",Conditions!$S$1:$CT$1,0)+Conditions!$Q$2,FALSE),"")</f>
        <v/>
      </c>
      <c r="CJ62" s="15" t="str">
        <f>IF(CJ36,CJ46*(VLOOKUP(CJ$1,Conditions!$A:$CT,MATCH($B62&amp;"_m1",Conditions!$S$1:$CT$1,0)+Conditions!$Q$2,FALSE)*CJ$19+CJ$18*VLOOKUP(CJ$1,Conditions!$A:$CT,MATCH($B62&amp;"_m2",Conditions!$S$1:$CT$1,0)+Conditions!$Q$2,FALSE))+VLOOKUP(CJ$1,Conditions!$A:$CT,MATCH($B62&amp;"_b",Conditions!$S$1:$CT$1,0)+Conditions!$Q$2,FALSE),"")</f>
        <v/>
      </c>
      <c r="CK62" s="15" t="str">
        <f>IF(CK36,CK46*(VLOOKUP(CK$1,Conditions!$A:$CT,MATCH($B62&amp;"_m1",Conditions!$S$1:$CT$1,0)+Conditions!$Q$2,FALSE)*CK$19+CK$18*VLOOKUP(CK$1,Conditions!$A:$CT,MATCH($B62&amp;"_m2",Conditions!$S$1:$CT$1,0)+Conditions!$Q$2,FALSE))+VLOOKUP(CK$1,Conditions!$A:$CT,MATCH($B62&amp;"_b",Conditions!$S$1:$CT$1,0)+Conditions!$Q$2,FALSE),"")</f>
        <v/>
      </c>
      <c r="CL62" s="15" t="str">
        <f>IF(CL36,CL46*(VLOOKUP(CL$1,Conditions!$A:$CT,MATCH($B62&amp;"_m1",Conditions!$S$1:$CT$1,0)+Conditions!$Q$2,FALSE)*CL$19+CL$18*VLOOKUP(CL$1,Conditions!$A:$CT,MATCH($B62&amp;"_m2",Conditions!$S$1:$CT$1,0)+Conditions!$Q$2,FALSE))+VLOOKUP(CL$1,Conditions!$A:$CT,MATCH($B62&amp;"_b",Conditions!$S$1:$CT$1,0)+Conditions!$Q$2,FALSE),"")</f>
        <v/>
      </c>
      <c r="CM62" s="15" t="str">
        <f>IF(CM36,CM46*(VLOOKUP(CM$1,Conditions!$A:$CT,MATCH($B62&amp;"_m1",Conditions!$S$1:$CT$1,0)+Conditions!$Q$2,FALSE)*CM$19+CM$18*VLOOKUP(CM$1,Conditions!$A:$CT,MATCH($B62&amp;"_m2",Conditions!$S$1:$CT$1,0)+Conditions!$Q$2,FALSE))+VLOOKUP(CM$1,Conditions!$A:$CT,MATCH($B62&amp;"_b",Conditions!$S$1:$CT$1,0)+Conditions!$Q$2,FALSE),"")</f>
        <v/>
      </c>
      <c r="CN62" s="15" t="str">
        <f>IF(CN36,CN46*(VLOOKUP(CN$1,Conditions!$A:$CT,MATCH($B62&amp;"_m1",Conditions!$S$1:$CT$1,0)+Conditions!$Q$2,FALSE)*CN$19+CN$18*VLOOKUP(CN$1,Conditions!$A:$CT,MATCH($B62&amp;"_m2",Conditions!$S$1:$CT$1,0)+Conditions!$Q$2,FALSE))+VLOOKUP(CN$1,Conditions!$A:$CT,MATCH($B62&amp;"_b",Conditions!$S$1:$CT$1,0)+Conditions!$Q$2,FALSE),"")</f>
        <v/>
      </c>
      <c r="CO62" s="15" t="str">
        <f>IF(CO36,CO46*(VLOOKUP(CO$1,Conditions!$A:$CT,MATCH($B62&amp;"_m1",Conditions!$S$1:$CT$1,0)+Conditions!$Q$2,FALSE)*CO$19+CO$18*VLOOKUP(CO$1,Conditions!$A:$CT,MATCH($B62&amp;"_m2",Conditions!$S$1:$CT$1,0)+Conditions!$Q$2,FALSE))+VLOOKUP(CO$1,Conditions!$A:$CT,MATCH($B62&amp;"_b",Conditions!$S$1:$CT$1,0)+Conditions!$Q$2,FALSE),"")</f>
        <v/>
      </c>
      <c r="CP62" s="15" t="str">
        <f>IF(CP36,CP46*(VLOOKUP(CP$1,Conditions!$A:$CT,MATCH($B62&amp;"_m1",Conditions!$S$1:$CT$1,0)+Conditions!$Q$2,FALSE)*CP$19+CP$18*VLOOKUP(CP$1,Conditions!$A:$CT,MATCH($B62&amp;"_m2",Conditions!$S$1:$CT$1,0)+Conditions!$Q$2,FALSE))+VLOOKUP(CP$1,Conditions!$A:$CT,MATCH($B62&amp;"_b",Conditions!$S$1:$CT$1,0)+Conditions!$Q$2,FALSE),"")</f>
        <v/>
      </c>
      <c r="CQ62" s="15" t="str">
        <f>IF(CQ36,CQ46*(VLOOKUP(CQ$1,Conditions!$A:$CT,MATCH($B62&amp;"_m1",Conditions!$S$1:$CT$1,0)+Conditions!$Q$2,FALSE)*CQ$19+CQ$18*VLOOKUP(CQ$1,Conditions!$A:$CT,MATCH($B62&amp;"_m2",Conditions!$S$1:$CT$1,0)+Conditions!$Q$2,FALSE))+VLOOKUP(CQ$1,Conditions!$A:$CT,MATCH($B62&amp;"_b",Conditions!$S$1:$CT$1,0)+Conditions!$Q$2,FALSE),"")</f>
        <v/>
      </c>
      <c r="CR62" s="15" t="str">
        <f>IF(CR36,CR46*(VLOOKUP(CR$1,Conditions!$A:$CT,MATCH($B62&amp;"_m1",Conditions!$S$1:$CT$1,0)+Conditions!$Q$2,FALSE)*CR$19+CR$18*VLOOKUP(CR$1,Conditions!$A:$CT,MATCH($B62&amp;"_m2",Conditions!$S$1:$CT$1,0)+Conditions!$Q$2,FALSE))+VLOOKUP(CR$1,Conditions!$A:$CT,MATCH($B62&amp;"_b",Conditions!$S$1:$CT$1,0)+Conditions!$Q$2,FALSE),"")</f>
        <v/>
      </c>
      <c r="CS62" s="15" t="str">
        <f>IF(CS36,CS46*(VLOOKUP(CS$1,Conditions!$A:$CT,MATCH($B62&amp;"_m1",Conditions!$S$1:$CT$1,0)+Conditions!$Q$2,FALSE)*CS$19+CS$18*VLOOKUP(CS$1,Conditions!$A:$CT,MATCH($B62&amp;"_m2",Conditions!$S$1:$CT$1,0)+Conditions!$Q$2,FALSE))+VLOOKUP(CS$1,Conditions!$A:$CT,MATCH($B62&amp;"_b",Conditions!$S$1:$CT$1,0)+Conditions!$Q$2,FALSE),"")</f>
        <v/>
      </c>
      <c r="CT62" s="15" t="str">
        <f>IF(CT36,CT46*(VLOOKUP(CT$1,Conditions!$A:$CT,MATCH($B62&amp;"_m1",Conditions!$S$1:$CT$1,0)+Conditions!$Q$2,FALSE)*CT$19+CT$18*VLOOKUP(CT$1,Conditions!$A:$CT,MATCH($B62&amp;"_m2",Conditions!$S$1:$CT$1,0)+Conditions!$Q$2,FALSE))+VLOOKUP(CT$1,Conditions!$A:$CT,MATCH($B62&amp;"_b",Conditions!$S$1:$CT$1,0)+Conditions!$Q$2,FALSE),"")</f>
        <v/>
      </c>
      <c r="CU62" s="15" t="str">
        <f>IF(CU36,CU46*(VLOOKUP(CU$1,Conditions!$A:$CT,MATCH($B62&amp;"_m1",Conditions!$S$1:$CT$1,0)+Conditions!$Q$2,FALSE)*CU$19+CU$18*VLOOKUP(CU$1,Conditions!$A:$CT,MATCH($B62&amp;"_m2",Conditions!$S$1:$CT$1,0)+Conditions!$Q$2,FALSE))+VLOOKUP(CU$1,Conditions!$A:$CT,MATCH($B62&amp;"_b",Conditions!$S$1:$CT$1,0)+Conditions!$Q$2,FALSE),"")</f>
        <v/>
      </c>
      <c r="CV62" s="15">
        <f>IF(CV36,CV46*(VLOOKUP(CV$1,Conditions!$A:$CT,MATCH($B62&amp;"_m1",Conditions!$S$1:$CT$1,0)+Conditions!$Q$2,FALSE)*CV$19+CV$18*VLOOKUP(CV$1,Conditions!$A:$CT,MATCH($B62&amp;"_m2",Conditions!$S$1:$CT$1,0)+Conditions!$Q$2,FALSE))+VLOOKUP(CV$1,Conditions!$A:$CT,MATCH($B62&amp;"_b",Conditions!$S$1:$CT$1,0)+Conditions!$Q$2,FALSE),"")</f>
        <v>2.6509614532000098E-6</v>
      </c>
      <c r="CW62" s="15">
        <f>IF(CW36,CW46*(VLOOKUP(CW$1,Conditions!$A:$CT,MATCH($B62&amp;"_m1",Conditions!$S$1:$CT$1,0)+Conditions!$Q$2,FALSE)*CW$19+CW$18*VLOOKUP(CW$1,Conditions!$A:$CT,MATCH($B62&amp;"_m2",Conditions!$S$1:$CT$1,0)+Conditions!$Q$2,FALSE))+VLOOKUP(CW$1,Conditions!$A:$CT,MATCH($B62&amp;"_b",Conditions!$S$1:$CT$1,0)+Conditions!$Q$2,FALSE),"")</f>
        <v>2.561946630301614E-6</v>
      </c>
      <c r="CX62" s="15">
        <f>IF(CX36,CX46*(VLOOKUP(CX$1,Conditions!$A:$CT,MATCH($B62&amp;"_m1",Conditions!$S$1:$CT$1,0)+Conditions!$Q$2,FALSE)*CX$19+CX$18*VLOOKUP(CX$1,Conditions!$A:$CT,MATCH($B62&amp;"_m2",Conditions!$S$1:$CT$1,0)+Conditions!$Q$2,FALSE))+VLOOKUP(CX$1,Conditions!$A:$CT,MATCH($B62&amp;"_b",Conditions!$S$1:$CT$1,0)+Conditions!$Q$2,FALSE),"")</f>
        <v>2.6749269824418855E-6</v>
      </c>
      <c r="CY62" s="15">
        <f>IF(CY36,CY46*(VLOOKUP(CY$1,Conditions!$A:$CT,MATCH($B62&amp;"_m1",Conditions!$S$1:$CT$1,0)+Conditions!$Q$2,FALSE)*CY$19+CY$18*VLOOKUP(CY$1,Conditions!$A:$CT,MATCH($B62&amp;"_m2",Conditions!$S$1:$CT$1,0)+Conditions!$Q$2,FALSE))+VLOOKUP(CY$1,Conditions!$A:$CT,MATCH($B62&amp;"_b",Conditions!$S$1:$CT$1,0)+Conditions!$Q$2,FALSE),"")</f>
        <v>2.6543851002345634E-6</v>
      </c>
      <c r="CZ62" s="15">
        <f>IF(CZ36,CZ46*(VLOOKUP(CZ$1,Conditions!$A:$CT,MATCH($B62&amp;"_m1",Conditions!$S$1:$CT$1,0)+Conditions!$Q$2,FALSE)*CZ$19+CZ$18*VLOOKUP(CZ$1,Conditions!$A:$CT,MATCH($B62&amp;"_m2",Conditions!$S$1:$CT$1,0)+Conditions!$Q$2,FALSE))+VLOOKUP(CZ$1,Conditions!$A:$CT,MATCH($B62&amp;"_b",Conditions!$S$1:$CT$1,0)+Conditions!$Q$2,FALSE),"")</f>
        <v>2.6543851002345634E-6</v>
      </c>
      <c r="DA62" s="15">
        <f>IF(DA36,DA46*(VLOOKUP(DA$1,Conditions!$A:$CT,MATCH($B62&amp;"_m1",Conditions!$S$1:$CT$1,0)+Conditions!$Q$2,FALSE)*DA$19+DA$18*VLOOKUP(DA$1,Conditions!$A:$CT,MATCH($B62&amp;"_m2",Conditions!$S$1:$CT$1,0)+Conditions!$Q$2,FALSE))+VLOOKUP(DA$1,Conditions!$A:$CT,MATCH($B62&amp;"_b",Conditions!$S$1:$CT$1,0)+Conditions!$Q$2,FALSE),"")</f>
        <v>2.6612323943036706E-6</v>
      </c>
      <c r="DB62" s="15">
        <f>IF(DB36,DB46*(VLOOKUP(DB$1,Conditions!$A:$CT,MATCH($B62&amp;"_m1",Conditions!$S$1:$CT$1,0)+Conditions!$Q$2,FALSE)*DB$19+DB$18*VLOOKUP(DB$1,Conditions!$A:$CT,MATCH($B62&amp;"_m2",Conditions!$S$1:$CT$1,0)+Conditions!$Q$2,FALSE))+VLOOKUP(DB$1,Conditions!$A:$CT,MATCH($B62&amp;"_b",Conditions!$S$1:$CT$1,0)+Conditions!$Q$2,FALSE),"")</f>
        <v>2.6612323943036706E-6</v>
      </c>
      <c r="DC62" s="15">
        <f>IF(DC36,DC46*(VLOOKUP(DC$1,Conditions!$A:$CT,MATCH($B62&amp;"_m1",Conditions!$S$1:$CT$1,0)+Conditions!$Q$2,FALSE)*DC$19+DC$18*VLOOKUP(DC$1,Conditions!$A:$CT,MATCH($B62&amp;"_m2",Conditions!$S$1:$CT$1,0)+Conditions!$Q$2,FALSE))+VLOOKUP(DC$1,Conditions!$A:$CT,MATCH($B62&amp;"_b",Conditions!$S$1:$CT$1,0)+Conditions!$Q$2,FALSE),"")</f>
        <v>2.657808747269117E-6</v>
      </c>
      <c r="DD62" s="15">
        <f>IF(DD36,DD46*(VLOOKUP(DD$1,Conditions!$A:$CT,MATCH($B62&amp;"_m1",Conditions!$S$1:$CT$1,0)+Conditions!$Q$2,FALSE)*DD$19+DD$18*VLOOKUP(DD$1,Conditions!$A:$CT,MATCH($B62&amp;"_m2",Conditions!$S$1:$CT$1,0)+Conditions!$Q$2,FALSE))+VLOOKUP(DD$1,Conditions!$A:$CT,MATCH($B62&amp;"_b",Conditions!$S$1:$CT$1,0)+Conditions!$Q$2,FALSE),"")</f>
        <v>3.0303362450114702E-6</v>
      </c>
      <c r="DE62" s="15">
        <f>IF(DE36,DE46*(VLOOKUP(DE$1,Conditions!$A:$CT,MATCH($B62&amp;"_m1",Conditions!$S$1:$CT$1,0)+Conditions!$Q$2,FALSE)*DE$19+DE$18*VLOOKUP(DE$1,Conditions!$A:$CT,MATCH($B62&amp;"_m2",Conditions!$S$1:$CT$1,0)+Conditions!$Q$2,FALSE))+VLOOKUP(DE$1,Conditions!$A:$CT,MATCH($B62&amp;"_b",Conditions!$S$1:$CT$1,0)+Conditions!$Q$2,FALSE),"")</f>
        <v>3.1706223980562734E-6</v>
      </c>
      <c r="DF62" s="15">
        <f>IF(DF36,DF46*(VLOOKUP(DF$1,Conditions!$A:$CT,MATCH($B62&amp;"_m1",Conditions!$S$1:$CT$1,0)+Conditions!$Q$2,FALSE)*DF$19+DF$18*VLOOKUP(DF$1,Conditions!$A:$CT,MATCH($B62&amp;"_m2",Conditions!$S$1:$CT$1,0)+Conditions!$Q$2,FALSE))+VLOOKUP(DF$1,Conditions!$A:$CT,MATCH($B62&amp;"_b",Conditions!$S$1:$CT$1,0)+Conditions!$Q$2,FALSE),"")</f>
        <v>3.1004793215338718E-6</v>
      </c>
      <c r="DG62" s="15">
        <f>IF(DG36,DG46*(VLOOKUP(DG$1,Conditions!$A:$CT,MATCH($B62&amp;"_m1",Conditions!$S$1:$CT$1,0)+Conditions!$Q$2,FALSE)*DG$19+DG$18*VLOOKUP(DG$1,Conditions!$A:$CT,MATCH($B62&amp;"_m2",Conditions!$S$1:$CT$1,0)+Conditions!$Q$2,FALSE))+VLOOKUP(DG$1,Conditions!$A:$CT,MATCH($B62&amp;"_b",Conditions!$S$1:$CT$1,0)+Conditions!$Q$2,FALSE),"")</f>
        <v>3.0904588820306715E-6</v>
      </c>
      <c r="DH62" s="15" t="str">
        <f>IF(DH36,DH46*(VLOOKUP(DH$1,Conditions!$A:$CT,MATCH($B62&amp;"_m1",Conditions!$S$1:$CT$1,0)+Conditions!$Q$2,FALSE)*DH$19+DH$18*VLOOKUP(DH$1,Conditions!$A:$CT,MATCH($B62&amp;"_m2",Conditions!$S$1:$CT$1,0)+Conditions!$Q$2,FALSE))+VLOOKUP(DH$1,Conditions!$A:$CT,MATCH($B62&amp;"_b",Conditions!$S$1:$CT$1,0)+Conditions!$Q$2,FALSE),"")</f>
        <v/>
      </c>
      <c r="DI62" s="15" t="str">
        <f>IF(DI36,DI46*(VLOOKUP(DI$1,Conditions!$A:$CT,MATCH($B62&amp;"_m1",Conditions!$S$1:$CT$1,0)+Conditions!$Q$2,FALSE)*DI$19+DI$18*VLOOKUP(DI$1,Conditions!$A:$CT,MATCH($B62&amp;"_m2",Conditions!$S$1:$CT$1,0)+Conditions!$Q$2,FALSE))+VLOOKUP(DI$1,Conditions!$A:$CT,MATCH($B62&amp;"_b",Conditions!$S$1:$CT$1,0)+Conditions!$Q$2,FALSE),"")</f>
        <v/>
      </c>
      <c r="DJ62" s="15" t="str">
        <f>IF(DJ36,DJ46*(VLOOKUP(DJ$1,Conditions!$A:$CT,MATCH($B62&amp;"_m1",Conditions!$S$1:$CT$1,0)+Conditions!$Q$2,FALSE)*DJ$19+DJ$18*VLOOKUP(DJ$1,Conditions!$A:$CT,MATCH($B62&amp;"_m2",Conditions!$S$1:$CT$1,0)+Conditions!$Q$2,FALSE))+VLOOKUP(DJ$1,Conditions!$A:$CT,MATCH($B62&amp;"_b",Conditions!$S$1:$CT$1,0)+Conditions!$Q$2,FALSE),"")</f>
        <v/>
      </c>
      <c r="DK62" s="15" t="str">
        <f>IF(DK36,DK46*(VLOOKUP(DK$1,Conditions!$A:$CT,MATCH($B62&amp;"_m1",Conditions!$S$1:$CT$1,0)+Conditions!$Q$2,FALSE)*DK$19+DK$18*VLOOKUP(DK$1,Conditions!$A:$CT,MATCH($B62&amp;"_m2",Conditions!$S$1:$CT$1,0)+Conditions!$Q$2,FALSE))+VLOOKUP(DK$1,Conditions!$A:$CT,MATCH($B62&amp;"_b",Conditions!$S$1:$CT$1,0)+Conditions!$Q$2,FALSE),"")</f>
        <v/>
      </c>
      <c r="DL62" s="15" t="str">
        <f>IF(DL36,DL46*(VLOOKUP(DL$1,Conditions!$A:$CT,MATCH($B62&amp;"_m1",Conditions!$S$1:$CT$1,0)+Conditions!$Q$2,FALSE)*DL$19+DL$18*VLOOKUP(DL$1,Conditions!$A:$CT,MATCH($B62&amp;"_m2",Conditions!$S$1:$CT$1,0)+Conditions!$Q$2,FALSE))+VLOOKUP(DL$1,Conditions!$A:$CT,MATCH($B62&amp;"_b",Conditions!$S$1:$CT$1,0)+Conditions!$Q$2,FALSE),"")</f>
        <v/>
      </c>
      <c r="DM62" s="15" t="str">
        <f>IF(DM36,DM46*(VLOOKUP(DM$1,Conditions!$A:$CT,MATCH($B62&amp;"_m1",Conditions!$S$1:$CT$1,0)+Conditions!$Q$2,FALSE)*DM$19+DM$18*VLOOKUP(DM$1,Conditions!$A:$CT,MATCH($B62&amp;"_m2",Conditions!$S$1:$CT$1,0)+Conditions!$Q$2,FALSE))+VLOOKUP(DM$1,Conditions!$A:$CT,MATCH($B62&amp;"_b",Conditions!$S$1:$CT$1,0)+Conditions!$Q$2,FALSE),"")</f>
        <v/>
      </c>
      <c r="DN62" s="15" t="str">
        <f>IF(DN36,DN46*(VLOOKUP(DN$1,Conditions!$A:$CT,MATCH($B62&amp;"_m1",Conditions!$S$1:$CT$1,0)+Conditions!$Q$2,FALSE)*DN$19+DN$18*VLOOKUP(DN$1,Conditions!$A:$CT,MATCH($B62&amp;"_m2",Conditions!$S$1:$CT$1,0)+Conditions!$Q$2,FALSE))+VLOOKUP(DN$1,Conditions!$A:$CT,MATCH($B62&amp;"_b",Conditions!$S$1:$CT$1,0)+Conditions!$Q$2,FALSE),"")</f>
        <v/>
      </c>
      <c r="DO62" s="15" t="str">
        <f>IF(DO36,DO46*(VLOOKUP(DO$1,Conditions!$A:$CT,MATCH($B62&amp;"_m1",Conditions!$S$1:$CT$1,0)+Conditions!$Q$2,FALSE)*DO$19+DO$18*VLOOKUP(DO$1,Conditions!$A:$CT,MATCH($B62&amp;"_m2",Conditions!$S$1:$CT$1,0)+Conditions!$Q$2,FALSE))+VLOOKUP(DO$1,Conditions!$A:$CT,MATCH($B62&amp;"_b",Conditions!$S$1:$CT$1,0)+Conditions!$Q$2,FALSE),"")</f>
        <v/>
      </c>
      <c r="DP62" s="15" t="str">
        <f>IF(DP36,DP46*(VLOOKUP(DP$1,Conditions!$A:$CT,MATCH($B62&amp;"_m1",Conditions!$S$1:$CT$1,0)+Conditions!$Q$2,FALSE)*DP$19+DP$18*VLOOKUP(DP$1,Conditions!$A:$CT,MATCH($B62&amp;"_m2",Conditions!$S$1:$CT$1,0)+Conditions!$Q$2,FALSE))+VLOOKUP(DP$1,Conditions!$A:$CT,MATCH($B62&amp;"_b",Conditions!$S$1:$CT$1,0)+Conditions!$Q$2,FALSE),"")</f>
        <v/>
      </c>
      <c r="DQ62" s="15" t="str">
        <f>IF(DQ36,DQ46*(VLOOKUP(DQ$1,Conditions!$A:$CT,MATCH($B62&amp;"_m1",Conditions!$S$1:$CT$1,0)+Conditions!$Q$2,FALSE)*DQ$19+DQ$18*VLOOKUP(DQ$1,Conditions!$A:$CT,MATCH($B62&amp;"_m2",Conditions!$S$1:$CT$1,0)+Conditions!$Q$2,FALSE))+VLOOKUP(DQ$1,Conditions!$A:$CT,MATCH($B62&amp;"_b",Conditions!$S$1:$CT$1,0)+Conditions!$Q$2,FALSE),"")</f>
        <v/>
      </c>
      <c r="DR62" s="15" t="str">
        <f>IF(DR36,DR46*(VLOOKUP(DR$1,Conditions!$A:$CT,MATCH($B62&amp;"_m1",Conditions!$S$1:$CT$1,0)+Conditions!$Q$2,FALSE)*DR$19+DR$18*VLOOKUP(DR$1,Conditions!$A:$CT,MATCH($B62&amp;"_m2",Conditions!$S$1:$CT$1,0)+Conditions!$Q$2,FALSE))+VLOOKUP(DR$1,Conditions!$A:$CT,MATCH($B62&amp;"_b",Conditions!$S$1:$CT$1,0)+Conditions!$Q$2,FALSE),"")</f>
        <v/>
      </c>
      <c r="DS62" s="15" t="str">
        <f>IF(DS36,DS46*(VLOOKUP(DS$1,Conditions!$A:$CT,MATCH($B62&amp;"_m1",Conditions!$S$1:$CT$1,0)+Conditions!$Q$2,FALSE)*DS$19+DS$18*VLOOKUP(DS$1,Conditions!$A:$CT,MATCH($B62&amp;"_m2",Conditions!$S$1:$CT$1,0)+Conditions!$Q$2,FALSE))+VLOOKUP(DS$1,Conditions!$A:$CT,MATCH($B62&amp;"_b",Conditions!$S$1:$CT$1,0)+Conditions!$Q$2,FALSE),"")</f>
        <v/>
      </c>
      <c r="DT62" s="15" t="str">
        <f>IF(DT36,DT46*(VLOOKUP(DT$1,Conditions!$A:$CT,MATCH($B62&amp;"_m1",Conditions!$S$1:$CT$1,0)+Conditions!$Q$2,FALSE)*DT$19+DT$18*VLOOKUP(DT$1,Conditions!$A:$CT,MATCH($B62&amp;"_m2",Conditions!$S$1:$CT$1,0)+Conditions!$Q$2,FALSE))+VLOOKUP(DT$1,Conditions!$A:$CT,MATCH($B62&amp;"_b",Conditions!$S$1:$CT$1,0)+Conditions!$Q$2,FALSE),"")</f>
        <v/>
      </c>
      <c r="DU62" s="15" t="str">
        <f>IF(DU36,DU46*(VLOOKUP(DU$1,Conditions!$A:$CT,MATCH($B62&amp;"_m1",Conditions!$S$1:$CT$1,0)+Conditions!$Q$2,FALSE)*DU$19+DU$18*VLOOKUP(DU$1,Conditions!$A:$CT,MATCH($B62&amp;"_m2",Conditions!$S$1:$CT$1,0)+Conditions!$Q$2,FALSE))+VLOOKUP(DU$1,Conditions!$A:$CT,MATCH($B62&amp;"_b",Conditions!$S$1:$CT$1,0)+Conditions!$Q$2,FALSE),"")</f>
        <v/>
      </c>
      <c r="DV62" s="15" t="str">
        <f>IF(DV36,DV46*(VLOOKUP(DV$1,Conditions!$A:$CT,MATCH($B62&amp;"_m1",Conditions!$S$1:$CT$1,0)+Conditions!$Q$2,FALSE)*DV$19+DV$18*VLOOKUP(DV$1,Conditions!$A:$CT,MATCH($B62&amp;"_m2",Conditions!$S$1:$CT$1,0)+Conditions!$Q$2,FALSE))+VLOOKUP(DV$1,Conditions!$A:$CT,MATCH($B62&amp;"_b",Conditions!$S$1:$CT$1,0)+Conditions!$Q$2,FALSE),"")</f>
        <v/>
      </c>
      <c r="DW62" s="15" t="str">
        <f>IF(DW36,DW46*(VLOOKUP(DW$1,Conditions!$A:$CT,MATCH($B62&amp;"_m1",Conditions!$S$1:$CT$1,0)+Conditions!$Q$2,FALSE)*DW$19+DW$18*VLOOKUP(DW$1,Conditions!$A:$CT,MATCH($B62&amp;"_m2",Conditions!$S$1:$CT$1,0)+Conditions!$Q$2,FALSE))+VLOOKUP(DW$1,Conditions!$A:$CT,MATCH($B62&amp;"_b",Conditions!$S$1:$CT$1,0)+Conditions!$Q$2,FALSE),"")</f>
        <v/>
      </c>
      <c r="DX62" s="15" t="str">
        <f>IF(DX36,DX46*(VLOOKUP(DX$1,Conditions!$A:$CT,MATCH($B62&amp;"_m1",Conditions!$S$1:$CT$1,0)+Conditions!$Q$2,FALSE)*DX$19+DX$18*VLOOKUP(DX$1,Conditions!$A:$CT,MATCH($B62&amp;"_m2",Conditions!$S$1:$CT$1,0)+Conditions!$Q$2,FALSE))+VLOOKUP(DX$1,Conditions!$A:$CT,MATCH($B62&amp;"_b",Conditions!$S$1:$CT$1,0)+Conditions!$Q$2,FALSE),"")</f>
        <v/>
      </c>
      <c r="DY62" s="15" t="str">
        <f>IF(DY36,DY46*(VLOOKUP(DY$1,Conditions!$A:$CT,MATCH($B62&amp;"_m1",Conditions!$S$1:$CT$1,0)+Conditions!$Q$2,FALSE)*DY$19+DY$18*VLOOKUP(DY$1,Conditions!$A:$CT,MATCH($B62&amp;"_m2",Conditions!$S$1:$CT$1,0)+Conditions!$Q$2,FALSE))+VLOOKUP(DY$1,Conditions!$A:$CT,MATCH($B62&amp;"_b",Conditions!$S$1:$CT$1,0)+Conditions!$Q$2,FALSE),"")</f>
        <v/>
      </c>
      <c r="DZ62" s="15" t="str">
        <f>IF(DZ36,DZ46*(VLOOKUP(DZ$1,Conditions!$A:$CT,MATCH($B62&amp;"_m1",Conditions!$S$1:$CT$1,0)+Conditions!$Q$2,FALSE)*DZ$19+DZ$18*VLOOKUP(DZ$1,Conditions!$A:$CT,MATCH($B62&amp;"_m2",Conditions!$S$1:$CT$1,0)+Conditions!$Q$2,FALSE))+VLOOKUP(DZ$1,Conditions!$A:$CT,MATCH($B62&amp;"_b",Conditions!$S$1:$CT$1,0)+Conditions!$Q$2,FALSE),"")</f>
        <v/>
      </c>
      <c r="EA62" s="15" t="str">
        <f>IF(EA36,EA46*(VLOOKUP(EA$1,Conditions!$A:$CT,MATCH($B62&amp;"_m1",Conditions!$S$1:$CT$1,0)+Conditions!$Q$2,FALSE)*EA$19+EA$18*VLOOKUP(EA$1,Conditions!$A:$CT,MATCH($B62&amp;"_m2",Conditions!$S$1:$CT$1,0)+Conditions!$Q$2,FALSE))+VLOOKUP(EA$1,Conditions!$A:$CT,MATCH($B62&amp;"_b",Conditions!$S$1:$CT$1,0)+Conditions!$Q$2,FALSE),"")</f>
        <v/>
      </c>
      <c r="EB62" s="15" t="str">
        <f>IF(EB36,EB46*(VLOOKUP(EB$1,Conditions!$A:$CT,MATCH($B62&amp;"_m1",Conditions!$S$1:$CT$1,0)+Conditions!$Q$2,FALSE)*EB$19+EB$18*VLOOKUP(EB$1,Conditions!$A:$CT,MATCH($B62&amp;"_m2",Conditions!$S$1:$CT$1,0)+Conditions!$Q$2,FALSE))+VLOOKUP(EB$1,Conditions!$A:$CT,MATCH($B62&amp;"_b",Conditions!$S$1:$CT$1,0)+Conditions!$Q$2,FALSE),"")</f>
        <v/>
      </c>
      <c r="EC62" s="15" t="str">
        <f>IF(EC36,EC46*(VLOOKUP(EC$1,Conditions!$A:$CT,MATCH($B62&amp;"_m1",Conditions!$S$1:$CT$1,0)+Conditions!$Q$2,FALSE)*EC$19+EC$18*VLOOKUP(EC$1,Conditions!$A:$CT,MATCH($B62&amp;"_m2",Conditions!$S$1:$CT$1,0)+Conditions!$Q$2,FALSE))+VLOOKUP(EC$1,Conditions!$A:$CT,MATCH($B62&amp;"_b",Conditions!$S$1:$CT$1,0)+Conditions!$Q$2,FALSE),"")</f>
        <v/>
      </c>
      <c r="ED62" s="15" t="str">
        <f>IF(ED36,ED46*(VLOOKUP(ED$1,Conditions!$A:$CT,MATCH($B62&amp;"_m1",Conditions!$S$1:$CT$1,0)+Conditions!$Q$2,FALSE)*ED$19+ED$18*VLOOKUP(ED$1,Conditions!$A:$CT,MATCH($B62&amp;"_m2",Conditions!$S$1:$CT$1,0)+Conditions!$Q$2,FALSE))+VLOOKUP(ED$1,Conditions!$A:$CT,MATCH($B62&amp;"_b",Conditions!$S$1:$CT$1,0)+Conditions!$Q$2,FALSE),"")</f>
        <v/>
      </c>
      <c r="EE62" s="15" t="str">
        <f>IF(EE36,EE46*(VLOOKUP(EE$1,Conditions!$A:$CT,MATCH($B62&amp;"_m1",Conditions!$S$1:$CT$1,0)+Conditions!$Q$2,FALSE)*EE$19+EE$18*VLOOKUP(EE$1,Conditions!$A:$CT,MATCH($B62&amp;"_m2",Conditions!$S$1:$CT$1,0)+Conditions!$Q$2,FALSE))+VLOOKUP(EE$1,Conditions!$A:$CT,MATCH($B62&amp;"_b",Conditions!$S$1:$CT$1,0)+Conditions!$Q$2,FALSE),"")</f>
        <v/>
      </c>
      <c r="EF62" s="15" t="str">
        <f>IF(EF36,EF46*(VLOOKUP(EF$1,Conditions!$A:$CT,MATCH($B62&amp;"_m1",Conditions!$S$1:$CT$1,0)+Conditions!$Q$2,FALSE)*EF$19+EF$18*VLOOKUP(EF$1,Conditions!$A:$CT,MATCH($B62&amp;"_m2",Conditions!$S$1:$CT$1,0)+Conditions!$Q$2,FALSE))+VLOOKUP(EF$1,Conditions!$A:$CT,MATCH($B62&amp;"_b",Conditions!$S$1:$CT$1,0)+Conditions!$Q$2,FALSE),"")</f>
        <v/>
      </c>
      <c r="EG62" s="15" t="str">
        <f>IF(EG36,EG46*(VLOOKUP(EG$1,Conditions!$A:$CT,MATCH($B62&amp;"_m1",Conditions!$S$1:$CT$1,0)+Conditions!$Q$2,FALSE)*EG$19+EG$18*VLOOKUP(EG$1,Conditions!$A:$CT,MATCH($B62&amp;"_m2",Conditions!$S$1:$CT$1,0)+Conditions!$Q$2,FALSE))+VLOOKUP(EG$1,Conditions!$A:$CT,MATCH($B62&amp;"_b",Conditions!$S$1:$CT$1,0)+Conditions!$Q$2,FALSE),"")</f>
        <v/>
      </c>
      <c r="EH62" s="15" t="str">
        <f>IF(EH36,EH46*(VLOOKUP(EH$1,Conditions!$A:$CT,MATCH($B62&amp;"_m1",Conditions!$S$1:$CT$1,0)+Conditions!$Q$2,FALSE)*EH$19+EH$18*VLOOKUP(EH$1,Conditions!$A:$CT,MATCH($B62&amp;"_m2",Conditions!$S$1:$CT$1,0)+Conditions!$Q$2,FALSE))+VLOOKUP(EH$1,Conditions!$A:$CT,MATCH($B62&amp;"_b",Conditions!$S$1:$CT$1,0)+Conditions!$Q$2,FALSE),"")</f>
        <v/>
      </c>
      <c r="EI62" s="15" t="str">
        <f>IF(EI36,EI46*(VLOOKUP(EI$1,Conditions!$A:$CT,MATCH($B62&amp;"_m1",Conditions!$S$1:$CT$1,0)+Conditions!$Q$2,FALSE)*EI$19+EI$18*VLOOKUP(EI$1,Conditions!$A:$CT,MATCH($B62&amp;"_m2",Conditions!$S$1:$CT$1,0)+Conditions!$Q$2,FALSE))+VLOOKUP(EI$1,Conditions!$A:$CT,MATCH($B62&amp;"_b",Conditions!$S$1:$CT$1,0)+Conditions!$Q$2,FALSE),"")</f>
        <v/>
      </c>
      <c r="EJ62" s="15" t="str">
        <f>IF(EJ36,EJ46*(VLOOKUP(EJ$1,Conditions!$A:$CT,MATCH($B62&amp;"_m1",Conditions!$S$1:$CT$1,0)+Conditions!$Q$2,FALSE)*EJ$19+EJ$18*VLOOKUP(EJ$1,Conditions!$A:$CT,MATCH($B62&amp;"_m2",Conditions!$S$1:$CT$1,0)+Conditions!$Q$2,FALSE))+VLOOKUP(EJ$1,Conditions!$A:$CT,MATCH($B62&amp;"_b",Conditions!$S$1:$CT$1,0)+Conditions!$Q$2,FALSE),"")</f>
        <v/>
      </c>
      <c r="EK62" s="15" t="str">
        <f>IF(EK36,EK46*(VLOOKUP(EK$1,Conditions!$A:$CT,MATCH($B62&amp;"_m1",Conditions!$S$1:$CT$1,0)+Conditions!$Q$2,FALSE)*EK$19+EK$18*VLOOKUP(EK$1,Conditions!$A:$CT,MATCH($B62&amp;"_m2",Conditions!$S$1:$CT$1,0)+Conditions!$Q$2,FALSE))+VLOOKUP(EK$1,Conditions!$A:$CT,MATCH($B62&amp;"_b",Conditions!$S$1:$CT$1,0)+Conditions!$Q$2,FALSE),"")</f>
        <v/>
      </c>
      <c r="EL62" s="15" t="str">
        <f>IF(EL36,EL46*(VLOOKUP(EL$1,Conditions!$A:$CT,MATCH($B62&amp;"_m1",Conditions!$S$1:$CT$1,0)+Conditions!$Q$2,FALSE)*EL$19+EL$18*VLOOKUP(EL$1,Conditions!$A:$CT,MATCH($B62&amp;"_m2",Conditions!$S$1:$CT$1,0)+Conditions!$Q$2,FALSE))+VLOOKUP(EL$1,Conditions!$A:$CT,MATCH($B62&amp;"_b",Conditions!$S$1:$CT$1,0)+Conditions!$Q$2,FALSE),"")</f>
        <v/>
      </c>
      <c r="EM62" s="15" t="str">
        <f>IF(EM36,EM46*(VLOOKUP(EM$1,Conditions!$A:$CT,MATCH($B62&amp;"_m1",Conditions!$S$1:$CT$1,0)+Conditions!$Q$2,FALSE)*EM$19+EM$18*VLOOKUP(EM$1,Conditions!$A:$CT,MATCH($B62&amp;"_m2",Conditions!$S$1:$CT$1,0)+Conditions!$Q$2,FALSE))+VLOOKUP(EM$1,Conditions!$A:$CT,MATCH($B62&amp;"_b",Conditions!$S$1:$CT$1,0)+Conditions!$Q$2,FALSE),"")</f>
        <v/>
      </c>
      <c r="EN62" s="15" t="str">
        <f>IF(EN36,EN46*(VLOOKUP(EN$1,Conditions!$A:$CT,MATCH($B62&amp;"_m1",Conditions!$S$1:$CT$1,0)+Conditions!$Q$2,FALSE)*EN$19+EN$18*VLOOKUP(EN$1,Conditions!$A:$CT,MATCH($B62&amp;"_m2",Conditions!$S$1:$CT$1,0)+Conditions!$Q$2,FALSE))+VLOOKUP(EN$1,Conditions!$A:$CT,MATCH($B62&amp;"_b",Conditions!$S$1:$CT$1,0)+Conditions!$Q$2,FALSE),"")</f>
        <v/>
      </c>
      <c r="EO62" s="15" t="str">
        <f>IF(EO36,EO46*(VLOOKUP(EO$1,Conditions!$A:$CT,MATCH($B62&amp;"_m1",Conditions!$S$1:$CT$1,0)+Conditions!$Q$2,FALSE)*EO$19+EO$18*VLOOKUP(EO$1,Conditions!$A:$CT,MATCH($B62&amp;"_m2",Conditions!$S$1:$CT$1,0)+Conditions!$Q$2,FALSE))+VLOOKUP(EO$1,Conditions!$A:$CT,MATCH($B62&amp;"_b",Conditions!$S$1:$CT$1,0)+Conditions!$Q$2,FALSE),"")</f>
        <v/>
      </c>
      <c r="EP62" s="15" t="str">
        <f>IF(EP36,EP46*(VLOOKUP(EP$1,Conditions!$A:$CT,MATCH($B62&amp;"_m1",Conditions!$S$1:$CT$1,0)+Conditions!$Q$2,FALSE)*EP$19+EP$18*VLOOKUP(EP$1,Conditions!$A:$CT,MATCH($B62&amp;"_m2",Conditions!$S$1:$CT$1,0)+Conditions!$Q$2,FALSE))+VLOOKUP(EP$1,Conditions!$A:$CT,MATCH($B62&amp;"_b",Conditions!$S$1:$CT$1,0)+Conditions!$Q$2,FALSE),"")</f>
        <v/>
      </c>
      <c r="EQ62" s="15" t="str">
        <f>IF(EQ36,EQ46*(VLOOKUP(EQ$1,Conditions!$A:$CT,MATCH($B62&amp;"_m1",Conditions!$S$1:$CT$1,0)+Conditions!$Q$2,FALSE)*EQ$19+EQ$18*VLOOKUP(EQ$1,Conditions!$A:$CT,MATCH($B62&amp;"_m2",Conditions!$S$1:$CT$1,0)+Conditions!$Q$2,FALSE))+VLOOKUP(EQ$1,Conditions!$A:$CT,MATCH($B62&amp;"_b",Conditions!$S$1:$CT$1,0)+Conditions!$Q$2,FALSE),"")</f>
        <v/>
      </c>
      <c r="ER62" s="15" t="str">
        <f>IF(ER36,ER46*(VLOOKUP(ER$1,Conditions!$A:$CT,MATCH($B62&amp;"_m1",Conditions!$S$1:$CT$1,0)+Conditions!$Q$2,FALSE)*ER$19+ER$18*VLOOKUP(ER$1,Conditions!$A:$CT,MATCH($B62&amp;"_m2",Conditions!$S$1:$CT$1,0)+Conditions!$Q$2,FALSE))+VLOOKUP(ER$1,Conditions!$A:$CT,MATCH($B62&amp;"_b",Conditions!$S$1:$CT$1,0)+Conditions!$Q$2,FALSE),"")</f>
        <v/>
      </c>
      <c r="ES62" s="15" t="str">
        <f>IF(ES36,ES46*(VLOOKUP(ES$1,Conditions!$A:$CT,MATCH($B62&amp;"_m1",Conditions!$S$1:$CT$1,0)+Conditions!$Q$2,FALSE)*ES$19+ES$18*VLOOKUP(ES$1,Conditions!$A:$CT,MATCH($B62&amp;"_m2",Conditions!$S$1:$CT$1,0)+Conditions!$Q$2,FALSE))+VLOOKUP(ES$1,Conditions!$A:$CT,MATCH($B62&amp;"_b",Conditions!$S$1:$CT$1,0)+Conditions!$Q$2,FALSE),"")</f>
        <v/>
      </c>
      <c r="ET62" s="15" t="str">
        <f>IF(ET36,ET46*(VLOOKUP(ET$1,Conditions!$A:$CT,MATCH($B62&amp;"_m1",Conditions!$S$1:$CT$1,0)+Conditions!$Q$2,FALSE)*ET$19+ET$18*VLOOKUP(ET$1,Conditions!$A:$CT,MATCH($B62&amp;"_m2",Conditions!$S$1:$CT$1,0)+Conditions!$Q$2,FALSE))+VLOOKUP(ET$1,Conditions!$A:$CT,MATCH($B62&amp;"_b",Conditions!$S$1:$CT$1,0)+Conditions!$Q$2,FALSE),"")</f>
        <v/>
      </c>
      <c r="EU62" s="15" t="str">
        <f>IF(EU36,EU46*(VLOOKUP(EU$1,Conditions!$A:$CT,MATCH($B62&amp;"_m1",Conditions!$S$1:$CT$1,0)+Conditions!$Q$2,FALSE)*EU$19+EU$18*VLOOKUP(EU$1,Conditions!$A:$CT,MATCH($B62&amp;"_m2",Conditions!$S$1:$CT$1,0)+Conditions!$Q$2,FALSE))+VLOOKUP(EU$1,Conditions!$A:$CT,MATCH($B62&amp;"_b",Conditions!$S$1:$CT$1,0)+Conditions!$Q$2,FALSE),"")</f>
        <v/>
      </c>
      <c r="EV62" s="15" t="str">
        <f>IF(EV36,EV46*(VLOOKUP(EV$1,Conditions!$A:$CT,MATCH($B62&amp;"_m1",Conditions!$S$1:$CT$1,0)+Conditions!$Q$2,FALSE)*EV$19+EV$18*VLOOKUP(EV$1,Conditions!$A:$CT,MATCH($B62&amp;"_m2",Conditions!$S$1:$CT$1,0)+Conditions!$Q$2,FALSE))+VLOOKUP(EV$1,Conditions!$A:$CT,MATCH($B62&amp;"_b",Conditions!$S$1:$CT$1,0)+Conditions!$Q$2,FALSE),"")</f>
        <v/>
      </c>
      <c r="EW62" s="15" t="str">
        <f>IF(EW36,EW46*(VLOOKUP(EW$1,Conditions!$A:$CT,MATCH($B62&amp;"_m1",Conditions!$S$1:$CT$1,0)+Conditions!$Q$2,FALSE)*EW$19+EW$18*VLOOKUP(EW$1,Conditions!$A:$CT,MATCH($B62&amp;"_m2",Conditions!$S$1:$CT$1,0)+Conditions!$Q$2,FALSE))+VLOOKUP(EW$1,Conditions!$A:$CT,MATCH($B62&amp;"_b",Conditions!$S$1:$CT$1,0)+Conditions!$Q$2,FALSE),"")</f>
        <v/>
      </c>
      <c r="EX62" s="15" t="str">
        <f>IF(EX36,EX46*(VLOOKUP(EX$1,Conditions!$A:$CT,MATCH($B62&amp;"_m1",Conditions!$S$1:$CT$1,0)+Conditions!$Q$2,FALSE)*EX$19+EX$18*VLOOKUP(EX$1,Conditions!$A:$CT,MATCH($B62&amp;"_m2",Conditions!$S$1:$CT$1,0)+Conditions!$Q$2,FALSE))+VLOOKUP(EX$1,Conditions!$A:$CT,MATCH($B62&amp;"_b",Conditions!$S$1:$CT$1,0)+Conditions!$Q$2,FALSE),"")</f>
        <v/>
      </c>
      <c r="EY62" s="15" t="str">
        <f>IF(EY36,EY46*(VLOOKUP(EY$1,Conditions!$A:$CT,MATCH($B62&amp;"_m1",Conditions!$S$1:$CT$1,0)+Conditions!$Q$2,FALSE)*EY$19+EY$18*VLOOKUP(EY$1,Conditions!$A:$CT,MATCH($B62&amp;"_m2",Conditions!$S$1:$CT$1,0)+Conditions!$Q$2,FALSE))+VLOOKUP(EY$1,Conditions!$A:$CT,MATCH($B62&amp;"_b",Conditions!$S$1:$CT$1,0)+Conditions!$Q$2,FALSE),"")</f>
        <v/>
      </c>
      <c r="EZ62" s="15" t="str">
        <f>IF(EZ36,EZ46*(VLOOKUP(EZ$1,Conditions!$A:$CT,MATCH($B62&amp;"_m1",Conditions!$S$1:$CT$1,0)+Conditions!$Q$2,FALSE)*EZ$19+EZ$18*VLOOKUP(EZ$1,Conditions!$A:$CT,MATCH($B62&amp;"_m2",Conditions!$S$1:$CT$1,0)+Conditions!$Q$2,FALSE))+VLOOKUP(EZ$1,Conditions!$A:$CT,MATCH($B62&amp;"_b",Conditions!$S$1:$CT$1,0)+Conditions!$Q$2,FALSE),"")</f>
        <v/>
      </c>
      <c r="FA62" s="15" t="str">
        <f>IF(FA36,FA46*(VLOOKUP(FA$1,Conditions!$A:$CT,MATCH($B62&amp;"_m1",Conditions!$S$1:$CT$1,0)+Conditions!$Q$2,FALSE)*FA$19+FA$18*VLOOKUP(FA$1,Conditions!$A:$CT,MATCH($B62&amp;"_m2",Conditions!$S$1:$CT$1,0)+Conditions!$Q$2,FALSE))+VLOOKUP(FA$1,Conditions!$A:$CT,MATCH($B62&amp;"_b",Conditions!$S$1:$CT$1,0)+Conditions!$Q$2,FALSE),"")</f>
        <v/>
      </c>
      <c r="FB62" s="15" t="str">
        <f>IF(FB36,FB46*(VLOOKUP(FB$1,Conditions!$A:$CT,MATCH($B62&amp;"_m1",Conditions!$S$1:$CT$1,0)+Conditions!$Q$2,FALSE)*FB$19+FB$18*VLOOKUP(FB$1,Conditions!$A:$CT,MATCH($B62&amp;"_m2",Conditions!$S$1:$CT$1,0)+Conditions!$Q$2,FALSE))+VLOOKUP(FB$1,Conditions!$A:$CT,MATCH($B62&amp;"_b",Conditions!$S$1:$CT$1,0)+Conditions!$Q$2,FALSE),"")</f>
        <v/>
      </c>
      <c r="FC62" s="15" t="str">
        <f>IF(FC36,FC46*(VLOOKUP(FC$1,Conditions!$A:$CT,MATCH($B62&amp;"_m1",Conditions!$S$1:$CT$1,0)+Conditions!$Q$2,FALSE)*FC$19+FC$18*VLOOKUP(FC$1,Conditions!$A:$CT,MATCH($B62&amp;"_m2",Conditions!$S$1:$CT$1,0)+Conditions!$Q$2,FALSE))+VLOOKUP(FC$1,Conditions!$A:$CT,MATCH($B62&amp;"_b",Conditions!$S$1:$CT$1,0)+Conditions!$Q$2,FALSE),"")</f>
        <v/>
      </c>
      <c r="FD62" s="15" t="str">
        <f>IF(FD36,FD46*(VLOOKUP(FD$1,Conditions!$A:$CT,MATCH($B62&amp;"_m1",Conditions!$S$1:$CT$1,0)+Conditions!$Q$2,FALSE)*FD$19+FD$18*VLOOKUP(FD$1,Conditions!$A:$CT,MATCH($B62&amp;"_m2",Conditions!$S$1:$CT$1,0)+Conditions!$Q$2,FALSE))+VLOOKUP(FD$1,Conditions!$A:$CT,MATCH($B62&amp;"_b",Conditions!$S$1:$CT$1,0)+Conditions!$Q$2,FALSE),"")</f>
        <v/>
      </c>
      <c r="FE62" s="15" t="str">
        <f>IF(FE36,FE46*(VLOOKUP(FE$1,Conditions!$A:$CT,MATCH($B62&amp;"_m1",Conditions!$S$1:$CT$1,0)+Conditions!$Q$2,FALSE)*FE$19+FE$18*VLOOKUP(FE$1,Conditions!$A:$CT,MATCH($B62&amp;"_m2",Conditions!$S$1:$CT$1,0)+Conditions!$Q$2,FALSE))+VLOOKUP(FE$1,Conditions!$A:$CT,MATCH($B62&amp;"_b",Conditions!$S$1:$CT$1,0)+Conditions!$Q$2,FALSE),"")</f>
        <v/>
      </c>
      <c r="FF62" s="15" t="str">
        <f>IF(FF36,FF46*(VLOOKUP(FF$1,Conditions!$A:$CT,MATCH($B62&amp;"_m1",Conditions!$S$1:$CT$1,0)+Conditions!$Q$2,FALSE)*FF$19+FF$18*VLOOKUP(FF$1,Conditions!$A:$CT,MATCH($B62&amp;"_m2",Conditions!$S$1:$CT$1,0)+Conditions!$Q$2,FALSE))+VLOOKUP(FF$1,Conditions!$A:$CT,MATCH($B62&amp;"_b",Conditions!$S$1:$CT$1,0)+Conditions!$Q$2,FALSE),"")</f>
        <v/>
      </c>
      <c r="FG62" s="15" t="str">
        <f>IF(FG36,FG46*(VLOOKUP(FG$1,Conditions!$A:$CT,MATCH($B62&amp;"_m1",Conditions!$S$1:$CT$1,0)+Conditions!$Q$2,FALSE)*FG$19+FG$18*VLOOKUP(FG$1,Conditions!$A:$CT,MATCH($B62&amp;"_m2",Conditions!$S$1:$CT$1,0)+Conditions!$Q$2,FALSE))+VLOOKUP(FG$1,Conditions!$A:$CT,MATCH($B62&amp;"_b",Conditions!$S$1:$CT$1,0)+Conditions!$Q$2,FALSE),"")</f>
        <v/>
      </c>
      <c r="FH62" s="15" t="str">
        <f>IF(FH36,FH46*(VLOOKUP(FH$1,Conditions!$A:$CT,MATCH($B62&amp;"_m1",Conditions!$S$1:$CT$1,0)+Conditions!$Q$2,FALSE)*FH$19+FH$18*VLOOKUP(FH$1,Conditions!$A:$CT,MATCH($B62&amp;"_m2",Conditions!$S$1:$CT$1,0)+Conditions!$Q$2,FALSE))+VLOOKUP(FH$1,Conditions!$A:$CT,MATCH($B62&amp;"_b",Conditions!$S$1:$CT$1,0)+Conditions!$Q$2,FALSE),"")</f>
        <v/>
      </c>
      <c r="FI62" s="15" t="str">
        <f>IF(FI36,FI46*(VLOOKUP(FI$1,Conditions!$A:$CT,MATCH($B62&amp;"_m1",Conditions!$S$1:$CT$1,0)+Conditions!$Q$2,FALSE)*FI$19+FI$18*VLOOKUP(FI$1,Conditions!$A:$CT,MATCH($B62&amp;"_m2",Conditions!$S$1:$CT$1,0)+Conditions!$Q$2,FALSE))+VLOOKUP(FI$1,Conditions!$A:$CT,MATCH($B62&amp;"_b",Conditions!$S$1:$CT$1,0)+Conditions!$Q$2,FALSE),"")</f>
        <v/>
      </c>
      <c r="FJ62" s="15" t="str">
        <f>IF(FJ36,FJ46*(VLOOKUP(FJ$1,Conditions!$A:$CT,MATCH($B62&amp;"_m1",Conditions!$S$1:$CT$1,0)+Conditions!$Q$2,FALSE)*FJ$19+FJ$18*VLOOKUP(FJ$1,Conditions!$A:$CT,MATCH($B62&amp;"_m2",Conditions!$S$1:$CT$1,0)+Conditions!$Q$2,FALSE))+VLOOKUP(FJ$1,Conditions!$A:$CT,MATCH($B62&amp;"_b",Conditions!$S$1:$CT$1,0)+Conditions!$Q$2,FALSE),"")</f>
        <v/>
      </c>
      <c r="FK62" s="15" t="str">
        <f>IF(FK36,FK46*(VLOOKUP(FK$1,Conditions!$A:$CT,MATCH($B62&amp;"_m1",Conditions!$S$1:$CT$1,0)+Conditions!$Q$2,FALSE)*FK$19+FK$18*VLOOKUP(FK$1,Conditions!$A:$CT,MATCH($B62&amp;"_m2",Conditions!$S$1:$CT$1,0)+Conditions!$Q$2,FALSE))+VLOOKUP(FK$1,Conditions!$A:$CT,MATCH($B62&amp;"_b",Conditions!$S$1:$CT$1,0)+Conditions!$Q$2,FALSE),"")</f>
        <v/>
      </c>
      <c r="FL62" s="15" t="str">
        <f>IF(FL36,FL46*(VLOOKUP(FL$1,Conditions!$A:$CT,MATCH($B62&amp;"_m1",Conditions!$S$1:$CT$1,0)+Conditions!$Q$2,FALSE)*FL$19+FL$18*VLOOKUP(FL$1,Conditions!$A:$CT,MATCH($B62&amp;"_m2",Conditions!$S$1:$CT$1,0)+Conditions!$Q$2,FALSE))+VLOOKUP(FL$1,Conditions!$A:$CT,MATCH($B62&amp;"_b",Conditions!$S$1:$CT$1,0)+Conditions!$Q$2,FALSE),"")</f>
        <v/>
      </c>
      <c r="FM62" s="15" t="str">
        <f>IF(FM36,FM46*(VLOOKUP(FM$1,Conditions!$A:$CT,MATCH($B62&amp;"_m1",Conditions!$S$1:$CT$1,0)+Conditions!$Q$2,FALSE)*FM$19+FM$18*VLOOKUP(FM$1,Conditions!$A:$CT,MATCH($B62&amp;"_m2",Conditions!$S$1:$CT$1,0)+Conditions!$Q$2,FALSE))+VLOOKUP(FM$1,Conditions!$A:$CT,MATCH($B62&amp;"_b",Conditions!$S$1:$CT$1,0)+Conditions!$Q$2,FALSE),"")</f>
        <v/>
      </c>
      <c r="FN62" s="15" t="str">
        <f>IF(FN36,FN46*(VLOOKUP(FN$1,Conditions!$A:$CT,MATCH($B62&amp;"_m1",Conditions!$S$1:$CT$1,0)+Conditions!$Q$2,FALSE)*FN$19+FN$18*VLOOKUP(FN$1,Conditions!$A:$CT,MATCH($B62&amp;"_m2",Conditions!$S$1:$CT$1,0)+Conditions!$Q$2,FALSE))+VLOOKUP(FN$1,Conditions!$A:$CT,MATCH($B62&amp;"_b",Conditions!$S$1:$CT$1,0)+Conditions!$Q$2,FALSE),"")</f>
        <v/>
      </c>
      <c r="FO62" s="15" t="str">
        <f>IF(FO36,FO46*(VLOOKUP(FO$1,Conditions!$A:$CT,MATCH($B62&amp;"_m1",Conditions!$S$1:$CT$1,0)+Conditions!$Q$2,FALSE)*FO$19+FO$18*VLOOKUP(FO$1,Conditions!$A:$CT,MATCH($B62&amp;"_m2",Conditions!$S$1:$CT$1,0)+Conditions!$Q$2,FALSE))+VLOOKUP(FO$1,Conditions!$A:$CT,MATCH($B62&amp;"_b",Conditions!$S$1:$CT$1,0)+Conditions!$Q$2,FALSE),"")</f>
        <v/>
      </c>
      <c r="FP62" s="15" t="str">
        <f>IF(FP36,FP46*(VLOOKUP(FP$1,Conditions!$A:$CT,MATCH($B62&amp;"_m1",Conditions!$S$1:$CT$1,0)+Conditions!$Q$2,FALSE)*FP$19+FP$18*VLOOKUP(FP$1,Conditions!$A:$CT,MATCH($B62&amp;"_m2",Conditions!$S$1:$CT$1,0)+Conditions!$Q$2,FALSE))+VLOOKUP(FP$1,Conditions!$A:$CT,MATCH($B62&amp;"_b",Conditions!$S$1:$CT$1,0)+Conditions!$Q$2,FALSE),"")</f>
        <v/>
      </c>
      <c r="FQ62" s="15" t="str">
        <f>IF(FQ36,FQ46*(VLOOKUP(FQ$1,Conditions!$A:$CT,MATCH($B62&amp;"_m1",Conditions!$S$1:$CT$1,0)+Conditions!$Q$2,FALSE)*FQ$19+FQ$18*VLOOKUP(FQ$1,Conditions!$A:$CT,MATCH($B62&amp;"_m2",Conditions!$S$1:$CT$1,0)+Conditions!$Q$2,FALSE))+VLOOKUP(FQ$1,Conditions!$A:$CT,MATCH($B62&amp;"_b",Conditions!$S$1:$CT$1,0)+Conditions!$Q$2,FALSE),"")</f>
        <v/>
      </c>
      <c r="FR62" s="15" t="str">
        <f>IF(FR36,FR46*(VLOOKUP(FR$1,Conditions!$A:$CT,MATCH($B62&amp;"_m1",Conditions!$S$1:$CT$1,0)+Conditions!$Q$2,FALSE)*FR$19+FR$18*VLOOKUP(FR$1,Conditions!$A:$CT,MATCH($B62&amp;"_m2",Conditions!$S$1:$CT$1,0)+Conditions!$Q$2,FALSE))+VLOOKUP(FR$1,Conditions!$A:$CT,MATCH($B62&amp;"_b",Conditions!$S$1:$CT$1,0)+Conditions!$Q$2,FALSE),"")</f>
        <v/>
      </c>
      <c r="FS62" s="15" t="str">
        <f>IF(FS36,FS46*(VLOOKUP(FS$1,Conditions!$A:$CT,MATCH($B62&amp;"_m1",Conditions!$S$1:$CT$1,0)+Conditions!$Q$2,FALSE)*FS$19+FS$18*VLOOKUP(FS$1,Conditions!$A:$CT,MATCH($B62&amp;"_m2",Conditions!$S$1:$CT$1,0)+Conditions!$Q$2,FALSE))+VLOOKUP(FS$1,Conditions!$A:$CT,MATCH($B62&amp;"_b",Conditions!$S$1:$CT$1,0)+Conditions!$Q$2,FALSE),"")</f>
        <v/>
      </c>
      <c r="FT62" s="15" t="str">
        <f>IF(FT36,FT46*(VLOOKUP(FT$1,Conditions!$A:$CT,MATCH($B62&amp;"_m1",Conditions!$S$1:$CT$1,0)+Conditions!$Q$2,FALSE)*FT$19+FT$18*VLOOKUP(FT$1,Conditions!$A:$CT,MATCH($B62&amp;"_m2",Conditions!$S$1:$CT$1,0)+Conditions!$Q$2,FALSE))+VLOOKUP(FT$1,Conditions!$A:$CT,MATCH($B62&amp;"_b",Conditions!$S$1:$CT$1,0)+Conditions!$Q$2,FALSE),"")</f>
        <v/>
      </c>
      <c r="FU62" s="15" t="str">
        <f>IF(FU36,FU46*(VLOOKUP(FU$1,Conditions!$A:$CT,MATCH($B62&amp;"_m1",Conditions!$S$1:$CT$1,0)+Conditions!$Q$2,FALSE)*FU$19+FU$18*VLOOKUP(FU$1,Conditions!$A:$CT,MATCH($B62&amp;"_m2",Conditions!$S$1:$CT$1,0)+Conditions!$Q$2,FALSE))+VLOOKUP(FU$1,Conditions!$A:$CT,MATCH($B62&amp;"_b",Conditions!$S$1:$CT$1,0)+Conditions!$Q$2,FALSE),"")</f>
        <v/>
      </c>
      <c r="FV62" s="15" t="str">
        <f>IF(FV36,FV46*(VLOOKUP(FV$1,Conditions!$A:$CT,MATCH($B62&amp;"_m1",Conditions!$S$1:$CT$1,0)+Conditions!$Q$2,FALSE)*FV$19+FV$18*VLOOKUP(FV$1,Conditions!$A:$CT,MATCH($B62&amp;"_m2",Conditions!$S$1:$CT$1,0)+Conditions!$Q$2,FALSE))+VLOOKUP(FV$1,Conditions!$A:$CT,MATCH($B62&amp;"_b",Conditions!$S$1:$CT$1,0)+Conditions!$Q$2,FALSE),"")</f>
        <v/>
      </c>
      <c r="FW62" s="15" t="str">
        <f>IF(FW36,FW46*(VLOOKUP(FW$1,Conditions!$A:$CT,MATCH($B62&amp;"_m1",Conditions!$S$1:$CT$1,0)+Conditions!$Q$2,FALSE)*FW$19+FW$18*VLOOKUP(FW$1,Conditions!$A:$CT,MATCH($B62&amp;"_m2",Conditions!$S$1:$CT$1,0)+Conditions!$Q$2,FALSE))+VLOOKUP(FW$1,Conditions!$A:$CT,MATCH($B62&amp;"_b",Conditions!$S$1:$CT$1,0)+Conditions!$Q$2,FALSE),"")</f>
        <v/>
      </c>
      <c r="FX62" s="15" t="str">
        <f>IF(FX36,FX46*(VLOOKUP(FX$1,Conditions!$A:$CT,MATCH($B62&amp;"_m1",Conditions!$S$1:$CT$1,0)+Conditions!$Q$2,FALSE)*FX$19+FX$18*VLOOKUP(FX$1,Conditions!$A:$CT,MATCH($B62&amp;"_m2",Conditions!$S$1:$CT$1,0)+Conditions!$Q$2,FALSE))+VLOOKUP(FX$1,Conditions!$A:$CT,MATCH($B62&amp;"_b",Conditions!$S$1:$CT$1,0)+Conditions!$Q$2,FALSE),"")</f>
        <v/>
      </c>
      <c r="FY62" s="15" t="str">
        <f>IF(FY36,FY46*(VLOOKUP(FY$1,Conditions!$A:$CT,MATCH($B62&amp;"_m1",Conditions!$S$1:$CT$1,0)+Conditions!$Q$2,FALSE)*FY$19+FY$18*VLOOKUP(FY$1,Conditions!$A:$CT,MATCH($B62&amp;"_m2",Conditions!$S$1:$CT$1,0)+Conditions!$Q$2,FALSE))+VLOOKUP(FY$1,Conditions!$A:$CT,MATCH($B62&amp;"_b",Conditions!$S$1:$CT$1,0)+Conditions!$Q$2,FALSE),"")</f>
        <v/>
      </c>
      <c r="FZ62" s="15" t="str">
        <f>IF(FZ36,FZ46*(VLOOKUP(FZ$1,Conditions!$A:$CT,MATCH($B62&amp;"_m1",Conditions!$S$1:$CT$1,0)+Conditions!$Q$2,FALSE)*FZ$19+FZ$18*VLOOKUP(FZ$1,Conditions!$A:$CT,MATCH($B62&amp;"_m2",Conditions!$S$1:$CT$1,0)+Conditions!$Q$2,FALSE))+VLOOKUP(FZ$1,Conditions!$A:$CT,MATCH($B62&amp;"_b",Conditions!$S$1:$CT$1,0)+Conditions!$Q$2,FALSE),"")</f>
        <v/>
      </c>
      <c r="GA62" s="15" t="str">
        <f>IF(GA36,GA46*(VLOOKUP(GA$1,Conditions!$A:$CT,MATCH($B62&amp;"_m1",Conditions!$S$1:$CT$1,0)+Conditions!$Q$2,FALSE)*GA$19+GA$18*VLOOKUP(GA$1,Conditions!$A:$CT,MATCH($B62&amp;"_m2",Conditions!$S$1:$CT$1,0)+Conditions!$Q$2,FALSE))+VLOOKUP(GA$1,Conditions!$A:$CT,MATCH($B62&amp;"_b",Conditions!$S$1:$CT$1,0)+Conditions!$Q$2,FALSE),"")</f>
        <v/>
      </c>
      <c r="GB62" s="15" t="str">
        <f>IF(GB36,GB46*(VLOOKUP(GB$1,Conditions!$A:$CT,MATCH($B62&amp;"_m1",Conditions!$S$1:$CT$1,0)+Conditions!$Q$2,FALSE)*GB$19+GB$18*VLOOKUP(GB$1,Conditions!$A:$CT,MATCH($B62&amp;"_m2",Conditions!$S$1:$CT$1,0)+Conditions!$Q$2,FALSE))+VLOOKUP(GB$1,Conditions!$A:$CT,MATCH($B62&amp;"_b",Conditions!$S$1:$CT$1,0)+Conditions!$Q$2,FALSE),"")</f>
        <v/>
      </c>
      <c r="GC62" s="15" t="str">
        <f>IF(GC36,GC46*(VLOOKUP(GC$1,Conditions!$A:$CT,MATCH($B62&amp;"_m1",Conditions!$S$1:$CT$1,0)+Conditions!$Q$2,FALSE)*GC$19+GC$18*VLOOKUP(GC$1,Conditions!$A:$CT,MATCH($B62&amp;"_m2",Conditions!$S$1:$CT$1,0)+Conditions!$Q$2,FALSE))+VLOOKUP(GC$1,Conditions!$A:$CT,MATCH($B62&amp;"_b",Conditions!$S$1:$CT$1,0)+Conditions!$Q$2,FALSE),"")</f>
        <v/>
      </c>
      <c r="GD62" s="15" t="str">
        <f>IF(GD36,GD46*(VLOOKUP(GD$1,Conditions!$A:$CT,MATCH($B62&amp;"_m1",Conditions!$S$1:$CT$1,0)+Conditions!$Q$2,FALSE)*GD$19+GD$18*VLOOKUP(GD$1,Conditions!$A:$CT,MATCH($B62&amp;"_m2",Conditions!$S$1:$CT$1,0)+Conditions!$Q$2,FALSE))+VLOOKUP(GD$1,Conditions!$A:$CT,MATCH($B62&amp;"_b",Conditions!$S$1:$CT$1,0)+Conditions!$Q$2,FALSE),"")</f>
        <v/>
      </c>
      <c r="GE62" s="15" t="str">
        <f>IF(GE36,GE46*(VLOOKUP(GE$1,Conditions!$A:$CT,MATCH($B62&amp;"_m1",Conditions!$S$1:$CT$1,0)+Conditions!$Q$2,FALSE)*GE$19+GE$18*VLOOKUP(GE$1,Conditions!$A:$CT,MATCH($B62&amp;"_m2",Conditions!$S$1:$CT$1,0)+Conditions!$Q$2,FALSE))+VLOOKUP(GE$1,Conditions!$A:$CT,MATCH($B62&amp;"_b",Conditions!$S$1:$CT$1,0)+Conditions!$Q$2,FALSE),"")</f>
        <v/>
      </c>
      <c r="GF62" s="15" t="str">
        <f>IF(GF36,GF46*(VLOOKUP(GF$1,Conditions!$A:$CT,MATCH($B62&amp;"_m1",Conditions!$S$1:$CT$1,0)+Conditions!$Q$2,FALSE)*GF$19+GF$18*VLOOKUP(GF$1,Conditions!$A:$CT,MATCH($B62&amp;"_m2",Conditions!$S$1:$CT$1,0)+Conditions!$Q$2,FALSE))+VLOOKUP(GF$1,Conditions!$A:$CT,MATCH($B62&amp;"_b",Conditions!$S$1:$CT$1,0)+Conditions!$Q$2,FALSE),"")</f>
        <v/>
      </c>
      <c r="GG62" s="15" t="str">
        <f>IF(GG36,GG46*(VLOOKUP(GG$1,Conditions!$A:$CT,MATCH($B62&amp;"_m1",Conditions!$S$1:$CT$1,0)+Conditions!$Q$2,FALSE)*GG$19+GG$18*VLOOKUP(GG$1,Conditions!$A:$CT,MATCH($B62&amp;"_m2",Conditions!$S$1:$CT$1,0)+Conditions!$Q$2,FALSE))+VLOOKUP(GG$1,Conditions!$A:$CT,MATCH($B62&amp;"_b",Conditions!$S$1:$CT$1,0)+Conditions!$Q$2,FALSE),"")</f>
        <v/>
      </c>
      <c r="GH62" s="15" t="str">
        <f>IF(GH36,GH46*(VLOOKUP(GH$1,Conditions!$A:$CT,MATCH($B62&amp;"_m1",Conditions!$S$1:$CT$1,0)+Conditions!$Q$2,FALSE)*GH$19+GH$18*VLOOKUP(GH$1,Conditions!$A:$CT,MATCH($B62&amp;"_m2",Conditions!$S$1:$CT$1,0)+Conditions!$Q$2,FALSE))+VLOOKUP(GH$1,Conditions!$A:$CT,MATCH($B62&amp;"_b",Conditions!$S$1:$CT$1,0)+Conditions!$Q$2,FALSE),"")</f>
        <v/>
      </c>
      <c r="GI62" s="15" t="str">
        <f>IF(GI36,GI46*(VLOOKUP(GI$1,Conditions!$A:$CT,MATCH($B62&amp;"_m1",Conditions!$S$1:$CT$1,0)+Conditions!$Q$2,FALSE)*GI$19+GI$18*VLOOKUP(GI$1,Conditions!$A:$CT,MATCH($B62&amp;"_m2",Conditions!$S$1:$CT$1,0)+Conditions!$Q$2,FALSE))+VLOOKUP(GI$1,Conditions!$A:$CT,MATCH($B62&amp;"_b",Conditions!$S$1:$CT$1,0)+Conditions!$Q$2,FALSE),"")</f>
        <v/>
      </c>
      <c r="GJ62" s="15" t="str">
        <f>IF(GJ36,GJ46*(VLOOKUP(GJ$1,Conditions!$A:$CT,MATCH($B62&amp;"_m1",Conditions!$S$1:$CT$1,0)+Conditions!$Q$2,FALSE)*GJ$19+GJ$18*VLOOKUP(GJ$1,Conditions!$A:$CT,MATCH($B62&amp;"_m2",Conditions!$S$1:$CT$1,0)+Conditions!$Q$2,FALSE))+VLOOKUP(GJ$1,Conditions!$A:$CT,MATCH($B62&amp;"_b",Conditions!$S$1:$CT$1,0)+Conditions!$Q$2,FALSE),"")</f>
        <v/>
      </c>
      <c r="GK62" s="15" t="str">
        <f>IF(GK36,GK46*(VLOOKUP(GK$1,Conditions!$A:$CT,MATCH($B62&amp;"_m1",Conditions!$S$1:$CT$1,0)+Conditions!$Q$2,FALSE)*GK$19+GK$18*VLOOKUP(GK$1,Conditions!$A:$CT,MATCH($B62&amp;"_m2",Conditions!$S$1:$CT$1,0)+Conditions!$Q$2,FALSE))+VLOOKUP(GK$1,Conditions!$A:$CT,MATCH($B62&amp;"_b",Conditions!$S$1:$CT$1,0)+Conditions!$Q$2,FALSE),"")</f>
        <v/>
      </c>
      <c r="GL62" s="15" t="str">
        <f>IF(GL36,GL46*(VLOOKUP(GL$1,Conditions!$A:$CT,MATCH($B62&amp;"_m1",Conditions!$S$1:$CT$1,0)+Conditions!$Q$2,FALSE)*GL$19+GL$18*VLOOKUP(GL$1,Conditions!$A:$CT,MATCH($B62&amp;"_m2",Conditions!$S$1:$CT$1,0)+Conditions!$Q$2,FALSE))+VLOOKUP(GL$1,Conditions!$A:$CT,MATCH($B62&amp;"_b",Conditions!$S$1:$CT$1,0)+Conditions!$Q$2,FALSE),"")</f>
        <v/>
      </c>
      <c r="GM62" s="15" t="str">
        <f>IF(GM36,GM46*(VLOOKUP(GM$1,Conditions!$A:$CT,MATCH($B62&amp;"_m1",Conditions!$S$1:$CT$1,0)+Conditions!$Q$2,FALSE)*GM$19+GM$18*VLOOKUP(GM$1,Conditions!$A:$CT,MATCH($B62&amp;"_m2",Conditions!$S$1:$CT$1,0)+Conditions!$Q$2,FALSE))+VLOOKUP(GM$1,Conditions!$A:$CT,MATCH($B62&amp;"_b",Conditions!$S$1:$CT$1,0)+Conditions!$Q$2,FALSE),"")</f>
        <v/>
      </c>
      <c r="GN62" s="15" t="str">
        <f>IF(GN36,GN46*(VLOOKUP(GN$1,Conditions!$A:$CT,MATCH($B62&amp;"_m1",Conditions!$S$1:$CT$1,0)+Conditions!$Q$2,FALSE)*GN$19+GN$18*VLOOKUP(GN$1,Conditions!$A:$CT,MATCH($B62&amp;"_m2",Conditions!$S$1:$CT$1,0)+Conditions!$Q$2,FALSE))+VLOOKUP(GN$1,Conditions!$A:$CT,MATCH($B62&amp;"_b",Conditions!$S$1:$CT$1,0)+Conditions!$Q$2,FALSE),"")</f>
        <v/>
      </c>
      <c r="GO62" s="15" t="str">
        <f>IF(GO36,GO46*(VLOOKUP(GO$1,Conditions!$A:$CT,MATCH($B62&amp;"_m1",Conditions!$S$1:$CT$1,0)+Conditions!$Q$2,FALSE)*GO$19+GO$18*VLOOKUP(GO$1,Conditions!$A:$CT,MATCH($B62&amp;"_m2",Conditions!$S$1:$CT$1,0)+Conditions!$Q$2,FALSE))+VLOOKUP(GO$1,Conditions!$A:$CT,MATCH($B62&amp;"_b",Conditions!$S$1:$CT$1,0)+Conditions!$Q$2,FALSE),"")</f>
        <v/>
      </c>
      <c r="GP62" s="15" t="str">
        <f>IF(GP36,GP46*(VLOOKUP(GP$1,Conditions!$A:$CT,MATCH($B62&amp;"_m1",Conditions!$S$1:$CT$1,0)+Conditions!$Q$2,FALSE)*GP$19+GP$18*VLOOKUP(GP$1,Conditions!$A:$CT,MATCH($B62&amp;"_m2",Conditions!$S$1:$CT$1,0)+Conditions!$Q$2,FALSE))+VLOOKUP(GP$1,Conditions!$A:$CT,MATCH($B62&amp;"_b",Conditions!$S$1:$CT$1,0)+Conditions!$Q$2,FALSE),"")</f>
        <v/>
      </c>
      <c r="GQ62" s="15" t="str">
        <f>IF(GQ36,GQ46*(VLOOKUP(GQ$1,Conditions!$A:$CT,MATCH($B62&amp;"_m1",Conditions!$S$1:$CT$1,0)+Conditions!$Q$2,FALSE)*GQ$19+GQ$18*VLOOKUP(GQ$1,Conditions!$A:$CT,MATCH($B62&amp;"_m2",Conditions!$S$1:$CT$1,0)+Conditions!$Q$2,FALSE))+VLOOKUP(GQ$1,Conditions!$A:$CT,MATCH($B62&amp;"_b",Conditions!$S$1:$CT$1,0)+Conditions!$Q$2,FALSE),"")</f>
        <v/>
      </c>
      <c r="GR62" s="15" t="str">
        <f>IF(GR36,GR46*(VLOOKUP(GR$1,Conditions!$A:$CT,MATCH($B62&amp;"_m1",Conditions!$S$1:$CT$1,0)+Conditions!$Q$2,FALSE)*GR$19+GR$18*VLOOKUP(GR$1,Conditions!$A:$CT,MATCH($B62&amp;"_m2",Conditions!$S$1:$CT$1,0)+Conditions!$Q$2,FALSE))+VLOOKUP(GR$1,Conditions!$A:$CT,MATCH($B62&amp;"_b",Conditions!$S$1:$CT$1,0)+Conditions!$Q$2,FALSE),"")</f>
        <v/>
      </c>
      <c r="GS62" s="15" t="str">
        <f>IF(GS36,GS46*(VLOOKUP(GS$1,Conditions!$A:$CT,MATCH($B62&amp;"_m1",Conditions!$S$1:$CT$1,0)+Conditions!$Q$2,FALSE)*GS$19+GS$18*VLOOKUP(GS$1,Conditions!$A:$CT,MATCH($B62&amp;"_m2",Conditions!$S$1:$CT$1,0)+Conditions!$Q$2,FALSE))+VLOOKUP(GS$1,Conditions!$A:$CT,MATCH($B62&amp;"_b",Conditions!$S$1:$CT$1,0)+Conditions!$Q$2,FALSE),"")</f>
        <v/>
      </c>
      <c r="GT62" s="15" t="str">
        <f>IF(GT36,GT46*(VLOOKUP(GT$1,Conditions!$A:$CT,MATCH($B62&amp;"_m1",Conditions!$S$1:$CT$1,0)+Conditions!$Q$2,FALSE)*GT$19+GT$18*VLOOKUP(GT$1,Conditions!$A:$CT,MATCH($B62&amp;"_m2",Conditions!$S$1:$CT$1,0)+Conditions!$Q$2,FALSE))+VLOOKUP(GT$1,Conditions!$A:$CT,MATCH($B62&amp;"_b",Conditions!$S$1:$CT$1,0)+Conditions!$Q$2,FALSE),"")</f>
        <v/>
      </c>
      <c r="GU62" s="15" t="str">
        <f>IF(GU36,GU46*(VLOOKUP(GU$1,Conditions!$A:$CT,MATCH($B62&amp;"_m1",Conditions!$S$1:$CT$1,0)+Conditions!$Q$2,FALSE)*GU$19+GU$18*VLOOKUP(GU$1,Conditions!$A:$CT,MATCH($B62&amp;"_m2",Conditions!$S$1:$CT$1,0)+Conditions!$Q$2,FALSE))+VLOOKUP(GU$1,Conditions!$A:$CT,MATCH($B62&amp;"_b",Conditions!$S$1:$CT$1,0)+Conditions!$Q$2,FALSE),"")</f>
        <v/>
      </c>
      <c r="GV62" s="15" t="str">
        <f>IF(GV36,GV46*(VLOOKUP(GV$1,Conditions!$A:$CT,MATCH($B62&amp;"_m1",Conditions!$S$1:$CT$1,0)+Conditions!$Q$2,FALSE)*GV$19+GV$18*VLOOKUP(GV$1,Conditions!$A:$CT,MATCH($B62&amp;"_m2",Conditions!$S$1:$CT$1,0)+Conditions!$Q$2,FALSE))+VLOOKUP(GV$1,Conditions!$A:$CT,MATCH($B62&amp;"_b",Conditions!$S$1:$CT$1,0)+Conditions!$Q$2,FALSE),"")</f>
        <v/>
      </c>
      <c r="GW62" s="15" t="str">
        <f>IF(GW36,GW46*(VLOOKUP(GW$1,Conditions!$A:$CT,MATCH($B62&amp;"_m1",Conditions!$S$1:$CT$1,0)+Conditions!$Q$2,FALSE)*GW$19+GW$18*VLOOKUP(GW$1,Conditions!$A:$CT,MATCH($B62&amp;"_m2",Conditions!$S$1:$CT$1,0)+Conditions!$Q$2,FALSE))+VLOOKUP(GW$1,Conditions!$A:$CT,MATCH($B62&amp;"_b",Conditions!$S$1:$CT$1,0)+Conditions!$Q$2,FALSE),"")</f>
        <v/>
      </c>
      <c r="GX62" s="15" t="str">
        <f>IF(GX36,GX46*(VLOOKUP(GX$1,Conditions!$A:$CT,MATCH($B62&amp;"_m1",Conditions!$S$1:$CT$1,0)+Conditions!$Q$2,FALSE)*GX$19+GX$18*VLOOKUP(GX$1,Conditions!$A:$CT,MATCH($B62&amp;"_m2",Conditions!$S$1:$CT$1,0)+Conditions!$Q$2,FALSE))+VLOOKUP(GX$1,Conditions!$A:$CT,MATCH($B62&amp;"_b",Conditions!$S$1:$CT$1,0)+Conditions!$Q$2,FALSE),"")</f>
        <v/>
      </c>
      <c r="GY62" s="15" t="str">
        <f>IF(GY36,GY46*(VLOOKUP(GY$1,Conditions!$A:$CT,MATCH($B62&amp;"_m1",Conditions!$S$1:$CT$1,0)+Conditions!$Q$2,FALSE)*GY$19+GY$18*VLOOKUP(GY$1,Conditions!$A:$CT,MATCH($B62&amp;"_m2",Conditions!$S$1:$CT$1,0)+Conditions!$Q$2,FALSE))+VLOOKUP(GY$1,Conditions!$A:$CT,MATCH($B62&amp;"_b",Conditions!$S$1:$CT$1,0)+Conditions!$Q$2,FALSE),"")</f>
        <v/>
      </c>
      <c r="GZ62" s="15" t="str">
        <f>IF(GZ36,GZ46*(VLOOKUP(GZ$1,Conditions!$A:$CT,MATCH($B62&amp;"_m1",Conditions!$S$1:$CT$1,0)+Conditions!$Q$2,FALSE)*GZ$19+GZ$18*VLOOKUP(GZ$1,Conditions!$A:$CT,MATCH($B62&amp;"_m2",Conditions!$S$1:$CT$1,0)+Conditions!$Q$2,FALSE))+VLOOKUP(GZ$1,Conditions!$A:$CT,MATCH($B62&amp;"_b",Conditions!$S$1:$CT$1,0)+Conditions!$Q$2,FALSE),"")</f>
        <v/>
      </c>
      <c r="HA62" s="15" t="str">
        <f>IF(HA36,HA46*(VLOOKUP(HA$1,Conditions!$A:$CT,MATCH($B62&amp;"_m1",Conditions!$S$1:$CT$1,0)+Conditions!$Q$2,FALSE)*HA$19+HA$18*VLOOKUP(HA$1,Conditions!$A:$CT,MATCH($B62&amp;"_m2",Conditions!$S$1:$CT$1,0)+Conditions!$Q$2,FALSE))+VLOOKUP(HA$1,Conditions!$A:$CT,MATCH($B62&amp;"_b",Conditions!$S$1:$CT$1,0)+Conditions!$Q$2,FALSE),"")</f>
        <v/>
      </c>
      <c r="HB62" s="15" t="str">
        <f>IF(HB36,HB46*(VLOOKUP(HB$1,Conditions!$A:$CT,MATCH($B62&amp;"_m1",Conditions!$S$1:$CT$1,0)+Conditions!$Q$2,FALSE)*HB$19+HB$18*VLOOKUP(HB$1,Conditions!$A:$CT,MATCH($B62&amp;"_m2",Conditions!$S$1:$CT$1,0)+Conditions!$Q$2,FALSE))+VLOOKUP(HB$1,Conditions!$A:$CT,MATCH($B62&amp;"_b",Conditions!$S$1:$CT$1,0)+Conditions!$Q$2,FALSE),"")</f>
        <v/>
      </c>
      <c r="HC62" s="15" t="str">
        <f>IF(HC36,HC46*(VLOOKUP(HC$1,Conditions!$A:$CT,MATCH($B62&amp;"_m1",Conditions!$S$1:$CT$1,0)+Conditions!$Q$2,FALSE)*HC$19+HC$18*VLOOKUP(HC$1,Conditions!$A:$CT,MATCH($B62&amp;"_m2",Conditions!$S$1:$CT$1,0)+Conditions!$Q$2,FALSE))+VLOOKUP(HC$1,Conditions!$A:$CT,MATCH($B62&amp;"_b",Conditions!$S$1:$CT$1,0)+Conditions!$Q$2,FALSE),"")</f>
        <v/>
      </c>
      <c r="HD62" s="15" t="str">
        <f>IF(HD36,HD46*(VLOOKUP(HD$1,Conditions!$A:$CT,MATCH($B62&amp;"_m1",Conditions!$S$1:$CT$1,0)+Conditions!$Q$2,FALSE)*HD$19+HD$18*VLOOKUP(HD$1,Conditions!$A:$CT,MATCH($B62&amp;"_m2",Conditions!$S$1:$CT$1,0)+Conditions!$Q$2,FALSE))+VLOOKUP(HD$1,Conditions!$A:$CT,MATCH($B62&amp;"_b",Conditions!$S$1:$CT$1,0)+Conditions!$Q$2,FALSE),"")</f>
        <v/>
      </c>
      <c r="HE62" s="15" t="str">
        <f>IF(HE36,HE46*(VLOOKUP(HE$1,Conditions!$A:$CT,MATCH($B62&amp;"_m1",Conditions!$S$1:$CT$1,0)+Conditions!$Q$2,FALSE)*HE$19+HE$18*VLOOKUP(HE$1,Conditions!$A:$CT,MATCH($B62&amp;"_m2",Conditions!$S$1:$CT$1,0)+Conditions!$Q$2,FALSE))+VLOOKUP(HE$1,Conditions!$A:$CT,MATCH($B62&amp;"_b",Conditions!$S$1:$CT$1,0)+Conditions!$Q$2,FALSE),"")</f>
        <v/>
      </c>
      <c r="HF62" s="15" t="str">
        <f>IF(HF36,HF46*(VLOOKUP(HF$1,Conditions!$A:$CT,MATCH($B62&amp;"_m1",Conditions!$S$1:$CT$1,0)+Conditions!$Q$2,FALSE)*HF$19+HF$18*VLOOKUP(HF$1,Conditions!$A:$CT,MATCH($B62&amp;"_m2",Conditions!$S$1:$CT$1,0)+Conditions!$Q$2,FALSE))+VLOOKUP(HF$1,Conditions!$A:$CT,MATCH($B62&amp;"_b",Conditions!$S$1:$CT$1,0)+Conditions!$Q$2,FALSE),"")</f>
        <v/>
      </c>
      <c r="HG62" s="15" t="str">
        <f>IF(HG36,HG46*(VLOOKUP(HG$1,Conditions!$A:$CT,MATCH($B62&amp;"_m1",Conditions!$S$1:$CT$1,0)+Conditions!$Q$2,FALSE)*HG$19+HG$18*VLOOKUP(HG$1,Conditions!$A:$CT,MATCH($B62&amp;"_m2",Conditions!$S$1:$CT$1,0)+Conditions!$Q$2,FALSE))+VLOOKUP(HG$1,Conditions!$A:$CT,MATCH($B62&amp;"_b",Conditions!$S$1:$CT$1,0)+Conditions!$Q$2,FALSE),"")</f>
        <v/>
      </c>
      <c r="HH62" s="15" t="str">
        <f>IF(HH36,HH46*(VLOOKUP(HH$1,Conditions!$A:$CT,MATCH($B62&amp;"_m1",Conditions!$S$1:$CT$1,0)+Conditions!$Q$2,FALSE)*HH$19+HH$18*VLOOKUP(HH$1,Conditions!$A:$CT,MATCH($B62&amp;"_m2",Conditions!$S$1:$CT$1,0)+Conditions!$Q$2,FALSE))+VLOOKUP(HH$1,Conditions!$A:$CT,MATCH($B62&amp;"_b",Conditions!$S$1:$CT$1,0)+Conditions!$Q$2,FALSE),"")</f>
        <v/>
      </c>
      <c r="HI62" s="15" t="str">
        <f>IF(HI36,HI46*(VLOOKUP(HI$1,Conditions!$A:$CT,MATCH($B62&amp;"_m1",Conditions!$S$1:$CT$1,0)+Conditions!$Q$2,FALSE)*HI$19+HI$18*VLOOKUP(HI$1,Conditions!$A:$CT,MATCH($B62&amp;"_m2",Conditions!$S$1:$CT$1,0)+Conditions!$Q$2,FALSE))+VLOOKUP(HI$1,Conditions!$A:$CT,MATCH($B62&amp;"_b",Conditions!$S$1:$CT$1,0)+Conditions!$Q$2,FALSE),"")</f>
        <v/>
      </c>
      <c r="HJ62" s="15" t="str">
        <f>IF(HJ36,HJ46*(VLOOKUP(HJ$1,Conditions!$A:$CT,MATCH($B62&amp;"_m1",Conditions!$S$1:$CT$1,0)+Conditions!$Q$2,FALSE)*HJ$19+HJ$18*VLOOKUP(HJ$1,Conditions!$A:$CT,MATCH($B62&amp;"_m2",Conditions!$S$1:$CT$1,0)+Conditions!$Q$2,FALSE))+VLOOKUP(HJ$1,Conditions!$A:$CT,MATCH($B62&amp;"_b",Conditions!$S$1:$CT$1,0)+Conditions!$Q$2,FALSE),"")</f>
        <v/>
      </c>
      <c r="HK62" s="15" t="str">
        <f>IF(HK36,HK46*(VLOOKUP(HK$1,Conditions!$A:$CT,MATCH($B62&amp;"_m1",Conditions!$S$1:$CT$1,0)+Conditions!$Q$2,FALSE)*HK$19+HK$18*VLOOKUP(HK$1,Conditions!$A:$CT,MATCH($B62&amp;"_m2",Conditions!$S$1:$CT$1,0)+Conditions!$Q$2,FALSE))+VLOOKUP(HK$1,Conditions!$A:$CT,MATCH($B62&amp;"_b",Conditions!$S$1:$CT$1,0)+Conditions!$Q$2,FALSE),"")</f>
        <v/>
      </c>
      <c r="HL62" s="15" t="str">
        <f>IF(HL36,HL46*(VLOOKUP(HL$1,Conditions!$A:$CT,MATCH($B62&amp;"_m1",Conditions!$S$1:$CT$1,0)+Conditions!$Q$2,FALSE)*HL$19+HL$18*VLOOKUP(HL$1,Conditions!$A:$CT,MATCH($B62&amp;"_m2",Conditions!$S$1:$CT$1,0)+Conditions!$Q$2,FALSE))+VLOOKUP(HL$1,Conditions!$A:$CT,MATCH($B62&amp;"_b",Conditions!$S$1:$CT$1,0)+Conditions!$Q$2,FALSE),"")</f>
        <v/>
      </c>
      <c r="HM62" s="15" t="str">
        <f>IF(HM36,HM46*(VLOOKUP(HM$1,Conditions!$A:$CT,MATCH($B62&amp;"_m1",Conditions!$S$1:$CT$1,0)+Conditions!$Q$2,FALSE)*HM$19+HM$18*VLOOKUP(HM$1,Conditions!$A:$CT,MATCH($B62&amp;"_m2",Conditions!$S$1:$CT$1,0)+Conditions!$Q$2,FALSE))+VLOOKUP(HM$1,Conditions!$A:$CT,MATCH($B62&amp;"_b",Conditions!$S$1:$CT$1,0)+Conditions!$Q$2,FALSE),"")</f>
        <v/>
      </c>
      <c r="HN62" s="15" t="str">
        <f>IF(HN36,HN46*(VLOOKUP(HN$1,Conditions!$A:$CT,MATCH($B62&amp;"_m1",Conditions!$S$1:$CT$1,0)+Conditions!$Q$2,FALSE)*HN$19+HN$18*VLOOKUP(HN$1,Conditions!$A:$CT,MATCH($B62&amp;"_m2",Conditions!$S$1:$CT$1,0)+Conditions!$Q$2,FALSE))+VLOOKUP(HN$1,Conditions!$A:$CT,MATCH($B62&amp;"_b",Conditions!$S$1:$CT$1,0)+Conditions!$Q$2,FALSE),"")</f>
        <v/>
      </c>
      <c r="HO62" s="15" t="str">
        <f>IF(HO36,HO46*(VLOOKUP(HO$1,Conditions!$A:$CT,MATCH($B62&amp;"_m1",Conditions!$S$1:$CT$1,0)+Conditions!$Q$2,FALSE)*HO$19+HO$18*VLOOKUP(HO$1,Conditions!$A:$CT,MATCH($B62&amp;"_m2",Conditions!$S$1:$CT$1,0)+Conditions!$Q$2,FALSE))+VLOOKUP(HO$1,Conditions!$A:$CT,MATCH($B62&amp;"_b",Conditions!$S$1:$CT$1,0)+Conditions!$Q$2,FALSE),"")</f>
        <v/>
      </c>
      <c r="HP62" s="15" t="str">
        <f>IF(HP36,HP46*(VLOOKUP(HP$1,Conditions!$A:$CT,MATCH($B62&amp;"_m1",Conditions!$S$1:$CT$1,0)+Conditions!$Q$2,FALSE)*HP$19+HP$18*VLOOKUP(HP$1,Conditions!$A:$CT,MATCH($B62&amp;"_m2",Conditions!$S$1:$CT$1,0)+Conditions!$Q$2,FALSE))+VLOOKUP(HP$1,Conditions!$A:$CT,MATCH($B62&amp;"_b",Conditions!$S$1:$CT$1,0)+Conditions!$Q$2,FALSE),"")</f>
        <v/>
      </c>
      <c r="HQ62" s="15" t="str">
        <f>IF(HQ36,HQ46*(VLOOKUP(HQ$1,Conditions!$A:$CT,MATCH($B62&amp;"_m1",Conditions!$S$1:$CT$1,0)+Conditions!$Q$2,FALSE)*HQ$19+HQ$18*VLOOKUP(HQ$1,Conditions!$A:$CT,MATCH($B62&amp;"_m2",Conditions!$S$1:$CT$1,0)+Conditions!$Q$2,FALSE))+VLOOKUP(HQ$1,Conditions!$A:$CT,MATCH($B62&amp;"_b",Conditions!$S$1:$CT$1,0)+Conditions!$Q$2,FALSE),"")</f>
        <v/>
      </c>
      <c r="HR62" s="15" t="str">
        <f>IF(HR36,HR46*(VLOOKUP(HR$1,Conditions!$A:$CT,MATCH($B62&amp;"_m1",Conditions!$S$1:$CT$1,0)+Conditions!$Q$2,FALSE)*HR$19+HR$18*VLOOKUP(HR$1,Conditions!$A:$CT,MATCH($B62&amp;"_m2",Conditions!$S$1:$CT$1,0)+Conditions!$Q$2,FALSE))+VLOOKUP(HR$1,Conditions!$A:$CT,MATCH($B62&amp;"_b",Conditions!$S$1:$CT$1,0)+Conditions!$Q$2,FALSE),"")</f>
        <v/>
      </c>
      <c r="HS62" s="15" t="str">
        <f>IF(HS36,HS46*(VLOOKUP(HS$1,Conditions!$A:$CT,MATCH($B62&amp;"_m1",Conditions!$S$1:$CT$1,0)+Conditions!$Q$2,FALSE)*HS$19+HS$18*VLOOKUP(HS$1,Conditions!$A:$CT,MATCH($B62&amp;"_m2",Conditions!$S$1:$CT$1,0)+Conditions!$Q$2,FALSE))+VLOOKUP(HS$1,Conditions!$A:$CT,MATCH($B62&amp;"_b",Conditions!$S$1:$CT$1,0)+Conditions!$Q$2,FALSE),"")</f>
        <v/>
      </c>
      <c r="HT62" s="15" t="str">
        <f>IF(HT36,HT46*(VLOOKUP(HT$1,Conditions!$A:$CT,MATCH($B62&amp;"_m1",Conditions!$S$1:$CT$1,0)+Conditions!$Q$2,FALSE)*HT$19+HT$18*VLOOKUP(HT$1,Conditions!$A:$CT,MATCH($B62&amp;"_m2",Conditions!$S$1:$CT$1,0)+Conditions!$Q$2,FALSE))+VLOOKUP(HT$1,Conditions!$A:$CT,MATCH($B62&amp;"_b",Conditions!$S$1:$CT$1,0)+Conditions!$Q$2,FALSE),"")</f>
        <v/>
      </c>
      <c r="HU62" s="15" t="str">
        <f>IF(HU36,HU46*(VLOOKUP(HU$1,Conditions!$A:$CT,MATCH($B62&amp;"_m1",Conditions!$S$1:$CT$1,0)+Conditions!$Q$2,FALSE)*HU$19+HU$18*VLOOKUP(HU$1,Conditions!$A:$CT,MATCH($B62&amp;"_m2",Conditions!$S$1:$CT$1,0)+Conditions!$Q$2,FALSE))+VLOOKUP(HU$1,Conditions!$A:$CT,MATCH($B62&amp;"_b",Conditions!$S$1:$CT$1,0)+Conditions!$Q$2,FALSE),"")</f>
        <v/>
      </c>
      <c r="HV62" s="15" t="str">
        <f>IF(HV36,HV46*(VLOOKUP(HV$1,Conditions!$A:$CT,MATCH($B62&amp;"_m1",Conditions!$S$1:$CT$1,0)+Conditions!$Q$2,FALSE)*HV$19+HV$18*VLOOKUP(HV$1,Conditions!$A:$CT,MATCH($B62&amp;"_m2",Conditions!$S$1:$CT$1,0)+Conditions!$Q$2,FALSE))+VLOOKUP(HV$1,Conditions!$A:$CT,MATCH($B62&amp;"_b",Conditions!$S$1:$CT$1,0)+Conditions!$Q$2,FALSE),"")</f>
        <v/>
      </c>
      <c r="HW62" s="15" t="str">
        <f>IF(HW36,HW46*(VLOOKUP(HW$1,Conditions!$A:$CT,MATCH($B62&amp;"_m1",Conditions!$S$1:$CT$1,0)+Conditions!$Q$2,FALSE)*HW$19+HW$18*VLOOKUP(HW$1,Conditions!$A:$CT,MATCH($B62&amp;"_m2",Conditions!$S$1:$CT$1,0)+Conditions!$Q$2,FALSE))+VLOOKUP(HW$1,Conditions!$A:$CT,MATCH($B62&amp;"_b",Conditions!$S$1:$CT$1,0)+Conditions!$Q$2,FALSE),"")</f>
        <v/>
      </c>
      <c r="HX62" s="15" t="str">
        <f>IF(HX36,HX46*(VLOOKUP(HX$1,Conditions!$A:$CT,MATCH($B62&amp;"_m1",Conditions!$S$1:$CT$1,0)+Conditions!$Q$2,FALSE)*HX$19+HX$18*VLOOKUP(HX$1,Conditions!$A:$CT,MATCH($B62&amp;"_m2",Conditions!$S$1:$CT$1,0)+Conditions!$Q$2,FALSE))+VLOOKUP(HX$1,Conditions!$A:$CT,MATCH($B62&amp;"_b",Conditions!$S$1:$CT$1,0)+Conditions!$Q$2,FALSE),"")</f>
        <v/>
      </c>
      <c r="HY62" s="15" t="str">
        <f>IF(HY36,HY46*(VLOOKUP(HY$1,Conditions!$A:$CT,MATCH($B62&amp;"_m1",Conditions!$S$1:$CT$1,0)+Conditions!$Q$2,FALSE)*HY$19+HY$18*VLOOKUP(HY$1,Conditions!$A:$CT,MATCH($B62&amp;"_m2",Conditions!$S$1:$CT$1,0)+Conditions!$Q$2,FALSE))+VLOOKUP(HY$1,Conditions!$A:$CT,MATCH($B62&amp;"_b",Conditions!$S$1:$CT$1,0)+Conditions!$Q$2,FALSE),"")</f>
        <v/>
      </c>
      <c r="HZ62" s="15" t="str">
        <f>IF(HZ36,HZ46*(VLOOKUP(HZ$1,Conditions!$A:$CT,MATCH($B62&amp;"_m1",Conditions!$S$1:$CT$1,0)+Conditions!$Q$2,FALSE)*HZ$19+HZ$18*VLOOKUP(HZ$1,Conditions!$A:$CT,MATCH($B62&amp;"_m2",Conditions!$S$1:$CT$1,0)+Conditions!$Q$2,FALSE))+VLOOKUP(HZ$1,Conditions!$A:$CT,MATCH($B62&amp;"_b",Conditions!$S$1:$CT$1,0)+Conditions!$Q$2,FALSE),"")</f>
        <v/>
      </c>
      <c r="IA62" s="15" t="str">
        <f>IF(IA36,IA46*(VLOOKUP(IA$1,Conditions!$A:$CT,MATCH($B62&amp;"_m1",Conditions!$S$1:$CT$1,0)+Conditions!$Q$2,FALSE)*IA$19+IA$18*VLOOKUP(IA$1,Conditions!$A:$CT,MATCH($B62&amp;"_m2",Conditions!$S$1:$CT$1,0)+Conditions!$Q$2,FALSE))+VLOOKUP(IA$1,Conditions!$A:$CT,MATCH($B62&amp;"_b",Conditions!$S$1:$CT$1,0)+Conditions!$Q$2,FALSE),"")</f>
        <v/>
      </c>
      <c r="IB62" s="15" t="str">
        <f>IF(IB36,IB46*(VLOOKUP(IB$1,Conditions!$A:$CT,MATCH($B62&amp;"_m1",Conditions!$S$1:$CT$1,0)+Conditions!$Q$2,FALSE)*IB$19+IB$18*VLOOKUP(IB$1,Conditions!$A:$CT,MATCH($B62&amp;"_m2",Conditions!$S$1:$CT$1,0)+Conditions!$Q$2,FALSE))+VLOOKUP(IB$1,Conditions!$A:$CT,MATCH($B62&amp;"_b",Conditions!$S$1:$CT$1,0)+Conditions!$Q$2,FALSE),"")</f>
        <v/>
      </c>
      <c r="IC62" s="15" t="str">
        <f>IF(IC36,IC46*(VLOOKUP(IC$1,Conditions!$A:$CT,MATCH($B62&amp;"_m1",Conditions!$S$1:$CT$1,0)+Conditions!$Q$2,FALSE)*IC$19+IC$18*VLOOKUP(IC$1,Conditions!$A:$CT,MATCH($B62&amp;"_m2",Conditions!$S$1:$CT$1,0)+Conditions!$Q$2,FALSE))+VLOOKUP(IC$1,Conditions!$A:$CT,MATCH($B62&amp;"_b",Conditions!$S$1:$CT$1,0)+Conditions!$Q$2,FALSE),"")</f>
        <v/>
      </c>
      <c r="ID62" s="15" t="str">
        <f>IF(ID36,ID46*(VLOOKUP(ID$1,Conditions!$A:$CT,MATCH($B62&amp;"_m1",Conditions!$S$1:$CT$1,0)+Conditions!$Q$2,FALSE)*ID$19+ID$18*VLOOKUP(ID$1,Conditions!$A:$CT,MATCH($B62&amp;"_m2",Conditions!$S$1:$CT$1,0)+Conditions!$Q$2,FALSE))+VLOOKUP(ID$1,Conditions!$A:$CT,MATCH($B62&amp;"_b",Conditions!$S$1:$CT$1,0)+Conditions!$Q$2,FALSE),"")</f>
        <v/>
      </c>
      <c r="IE62" s="15" t="str">
        <f>IF(IE36,IE46*(VLOOKUP(IE$1,Conditions!$A:$CT,MATCH($B62&amp;"_m1",Conditions!$S$1:$CT$1,0)+Conditions!$Q$2,FALSE)*IE$19+IE$18*VLOOKUP(IE$1,Conditions!$A:$CT,MATCH($B62&amp;"_m2",Conditions!$S$1:$CT$1,0)+Conditions!$Q$2,FALSE))+VLOOKUP(IE$1,Conditions!$A:$CT,MATCH($B62&amp;"_b",Conditions!$S$1:$CT$1,0)+Conditions!$Q$2,FALSE),"")</f>
        <v/>
      </c>
      <c r="IF62" s="15" t="str">
        <f>IF(IF36,IF46*(VLOOKUP(IF$1,Conditions!$A:$CT,MATCH($B62&amp;"_m1",Conditions!$S$1:$CT$1,0)+Conditions!$Q$2,FALSE)*IF$19+IF$18*VLOOKUP(IF$1,Conditions!$A:$CT,MATCH($B62&amp;"_m2",Conditions!$S$1:$CT$1,0)+Conditions!$Q$2,FALSE))+VLOOKUP(IF$1,Conditions!$A:$CT,MATCH($B62&amp;"_b",Conditions!$S$1:$CT$1,0)+Conditions!$Q$2,FALSE),"")</f>
        <v/>
      </c>
      <c r="IG62" s="15" t="str">
        <f>IF(IG36,IG46*(VLOOKUP(IG$1,Conditions!$A:$CT,MATCH($B62&amp;"_m1",Conditions!$S$1:$CT$1,0)+Conditions!$Q$2,FALSE)*IG$19+IG$18*VLOOKUP(IG$1,Conditions!$A:$CT,MATCH($B62&amp;"_m2",Conditions!$S$1:$CT$1,0)+Conditions!$Q$2,FALSE))+VLOOKUP(IG$1,Conditions!$A:$CT,MATCH($B62&amp;"_b",Conditions!$S$1:$CT$1,0)+Conditions!$Q$2,FALSE),"")</f>
        <v/>
      </c>
      <c r="IH62" s="15" t="str">
        <f>IF(IH36,IH46*(VLOOKUP(IH$1,Conditions!$A:$CT,MATCH($B62&amp;"_m1",Conditions!$S$1:$CT$1,0)+Conditions!$Q$2,FALSE)*IH$19+IH$18*VLOOKUP(IH$1,Conditions!$A:$CT,MATCH($B62&amp;"_m2",Conditions!$S$1:$CT$1,0)+Conditions!$Q$2,FALSE))+VLOOKUP(IH$1,Conditions!$A:$CT,MATCH($B62&amp;"_b",Conditions!$S$1:$CT$1,0)+Conditions!$Q$2,FALSE),"")</f>
        <v/>
      </c>
      <c r="II62" s="15" t="str">
        <f>IF(II36,II46*(VLOOKUP(II$1,Conditions!$A:$CT,MATCH($B62&amp;"_m1",Conditions!$S$1:$CT$1,0)+Conditions!$Q$2,FALSE)*II$19+II$18*VLOOKUP(II$1,Conditions!$A:$CT,MATCH($B62&amp;"_m2",Conditions!$S$1:$CT$1,0)+Conditions!$Q$2,FALSE))+VLOOKUP(II$1,Conditions!$A:$CT,MATCH($B62&amp;"_b",Conditions!$S$1:$CT$1,0)+Conditions!$Q$2,FALSE),"")</f>
        <v/>
      </c>
      <c r="IJ62" s="15" t="str">
        <f>IF(IJ36,IJ46*(VLOOKUP(IJ$1,Conditions!$A:$CT,MATCH($B62&amp;"_m1",Conditions!$S$1:$CT$1,0)+Conditions!$Q$2,FALSE)*IJ$19+IJ$18*VLOOKUP(IJ$1,Conditions!$A:$CT,MATCH($B62&amp;"_m2",Conditions!$S$1:$CT$1,0)+Conditions!$Q$2,FALSE))+VLOOKUP(IJ$1,Conditions!$A:$CT,MATCH($B62&amp;"_b",Conditions!$S$1:$CT$1,0)+Conditions!$Q$2,FALSE),"")</f>
        <v/>
      </c>
      <c r="IK62" s="15" t="str">
        <f>IF(IK36,IK46*(VLOOKUP(IK$1,Conditions!$A:$CT,MATCH($B62&amp;"_m1",Conditions!$S$1:$CT$1,0)+Conditions!$Q$2,FALSE)*IK$19+IK$18*VLOOKUP(IK$1,Conditions!$A:$CT,MATCH($B62&amp;"_m2",Conditions!$S$1:$CT$1,0)+Conditions!$Q$2,FALSE))+VLOOKUP(IK$1,Conditions!$A:$CT,MATCH($B62&amp;"_b",Conditions!$S$1:$CT$1,0)+Conditions!$Q$2,FALSE),"")</f>
        <v/>
      </c>
      <c r="IL62" s="15" t="str">
        <f>IF(IL36,IL46*(VLOOKUP(IL$1,Conditions!$A:$CT,MATCH($B62&amp;"_m1",Conditions!$S$1:$CT$1,0)+Conditions!$Q$2,FALSE)*IL$19+IL$18*VLOOKUP(IL$1,Conditions!$A:$CT,MATCH($B62&amp;"_m2",Conditions!$S$1:$CT$1,0)+Conditions!$Q$2,FALSE))+VLOOKUP(IL$1,Conditions!$A:$CT,MATCH($B62&amp;"_b",Conditions!$S$1:$CT$1,0)+Conditions!$Q$2,FALSE),"")</f>
        <v/>
      </c>
      <c r="IM62" s="15" t="str">
        <f>IF(IM36,IM46*(VLOOKUP(IM$1,Conditions!$A:$CT,MATCH($B62&amp;"_m1",Conditions!$S$1:$CT$1,0)+Conditions!$Q$2,FALSE)*IM$19+IM$18*VLOOKUP(IM$1,Conditions!$A:$CT,MATCH($B62&amp;"_m2",Conditions!$S$1:$CT$1,0)+Conditions!$Q$2,FALSE))+VLOOKUP(IM$1,Conditions!$A:$CT,MATCH($B62&amp;"_b",Conditions!$S$1:$CT$1,0)+Conditions!$Q$2,FALSE),"")</f>
        <v/>
      </c>
      <c r="IN62" s="15" t="str">
        <f>IF(IN36,IN46*(VLOOKUP(IN$1,Conditions!$A:$CT,MATCH($B62&amp;"_m1",Conditions!$S$1:$CT$1,0)+Conditions!$Q$2,FALSE)*IN$19+IN$18*VLOOKUP(IN$1,Conditions!$A:$CT,MATCH($B62&amp;"_m2",Conditions!$S$1:$CT$1,0)+Conditions!$Q$2,FALSE))+VLOOKUP(IN$1,Conditions!$A:$CT,MATCH($B62&amp;"_b",Conditions!$S$1:$CT$1,0)+Conditions!$Q$2,FALSE),"")</f>
        <v/>
      </c>
      <c r="IO62" s="15" t="str">
        <f>IF(IO36,IO46*(VLOOKUP(IO$1,Conditions!$A:$CT,MATCH($B62&amp;"_m1",Conditions!$S$1:$CT$1,0)+Conditions!$Q$2,FALSE)*IO$19+IO$18*VLOOKUP(IO$1,Conditions!$A:$CT,MATCH($B62&amp;"_m2",Conditions!$S$1:$CT$1,0)+Conditions!$Q$2,FALSE))+VLOOKUP(IO$1,Conditions!$A:$CT,MATCH($B62&amp;"_b",Conditions!$S$1:$CT$1,0)+Conditions!$Q$2,FALSE),"")</f>
        <v/>
      </c>
      <c r="IP62" s="15" t="str">
        <f>IF(IP36,IP46*(VLOOKUP(IP$1,Conditions!$A:$CT,MATCH($B62&amp;"_m1",Conditions!$S$1:$CT$1,0)+Conditions!$Q$2,FALSE)*IP$19+IP$18*VLOOKUP(IP$1,Conditions!$A:$CT,MATCH($B62&amp;"_m2",Conditions!$S$1:$CT$1,0)+Conditions!$Q$2,FALSE))+VLOOKUP(IP$1,Conditions!$A:$CT,MATCH($B62&amp;"_b",Conditions!$S$1:$CT$1,0)+Conditions!$Q$2,FALSE),"")</f>
        <v/>
      </c>
      <c r="IQ62" s="15" t="str">
        <f>IF(IQ36,IQ46*(VLOOKUP(IQ$1,Conditions!$A:$CT,MATCH($B62&amp;"_m1",Conditions!$S$1:$CT$1,0)+Conditions!$Q$2,FALSE)*IQ$19+IQ$18*VLOOKUP(IQ$1,Conditions!$A:$CT,MATCH($B62&amp;"_m2",Conditions!$S$1:$CT$1,0)+Conditions!$Q$2,FALSE))+VLOOKUP(IQ$1,Conditions!$A:$CT,MATCH($B62&amp;"_b",Conditions!$S$1:$CT$1,0)+Conditions!$Q$2,FALSE),"")</f>
        <v/>
      </c>
      <c r="IR62" s="15" t="str">
        <f>IF(IR36,IR46*(VLOOKUP(IR$1,Conditions!$A:$CT,MATCH($B62&amp;"_m1",Conditions!$S$1:$CT$1,0)+Conditions!$Q$2,FALSE)*IR$19+IR$18*VLOOKUP(IR$1,Conditions!$A:$CT,MATCH($B62&amp;"_m2",Conditions!$S$1:$CT$1,0)+Conditions!$Q$2,FALSE))+VLOOKUP(IR$1,Conditions!$A:$CT,MATCH($B62&amp;"_b",Conditions!$S$1:$CT$1,0)+Conditions!$Q$2,FALSE),"")</f>
        <v/>
      </c>
      <c r="IS62" s="15" t="str">
        <f>IF(IS36,IS46*(VLOOKUP(IS$1,Conditions!$A:$CT,MATCH($B62&amp;"_m1",Conditions!$S$1:$CT$1,0)+Conditions!$Q$2,FALSE)*IS$19+IS$18*VLOOKUP(IS$1,Conditions!$A:$CT,MATCH($B62&amp;"_m2",Conditions!$S$1:$CT$1,0)+Conditions!$Q$2,FALSE))+VLOOKUP(IS$1,Conditions!$A:$CT,MATCH($B62&amp;"_b",Conditions!$S$1:$CT$1,0)+Conditions!$Q$2,FALSE),"")</f>
        <v/>
      </c>
      <c r="IT62" s="15" t="str">
        <f>IF(IT36,IT46*(VLOOKUP(IT$1,Conditions!$A:$CT,MATCH($B62&amp;"_m1",Conditions!$S$1:$CT$1,0)+Conditions!$Q$2,FALSE)*IT$19+IT$18*VLOOKUP(IT$1,Conditions!$A:$CT,MATCH($B62&amp;"_m2",Conditions!$S$1:$CT$1,0)+Conditions!$Q$2,FALSE))+VLOOKUP(IT$1,Conditions!$A:$CT,MATCH($B62&amp;"_b",Conditions!$S$1:$CT$1,0)+Conditions!$Q$2,FALSE),"")</f>
        <v/>
      </c>
      <c r="IU62" s="15" t="str">
        <f>IF(IU36,IU46*(VLOOKUP(IU$1,Conditions!$A:$CT,MATCH($B62&amp;"_m1",Conditions!$S$1:$CT$1,0)+Conditions!$Q$2,FALSE)*IU$19+IU$18*VLOOKUP(IU$1,Conditions!$A:$CT,MATCH($B62&amp;"_m2",Conditions!$S$1:$CT$1,0)+Conditions!$Q$2,FALSE))+VLOOKUP(IU$1,Conditions!$A:$CT,MATCH($B62&amp;"_b",Conditions!$S$1:$CT$1,0)+Conditions!$Q$2,FALSE),"")</f>
        <v/>
      </c>
      <c r="IV62" s="15" t="str">
        <f>IF(IV36,IV46*(VLOOKUP(IV$1,Conditions!$A:$CT,MATCH($B62&amp;"_m1",Conditions!$S$1:$CT$1,0)+Conditions!$Q$2,FALSE)*IV$19+IV$18*VLOOKUP(IV$1,Conditions!$A:$CT,MATCH($B62&amp;"_m2",Conditions!$S$1:$CT$1,0)+Conditions!$Q$2,FALSE))+VLOOKUP(IV$1,Conditions!$A:$CT,MATCH($B62&amp;"_b",Conditions!$S$1:$CT$1,0)+Conditions!$Q$2,FALSE),"")</f>
        <v/>
      </c>
      <c r="IW62" s="15" t="str">
        <f>IF(IW36,IW46*(VLOOKUP(IW$1,Conditions!$A:$CT,MATCH($B62&amp;"_m1",Conditions!$S$1:$CT$1,0)+Conditions!$Q$2,FALSE)*IW$19+IW$18*VLOOKUP(IW$1,Conditions!$A:$CT,MATCH($B62&amp;"_m2",Conditions!$S$1:$CT$1,0)+Conditions!$Q$2,FALSE))+VLOOKUP(IW$1,Conditions!$A:$CT,MATCH($B62&amp;"_b",Conditions!$S$1:$CT$1,0)+Conditions!$Q$2,FALSE),"")</f>
        <v/>
      </c>
      <c r="IX62" s="15" t="str">
        <f>IF(IX36,IX46*(VLOOKUP(IX$1,Conditions!$A:$CT,MATCH($B62&amp;"_m1",Conditions!$S$1:$CT$1,0)+Conditions!$Q$2,FALSE)*IX$19+IX$18*VLOOKUP(IX$1,Conditions!$A:$CT,MATCH($B62&amp;"_m2",Conditions!$S$1:$CT$1,0)+Conditions!$Q$2,FALSE))+VLOOKUP(IX$1,Conditions!$A:$CT,MATCH($B62&amp;"_b",Conditions!$S$1:$CT$1,0)+Conditions!$Q$2,FALSE),"")</f>
        <v/>
      </c>
      <c r="IY62" s="15" t="str">
        <f>IF(IY36,IY46*(VLOOKUP(IY$1,Conditions!$A:$CT,MATCH($B62&amp;"_m1",Conditions!$S$1:$CT$1,0)+Conditions!$Q$2,FALSE)*IY$19+IY$18*VLOOKUP(IY$1,Conditions!$A:$CT,MATCH($B62&amp;"_m2",Conditions!$S$1:$CT$1,0)+Conditions!$Q$2,FALSE))+VLOOKUP(IY$1,Conditions!$A:$CT,MATCH($B62&amp;"_b",Conditions!$S$1:$CT$1,0)+Conditions!$Q$2,FALSE),"")</f>
        <v/>
      </c>
      <c r="IZ62" s="15" t="str">
        <f>IF(IZ36,IZ46*(VLOOKUP(IZ$1,Conditions!$A:$CT,MATCH($B62&amp;"_m1",Conditions!$S$1:$CT$1,0)+Conditions!$Q$2,FALSE)*IZ$19+IZ$18*VLOOKUP(IZ$1,Conditions!$A:$CT,MATCH($B62&amp;"_m2",Conditions!$S$1:$CT$1,0)+Conditions!$Q$2,FALSE))+VLOOKUP(IZ$1,Conditions!$A:$CT,MATCH($B62&amp;"_b",Conditions!$S$1:$CT$1,0)+Conditions!$Q$2,FALSE),"")</f>
        <v/>
      </c>
      <c r="JA62" s="15" t="str">
        <f>IF(JA36,JA46*(VLOOKUP(JA$1,Conditions!$A:$CT,MATCH($B62&amp;"_m1",Conditions!$S$1:$CT$1,0)+Conditions!$Q$2,FALSE)*JA$19+JA$18*VLOOKUP(JA$1,Conditions!$A:$CT,MATCH($B62&amp;"_m2",Conditions!$S$1:$CT$1,0)+Conditions!$Q$2,FALSE))+VLOOKUP(JA$1,Conditions!$A:$CT,MATCH($B62&amp;"_b",Conditions!$S$1:$CT$1,0)+Conditions!$Q$2,FALSE),"")</f>
        <v/>
      </c>
      <c r="JB62" s="15" t="str">
        <f>IF(JB36,JB46*(VLOOKUP(JB$1,Conditions!$A:$CT,MATCH($B62&amp;"_m1",Conditions!$S$1:$CT$1,0)+Conditions!$Q$2,FALSE)*JB$19+JB$18*VLOOKUP(JB$1,Conditions!$A:$CT,MATCH($B62&amp;"_m2",Conditions!$S$1:$CT$1,0)+Conditions!$Q$2,FALSE))+VLOOKUP(JB$1,Conditions!$A:$CT,MATCH($B62&amp;"_b",Conditions!$S$1:$CT$1,0)+Conditions!$Q$2,FALSE),"")</f>
        <v/>
      </c>
      <c r="JC62" s="15" t="str">
        <f>IF(JC36,JC46*(VLOOKUP(JC$1,Conditions!$A:$CT,MATCH($B62&amp;"_m1",Conditions!$S$1:$CT$1,0)+Conditions!$Q$2,FALSE)*JC$19+JC$18*VLOOKUP(JC$1,Conditions!$A:$CT,MATCH($B62&amp;"_m2",Conditions!$S$1:$CT$1,0)+Conditions!$Q$2,FALSE))+VLOOKUP(JC$1,Conditions!$A:$CT,MATCH($B62&amp;"_b",Conditions!$S$1:$CT$1,0)+Conditions!$Q$2,FALSE),"")</f>
        <v/>
      </c>
      <c r="JD62" s="15" t="str">
        <f>IF(JD36,JD46*(VLOOKUP(JD$1,Conditions!$A:$CT,MATCH($B62&amp;"_m1",Conditions!$S$1:$CT$1,0)+Conditions!$Q$2,FALSE)*JD$19+JD$18*VLOOKUP(JD$1,Conditions!$A:$CT,MATCH($B62&amp;"_m2",Conditions!$S$1:$CT$1,0)+Conditions!$Q$2,FALSE))+VLOOKUP(JD$1,Conditions!$A:$CT,MATCH($B62&amp;"_b",Conditions!$S$1:$CT$1,0)+Conditions!$Q$2,FALSE),"")</f>
        <v/>
      </c>
      <c r="JE62" s="15" t="str">
        <f>IF(JE36,JE46*(VLOOKUP(JE$1,Conditions!$A:$CT,MATCH($B62&amp;"_m1",Conditions!$S$1:$CT$1,0)+Conditions!$Q$2,FALSE)*JE$19+JE$18*VLOOKUP(JE$1,Conditions!$A:$CT,MATCH($B62&amp;"_m2",Conditions!$S$1:$CT$1,0)+Conditions!$Q$2,FALSE))+VLOOKUP(JE$1,Conditions!$A:$CT,MATCH($B62&amp;"_b",Conditions!$S$1:$CT$1,0)+Conditions!$Q$2,FALSE),"")</f>
        <v/>
      </c>
    </row>
    <row r="63" spans="1:265" s="10" customFormat="1" x14ac:dyDescent="0.2">
      <c r="A63" s="9"/>
      <c r="B63" s="21" t="str">
        <f>CONCATENATE(B37,"_",$C$58)</f>
        <v>methanol_TCD</v>
      </c>
      <c r="C63" s="11">
        <v>4</v>
      </c>
      <c r="D63" s="11"/>
      <c r="E63" s="15" t="str">
        <f>IF(E37,E47*(VLOOKUP(E$1,Conditions!$A:$CT,MATCH($B63&amp;"_m1",Conditions!$S$1:$CT$1,0)+Conditions!$Q$2,FALSE)*E$19+E$18*VLOOKUP(E$1,Conditions!$A:$CT,MATCH($B63&amp;"_m2",Conditions!$S$1:$CT$1,0)+Conditions!$Q$2,FALSE))+VLOOKUP(E$1,Conditions!$A:$CT,MATCH($B63&amp;"_b",Conditions!$S$1:$CT$1,0)+Conditions!$Q$2,FALSE),"")</f>
        <v/>
      </c>
      <c r="F63" s="15" t="str">
        <f>IF(F37,F47*(VLOOKUP(F$1,Conditions!$A:$CT,MATCH($B63&amp;"_m1",Conditions!$S$1:$CT$1,0)+Conditions!$Q$2,FALSE)*F$19+F$18*VLOOKUP(F$1,Conditions!$A:$CT,MATCH($B63&amp;"_m2",Conditions!$S$1:$CT$1,0)+Conditions!$Q$2,FALSE))+VLOOKUP(F$1,Conditions!$A:$CT,MATCH($B63&amp;"_b",Conditions!$S$1:$CT$1,0)+Conditions!$Q$2,FALSE),"")</f>
        <v/>
      </c>
      <c r="G63" s="15" t="str">
        <f>IF(G37,G47*(VLOOKUP(G$1,Conditions!$A:$CT,MATCH($B63&amp;"_m1",Conditions!$S$1:$CT$1,0)+Conditions!$Q$2,FALSE)*G$19+G$18*VLOOKUP(G$1,Conditions!$A:$CT,MATCH($B63&amp;"_m2",Conditions!$S$1:$CT$1,0)+Conditions!$Q$2,FALSE))+VLOOKUP(G$1,Conditions!$A:$CT,MATCH($B63&amp;"_b",Conditions!$S$1:$CT$1,0)+Conditions!$Q$2,FALSE),"")</f>
        <v/>
      </c>
      <c r="H63" s="15">
        <f>IF(H37,H47*(VLOOKUP(H$1,Conditions!$A:$CT,MATCH($B63&amp;"_m1",Conditions!$S$1:$CT$1,0)+Conditions!$Q$2,FALSE)*H$19+H$18*VLOOKUP(H$1,Conditions!$A:$CT,MATCH($B63&amp;"_m2",Conditions!$S$1:$CT$1,0)+Conditions!$Q$2,FALSE))+VLOOKUP(H$1,Conditions!$A:$CT,MATCH($B63&amp;"_b",Conditions!$S$1:$CT$1,0)+Conditions!$Q$2,FALSE),"")</f>
        <v>6.9905414034767489E-6</v>
      </c>
      <c r="I63" s="15">
        <f>IF(I37,I47*(VLOOKUP(I$1,Conditions!$A:$CT,MATCH($B63&amp;"_m1",Conditions!$S$1:$CT$1,0)+Conditions!$Q$2,FALSE)*I$19+I$18*VLOOKUP(I$1,Conditions!$A:$CT,MATCH($B63&amp;"_m2",Conditions!$S$1:$CT$1,0)+Conditions!$Q$2,FALSE))+VLOOKUP(I$1,Conditions!$A:$CT,MATCH($B63&amp;"_b",Conditions!$S$1:$CT$1,0)+Conditions!$Q$2,FALSE),"")</f>
        <v>7.5894056557887092E-6</v>
      </c>
      <c r="J63" s="15">
        <f>IF(J37,J47*(VLOOKUP(J$1,Conditions!$A:$CT,MATCH($B63&amp;"_m1",Conditions!$S$1:$CT$1,0)+Conditions!$Q$2,FALSE)*J$19+J$18*VLOOKUP(J$1,Conditions!$A:$CT,MATCH($B63&amp;"_m2",Conditions!$S$1:$CT$1,0)+Conditions!$Q$2,FALSE))+VLOOKUP(J$1,Conditions!$A:$CT,MATCH($B63&amp;"_b",Conditions!$S$1:$CT$1,0)+Conditions!$Q$2,FALSE),"")</f>
        <v>6.9197745789790288E-6</v>
      </c>
      <c r="K63" s="15">
        <f>IF(K37,K47*(VLOOKUP(K$1,Conditions!$A:$CT,MATCH($B63&amp;"_m1",Conditions!$S$1:$CT$1,0)+Conditions!$Q$2,FALSE)*K$19+K$18*VLOOKUP(K$1,Conditions!$A:$CT,MATCH($B63&amp;"_m2",Conditions!$S$1:$CT$1,0)+Conditions!$Q$2,FALSE))+VLOOKUP(K$1,Conditions!$A:$CT,MATCH($B63&amp;"_b",Conditions!$S$1:$CT$1,0)+Conditions!$Q$2,FALSE),"")</f>
        <v>6.9441301894262815E-6</v>
      </c>
      <c r="L63" s="15">
        <f>IF(L37,L47*(VLOOKUP(L$1,Conditions!$A:$CT,MATCH($B63&amp;"_m1",Conditions!$S$1:$CT$1,0)+Conditions!$Q$2,FALSE)*L$19+L$18*VLOOKUP(L$1,Conditions!$A:$CT,MATCH($B63&amp;"_m2",Conditions!$S$1:$CT$1,0)+Conditions!$Q$2,FALSE))+VLOOKUP(L$1,Conditions!$A:$CT,MATCH($B63&amp;"_b",Conditions!$S$1:$CT$1,0)+Conditions!$Q$2,FALSE),"")</f>
        <v>7.1791821016936166E-6</v>
      </c>
      <c r="M63" s="15" t="str">
        <f>IF(M37,M47*(VLOOKUP(M$1,Conditions!$A:$CT,MATCH($B63&amp;"_m1",Conditions!$S$1:$CT$1,0)+Conditions!$Q$2,FALSE)*M$19+M$18*VLOOKUP(M$1,Conditions!$A:$CT,MATCH($B63&amp;"_m2",Conditions!$S$1:$CT$1,0)+Conditions!$Q$2,FALSE))+VLOOKUP(M$1,Conditions!$A:$CT,MATCH($B63&amp;"_b",Conditions!$S$1:$CT$1,0)+Conditions!$Q$2,FALSE),"")</f>
        <v/>
      </c>
      <c r="N63" s="15" t="str">
        <f>IF(N37,N47*(VLOOKUP(N$1,Conditions!$A:$CT,MATCH($B63&amp;"_m1",Conditions!$S$1:$CT$1,0)+Conditions!$Q$2,FALSE)*N$19+N$18*VLOOKUP(N$1,Conditions!$A:$CT,MATCH($B63&amp;"_m2",Conditions!$S$1:$CT$1,0)+Conditions!$Q$2,FALSE))+VLOOKUP(N$1,Conditions!$A:$CT,MATCH($B63&amp;"_b",Conditions!$S$1:$CT$1,0)+Conditions!$Q$2,FALSE),"")</f>
        <v/>
      </c>
      <c r="O63" s="15" t="str">
        <f>IF(O37,O47*(VLOOKUP(O$1,Conditions!$A:$CT,MATCH($B63&amp;"_m1",Conditions!$S$1:$CT$1,0)+Conditions!$Q$2,FALSE)*O$19+O$18*VLOOKUP(O$1,Conditions!$A:$CT,MATCH($B63&amp;"_m2",Conditions!$S$1:$CT$1,0)+Conditions!$Q$2,FALSE))+VLOOKUP(O$1,Conditions!$A:$CT,MATCH($B63&amp;"_b",Conditions!$S$1:$CT$1,0)+Conditions!$Q$2,FALSE),"")</f>
        <v/>
      </c>
      <c r="P63" s="15">
        <f>IF(P37,P47*(VLOOKUP(P$1,Conditions!$A:$CT,MATCH($B63&amp;"_m1",Conditions!$S$1:$CT$1,0)+Conditions!$Q$2,FALSE)*P$19+P$18*VLOOKUP(P$1,Conditions!$A:$CT,MATCH($B63&amp;"_m2",Conditions!$S$1:$CT$1,0)+Conditions!$Q$2,FALSE))+VLOOKUP(P$1,Conditions!$A:$CT,MATCH($B63&amp;"_b",Conditions!$S$1:$CT$1,0)+Conditions!$Q$2,FALSE),"")</f>
        <v>7.000339471509992E-6</v>
      </c>
      <c r="Q63" s="15">
        <f>IF(Q37,Q47*(VLOOKUP(Q$1,Conditions!$A:$CT,MATCH($B63&amp;"_m1",Conditions!$S$1:$CT$1,0)+Conditions!$Q$2,FALSE)*Q$19+Q$18*VLOOKUP(Q$1,Conditions!$A:$CT,MATCH($B63&amp;"_m2",Conditions!$S$1:$CT$1,0)+Conditions!$Q$2,FALSE))+VLOOKUP(Q$1,Conditions!$A:$CT,MATCH($B63&amp;"_b",Conditions!$S$1:$CT$1,0)+Conditions!$Q$2,FALSE),"")</f>
        <v>7.1763386271433026E-6</v>
      </c>
      <c r="R63" s="15">
        <f>IF(R37,R47*(VLOOKUP(R$1,Conditions!$A:$CT,MATCH($B63&amp;"_m1",Conditions!$S$1:$CT$1,0)+Conditions!$Q$2,FALSE)*R$19+R$18*VLOOKUP(R$1,Conditions!$A:$CT,MATCH($B63&amp;"_m2",Conditions!$S$1:$CT$1,0)+Conditions!$Q$2,FALSE))+VLOOKUP(R$1,Conditions!$A:$CT,MATCH($B63&amp;"_b",Conditions!$S$1:$CT$1,0)+Conditions!$Q$2,FALSE),"")</f>
        <v>7.1972481478198548E-6</v>
      </c>
      <c r="S63" s="15">
        <f>IF(S37,S47*(VLOOKUP(S$1,Conditions!$A:$CT,MATCH($B63&amp;"_m1",Conditions!$S$1:$CT$1,0)+Conditions!$Q$2,FALSE)*S$19+S$18*VLOOKUP(S$1,Conditions!$A:$CT,MATCH($B63&amp;"_m2",Conditions!$S$1:$CT$1,0)+Conditions!$Q$2,FALSE))+VLOOKUP(S$1,Conditions!$A:$CT,MATCH($B63&amp;"_b",Conditions!$S$1:$CT$1,0)+Conditions!$Q$2,FALSE),"")</f>
        <v>7.1335574912805405E-6</v>
      </c>
      <c r="T63" s="15">
        <f>IF(T37,T47*(VLOOKUP(T$1,Conditions!$A:$CT,MATCH($B63&amp;"_m1",Conditions!$S$1:$CT$1,0)+Conditions!$Q$2,FALSE)*T$19+T$18*VLOOKUP(T$1,Conditions!$A:$CT,MATCH($B63&amp;"_m2",Conditions!$S$1:$CT$1,0)+Conditions!$Q$2,FALSE))+VLOOKUP(T$1,Conditions!$A:$CT,MATCH($B63&amp;"_b",Conditions!$S$1:$CT$1,0)+Conditions!$Q$2,FALSE),"")</f>
        <v>6.5601191441088201E-6</v>
      </c>
      <c r="U63" s="15">
        <f>IF(U37,U47*(VLOOKUP(U$1,Conditions!$A:$CT,MATCH($B63&amp;"_m1",Conditions!$S$1:$CT$1,0)+Conditions!$Q$2,FALSE)*U$19+U$18*VLOOKUP(U$1,Conditions!$A:$CT,MATCH($B63&amp;"_m2",Conditions!$S$1:$CT$1,0)+Conditions!$Q$2,FALSE))+VLOOKUP(U$1,Conditions!$A:$CT,MATCH($B63&amp;"_b",Conditions!$S$1:$CT$1,0)+Conditions!$Q$2,FALSE),"")</f>
        <v>6.8619891532423849E-6</v>
      </c>
      <c r="V63" s="15">
        <f>IF(V37,V47*(VLOOKUP(V$1,Conditions!$A:$CT,MATCH($B63&amp;"_m1",Conditions!$S$1:$CT$1,0)+Conditions!$Q$2,FALSE)*V$19+V$18*VLOOKUP(V$1,Conditions!$A:$CT,MATCH($B63&amp;"_m2",Conditions!$S$1:$CT$1,0)+Conditions!$Q$2,FALSE))+VLOOKUP(V$1,Conditions!$A:$CT,MATCH($B63&amp;"_b",Conditions!$S$1:$CT$1,0)+Conditions!$Q$2,FALSE),"")</f>
        <v>7.1186043739538832E-6</v>
      </c>
      <c r="W63" s="15">
        <f>IF(W37,W47*(VLOOKUP(W$1,Conditions!$A:$CT,MATCH($B63&amp;"_m1",Conditions!$S$1:$CT$1,0)+Conditions!$Q$2,FALSE)*W$19+W$18*VLOOKUP(W$1,Conditions!$A:$CT,MATCH($B63&amp;"_m2",Conditions!$S$1:$CT$1,0)+Conditions!$Q$2,FALSE))+VLOOKUP(W$1,Conditions!$A:$CT,MATCH($B63&amp;"_b",Conditions!$S$1:$CT$1,0)+Conditions!$Q$2,FALSE),"")</f>
        <v>6.8004066428612194E-6</v>
      </c>
      <c r="X63" s="15">
        <f>IF(X37,X47*(VLOOKUP(X$1,Conditions!$A:$CT,MATCH($B63&amp;"_m1",Conditions!$S$1:$CT$1,0)+Conditions!$Q$2,FALSE)*X$19+X$18*VLOOKUP(X$1,Conditions!$A:$CT,MATCH($B63&amp;"_m2",Conditions!$S$1:$CT$1,0)+Conditions!$Q$2,FALSE))+VLOOKUP(X$1,Conditions!$A:$CT,MATCH($B63&amp;"_b",Conditions!$S$1:$CT$1,0)+Conditions!$Q$2,FALSE),"")</f>
        <v>6.4283400610364541E-6</v>
      </c>
      <c r="Y63" s="15" t="str">
        <f>IF(Y37,Y47*(VLOOKUP(Y$1,Conditions!$A:$CT,MATCH($B63&amp;"_m1",Conditions!$S$1:$CT$1,0)+Conditions!$Q$2,FALSE)*Y$19+Y$18*VLOOKUP(Y$1,Conditions!$A:$CT,MATCH($B63&amp;"_m2",Conditions!$S$1:$CT$1,0)+Conditions!$Q$2,FALSE))+VLOOKUP(Y$1,Conditions!$A:$CT,MATCH($B63&amp;"_b",Conditions!$S$1:$CT$1,0)+Conditions!$Q$2,FALSE),"")</f>
        <v/>
      </c>
      <c r="Z63" s="15" t="str">
        <f>IF(Z37,Z47*(VLOOKUP(Z$1,Conditions!$A:$CT,MATCH($B63&amp;"_m1",Conditions!$S$1:$CT$1,0)+Conditions!$Q$2,FALSE)*Z$19+Z$18*VLOOKUP(Z$1,Conditions!$A:$CT,MATCH($B63&amp;"_m2",Conditions!$S$1:$CT$1,0)+Conditions!$Q$2,FALSE))+VLOOKUP(Z$1,Conditions!$A:$CT,MATCH($B63&amp;"_b",Conditions!$S$1:$CT$1,0)+Conditions!$Q$2,FALSE),"")</f>
        <v/>
      </c>
      <c r="AA63" s="15" t="str">
        <f>IF(AA37,AA47*(VLOOKUP(AA$1,Conditions!$A:$CT,MATCH($B63&amp;"_m1",Conditions!$S$1:$CT$1,0)+Conditions!$Q$2,FALSE)*AA$19+AA$18*VLOOKUP(AA$1,Conditions!$A:$CT,MATCH($B63&amp;"_m2",Conditions!$S$1:$CT$1,0)+Conditions!$Q$2,FALSE))+VLOOKUP(AA$1,Conditions!$A:$CT,MATCH($B63&amp;"_b",Conditions!$S$1:$CT$1,0)+Conditions!$Q$2,FALSE),"")</f>
        <v/>
      </c>
      <c r="AB63" s="15" t="str">
        <f>IF(AB37,AB47*(VLOOKUP(AB$1,Conditions!$A:$CT,MATCH($B63&amp;"_m1",Conditions!$S$1:$CT$1,0)+Conditions!$Q$2,FALSE)*AB$19+AB$18*VLOOKUP(AB$1,Conditions!$A:$CT,MATCH($B63&amp;"_m2",Conditions!$S$1:$CT$1,0)+Conditions!$Q$2,FALSE))+VLOOKUP(AB$1,Conditions!$A:$CT,MATCH($B63&amp;"_b",Conditions!$S$1:$CT$1,0)+Conditions!$Q$2,FALSE),"")</f>
        <v/>
      </c>
      <c r="AC63" s="15" t="str">
        <f>IF(AC37,AC47*(VLOOKUP(AC$1,Conditions!$A:$CT,MATCH($B63&amp;"_m1",Conditions!$S$1:$CT$1,0)+Conditions!$Q$2,FALSE)*AC$19+AC$18*VLOOKUP(AC$1,Conditions!$A:$CT,MATCH($B63&amp;"_m2",Conditions!$S$1:$CT$1,0)+Conditions!$Q$2,FALSE))+VLOOKUP(AC$1,Conditions!$A:$CT,MATCH($B63&amp;"_b",Conditions!$S$1:$CT$1,0)+Conditions!$Q$2,FALSE),"")</f>
        <v/>
      </c>
      <c r="AD63" s="15" t="str">
        <f>IF(AD37,AD47*(VLOOKUP(AD$1,Conditions!$A:$CT,MATCH($B63&amp;"_m1",Conditions!$S$1:$CT$1,0)+Conditions!$Q$2,FALSE)*AD$19+AD$18*VLOOKUP(AD$1,Conditions!$A:$CT,MATCH($B63&amp;"_m2",Conditions!$S$1:$CT$1,0)+Conditions!$Q$2,FALSE))+VLOOKUP(AD$1,Conditions!$A:$CT,MATCH($B63&amp;"_b",Conditions!$S$1:$CT$1,0)+Conditions!$Q$2,FALSE),"")</f>
        <v/>
      </c>
      <c r="AE63" s="15" t="str">
        <f>IF(AE37,AE47*(VLOOKUP(AE$1,Conditions!$A:$CT,MATCH($B63&amp;"_m1",Conditions!$S$1:$CT$1,0)+Conditions!$Q$2,FALSE)*AE$19+AE$18*VLOOKUP(AE$1,Conditions!$A:$CT,MATCH($B63&amp;"_m2",Conditions!$S$1:$CT$1,0)+Conditions!$Q$2,FALSE))+VLOOKUP(AE$1,Conditions!$A:$CT,MATCH($B63&amp;"_b",Conditions!$S$1:$CT$1,0)+Conditions!$Q$2,FALSE),"")</f>
        <v/>
      </c>
      <c r="AF63" s="15" t="str">
        <f>IF(AF37,AF47*(VLOOKUP(AF$1,Conditions!$A:$CT,MATCH($B63&amp;"_m1",Conditions!$S$1:$CT$1,0)+Conditions!$Q$2,FALSE)*AF$19+AF$18*VLOOKUP(AF$1,Conditions!$A:$CT,MATCH($B63&amp;"_m2",Conditions!$S$1:$CT$1,0)+Conditions!$Q$2,FALSE))+VLOOKUP(AF$1,Conditions!$A:$CT,MATCH($B63&amp;"_b",Conditions!$S$1:$CT$1,0)+Conditions!$Q$2,FALSE),"")</f>
        <v/>
      </c>
      <c r="AG63" s="15" t="str">
        <f>IF(AG37,AG47*(VLOOKUP(AG$1,Conditions!$A:$CT,MATCH($B63&amp;"_m1",Conditions!$S$1:$CT$1,0)+Conditions!$Q$2,FALSE)*AG$19+AG$18*VLOOKUP(AG$1,Conditions!$A:$CT,MATCH($B63&amp;"_m2",Conditions!$S$1:$CT$1,0)+Conditions!$Q$2,FALSE))+VLOOKUP(AG$1,Conditions!$A:$CT,MATCH($B63&amp;"_b",Conditions!$S$1:$CT$1,0)+Conditions!$Q$2,FALSE),"")</f>
        <v/>
      </c>
      <c r="AH63" s="15">
        <f>IF(AH37,AH47*(VLOOKUP(AH$1,Conditions!$A:$CT,MATCH($B63&amp;"_m1",Conditions!$S$1:$CT$1,0)+Conditions!$Q$2,FALSE)*AH$19+AH$18*VLOOKUP(AH$1,Conditions!$A:$CT,MATCH($B63&amp;"_m2",Conditions!$S$1:$CT$1,0)+Conditions!$Q$2,FALSE))+VLOOKUP(AH$1,Conditions!$A:$CT,MATCH($B63&amp;"_b",Conditions!$S$1:$CT$1,0)+Conditions!$Q$2,FALSE),"")</f>
        <v>7.2169952418694553E-6</v>
      </c>
      <c r="AI63" s="15">
        <f>IF(AI37,AI47*(VLOOKUP(AI$1,Conditions!$A:$CT,MATCH($B63&amp;"_m1",Conditions!$S$1:$CT$1,0)+Conditions!$Q$2,FALSE)*AI$19+AI$18*VLOOKUP(AI$1,Conditions!$A:$CT,MATCH($B63&amp;"_m2",Conditions!$S$1:$CT$1,0)+Conditions!$Q$2,FALSE))+VLOOKUP(AI$1,Conditions!$A:$CT,MATCH($B63&amp;"_b",Conditions!$S$1:$CT$1,0)+Conditions!$Q$2,FALSE),"")</f>
        <v>7.2169271968458999E-6</v>
      </c>
      <c r="AJ63" s="15">
        <f>IF(AJ37,AJ47*(VLOOKUP(AJ$1,Conditions!$A:$CT,MATCH($B63&amp;"_m1",Conditions!$S$1:$CT$1,0)+Conditions!$Q$2,FALSE)*AJ$19+AJ$18*VLOOKUP(AJ$1,Conditions!$A:$CT,MATCH($B63&amp;"_m2",Conditions!$S$1:$CT$1,0)+Conditions!$Q$2,FALSE))+VLOOKUP(AJ$1,Conditions!$A:$CT,MATCH($B63&amp;"_b",Conditions!$S$1:$CT$1,0)+Conditions!$Q$2,FALSE),"")</f>
        <v>7.3947288433964227E-6</v>
      </c>
      <c r="AK63" s="15" t="str">
        <f>IF(AK37,AK47*(VLOOKUP(AK$1,Conditions!$A:$CT,MATCH($B63&amp;"_m1",Conditions!$S$1:$CT$1,0)+Conditions!$Q$2,FALSE)*AK$19+AK$18*VLOOKUP(AK$1,Conditions!$A:$CT,MATCH($B63&amp;"_m2",Conditions!$S$1:$CT$1,0)+Conditions!$Q$2,FALSE))+VLOOKUP(AK$1,Conditions!$A:$CT,MATCH($B63&amp;"_b",Conditions!$S$1:$CT$1,0)+Conditions!$Q$2,FALSE),"")</f>
        <v/>
      </c>
      <c r="AL63" s="15" t="str">
        <f>IF(AL37,AL47*(VLOOKUP(AL$1,Conditions!$A:$CT,MATCH($B63&amp;"_m1",Conditions!$S$1:$CT$1,0)+Conditions!$Q$2,FALSE)*AL$19+AL$18*VLOOKUP(AL$1,Conditions!$A:$CT,MATCH($B63&amp;"_m2",Conditions!$S$1:$CT$1,0)+Conditions!$Q$2,FALSE))+VLOOKUP(AL$1,Conditions!$A:$CT,MATCH($B63&amp;"_b",Conditions!$S$1:$CT$1,0)+Conditions!$Q$2,FALSE),"")</f>
        <v/>
      </c>
      <c r="AM63" s="15" t="str">
        <f>IF(AM37,AM47*(VLOOKUP(AM$1,Conditions!$A:$CT,MATCH($B63&amp;"_m1",Conditions!$S$1:$CT$1,0)+Conditions!$Q$2,FALSE)*AM$19+AM$18*VLOOKUP(AM$1,Conditions!$A:$CT,MATCH($B63&amp;"_m2",Conditions!$S$1:$CT$1,0)+Conditions!$Q$2,FALSE))+VLOOKUP(AM$1,Conditions!$A:$CT,MATCH($B63&amp;"_b",Conditions!$S$1:$CT$1,0)+Conditions!$Q$2,FALSE),"")</f>
        <v/>
      </c>
      <c r="AN63" s="15" t="str">
        <f>IF(AN37,AN47*(VLOOKUP(AN$1,Conditions!$A:$CT,MATCH($B63&amp;"_m1",Conditions!$S$1:$CT$1,0)+Conditions!$Q$2,FALSE)*AN$19+AN$18*VLOOKUP(AN$1,Conditions!$A:$CT,MATCH($B63&amp;"_m2",Conditions!$S$1:$CT$1,0)+Conditions!$Q$2,FALSE))+VLOOKUP(AN$1,Conditions!$A:$CT,MATCH($B63&amp;"_b",Conditions!$S$1:$CT$1,0)+Conditions!$Q$2,FALSE),"")</f>
        <v/>
      </c>
      <c r="AO63" s="15" t="str">
        <f>IF(AO37,AO47*(VLOOKUP(AO$1,Conditions!$A:$CT,MATCH($B63&amp;"_m1",Conditions!$S$1:$CT$1,0)+Conditions!$Q$2,FALSE)*AO$19+AO$18*VLOOKUP(AO$1,Conditions!$A:$CT,MATCH($B63&amp;"_m2",Conditions!$S$1:$CT$1,0)+Conditions!$Q$2,FALSE))+VLOOKUP(AO$1,Conditions!$A:$CT,MATCH($B63&amp;"_b",Conditions!$S$1:$CT$1,0)+Conditions!$Q$2,FALSE),"")</f>
        <v/>
      </c>
      <c r="AP63" s="15" t="str">
        <f>IF(AP37,AP47*(VLOOKUP(AP$1,Conditions!$A:$CT,MATCH($B63&amp;"_m1",Conditions!$S$1:$CT$1,0)+Conditions!$Q$2,FALSE)*AP$19+AP$18*VLOOKUP(AP$1,Conditions!$A:$CT,MATCH($B63&amp;"_m2",Conditions!$S$1:$CT$1,0)+Conditions!$Q$2,FALSE))+VLOOKUP(AP$1,Conditions!$A:$CT,MATCH($B63&amp;"_b",Conditions!$S$1:$CT$1,0)+Conditions!$Q$2,FALSE),"")</f>
        <v/>
      </c>
      <c r="AQ63" s="15" t="str">
        <f>IF(AQ37,AQ47*(VLOOKUP(AQ$1,Conditions!$A:$CT,MATCH($B63&amp;"_m1",Conditions!$S$1:$CT$1,0)+Conditions!$Q$2,FALSE)*AQ$19+AQ$18*VLOOKUP(AQ$1,Conditions!$A:$CT,MATCH($B63&amp;"_m2",Conditions!$S$1:$CT$1,0)+Conditions!$Q$2,FALSE))+VLOOKUP(AQ$1,Conditions!$A:$CT,MATCH($B63&amp;"_b",Conditions!$S$1:$CT$1,0)+Conditions!$Q$2,FALSE),"")</f>
        <v/>
      </c>
      <c r="AR63" s="15" t="str">
        <f>IF(AR37,AR47*(VLOOKUP(AR$1,Conditions!$A:$CT,MATCH($B63&amp;"_m1",Conditions!$S$1:$CT$1,0)+Conditions!$Q$2,FALSE)*AR$19+AR$18*VLOOKUP(AR$1,Conditions!$A:$CT,MATCH($B63&amp;"_m2",Conditions!$S$1:$CT$1,0)+Conditions!$Q$2,FALSE))+VLOOKUP(AR$1,Conditions!$A:$CT,MATCH($B63&amp;"_b",Conditions!$S$1:$CT$1,0)+Conditions!$Q$2,FALSE),"")</f>
        <v/>
      </c>
      <c r="AS63" s="15" t="str">
        <f>IF(AS37,AS47*(VLOOKUP(AS$1,Conditions!$A:$CT,MATCH($B63&amp;"_m1",Conditions!$S$1:$CT$1,0)+Conditions!$Q$2,FALSE)*AS$19+AS$18*VLOOKUP(AS$1,Conditions!$A:$CT,MATCH($B63&amp;"_m2",Conditions!$S$1:$CT$1,0)+Conditions!$Q$2,FALSE))+VLOOKUP(AS$1,Conditions!$A:$CT,MATCH($B63&amp;"_b",Conditions!$S$1:$CT$1,0)+Conditions!$Q$2,FALSE),"")</f>
        <v/>
      </c>
      <c r="AT63" s="15" t="str">
        <f>IF(AT37,AT47*(VLOOKUP(AT$1,Conditions!$A:$CT,MATCH($B63&amp;"_m1",Conditions!$S$1:$CT$1,0)+Conditions!$Q$2,FALSE)*AT$19+AT$18*VLOOKUP(AT$1,Conditions!$A:$CT,MATCH($B63&amp;"_m2",Conditions!$S$1:$CT$1,0)+Conditions!$Q$2,FALSE))+VLOOKUP(AT$1,Conditions!$A:$CT,MATCH($B63&amp;"_b",Conditions!$S$1:$CT$1,0)+Conditions!$Q$2,FALSE),"")</f>
        <v/>
      </c>
      <c r="AU63" s="15" t="str">
        <f>IF(AU37,AU47*(VLOOKUP(AU$1,Conditions!$A:$CT,MATCH($B63&amp;"_m1",Conditions!$S$1:$CT$1,0)+Conditions!$Q$2,FALSE)*AU$19+AU$18*VLOOKUP(AU$1,Conditions!$A:$CT,MATCH($B63&amp;"_m2",Conditions!$S$1:$CT$1,0)+Conditions!$Q$2,FALSE))+VLOOKUP(AU$1,Conditions!$A:$CT,MATCH($B63&amp;"_b",Conditions!$S$1:$CT$1,0)+Conditions!$Q$2,FALSE),"")</f>
        <v/>
      </c>
      <c r="AV63" s="15" t="str">
        <f>IF(AV37,AV47*(VLOOKUP(AV$1,Conditions!$A:$CT,MATCH($B63&amp;"_m1",Conditions!$S$1:$CT$1,0)+Conditions!$Q$2,FALSE)*AV$19+AV$18*VLOOKUP(AV$1,Conditions!$A:$CT,MATCH($B63&amp;"_m2",Conditions!$S$1:$CT$1,0)+Conditions!$Q$2,FALSE))+VLOOKUP(AV$1,Conditions!$A:$CT,MATCH($B63&amp;"_b",Conditions!$S$1:$CT$1,0)+Conditions!$Q$2,FALSE),"")</f>
        <v/>
      </c>
      <c r="AW63" s="15" t="str">
        <f>IF(AW37,AW47*(VLOOKUP(AW$1,Conditions!$A:$CT,MATCH($B63&amp;"_m1",Conditions!$S$1:$CT$1,0)+Conditions!$Q$2,FALSE)*AW$19+AW$18*VLOOKUP(AW$1,Conditions!$A:$CT,MATCH($B63&amp;"_m2",Conditions!$S$1:$CT$1,0)+Conditions!$Q$2,FALSE))+VLOOKUP(AW$1,Conditions!$A:$CT,MATCH($B63&amp;"_b",Conditions!$S$1:$CT$1,0)+Conditions!$Q$2,FALSE),"")</f>
        <v/>
      </c>
      <c r="AX63" s="15" t="str">
        <f>IF(AX37,AX47*(VLOOKUP(AX$1,Conditions!$A:$CT,MATCH($B63&amp;"_m1",Conditions!$S$1:$CT$1,0)+Conditions!$Q$2,FALSE)*AX$19+AX$18*VLOOKUP(AX$1,Conditions!$A:$CT,MATCH($B63&amp;"_m2",Conditions!$S$1:$CT$1,0)+Conditions!$Q$2,FALSE))+VLOOKUP(AX$1,Conditions!$A:$CT,MATCH($B63&amp;"_b",Conditions!$S$1:$CT$1,0)+Conditions!$Q$2,FALSE),"")</f>
        <v/>
      </c>
      <c r="AY63" s="15" t="str">
        <f>IF(AY37,AY47*(VLOOKUP(AY$1,Conditions!$A:$CT,MATCH($B63&amp;"_m1",Conditions!$S$1:$CT$1,0)+Conditions!$Q$2,FALSE)*AY$19+AY$18*VLOOKUP(AY$1,Conditions!$A:$CT,MATCH($B63&amp;"_m2",Conditions!$S$1:$CT$1,0)+Conditions!$Q$2,FALSE))+VLOOKUP(AY$1,Conditions!$A:$CT,MATCH($B63&amp;"_b",Conditions!$S$1:$CT$1,0)+Conditions!$Q$2,FALSE),"")</f>
        <v/>
      </c>
      <c r="AZ63" s="15" t="str">
        <f>IF(AZ37,AZ47*(VLOOKUP(AZ$1,Conditions!$A:$CT,MATCH($B63&amp;"_m1",Conditions!$S$1:$CT$1,0)+Conditions!$Q$2,FALSE)*AZ$19+AZ$18*VLOOKUP(AZ$1,Conditions!$A:$CT,MATCH($B63&amp;"_m2",Conditions!$S$1:$CT$1,0)+Conditions!$Q$2,FALSE))+VLOOKUP(AZ$1,Conditions!$A:$CT,MATCH($B63&amp;"_b",Conditions!$S$1:$CT$1,0)+Conditions!$Q$2,FALSE),"")</f>
        <v/>
      </c>
      <c r="BA63" s="15" t="str">
        <f>IF(BA37,BA47*(VLOOKUP(BA$1,Conditions!$A:$CT,MATCH($B63&amp;"_m1",Conditions!$S$1:$CT$1,0)+Conditions!$Q$2,FALSE)*BA$19+BA$18*VLOOKUP(BA$1,Conditions!$A:$CT,MATCH($B63&amp;"_m2",Conditions!$S$1:$CT$1,0)+Conditions!$Q$2,FALSE))+VLOOKUP(BA$1,Conditions!$A:$CT,MATCH($B63&amp;"_b",Conditions!$S$1:$CT$1,0)+Conditions!$Q$2,FALSE),"")</f>
        <v/>
      </c>
      <c r="BB63" s="15" t="str">
        <f>IF(BB37,BB47*(VLOOKUP(BB$1,Conditions!$A:$CT,MATCH($B63&amp;"_m1",Conditions!$S$1:$CT$1,0)+Conditions!$Q$2,FALSE)*BB$19+BB$18*VLOOKUP(BB$1,Conditions!$A:$CT,MATCH($B63&amp;"_m2",Conditions!$S$1:$CT$1,0)+Conditions!$Q$2,FALSE))+VLOOKUP(BB$1,Conditions!$A:$CT,MATCH($B63&amp;"_b",Conditions!$S$1:$CT$1,0)+Conditions!$Q$2,FALSE),"")</f>
        <v/>
      </c>
      <c r="BC63" s="15" t="str">
        <f>IF(BC37,BC47*(VLOOKUP(BC$1,Conditions!$A:$CT,MATCH($B63&amp;"_m1",Conditions!$S$1:$CT$1,0)+Conditions!$Q$2,FALSE)*BC$19+BC$18*VLOOKUP(BC$1,Conditions!$A:$CT,MATCH($B63&amp;"_m2",Conditions!$S$1:$CT$1,0)+Conditions!$Q$2,FALSE))+VLOOKUP(BC$1,Conditions!$A:$CT,MATCH($B63&amp;"_b",Conditions!$S$1:$CT$1,0)+Conditions!$Q$2,FALSE),"")</f>
        <v/>
      </c>
      <c r="BD63" s="15" t="str">
        <f>IF(BD37,BD47*(VLOOKUP(BD$1,Conditions!$A:$CT,MATCH($B63&amp;"_m1",Conditions!$S$1:$CT$1,0)+Conditions!$Q$2,FALSE)*BD$19+BD$18*VLOOKUP(BD$1,Conditions!$A:$CT,MATCH($B63&amp;"_m2",Conditions!$S$1:$CT$1,0)+Conditions!$Q$2,FALSE))+VLOOKUP(BD$1,Conditions!$A:$CT,MATCH($B63&amp;"_b",Conditions!$S$1:$CT$1,0)+Conditions!$Q$2,FALSE),"")</f>
        <v/>
      </c>
      <c r="BE63" s="15" t="str">
        <f>IF(BE37,BE47*(VLOOKUP(BE$1,Conditions!$A:$CT,MATCH($B63&amp;"_m1",Conditions!$S$1:$CT$1,0)+Conditions!$Q$2,FALSE)*BE$19+BE$18*VLOOKUP(BE$1,Conditions!$A:$CT,MATCH($B63&amp;"_m2",Conditions!$S$1:$CT$1,0)+Conditions!$Q$2,FALSE))+VLOOKUP(BE$1,Conditions!$A:$CT,MATCH($B63&amp;"_b",Conditions!$S$1:$CT$1,0)+Conditions!$Q$2,FALSE),"")</f>
        <v/>
      </c>
      <c r="BF63" s="15" t="str">
        <f>IF(BF37,BF47*(VLOOKUP(BF$1,Conditions!$A:$CT,MATCH($B63&amp;"_m1",Conditions!$S$1:$CT$1,0)+Conditions!$Q$2,FALSE)*BF$19+BF$18*VLOOKUP(BF$1,Conditions!$A:$CT,MATCH($B63&amp;"_m2",Conditions!$S$1:$CT$1,0)+Conditions!$Q$2,FALSE))+VLOOKUP(BF$1,Conditions!$A:$CT,MATCH($B63&amp;"_b",Conditions!$S$1:$CT$1,0)+Conditions!$Q$2,FALSE),"")</f>
        <v/>
      </c>
      <c r="BG63" s="15" t="str">
        <f>IF(BG37,BG47*(VLOOKUP(BG$1,Conditions!$A:$CT,MATCH($B63&amp;"_m1",Conditions!$S$1:$CT$1,0)+Conditions!$Q$2,FALSE)*BG$19+BG$18*VLOOKUP(BG$1,Conditions!$A:$CT,MATCH($B63&amp;"_m2",Conditions!$S$1:$CT$1,0)+Conditions!$Q$2,FALSE))+VLOOKUP(BG$1,Conditions!$A:$CT,MATCH($B63&amp;"_b",Conditions!$S$1:$CT$1,0)+Conditions!$Q$2,FALSE),"")</f>
        <v/>
      </c>
      <c r="BH63" s="15" t="str">
        <f>IF(BH37,BH47*(VLOOKUP(BH$1,Conditions!$A:$CT,MATCH($B63&amp;"_m1",Conditions!$S$1:$CT$1,0)+Conditions!$Q$2,FALSE)*BH$19+BH$18*VLOOKUP(BH$1,Conditions!$A:$CT,MATCH($B63&amp;"_m2",Conditions!$S$1:$CT$1,0)+Conditions!$Q$2,FALSE))+VLOOKUP(BH$1,Conditions!$A:$CT,MATCH($B63&amp;"_b",Conditions!$S$1:$CT$1,0)+Conditions!$Q$2,FALSE),"")</f>
        <v/>
      </c>
      <c r="BI63" s="15" t="str">
        <f>IF(BI37,BI47*(VLOOKUP(BI$1,Conditions!$A:$CT,MATCH($B63&amp;"_m1",Conditions!$S$1:$CT$1,0)+Conditions!$Q$2,FALSE)*BI$19+BI$18*VLOOKUP(BI$1,Conditions!$A:$CT,MATCH($B63&amp;"_m2",Conditions!$S$1:$CT$1,0)+Conditions!$Q$2,FALSE))+VLOOKUP(BI$1,Conditions!$A:$CT,MATCH($B63&amp;"_b",Conditions!$S$1:$CT$1,0)+Conditions!$Q$2,FALSE),"")</f>
        <v/>
      </c>
      <c r="BJ63" s="15" t="str">
        <f>IF(BJ37,BJ47*(VLOOKUP(BJ$1,Conditions!$A:$CT,MATCH($B63&amp;"_m1",Conditions!$S$1:$CT$1,0)+Conditions!$Q$2,FALSE)*BJ$19+BJ$18*VLOOKUP(BJ$1,Conditions!$A:$CT,MATCH($B63&amp;"_m2",Conditions!$S$1:$CT$1,0)+Conditions!$Q$2,FALSE))+VLOOKUP(BJ$1,Conditions!$A:$CT,MATCH($B63&amp;"_b",Conditions!$S$1:$CT$1,0)+Conditions!$Q$2,FALSE),"")</f>
        <v/>
      </c>
      <c r="BK63" s="15" t="str">
        <f>IF(BK37,BK47*(VLOOKUP(BK$1,Conditions!$A:$CT,MATCH($B63&amp;"_m1",Conditions!$S$1:$CT$1,0)+Conditions!$Q$2,FALSE)*BK$19+BK$18*VLOOKUP(BK$1,Conditions!$A:$CT,MATCH($B63&amp;"_m2",Conditions!$S$1:$CT$1,0)+Conditions!$Q$2,FALSE))+VLOOKUP(BK$1,Conditions!$A:$CT,MATCH($B63&amp;"_b",Conditions!$S$1:$CT$1,0)+Conditions!$Q$2,FALSE),"")</f>
        <v/>
      </c>
      <c r="BL63" s="15" t="str">
        <f>IF(BL37,BL47*(VLOOKUP(BL$1,Conditions!$A:$CT,MATCH($B63&amp;"_m1",Conditions!$S$1:$CT$1,0)+Conditions!$Q$2,FALSE)*BL$19+BL$18*VLOOKUP(BL$1,Conditions!$A:$CT,MATCH($B63&amp;"_m2",Conditions!$S$1:$CT$1,0)+Conditions!$Q$2,FALSE))+VLOOKUP(BL$1,Conditions!$A:$CT,MATCH($B63&amp;"_b",Conditions!$S$1:$CT$1,0)+Conditions!$Q$2,FALSE),"")</f>
        <v/>
      </c>
      <c r="BM63" s="15" t="str">
        <f>IF(BM37,BM47*(VLOOKUP(BM$1,Conditions!$A:$CT,MATCH($B63&amp;"_m1",Conditions!$S$1:$CT$1,0)+Conditions!$Q$2,FALSE)*BM$19+BM$18*VLOOKUP(BM$1,Conditions!$A:$CT,MATCH($B63&amp;"_m2",Conditions!$S$1:$CT$1,0)+Conditions!$Q$2,FALSE))+VLOOKUP(BM$1,Conditions!$A:$CT,MATCH($B63&amp;"_b",Conditions!$S$1:$CT$1,0)+Conditions!$Q$2,FALSE),"")</f>
        <v/>
      </c>
      <c r="BN63" s="15" t="str">
        <f>IF(BN37,BN47*(VLOOKUP(BN$1,Conditions!$A:$CT,MATCH($B63&amp;"_m1",Conditions!$S$1:$CT$1,0)+Conditions!$Q$2,FALSE)*BN$19+BN$18*VLOOKUP(BN$1,Conditions!$A:$CT,MATCH($B63&amp;"_m2",Conditions!$S$1:$CT$1,0)+Conditions!$Q$2,FALSE))+VLOOKUP(BN$1,Conditions!$A:$CT,MATCH($B63&amp;"_b",Conditions!$S$1:$CT$1,0)+Conditions!$Q$2,FALSE),"")</f>
        <v/>
      </c>
      <c r="BO63" s="15" t="str">
        <f>IF(BO37,BO47*(VLOOKUP(BO$1,Conditions!$A:$CT,MATCH($B63&amp;"_m1",Conditions!$S$1:$CT$1,0)+Conditions!$Q$2,FALSE)*BO$19+BO$18*VLOOKUP(BO$1,Conditions!$A:$CT,MATCH($B63&amp;"_m2",Conditions!$S$1:$CT$1,0)+Conditions!$Q$2,FALSE))+VLOOKUP(BO$1,Conditions!$A:$CT,MATCH($B63&amp;"_b",Conditions!$S$1:$CT$1,0)+Conditions!$Q$2,FALSE),"")</f>
        <v/>
      </c>
      <c r="BP63" s="15" t="str">
        <f>IF(BP37,BP47*(VLOOKUP(BP$1,Conditions!$A:$CT,MATCH($B63&amp;"_m1",Conditions!$S$1:$CT$1,0)+Conditions!$Q$2,FALSE)*BP$19+BP$18*VLOOKUP(BP$1,Conditions!$A:$CT,MATCH($B63&amp;"_m2",Conditions!$S$1:$CT$1,0)+Conditions!$Q$2,FALSE))+VLOOKUP(BP$1,Conditions!$A:$CT,MATCH($B63&amp;"_b",Conditions!$S$1:$CT$1,0)+Conditions!$Q$2,FALSE),"")</f>
        <v/>
      </c>
      <c r="BQ63" s="15" t="str">
        <f>IF(BQ37,BQ47*(VLOOKUP(BQ$1,Conditions!$A:$CT,MATCH($B63&amp;"_m1",Conditions!$S$1:$CT$1,0)+Conditions!$Q$2,FALSE)*BQ$19+BQ$18*VLOOKUP(BQ$1,Conditions!$A:$CT,MATCH($B63&amp;"_m2",Conditions!$S$1:$CT$1,0)+Conditions!$Q$2,FALSE))+VLOOKUP(BQ$1,Conditions!$A:$CT,MATCH($B63&amp;"_b",Conditions!$S$1:$CT$1,0)+Conditions!$Q$2,FALSE),"")</f>
        <v/>
      </c>
      <c r="BR63" s="15" t="str">
        <f>IF(BR37,BR47*(VLOOKUP(BR$1,Conditions!$A:$CT,MATCH($B63&amp;"_m1",Conditions!$S$1:$CT$1,0)+Conditions!$Q$2,FALSE)*BR$19+BR$18*VLOOKUP(BR$1,Conditions!$A:$CT,MATCH($B63&amp;"_m2",Conditions!$S$1:$CT$1,0)+Conditions!$Q$2,FALSE))+VLOOKUP(BR$1,Conditions!$A:$CT,MATCH($B63&amp;"_b",Conditions!$S$1:$CT$1,0)+Conditions!$Q$2,FALSE),"")</f>
        <v/>
      </c>
      <c r="BS63" s="15" t="str">
        <f>IF(BS37,BS47*(VLOOKUP(BS$1,Conditions!$A:$CT,MATCH($B63&amp;"_m1",Conditions!$S$1:$CT$1,0)+Conditions!$Q$2,FALSE)*BS$19+BS$18*VLOOKUP(BS$1,Conditions!$A:$CT,MATCH($B63&amp;"_m2",Conditions!$S$1:$CT$1,0)+Conditions!$Q$2,FALSE))+VLOOKUP(BS$1,Conditions!$A:$CT,MATCH($B63&amp;"_b",Conditions!$S$1:$CT$1,0)+Conditions!$Q$2,FALSE),"")</f>
        <v/>
      </c>
      <c r="BT63" s="15" t="str">
        <f>IF(BT37,BT47*(VLOOKUP(BT$1,Conditions!$A:$CT,MATCH($B63&amp;"_m1",Conditions!$S$1:$CT$1,0)+Conditions!$Q$2,FALSE)*BT$19+BT$18*VLOOKUP(BT$1,Conditions!$A:$CT,MATCH($B63&amp;"_m2",Conditions!$S$1:$CT$1,0)+Conditions!$Q$2,FALSE))+VLOOKUP(BT$1,Conditions!$A:$CT,MATCH($B63&amp;"_b",Conditions!$S$1:$CT$1,0)+Conditions!$Q$2,FALSE),"")</f>
        <v/>
      </c>
      <c r="BU63" s="15" t="str">
        <f>IF(BU37,BU47*(VLOOKUP(BU$1,Conditions!$A:$CT,MATCH($B63&amp;"_m1",Conditions!$S$1:$CT$1,0)+Conditions!$Q$2,FALSE)*BU$19+BU$18*VLOOKUP(BU$1,Conditions!$A:$CT,MATCH($B63&amp;"_m2",Conditions!$S$1:$CT$1,0)+Conditions!$Q$2,FALSE))+VLOOKUP(BU$1,Conditions!$A:$CT,MATCH($B63&amp;"_b",Conditions!$S$1:$CT$1,0)+Conditions!$Q$2,FALSE),"")</f>
        <v/>
      </c>
      <c r="BV63" s="15" t="str">
        <f>IF(BV37,BV47*(VLOOKUP(BV$1,Conditions!$A:$CT,MATCH($B63&amp;"_m1",Conditions!$S$1:$CT$1,0)+Conditions!$Q$2,FALSE)*BV$19+BV$18*VLOOKUP(BV$1,Conditions!$A:$CT,MATCH($B63&amp;"_m2",Conditions!$S$1:$CT$1,0)+Conditions!$Q$2,FALSE))+VLOOKUP(BV$1,Conditions!$A:$CT,MATCH($B63&amp;"_b",Conditions!$S$1:$CT$1,0)+Conditions!$Q$2,FALSE),"")</f>
        <v/>
      </c>
      <c r="BW63" s="15" t="str">
        <f>IF(BW37,BW47*(VLOOKUP(BW$1,Conditions!$A:$CT,MATCH($B63&amp;"_m1",Conditions!$S$1:$CT$1,0)+Conditions!$Q$2,FALSE)*BW$19+BW$18*VLOOKUP(BW$1,Conditions!$A:$CT,MATCH($B63&amp;"_m2",Conditions!$S$1:$CT$1,0)+Conditions!$Q$2,FALSE))+VLOOKUP(BW$1,Conditions!$A:$CT,MATCH($B63&amp;"_b",Conditions!$S$1:$CT$1,0)+Conditions!$Q$2,FALSE),"")</f>
        <v/>
      </c>
      <c r="BX63" s="15" t="str">
        <f>IF(BX37,BX47*(VLOOKUP(BX$1,Conditions!$A:$CT,MATCH($B63&amp;"_m1",Conditions!$S$1:$CT$1,0)+Conditions!$Q$2,FALSE)*BX$19+BX$18*VLOOKUP(BX$1,Conditions!$A:$CT,MATCH($B63&amp;"_m2",Conditions!$S$1:$CT$1,0)+Conditions!$Q$2,FALSE))+VLOOKUP(BX$1,Conditions!$A:$CT,MATCH($B63&amp;"_b",Conditions!$S$1:$CT$1,0)+Conditions!$Q$2,FALSE),"")</f>
        <v/>
      </c>
      <c r="BY63" s="15" t="str">
        <f>IF(BY37,BY47*(VLOOKUP(BY$1,Conditions!$A:$CT,MATCH($B63&amp;"_m1",Conditions!$S$1:$CT$1,0)+Conditions!$Q$2,FALSE)*BY$19+BY$18*VLOOKUP(BY$1,Conditions!$A:$CT,MATCH($B63&amp;"_m2",Conditions!$S$1:$CT$1,0)+Conditions!$Q$2,FALSE))+VLOOKUP(BY$1,Conditions!$A:$CT,MATCH($B63&amp;"_b",Conditions!$S$1:$CT$1,0)+Conditions!$Q$2,FALSE),"")</f>
        <v/>
      </c>
      <c r="BZ63" s="15" t="str">
        <f>IF(BZ37,BZ47*(VLOOKUP(BZ$1,Conditions!$A:$CT,MATCH($B63&amp;"_m1",Conditions!$S$1:$CT$1,0)+Conditions!$Q$2,FALSE)*BZ$19+BZ$18*VLOOKUP(BZ$1,Conditions!$A:$CT,MATCH($B63&amp;"_m2",Conditions!$S$1:$CT$1,0)+Conditions!$Q$2,FALSE))+VLOOKUP(BZ$1,Conditions!$A:$CT,MATCH($B63&amp;"_b",Conditions!$S$1:$CT$1,0)+Conditions!$Q$2,FALSE),"")</f>
        <v/>
      </c>
      <c r="CA63" s="15" t="str">
        <f>IF(CA37,CA47*(VLOOKUP(CA$1,Conditions!$A:$CT,MATCH($B63&amp;"_m1",Conditions!$S$1:$CT$1,0)+Conditions!$Q$2,FALSE)*CA$19+CA$18*VLOOKUP(CA$1,Conditions!$A:$CT,MATCH($B63&amp;"_m2",Conditions!$S$1:$CT$1,0)+Conditions!$Q$2,FALSE))+VLOOKUP(CA$1,Conditions!$A:$CT,MATCH($B63&amp;"_b",Conditions!$S$1:$CT$1,0)+Conditions!$Q$2,FALSE),"")</f>
        <v/>
      </c>
      <c r="CB63" s="15" t="str">
        <f>IF(CB37,CB47*(VLOOKUP(CB$1,Conditions!$A:$CT,MATCH($B63&amp;"_m1",Conditions!$S$1:$CT$1,0)+Conditions!$Q$2,FALSE)*CB$19+CB$18*VLOOKUP(CB$1,Conditions!$A:$CT,MATCH($B63&amp;"_m2",Conditions!$S$1:$CT$1,0)+Conditions!$Q$2,FALSE))+VLOOKUP(CB$1,Conditions!$A:$CT,MATCH($B63&amp;"_b",Conditions!$S$1:$CT$1,0)+Conditions!$Q$2,FALSE),"")</f>
        <v/>
      </c>
      <c r="CC63" s="15" t="str">
        <f>IF(CC37,CC47*(VLOOKUP(CC$1,Conditions!$A:$CT,MATCH($B63&amp;"_m1",Conditions!$S$1:$CT$1,0)+Conditions!$Q$2,FALSE)*CC$19+CC$18*VLOOKUP(CC$1,Conditions!$A:$CT,MATCH($B63&amp;"_m2",Conditions!$S$1:$CT$1,0)+Conditions!$Q$2,FALSE))+VLOOKUP(CC$1,Conditions!$A:$CT,MATCH($B63&amp;"_b",Conditions!$S$1:$CT$1,0)+Conditions!$Q$2,FALSE),"")</f>
        <v/>
      </c>
      <c r="CD63" s="15" t="str">
        <f>IF(CD37,CD47*(VLOOKUP(CD$1,Conditions!$A:$CT,MATCH($B63&amp;"_m1",Conditions!$S$1:$CT$1,0)+Conditions!$Q$2,FALSE)*CD$19+CD$18*VLOOKUP(CD$1,Conditions!$A:$CT,MATCH($B63&amp;"_m2",Conditions!$S$1:$CT$1,0)+Conditions!$Q$2,FALSE))+VLOOKUP(CD$1,Conditions!$A:$CT,MATCH($B63&amp;"_b",Conditions!$S$1:$CT$1,0)+Conditions!$Q$2,FALSE),"")</f>
        <v/>
      </c>
      <c r="CE63" s="15" t="str">
        <f>IF(CE37,CE47*(VLOOKUP(CE$1,Conditions!$A:$CT,MATCH($B63&amp;"_m1",Conditions!$S$1:$CT$1,0)+Conditions!$Q$2,FALSE)*CE$19+CE$18*VLOOKUP(CE$1,Conditions!$A:$CT,MATCH($B63&amp;"_m2",Conditions!$S$1:$CT$1,0)+Conditions!$Q$2,FALSE))+VLOOKUP(CE$1,Conditions!$A:$CT,MATCH($B63&amp;"_b",Conditions!$S$1:$CT$1,0)+Conditions!$Q$2,FALSE),"")</f>
        <v/>
      </c>
      <c r="CF63" s="15" t="str">
        <f>IF(CF37,CF47*(VLOOKUP(CF$1,Conditions!$A:$CT,MATCH($B63&amp;"_m1",Conditions!$S$1:$CT$1,0)+Conditions!$Q$2,FALSE)*CF$19+CF$18*VLOOKUP(CF$1,Conditions!$A:$CT,MATCH($B63&amp;"_m2",Conditions!$S$1:$CT$1,0)+Conditions!$Q$2,FALSE))+VLOOKUP(CF$1,Conditions!$A:$CT,MATCH($B63&amp;"_b",Conditions!$S$1:$CT$1,0)+Conditions!$Q$2,FALSE),"")</f>
        <v/>
      </c>
      <c r="CG63" s="15" t="str">
        <f>IF(CG37,CG47*(VLOOKUP(CG$1,Conditions!$A:$CT,MATCH($B63&amp;"_m1",Conditions!$S$1:$CT$1,0)+Conditions!$Q$2,FALSE)*CG$19+CG$18*VLOOKUP(CG$1,Conditions!$A:$CT,MATCH($B63&amp;"_m2",Conditions!$S$1:$CT$1,0)+Conditions!$Q$2,FALSE))+VLOOKUP(CG$1,Conditions!$A:$CT,MATCH($B63&amp;"_b",Conditions!$S$1:$CT$1,0)+Conditions!$Q$2,FALSE),"")</f>
        <v/>
      </c>
      <c r="CH63" s="15" t="str">
        <f>IF(CH37,CH47*(VLOOKUP(CH$1,Conditions!$A:$CT,MATCH($B63&amp;"_m1",Conditions!$S$1:$CT$1,0)+Conditions!$Q$2,FALSE)*CH$19+CH$18*VLOOKUP(CH$1,Conditions!$A:$CT,MATCH($B63&amp;"_m2",Conditions!$S$1:$CT$1,0)+Conditions!$Q$2,FALSE))+VLOOKUP(CH$1,Conditions!$A:$CT,MATCH($B63&amp;"_b",Conditions!$S$1:$CT$1,0)+Conditions!$Q$2,FALSE),"")</f>
        <v/>
      </c>
      <c r="CI63" s="15" t="str">
        <f>IF(CI37,CI47*(VLOOKUP(CI$1,Conditions!$A:$CT,MATCH($B63&amp;"_m1",Conditions!$S$1:$CT$1,0)+Conditions!$Q$2,FALSE)*CI$19+CI$18*VLOOKUP(CI$1,Conditions!$A:$CT,MATCH($B63&amp;"_m2",Conditions!$S$1:$CT$1,0)+Conditions!$Q$2,FALSE))+VLOOKUP(CI$1,Conditions!$A:$CT,MATCH($B63&amp;"_b",Conditions!$S$1:$CT$1,0)+Conditions!$Q$2,FALSE),"")</f>
        <v/>
      </c>
      <c r="CJ63" s="15" t="str">
        <f>IF(CJ37,CJ47*(VLOOKUP(CJ$1,Conditions!$A:$CT,MATCH($B63&amp;"_m1",Conditions!$S$1:$CT$1,0)+Conditions!$Q$2,FALSE)*CJ$19+CJ$18*VLOOKUP(CJ$1,Conditions!$A:$CT,MATCH($B63&amp;"_m2",Conditions!$S$1:$CT$1,0)+Conditions!$Q$2,FALSE))+VLOOKUP(CJ$1,Conditions!$A:$CT,MATCH($B63&amp;"_b",Conditions!$S$1:$CT$1,0)+Conditions!$Q$2,FALSE),"")</f>
        <v/>
      </c>
      <c r="CK63" s="15" t="str">
        <f>IF(CK37,CK47*(VLOOKUP(CK$1,Conditions!$A:$CT,MATCH($B63&amp;"_m1",Conditions!$S$1:$CT$1,0)+Conditions!$Q$2,FALSE)*CK$19+CK$18*VLOOKUP(CK$1,Conditions!$A:$CT,MATCH($B63&amp;"_m2",Conditions!$S$1:$CT$1,0)+Conditions!$Q$2,FALSE))+VLOOKUP(CK$1,Conditions!$A:$CT,MATCH($B63&amp;"_b",Conditions!$S$1:$CT$1,0)+Conditions!$Q$2,FALSE),"")</f>
        <v/>
      </c>
      <c r="CL63" s="15" t="str">
        <f>IF(CL37,CL47*(VLOOKUP(CL$1,Conditions!$A:$CT,MATCH($B63&amp;"_m1",Conditions!$S$1:$CT$1,0)+Conditions!$Q$2,FALSE)*CL$19+CL$18*VLOOKUP(CL$1,Conditions!$A:$CT,MATCH($B63&amp;"_m2",Conditions!$S$1:$CT$1,0)+Conditions!$Q$2,FALSE))+VLOOKUP(CL$1,Conditions!$A:$CT,MATCH($B63&amp;"_b",Conditions!$S$1:$CT$1,0)+Conditions!$Q$2,FALSE),"")</f>
        <v/>
      </c>
      <c r="CM63" s="15" t="str">
        <f>IF(CM37,CM47*(VLOOKUP(CM$1,Conditions!$A:$CT,MATCH($B63&amp;"_m1",Conditions!$S$1:$CT$1,0)+Conditions!$Q$2,FALSE)*CM$19+CM$18*VLOOKUP(CM$1,Conditions!$A:$CT,MATCH($B63&amp;"_m2",Conditions!$S$1:$CT$1,0)+Conditions!$Q$2,FALSE))+VLOOKUP(CM$1,Conditions!$A:$CT,MATCH($B63&amp;"_b",Conditions!$S$1:$CT$1,0)+Conditions!$Q$2,FALSE),"")</f>
        <v/>
      </c>
      <c r="CN63" s="15" t="str">
        <f>IF(CN37,CN47*(VLOOKUP(CN$1,Conditions!$A:$CT,MATCH($B63&amp;"_m1",Conditions!$S$1:$CT$1,0)+Conditions!$Q$2,FALSE)*CN$19+CN$18*VLOOKUP(CN$1,Conditions!$A:$CT,MATCH($B63&amp;"_m2",Conditions!$S$1:$CT$1,0)+Conditions!$Q$2,FALSE))+VLOOKUP(CN$1,Conditions!$A:$CT,MATCH($B63&amp;"_b",Conditions!$S$1:$CT$1,0)+Conditions!$Q$2,FALSE),"")</f>
        <v/>
      </c>
      <c r="CO63" s="15" t="str">
        <f>IF(CO37,CO47*(VLOOKUP(CO$1,Conditions!$A:$CT,MATCH($B63&amp;"_m1",Conditions!$S$1:$CT$1,0)+Conditions!$Q$2,FALSE)*CO$19+CO$18*VLOOKUP(CO$1,Conditions!$A:$CT,MATCH($B63&amp;"_m2",Conditions!$S$1:$CT$1,0)+Conditions!$Q$2,FALSE))+VLOOKUP(CO$1,Conditions!$A:$CT,MATCH($B63&amp;"_b",Conditions!$S$1:$CT$1,0)+Conditions!$Q$2,FALSE),"")</f>
        <v/>
      </c>
      <c r="CP63" s="15" t="str">
        <f>IF(CP37,CP47*(VLOOKUP(CP$1,Conditions!$A:$CT,MATCH($B63&amp;"_m1",Conditions!$S$1:$CT$1,0)+Conditions!$Q$2,FALSE)*CP$19+CP$18*VLOOKUP(CP$1,Conditions!$A:$CT,MATCH($B63&amp;"_m2",Conditions!$S$1:$CT$1,0)+Conditions!$Q$2,FALSE))+VLOOKUP(CP$1,Conditions!$A:$CT,MATCH($B63&amp;"_b",Conditions!$S$1:$CT$1,0)+Conditions!$Q$2,FALSE),"")</f>
        <v/>
      </c>
      <c r="CQ63" s="15" t="str">
        <f>IF(CQ37,CQ47*(VLOOKUP(CQ$1,Conditions!$A:$CT,MATCH($B63&amp;"_m1",Conditions!$S$1:$CT$1,0)+Conditions!$Q$2,FALSE)*CQ$19+CQ$18*VLOOKUP(CQ$1,Conditions!$A:$CT,MATCH($B63&amp;"_m2",Conditions!$S$1:$CT$1,0)+Conditions!$Q$2,FALSE))+VLOOKUP(CQ$1,Conditions!$A:$CT,MATCH($B63&amp;"_b",Conditions!$S$1:$CT$1,0)+Conditions!$Q$2,FALSE),"")</f>
        <v/>
      </c>
      <c r="CR63" s="15" t="str">
        <f>IF(CR37,CR47*(VLOOKUP(CR$1,Conditions!$A:$CT,MATCH($B63&amp;"_m1",Conditions!$S$1:$CT$1,0)+Conditions!$Q$2,FALSE)*CR$19+CR$18*VLOOKUP(CR$1,Conditions!$A:$CT,MATCH($B63&amp;"_m2",Conditions!$S$1:$CT$1,0)+Conditions!$Q$2,FALSE))+VLOOKUP(CR$1,Conditions!$A:$CT,MATCH($B63&amp;"_b",Conditions!$S$1:$CT$1,0)+Conditions!$Q$2,FALSE),"")</f>
        <v/>
      </c>
      <c r="CS63" s="15" t="str">
        <f>IF(CS37,CS47*(VLOOKUP(CS$1,Conditions!$A:$CT,MATCH($B63&amp;"_m1",Conditions!$S$1:$CT$1,0)+Conditions!$Q$2,FALSE)*CS$19+CS$18*VLOOKUP(CS$1,Conditions!$A:$CT,MATCH($B63&amp;"_m2",Conditions!$S$1:$CT$1,0)+Conditions!$Q$2,FALSE))+VLOOKUP(CS$1,Conditions!$A:$CT,MATCH($B63&amp;"_b",Conditions!$S$1:$CT$1,0)+Conditions!$Q$2,FALSE),"")</f>
        <v/>
      </c>
      <c r="CT63" s="15" t="str">
        <f>IF(CT37,CT47*(VLOOKUP(CT$1,Conditions!$A:$CT,MATCH($B63&amp;"_m1",Conditions!$S$1:$CT$1,0)+Conditions!$Q$2,FALSE)*CT$19+CT$18*VLOOKUP(CT$1,Conditions!$A:$CT,MATCH($B63&amp;"_m2",Conditions!$S$1:$CT$1,0)+Conditions!$Q$2,FALSE))+VLOOKUP(CT$1,Conditions!$A:$CT,MATCH($B63&amp;"_b",Conditions!$S$1:$CT$1,0)+Conditions!$Q$2,FALSE),"")</f>
        <v/>
      </c>
      <c r="CU63" s="15" t="str">
        <f>IF(CU37,CU47*(VLOOKUP(CU$1,Conditions!$A:$CT,MATCH($B63&amp;"_m1",Conditions!$S$1:$CT$1,0)+Conditions!$Q$2,FALSE)*CU$19+CU$18*VLOOKUP(CU$1,Conditions!$A:$CT,MATCH($B63&amp;"_m2",Conditions!$S$1:$CT$1,0)+Conditions!$Q$2,FALSE))+VLOOKUP(CU$1,Conditions!$A:$CT,MATCH($B63&amp;"_b",Conditions!$S$1:$CT$1,0)+Conditions!$Q$2,FALSE),"")</f>
        <v/>
      </c>
      <c r="CV63" s="15">
        <f>IF(CV37,CV47*(VLOOKUP(CV$1,Conditions!$A:$CT,MATCH($B63&amp;"_m1",Conditions!$S$1:$CT$1,0)+Conditions!$Q$2,FALSE)*CV$19+CV$18*VLOOKUP(CV$1,Conditions!$A:$CT,MATCH($B63&amp;"_m2",Conditions!$S$1:$CT$1,0)+Conditions!$Q$2,FALSE))+VLOOKUP(CV$1,Conditions!$A:$CT,MATCH($B63&amp;"_b",Conditions!$S$1:$CT$1,0)+Conditions!$Q$2,FALSE),"")</f>
        <v>8.5859128162804468E-6</v>
      </c>
      <c r="CW63" s="15">
        <f>IF(CW37,CW47*(VLOOKUP(CW$1,Conditions!$A:$CT,MATCH($B63&amp;"_m1",Conditions!$S$1:$CT$1,0)+Conditions!$Q$2,FALSE)*CW$19+CW$18*VLOOKUP(CW$1,Conditions!$A:$CT,MATCH($B63&amp;"_m2",Conditions!$S$1:$CT$1,0)+Conditions!$Q$2,FALSE))+VLOOKUP(CW$1,Conditions!$A:$CT,MATCH($B63&amp;"_b",Conditions!$S$1:$CT$1,0)+Conditions!$Q$2,FALSE),"")</f>
        <v>6.9103562893703212E-6</v>
      </c>
      <c r="CX63" s="15">
        <f>IF(CX37,CX47*(VLOOKUP(CX$1,Conditions!$A:$CT,MATCH($B63&amp;"_m1",Conditions!$S$1:$CT$1,0)+Conditions!$Q$2,FALSE)*CX$19+CX$18*VLOOKUP(CX$1,Conditions!$A:$CT,MATCH($B63&amp;"_m2",Conditions!$S$1:$CT$1,0)+Conditions!$Q$2,FALSE))+VLOOKUP(CX$1,Conditions!$A:$CT,MATCH($B63&amp;"_b",Conditions!$S$1:$CT$1,0)+Conditions!$Q$2,FALSE),"")</f>
        <v>9.9112749077243487E-6</v>
      </c>
      <c r="CY63" s="15">
        <f>IF(CY37,CY47*(VLOOKUP(CY$1,Conditions!$A:$CT,MATCH($B63&amp;"_m1",Conditions!$S$1:$CT$1,0)+Conditions!$Q$2,FALSE)*CY$19+CY$18*VLOOKUP(CY$1,Conditions!$A:$CT,MATCH($B63&amp;"_m2",Conditions!$S$1:$CT$1,0)+Conditions!$Q$2,FALSE))+VLOOKUP(CY$1,Conditions!$A:$CT,MATCH($B63&amp;"_b",Conditions!$S$1:$CT$1,0)+Conditions!$Q$2,FALSE),"")</f>
        <v>9.6724418999825773E-6</v>
      </c>
      <c r="CZ63" s="15">
        <f>IF(CZ37,CZ47*(VLOOKUP(CZ$1,Conditions!$A:$CT,MATCH($B63&amp;"_m1",Conditions!$S$1:$CT$1,0)+Conditions!$Q$2,FALSE)*CZ$19+CZ$18*VLOOKUP(CZ$1,Conditions!$A:$CT,MATCH($B63&amp;"_m2",Conditions!$S$1:$CT$1,0)+Conditions!$Q$2,FALSE))+VLOOKUP(CZ$1,Conditions!$A:$CT,MATCH($B63&amp;"_b",Conditions!$S$1:$CT$1,0)+Conditions!$Q$2,FALSE),"")</f>
        <v>9.7237930104160954E-6</v>
      </c>
      <c r="DA63" s="15">
        <f>IF(DA37,DA47*(VLOOKUP(DA$1,Conditions!$A:$CT,MATCH($B63&amp;"_m1",Conditions!$S$1:$CT$1,0)+Conditions!$Q$2,FALSE)*DA$19+DA$18*VLOOKUP(DA$1,Conditions!$A:$CT,MATCH($B63&amp;"_m2",Conditions!$S$1:$CT$1,0)+Conditions!$Q$2,FALSE))+VLOOKUP(DA$1,Conditions!$A:$CT,MATCH($B63&amp;"_b",Conditions!$S$1:$CT$1,0)+Conditions!$Q$2,FALSE),"")</f>
        <v>9.7734324171684965E-6</v>
      </c>
      <c r="DB63" s="15">
        <f>IF(DB37,DB47*(VLOOKUP(DB$1,Conditions!$A:$CT,MATCH($B63&amp;"_m1",Conditions!$S$1:$CT$1,0)+Conditions!$Q$2,FALSE)*DB$19+DB$18*VLOOKUP(DB$1,Conditions!$A:$CT,MATCH($B63&amp;"_m2",Conditions!$S$1:$CT$1,0)+Conditions!$Q$2,FALSE))+VLOOKUP(DB$1,Conditions!$A:$CT,MATCH($B63&amp;"_b",Conditions!$S$1:$CT$1,0)+Conditions!$Q$2,FALSE),"")</f>
        <v>9.8737181151916012E-6</v>
      </c>
      <c r="DC63" s="15">
        <f>IF(DC37,DC47*(VLOOKUP(DC$1,Conditions!$A:$CT,MATCH($B63&amp;"_m1",Conditions!$S$1:$CT$1,0)+Conditions!$Q$2,FALSE)*DC$19+DC$18*VLOOKUP(DC$1,Conditions!$A:$CT,MATCH($B63&amp;"_m2",Conditions!$S$1:$CT$1,0)+Conditions!$Q$2,FALSE))+VLOOKUP(DC$1,Conditions!$A:$CT,MATCH($B63&amp;"_b",Conditions!$S$1:$CT$1,0)+Conditions!$Q$2,FALSE),"")</f>
        <v>9.7761510053679178E-6</v>
      </c>
      <c r="DD63" s="15">
        <f>IF(DD37,DD47*(VLOOKUP(DD$1,Conditions!$A:$CT,MATCH($B63&amp;"_m1",Conditions!$S$1:$CT$1,0)+Conditions!$Q$2,FALSE)*DD$19+DD$18*VLOOKUP(DD$1,Conditions!$A:$CT,MATCH($B63&amp;"_m2",Conditions!$S$1:$CT$1,0)+Conditions!$Q$2,FALSE))+VLOOKUP(DD$1,Conditions!$A:$CT,MATCH($B63&amp;"_b",Conditions!$S$1:$CT$1,0)+Conditions!$Q$2,FALSE),"")</f>
        <v>8.7306310970245465E-6</v>
      </c>
      <c r="DE63" s="15">
        <f>IF(DE37,DE47*(VLOOKUP(DE$1,Conditions!$A:$CT,MATCH($B63&amp;"_m1",Conditions!$S$1:$CT$1,0)+Conditions!$Q$2,FALSE)*DE$19+DE$18*VLOOKUP(DE$1,Conditions!$A:$CT,MATCH($B63&amp;"_m2",Conditions!$S$1:$CT$1,0)+Conditions!$Q$2,FALSE))+VLOOKUP(DE$1,Conditions!$A:$CT,MATCH($B63&amp;"_b",Conditions!$S$1:$CT$1,0)+Conditions!$Q$2,FALSE),"")</f>
        <v>7.6238318048353137E-6</v>
      </c>
      <c r="DF63" s="15">
        <f>IF(DF37,DF47*(VLOOKUP(DF$1,Conditions!$A:$CT,MATCH($B63&amp;"_m1",Conditions!$S$1:$CT$1,0)+Conditions!$Q$2,FALSE)*DF$19+DF$18*VLOOKUP(DF$1,Conditions!$A:$CT,MATCH($B63&amp;"_m2",Conditions!$S$1:$CT$1,0)+Conditions!$Q$2,FALSE))+VLOOKUP(DF$1,Conditions!$A:$CT,MATCH($B63&amp;"_b",Conditions!$S$1:$CT$1,0)+Conditions!$Q$2,FALSE),"")</f>
        <v>8.8641318342530211E-6</v>
      </c>
      <c r="DG63" s="15">
        <f>IF(DG37,DG47*(VLOOKUP(DG$1,Conditions!$A:$CT,MATCH($B63&amp;"_m1",Conditions!$S$1:$CT$1,0)+Conditions!$Q$2,FALSE)*DG$19+DG$18*VLOOKUP(DG$1,Conditions!$A:$CT,MATCH($B63&amp;"_m2",Conditions!$S$1:$CT$1,0)+Conditions!$Q$2,FALSE))+VLOOKUP(DG$1,Conditions!$A:$CT,MATCH($B63&amp;"_b",Conditions!$S$1:$CT$1,0)+Conditions!$Q$2,FALSE),"")</f>
        <v>8.9560682203799714E-6</v>
      </c>
      <c r="DH63" s="15" t="str">
        <f>IF(DH37,DH47*(VLOOKUP(DH$1,Conditions!$A:$CT,MATCH($B63&amp;"_m1",Conditions!$S$1:$CT$1,0)+Conditions!$Q$2,FALSE)*DH$19+DH$18*VLOOKUP(DH$1,Conditions!$A:$CT,MATCH($B63&amp;"_m2",Conditions!$S$1:$CT$1,0)+Conditions!$Q$2,FALSE))+VLOOKUP(DH$1,Conditions!$A:$CT,MATCH($B63&amp;"_b",Conditions!$S$1:$CT$1,0)+Conditions!$Q$2,FALSE),"")</f>
        <v/>
      </c>
      <c r="DI63" s="15" t="str">
        <f>IF(DI37,DI47*(VLOOKUP(DI$1,Conditions!$A:$CT,MATCH($B63&amp;"_m1",Conditions!$S$1:$CT$1,0)+Conditions!$Q$2,FALSE)*DI$19+DI$18*VLOOKUP(DI$1,Conditions!$A:$CT,MATCH($B63&amp;"_m2",Conditions!$S$1:$CT$1,0)+Conditions!$Q$2,FALSE))+VLOOKUP(DI$1,Conditions!$A:$CT,MATCH($B63&amp;"_b",Conditions!$S$1:$CT$1,0)+Conditions!$Q$2,FALSE),"")</f>
        <v/>
      </c>
      <c r="DJ63" s="15" t="str">
        <f>IF(DJ37,DJ47*(VLOOKUP(DJ$1,Conditions!$A:$CT,MATCH($B63&amp;"_m1",Conditions!$S$1:$CT$1,0)+Conditions!$Q$2,FALSE)*DJ$19+DJ$18*VLOOKUP(DJ$1,Conditions!$A:$CT,MATCH($B63&amp;"_m2",Conditions!$S$1:$CT$1,0)+Conditions!$Q$2,FALSE))+VLOOKUP(DJ$1,Conditions!$A:$CT,MATCH($B63&amp;"_b",Conditions!$S$1:$CT$1,0)+Conditions!$Q$2,FALSE),"")</f>
        <v/>
      </c>
      <c r="DK63" s="15" t="str">
        <f>IF(DK37,DK47*(VLOOKUP(DK$1,Conditions!$A:$CT,MATCH($B63&amp;"_m1",Conditions!$S$1:$CT$1,0)+Conditions!$Q$2,FALSE)*DK$19+DK$18*VLOOKUP(DK$1,Conditions!$A:$CT,MATCH($B63&amp;"_m2",Conditions!$S$1:$CT$1,0)+Conditions!$Q$2,FALSE))+VLOOKUP(DK$1,Conditions!$A:$CT,MATCH($B63&amp;"_b",Conditions!$S$1:$CT$1,0)+Conditions!$Q$2,FALSE),"")</f>
        <v/>
      </c>
      <c r="DL63" s="15" t="str">
        <f>IF(DL37,DL47*(VLOOKUP(DL$1,Conditions!$A:$CT,MATCH($B63&amp;"_m1",Conditions!$S$1:$CT$1,0)+Conditions!$Q$2,FALSE)*DL$19+DL$18*VLOOKUP(DL$1,Conditions!$A:$CT,MATCH($B63&amp;"_m2",Conditions!$S$1:$CT$1,0)+Conditions!$Q$2,FALSE))+VLOOKUP(DL$1,Conditions!$A:$CT,MATCH($B63&amp;"_b",Conditions!$S$1:$CT$1,0)+Conditions!$Q$2,FALSE),"")</f>
        <v/>
      </c>
      <c r="DM63" s="15" t="str">
        <f>IF(DM37,DM47*(VLOOKUP(DM$1,Conditions!$A:$CT,MATCH($B63&amp;"_m1",Conditions!$S$1:$CT$1,0)+Conditions!$Q$2,FALSE)*DM$19+DM$18*VLOOKUP(DM$1,Conditions!$A:$CT,MATCH($B63&amp;"_m2",Conditions!$S$1:$CT$1,0)+Conditions!$Q$2,FALSE))+VLOOKUP(DM$1,Conditions!$A:$CT,MATCH($B63&amp;"_b",Conditions!$S$1:$CT$1,0)+Conditions!$Q$2,FALSE),"")</f>
        <v/>
      </c>
      <c r="DN63" s="15" t="str">
        <f>IF(DN37,DN47*(VLOOKUP(DN$1,Conditions!$A:$CT,MATCH($B63&amp;"_m1",Conditions!$S$1:$CT$1,0)+Conditions!$Q$2,FALSE)*DN$19+DN$18*VLOOKUP(DN$1,Conditions!$A:$CT,MATCH($B63&amp;"_m2",Conditions!$S$1:$CT$1,0)+Conditions!$Q$2,FALSE))+VLOOKUP(DN$1,Conditions!$A:$CT,MATCH($B63&amp;"_b",Conditions!$S$1:$CT$1,0)+Conditions!$Q$2,FALSE),"")</f>
        <v/>
      </c>
      <c r="DO63" s="15" t="str">
        <f>IF(DO37,DO47*(VLOOKUP(DO$1,Conditions!$A:$CT,MATCH($B63&amp;"_m1",Conditions!$S$1:$CT$1,0)+Conditions!$Q$2,FALSE)*DO$19+DO$18*VLOOKUP(DO$1,Conditions!$A:$CT,MATCH($B63&amp;"_m2",Conditions!$S$1:$CT$1,0)+Conditions!$Q$2,FALSE))+VLOOKUP(DO$1,Conditions!$A:$CT,MATCH($B63&amp;"_b",Conditions!$S$1:$CT$1,0)+Conditions!$Q$2,FALSE),"")</f>
        <v/>
      </c>
      <c r="DP63" s="15" t="str">
        <f>IF(DP37,DP47*(VLOOKUP(DP$1,Conditions!$A:$CT,MATCH($B63&amp;"_m1",Conditions!$S$1:$CT$1,0)+Conditions!$Q$2,FALSE)*DP$19+DP$18*VLOOKUP(DP$1,Conditions!$A:$CT,MATCH($B63&amp;"_m2",Conditions!$S$1:$CT$1,0)+Conditions!$Q$2,FALSE))+VLOOKUP(DP$1,Conditions!$A:$CT,MATCH($B63&amp;"_b",Conditions!$S$1:$CT$1,0)+Conditions!$Q$2,FALSE),"")</f>
        <v/>
      </c>
      <c r="DQ63" s="15" t="str">
        <f>IF(DQ37,DQ47*(VLOOKUP(DQ$1,Conditions!$A:$CT,MATCH($B63&amp;"_m1",Conditions!$S$1:$CT$1,0)+Conditions!$Q$2,FALSE)*DQ$19+DQ$18*VLOOKUP(DQ$1,Conditions!$A:$CT,MATCH($B63&amp;"_m2",Conditions!$S$1:$CT$1,0)+Conditions!$Q$2,FALSE))+VLOOKUP(DQ$1,Conditions!$A:$CT,MATCH($B63&amp;"_b",Conditions!$S$1:$CT$1,0)+Conditions!$Q$2,FALSE),"")</f>
        <v/>
      </c>
      <c r="DR63" s="15" t="str">
        <f>IF(DR37,DR47*(VLOOKUP(DR$1,Conditions!$A:$CT,MATCH($B63&amp;"_m1",Conditions!$S$1:$CT$1,0)+Conditions!$Q$2,FALSE)*DR$19+DR$18*VLOOKUP(DR$1,Conditions!$A:$CT,MATCH($B63&amp;"_m2",Conditions!$S$1:$CT$1,0)+Conditions!$Q$2,FALSE))+VLOOKUP(DR$1,Conditions!$A:$CT,MATCH($B63&amp;"_b",Conditions!$S$1:$CT$1,0)+Conditions!$Q$2,FALSE),"")</f>
        <v/>
      </c>
      <c r="DS63" s="15" t="str">
        <f>IF(DS37,DS47*(VLOOKUP(DS$1,Conditions!$A:$CT,MATCH($B63&amp;"_m1",Conditions!$S$1:$CT$1,0)+Conditions!$Q$2,FALSE)*DS$19+DS$18*VLOOKUP(DS$1,Conditions!$A:$CT,MATCH($B63&amp;"_m2",Conditions!$S$1:$CT$1,0)+Conditions!$Q$2,FALSE))+VLOOKUP(DS$1,Conditions!$A:$CT,MATCH($B63&amp;"_b",Conditions!$S$1:$CT$1,0)+Conditions!$Q$2,FALSE),"")</f>
        <v/>
      </c>
      <c r="DT63" s="15" t="str">
        <f>IF(DT37,DT47*(VLOOKUP(DT$1,Conditions!$A:$CT,MATCH($B63&amp;"_m1",Conditions!$S$1:$CT$1,0)+Conditions!$Q$2,FALSE)*DT$19+DT$18*VLOOKUP(DT$1,Conditions!$A:$CT,MATCH($B63&amp;"_m2",Conditions!$S$1:$CT$1,0)+Conditions!$Q$2,FALSE))+VLOOKUP(DT$1,Conditions!$A:$CT,MATCH($B63&amp;"_b",Conditions!$S$1:$CT$1,0)+Conditions!$Q$2,FALSE),"")</f>
        <v/>
      </c>
      <c r="DU63" s="15" t="str">
        <f>IF(DU37,DU47*(VLOOKUP(DU$1,Conditions!$A:$CT,MATCH($B63&amp;"_m1",Conditions!$S$1:$CT$1,0)+Conditions!$Q$2,FALSE)*DU$19+DU$18*VLOOKUP(DU$1,Conditions!$A:$CT,MATCH($B63&amp;"_m2",Conditions!$S$1:$CT$1,0)+Conditions!$Q$2,FALSE))+VLOOKUP(DU$1,Conditions!$A:$CT,MATCH($B63&amp;"_b",Conditions!$S$1:$CT$1,0)+Conditions!$Q$2,FALSE),"")</f>
        <v/>
      </c>
      <c r="DV63" s="15" t="str">
        <f>IF(DV37,DV47*(VLOOKUP(DV$1,Conditions!$A:$CT,MATCH($B63&amp;"_m1",Conditions!$S$1:$CT$1,0)+Conditions!$Q$2,FALSE)*DV$19+DV$18*VLOOKUP(DV$1,Conditions!$A:$CT,MATCH($B63&amp;"_m2",Conditions!$S$1:$CT$1,0)+Conditions!$Q$2,FALSE))+VLOOKUP(DV$1,Conditions!$A:$CT,MATCH($B63&amp;"_b",Conditions!$S$1:$CT$1,0)+Conditions!$Q$2,FALSE),"")</f>
        <v/>
      </c>
      <c r="DW63" s="15" t="str">
        <f>IF(DW37,DW47*(VLOOKUP(DW$1,Conditions!$A:$CT,MATCH($B63&amp;"_m1",Conditions!$S$1:$CT$1,0)+Conditions!$Q$2,FALSE)*DW$19+DW$18*VLOOKUP(DW$1,Conditions!$A:$CT,MATCH($B63&amp;"_m2",Conditions!$S$1:$CT$1,0)+Conditions!$Q$2,FALSE))+VLOOKUP(DW$1,Conditions!$A:$CT,MATCH($B63&amp;"_b",Conditions!$S$1:$CT$1,0)+Conditions!$Q$2,FALSE),"")</f>
        <v/>
      </c>
      <c r="DX63" s="15" t="str">
        <f>IF(DX37,DX47*(VLOOKUP(DX$1,Conditions!$A:$CT,MATCH($B63&amp;"_m1",Conditions!$S$1:$CT$1,0)+Conditions!$Q$2,FALSE)*DX$19+DX$18*VLOOKUP(DX$1,Conditions!$A:$CT,MATCH($B63&amp;"_m2",Conditions!$S$1:$CT$1,0)+Conditions!$Q$2,FALSE))+VLOOKUP(DX$1,Conditions!$A:$CT,MATCH($B63&amp;"_b",Conditions!$S$1:$CT$1,0)+Conditions!$Q$2,FALSE),"")</f>
        <v/>
      </c>
      <c r="DY63" s="15" t="str">
        <f>IF(DY37,DY47*(VLOOKUP(DY$1,Conditions!$A:$CT,MATCH($B63&amp;"_m1",Conditions!$S$1:$CT$1,0)+Conditions!$Q$2,FALSE)*DY$19+DY$18*VLOOKUP(DY$1,Conditions!$A:$CT,MATCH($B63&amp;"_m2",Conditions!$S$1:$CT$1,0)+Conditions!$Q$2,FALSE))+VLOOKUP(DY$1,Conditions!$A:$CT,MATCH($B63&amp;"_b",Conditions!$S$1:$CT$1,0)+Conditions!$Q$2,FALSE),"")</f>
        <v/>
      </c>
      <c r="DZ63" s="15" t="str">
        <f>IF(DZ37,DZ47*(VLOOKUP(DZ$1,Conditions!$A:$CT,MATCH($B63&amp;"_m1",Conditions!$S$1:$CT$1,0)+Conditions!$Q$2,FALSE)*DZ$19+DZ$18*VLOOKUP(DZ$1,Conditions!$A:$CT,MATCH($B63&amp;"_m2",Conditions!$S$1:$CT$1,0)+Conditions!$Q$2,FALSE))+VLOOKUP(DZ$1,Conditions!$A:$CT,MATCH($B63&amp;"_b",Conditions!$S$1:$CT$1,0)+Conditions!$Q$2,FALSE),"")</f>
        <v/>
      </c>
      <c r="EA63" s="15" t="str">
        <f>IF(EA37,EA47*(VLOOKUP(EA$1,Conditions!$A:$CT,MATCH($B63&amp;"_m1",Conditions!$S$1:$CT$1,0)+Conditions!$Q$2,FALSE)*EA$19+EA$18*VLOOKUP(EA$1,Conditions!$A:$CT,MATCH($B63&amp;"_m2",Conditions!$S$1:$CT$1,0)+Conditions!$Q$2,FALSE))+VLOOKUP(EA$1,Conditions!$A:$CT,MATCH($B63&amp;"_b",Conditions!$S$1:$CT$1,0)+Conditions!$Q$2,FALSE),"")</f>
        <v/>
      </c>
      <c r="EB63" s="15" t="str">
        <f>IF(EB37,EB47*(VLOOKUP(EB$1,Conditions!$A:$CT,MATCH($B63&amp;"_m1",Conditions!$S$1:$CT$1,0)+Conditions!$Q$2,FALSE)*EB$19+EB$18*VLOOKUP(EB$1,Conditions!$A:$CT,MATCH($B63&amp;"_m2",Conditions!$S$1:$CT$1,0)+Conditions!$Q$2,FALSE))+VLOOKUP(EB$1,Conditions!$A:$CT,MATCH($B63&amp;"_b",Conditions!$S$1:$CT$1,0)+Conditions!$Q$2,FALSE),"")</f>
        <v/>
      </c>
      <c r="EC63" s="15" t="str">
        <f>IF(EC37,EC47*(VLOOKUP(EC$1,Conditions!$A:$CT,MATCH($B63&amp;"_m1",Conditions!$S$1:$CT$1,0)+Conditions!$Q$2,FALSE)*EC$19+EC$18*VLOOKUP(EC$1,Conditions!$A:$CT,MATCH($B63&amp;"_m2",Conditions!$S$1:$CT$1,0)+Conditions!$Q$2,FALSE))+VLOOKUP(EC$1,Conditions!$A:$CT,MATCH($B63&amp;"_b",Conditions!$S$1:$CT$1,0)+Conditions!$Q$2,FALSE),"")</f>
        <v/>
      </c>
      <c r="ED63" s="15" t="str">
        <f>IF(ED37,ED47*(VLOOKUP(ED$1,Conditions!$A:$CT,MATCH($B63&amp;"_m1",Conditions!$S$1:$CT$1,0)+Conditions!$Q$2,FALSE)*ED$19+ED$18*VLOOKUP(ED$1,Conditions!$A:$CT,MATCH($B63&amp;"_m2",Conditions!$S$1:$CT$1,0)+Conditions!$Q$2,FALSE))+VLOOKUP(ED$1,Conditions!$A:$CT,MATCH($B63&amp;"_b",Conditions!$S$1:$CT$1,0)+Conditions!$Q$2,FALSE),"")</f>
        <v/>
      </c>
      <c r="EE63" s="15" t="str">
        <f>IF(EE37,EE47*(VLOOKUP(EE$1,Conditions!$A:$CT,MATCH($B63&amp;"_m1",Conditions!$S$1:$CT$1,0)+Conditions!$Q$2,FALSE)*EE$19+EE$18*VLOOKUP(EE$1,Conditions!$A:$CT,MATCH($B63&amp;"_m2",Conditions!$S$1:$CT$1,0)+Conditions!$Q$2,FALSE))+VLOOKUP(EE$1,Conditions!$A:$CT,MATCH($B63&amp;"_b",Conditions!$S$1:$CT$1,0)+Conditions!$Q$2,FALSE),"")</f>
        <v/>
      </c>
      <c r="EF63" s="15" t="str">
        <f>IF(EF37,EF47*(VLOOKUP(EF$1,Conditions!$A:$CT,MATCH($B63&amp;"_m1",Conditions!$S$1:$CT$1,0)+Conditions!$Q$2,FALSE)*EF$19+EF$18*VLOOKUP(EF$1,Conditions!$A:$CT,MATCH($B63&amp;"_m2",Conditions!$S$1:$CT$1,0)+Conditions!$Q$2,FALSE))+VLOOKUP(EF$1,Conditions!$A:$CT,MATCH($B63&amp;"_b",Conditions!$S$1:$CT$1,0)+Conditions!$Q$2,FALSE),"")</f>
        <v/>
      </c>
      <c r="EG63" s="15" t="str">
        <f>IF(EG37,EG47*(VLOOKUP(EG$1,Conditions!$A:$CT,MATCH($B63&amp;"_m1",Conditions!$S$1:$CT$1,0)+Conditions!$Q$2,FALSE)*EG$19+EG$18*VLOOKUP(EG$1,Conditions!$A:$CT,MATCH($B63&amp;"_m2",Conditions!$S$1:$CT$1,0)+Conditions!$Q$2,FALSE))+VLOOKUP(EG$1,Conditions!$A:$CT,MATCH($B63&amp;"_b",Conditions!$S$1:$CT$1,0)+Conditions!$Q$2,FALSE),"")</f>
        <v/>
      </c>
      <c r="EH63" s="15" t="str">
        <f>IF(EH37,EH47*(VLOOKUP(EH$1,Conditions!$A:$CT,MATCH($B63&amp;"_m1",Conditions!$S$1:$CT$1,0)+Conditions!$Q$2,FALSE)*EH$19+EH$18*VLOOKUP(EH$1,Conditions!$A:$CT,MATCH($B63&amp;"_m2",Conditions!$S$1:$CT$1,0)+Conditions!$Q$2,FALSE))+VLOOKUP(EH$1,Conditions!$A:$CT,MATCH($B63&amp;"_b",Conditions!$S$1:$CT$1,0)+Conditions!$Q$2,FALSE),"")</f>
        <v/>
      </c>
      <c r="EI63" s="15" t="str">
        <f>IF(EI37,EI47*(VLOOKUP(EI$1,Conditions!$A:$CT,MATCH($B63&amp;"_m1",Conditions!$S$1:$CT$1,0)+Conditions!$Q$2,FALSE)*EI$19+EI$18*VLOOKUP(EI$1,Conditions!$A:$CT,MATCH($B63&amp;"_m2",Conditions!$S$1:$CT$1,0)+Conditions!$Q$2,FALSE))+VLOOKUP(EI$1,Conditions!$A:$CT,MATCH($B63&amp;"_b",Conditions!$S$1:$CT$1,0)+Conditions!$Q$2,FALSE),"")</f>
        <v/>
      </c>
      <c r="EJ63" s="15" t="str">
        <f>IF(EJ37,EJ47*(VLOOKUP(EJ$1,Conditions!$A:$CT,MATCH($B63&amp;"_m1",Conditions!$S$1:$CT$1,0)+Conditions!$Q$2,FALSE)*EJ$19+EJ$18*VLOOKUP(EJ$1,Conditions!$A:$CT,MATCH($B63&amp;"_m2",Conditions!$S$1:$CT$1,0)+Conditions!$Q$2,FALSE))+VLOOKUP(EJ$1,Conditions!$A:$CT,MATCH($B63&amp;"_b",Conditions!$S$1:$CT$1,0)+Conditions!$Q$2,FALSE),"")</f>
        <v/>
      </c>
      <c r="EK63" s="15" t="str">
        <f>IF(EK37,EK47*(VLOOKUP(EK$1,Conditions!$A:$CT,MATCH($B63&amp;"_m1",Conditions!$S$1:$CT$1,0)+Conditions!$Q$2,FALSE)*EK$19+EK$18*VLOOKUP(EK$1,Conditions!$A:$CT,MATCH($B63&amp;"_m2",Conditions!$S$1:$CT$1,0)+Conditions!$Q$2,FALSE))+VLOOKUP(EK$1,Conditions!$A:$CT,MATCH($B63&amp;"_b",Conditions!$S$1:$CT$1,0)+Conditions!$Q$2,FALSE),"")</f>
        <v/>
      </c>
      <c r="EL63" s="15" t="str">
        <f>IF(EL37,EL47*(VLOOKUP(EL$1,Conditions!$A:$CT,MATCH($B63&amp;"_m1",Conditions!$S$1:$CT$1,0)+Conditions!$Q$2,FALSE)*EL$19+EL$18*VLOOKUP(EL$1,Conditions!$A:$CT,MATCH($B63&amp;"_m2",Conditions!$S$1:$CT$1,0)+Conditions!$Q$2,FALSE))+VLOOKUP(EL$1,Conditions!$A:$CT,MATCH($B63&amp;"_b",Conditions!$S$1:$CT$1,0)+Conditions!$Q$2,FALSE),"")</f>
        <v/>
      </c>
      <c r="EM63" s="15" t="str">
        <f>IF(EM37,EM47*(VLOOKUP(EM$1,Conditions!$A:$CT,MATCH($B63&amp;"_m1",Conditions!$S$1:$CT$1,0)+Conditions!$Q$2,FALSE)*EM$19+EM$18*VLOOKUP(EM$1,Conditions!$A:$CT,MATCH($B63&amp;"_m2",Conditions!$S$1:$CT$1,0)+Conditions!$Q$2,FALSE))+VLOOKUP(EM$1,Conditions!$A:$CT,MATCH($B63&amp;"_b",Conditions!$S$1:$CT$1,0)+Conditions!$Q$2,FALSE),"")</f>
        <v/>
      </c>
      <c r="EN63" s="15" t="str">
        <f>IF(EN37,EN47*(VLOOKUP(EN$1,Conditions!$A:$CT,MATCH($B63&amp;"_m1",Conditions!$S$1:$CT$1,0)+Conditions!$Q$2,FALSE)*EN$19+EN$18*VLOOKUP(EN$1,Conditions!$A:$CT,MATCH($B63&amp;"_m2",Conditions!$S$1:$CT$1,0)+Conditions!$Q$2,FALSE))+VLOOKUP(EN$1,Conditions!$A:$CT,MATCH($B63&amp;"_b",Conditions!$S$1:$CT$1,0)+Conditions!$Q$2,FALSE),"")</f>
        <v/>
      </c>
      <c r="EO63" s="15" t="str">
        <f>IF(EO37,EO47*(VLOOKUP(EO$1,Conditions!$A:$CT,MATCH($B63&amp;"_m1",Conditions!$S$1:$CT$1,0)+Conditions!$Q$2,FALSE)*EO$19+EO$18*VLOOKUP(EO$1,Conditions!$A:$CT,MATCH($B63&amp;"_m2",Conditions!$S$1:$CT$1,0)+Conditions!$Q$2,FALSE))+VLOOKUP(EO$1,Conditions!$A:$CT,MATCH($B63&amp;"_b",Conditions!$S$1:$CT$1,0)+Conditions!$Q$2,FALSE),"")</f>
        <v/>
      </c>
      <c r="EP63" s="15" t="str">
        <f>IF(EP37,EP47*(VLOOKUP(EP$1,Conditions!$A:$CT,MATCH($B63&amp;"_m1",Conditions!$S$1:$CT$1,0)+Conditions!$Q$2,FALSE)*EP$19+EP$18*VLOOKUP(EP$1,Conditions!$A:$CT,MATCH($B63&amp;"_m2",Conditions!$S$1:$CT$1,0)+Conditions!$Q$2,FALSE))+VLOOKUP(EP$1,Conditions!$A:$CT,MATCH($B63&amp;"_b",Conditions!$S$1:$CT$1,0)+Conditions!$Q$2,FALSE),"")</f>
        <v/>
      </c>
      <c r="EQ63" s="15" t="str">
        <f>IF(EQ37,EQ47*(VLOOKUP(EQ$1,Conditions!$A:$CT,MATCH($B63&amp;"_m1",Conditions!$S$1:$CT$1,0)+Conditions!$Q$2,FALSE)*EQ$19+EQ$18*VLOOKUP(EQ$1,Conditions!$A:$CT,MATCH($B63&amp;"_m2",Conditions!$S$1:$CT$1,0)+Conditions!$Q$2,FALSE))+VLOOKUP(EQ$1,Conditions!$A:$CT,MATCH($B63&amp;"_b",Conditions!$S$1:$CT$1,0)+Conditions!$Q$2,FALSE),"")</f>
        <v/>
      </c>
      <c r="ER63" s="15" t="str">
        <f>IF(ER37,ER47*(VLOOKUP(ER$1,Conditions!$A:$CT,MATCH($B63&amp;"_m1",Conditions!$S$1:$CT$1,0)+Conditions!$Q$2,FALSE)*ER$19+ER$18*VLOOKUP(ER$1,Conditions!$A:$CT,MATCH($B63&amp;"_m2",Conditions!$S$1:$CT$1,0)+Conditions!$Q$2,FALSE))+VLOOKUP(ER$1,Conditions!$A:$CT,MATCH($B63&amp;"_b",Conditions!$S$1:$CT$1,0)+Conditions!$Q$2,FALSE),"")</f>
        <v/>
      </c>
      <c r="ES63" s="15" t="str">
        <f>IF(ES37,ES47*(VLOOKUP(ES$1,Conditions!$A:$CT,MATCH($B63&amp;"_m1",Conditions!$S$1:$CT$1,0)+Conditions!$Q$2,FALSE)*ES$19+ES$18*VLOOKUP(ES$1,Conditions!$A:$CT,MATCH($B63&amp;"_m2",Conditions!$S$1:$CT$1,0)+Conditions!$Q$2,FALSE))+VLOOKUP(ES$1,Conditions!$A:$CT,MATCH($B63&amp;"_b",Conditions!$S$1:$CT$1,0)+Conditions!$Q$2,FALSE),"")</f>
        <v/>
      </c>
      <c r="ET63" s="15" t="str">
        <f>IF(ET37,ET47*(VLOOKUP(ET$1,Conditions!$A:$CT,MATCH($B63&amp;"_m1",Conditions!$S$1:$CT$1,0)+Conditions!$Q$2,FALSE)*ET$19+ET$18*VLOOKUP(ET$1,Conditions!$A:$CT,MATCH($B63&amp;"_m2",Conditions!$S$1:$CT$1,0)+Conditions!$Q$2,FALSE))+VLOOKUP(ET$1,Conditions!$A:$CT,MATCH($B63&amp;"_b",Conditions!$S$1:$CT$1,0)+Conditions!$Q$2,FALSE),"")</f>
        <v/>
      </c>
      <c r="EU63" s="15" t="str">
        <f>IF(EU37,EU47*(VLOOKUP(EU$1,Conditions!$A:$CT,MATCH($B63&amp;"_m1",Conditions!$S$1:$CT$1,0)+Conditions!$Q$2,FALSE)*EU$19+EU$18*VLOOKUP(EU$1,Conditions!$A:$CT,MATCH($B63&amp;"_m2",Conditions!$S$1:$CT$1,0)+Conditions!$Q$2,FALSE))+VLOOKUP(EU$1,Conditions!$A:$CT,MATCH($B63&amp;"_b",Conditions!$S$1:$CT$1,0)+Conditions!$Q$2,FALSE),"")</f>
        <v/>
      </c>
      <c r="EV63" s="15" t="str">
        <f>IF(EV37,EV47*(VLOOKUP(EV$1,Conditions!$A:$CT,MATCH($B63&amp;"_m1",Conditions!$S$1:$CT$1,0)+Conditions!$Q$2,FALSE)*EV$19+EV$18*VLOOKUP(EV$1,Conditions!$A:$CT,MATCH($B63&amp;"_m2",Conditions!$S$1:$CT$1,0)+Conditions!$Q$2,FALSE))+VLOOKUP(EV$1,Conditions!$A:$CT,MATCH($B63&amp;"_b",Conditions!$S$1:$CT$1,0)+Conditions!$Q$2,FALSE),"")</f>
        <v/>
      </c>
      <c r="EW63" s="15" t="str">
        <f>IF(EW37,EW47*(VLOOKUP(EW$1,Conditions!$A:$CT,MATCH($B63&amp;"_m1",Conditions!$S$1:$CT$1,0)+Conditions!$Q$2,FALSE)*EW$19+EW$18*VLOOKUP(EW$1,Conditions!$A:$CT,MATCH($B63&amp;"_m2",Conditions!$S$1:$CT$1,0)+Conditions!$Q$2,FALSE))+VLOOKUP(EW$1,Conditions!$A:$CT,MATCH($B63&amp;"_b",Conditions!$S$1:$CT$1,0)+Conditions!$Q$2,FALSE),"")</f>
        <v/>
      </c>
      <c r="EX63" s="15" t="str">
        <f>IF(EX37,EX47*(VLOOKUP(EX$1,Conditions!$A:$CT,MATCH($B63&amp;"_m1",Conditions!$S$1:$CT$1,0)+Conditions!$Q$2,FALSE)*EX$19+EX$18*VLOOKUP(EX$1,Conditions!$A:$CT,MATCH($B63&amp;"_m2",Conditions!$S$1:$CT$1,0)+Conditions!$Q$2,FALSE))+VLOOKUP(EX$1,Conditions!$A:$CT,MATCH($B63&amp;"_b",Conditions!$S$1:$CT$1,0)+Conditions!$Q$2,FALSE),"")</f>
        <v/>
      </c>
      <c r="EY63" s="15" t="str">
        <f>IF(EY37,EY47*(VLOOKUP(EY$1,Conditions!$A:$CT,MATCH($B63&amp;"_m1",Conditions!$S$1:$CT$1,0)+Conditions!$Q$2,FALSE)*EY$19+EY$18*VLOOKUP(EY$1,Conditions!$A:$CT,MATCH($B63&amp;"_m2",Conditions!$S$1:$CT$1,0)+Conditions!$Q$2,FALSE))+VLOOKUP(EY$1,Conditions!$A:$CT,MATCH($B63&amp;"_b",Conditions!$S$1:$CT$1,0)+Conditions!$Q$2,FALSE),"")</f>
        <v/>
      </c>
      <c r="EZ63" s="15" t="str">
        <f>IF(EZ37,EZ47*(VLOOKUP(EZ$1,Conditions!$A:$CT,MATCH($B63&amp;"_m1",Conditions!$S$1:$CT$1,0)+Conditions!$Q$2,FALSE)*EZ$19+EZ$18*VLOOKUP(EZ$1,Conditions!$A:$CT,MATCH($B63&amp;"_m2",Conditions!$S$1:$CT$1,0)+Conditions!$Q$2,FALSE))+VLOOKUP(EZ$1,Conditions!$A:$CT,MATCH($B63&amp;"_b",Conditions!$S$1:$CT$1,0)+Conditions!$Q$2,FALSE),"")</f>
        <v/>
      </c>
      <c r="FA63" s="15" t="str">
        <f>IF(FA37,FA47*(VLOOKUP(FA$1,Conditions!$A:$CT,MATCH($B63&amp;"_m1",Conditions!$S$1:$CT$1,0)+Conditions!$Q$2,FALSE)*FA$19+FA$18*VLOOKUP(FA$1,Conditions!$A:$CT,MATCH($B63&amp;"_m2",Conditions!$S$1:$CT$1,0)+Conditions!$Q$2,FALSE))+VLOOKUP(FA$1,Conditions!$A:$CT,MATCH($B63&amp;"_b",Conditions!$S$1:$CT$1,0)+Conditions!$Q$2,FALSE),"")</f>
        <v/>
      </c>
      <c r="FB63" s="15" t="str">
        <f>IF(FB37,FB47*(VLOOKUP(FB$1,Conditions!$A:$CT,MATCH($B63&amp;"_m1",Conditions!$S$1:$CT$1,0)+Conditions!$Q$2,FALSE)*FB$19+FB$18*VLOOKUP(FB$1,Conditions!$A:$CT,MATCH($B63&amp;"_m2",Conditions!$S$1:$CT$1,0)+Conditions!$Q$2,FALSE))+VLOOKUP(FB$1,Conditions!$A:$CT,MATCH($B63&amp;"_b",Conditions!$S$1:$CT$1,0)+Conditions!$Q$2,FALSE),"")</f>
        <v/>
      </c>
      <c r="FC63" s="15" t="str">
        <f>IF(FC37,FC47*(VLOOKUP(FC$1,Conditions!$A:$CT,MATCH($B63&amp;"_m1",Conditions!$S$1:$CT$1,0)+Conditions!$Q$2,FALSE)*FC$19+FC$18*VLOOKUP(FC$1,Conditions!$A:$CT,MATCH($B63&amp;"_m2",Conditions!$S$1:$CT$1,0)+Conditions!$Q$2,FALSE))+VLOOKUP(FC$1,Conditions!$A:$CT,MATCH($B63&amp;"_b",Conditions!$S$1:$CT$1,0)+Conditions!$Q$2,FALSE),"")</f>
        <v/>
      </c>
      <c r="FD63" s="15" t="str">
        <f>IF(FD37,FD47*(VLOOKUP(FD$1,Conditions!$A:$CT,MATCH($B63&amp;"_m1",Conditions!$S$1:$CT$1,0)+Conditions!$Q$2,FALSE)*FD$19+FD$18*VLOOKUP(FD$1,Conditions!$A:$CT,MATCH($B63&amp;"_m2",Conditions!$S$1:$CT$1,0)+Conditions!$Q$2,FALSE))+VLOOKUP(FD$1,Conditions!$A:$CT,MATCH($B63&amp;"_b",Conditions!$S$1:$CT$1,0)+Conditions!$Q$2,FALSE),"")</f>
        <v/>
      </c>
      <c r="FE63" s="15" t="str">
        <f>IF(FE37,FE47*(VLOOKUP(FE$1,Conditions!$A:$CT,MATCH($B63&amp;"_m1",Conditions!$S$1:$CT$1,0)+Conditions!$Q$2,FALSE)*FE$19+FE$18*VLOOKUP(FE$1,Conditions!$A:$CT,MATCH($B63&amp;"_m2",Conditions!$S$1:$CT$1,0)+Conditions!$Q$2,FALSE))+VLOOKUP(FE$1,Conditions!$A:$CT,MATCH($B63&amp;"_b",Conditions!$S$1:$CT$1,0)+Conditions!$Q$2,FALSE),"")</f>
        <v/>
      </c>
      <c r="FF63" s="15" t="str">
        <f>IF(FF37,FF47*(VLOOKUP(FF$1,Conditions!$A:$CT,MATCH($B63&amp;"_m1",Conditions!$S$1:$CT$1,0)+Conditions!$Q$2,FALSE)*FF$19+FF$18*VLOOKUP(FF$1,Conditions!$A:$CT,MATCH($B63&amp;"_m2",Conditions!$S$1:$CT$1,0)+Conditions!$Q$2,FALSE))+VLOOKUP(FF$1,Conditions!$A:$CT,MATCH($B63&amp;"_b",Conditions!$S$1:$CT$1,0)+Conditions!$Q$2,FALSE),"")</f>
        <v/>
      </c>
      <c r="FG63" s="15" t="str">
        <f>IF(FG37,FG47*(VLOOKUP(FG$1,Conditions!$A:$CT,MATCH($B63&amp;"_m1",Conditions!$S$1:$CT$1,0)+Conditions!$Q$2,FALSE)*FG$19+FG$18*VLOOKUP(FG$1,Conditions!$A:$CT,MATCH($B63&amp;"_m2",Conditions!$S$1:$CT$1,0)+Conditions!$Q$2,FALSE))+VLOOKUP(FG$1,Conditions!$A:$CT,MATCH($B63&amp;"_b",Conditions!$S$1:$CT$1,0)+Conditions!$Q$2,FALSE),"")</f>
        <v/>
      </c>
      <c r="FH63" s="15" t="str">
        <f>IF(FH37,FH47*(VLOOKUP(FH$1,Conditions!$A:$CT,MATCH($B63&amp;"_m1",Conditions!$S$1:$CT$1,0)+Conditions!$Q$2,FALSE)*FH$19+FH$18*VLOOKUP(FH$1,Conditions!$A:$CT,MATCH($B63&amp;"_m2",Conditions!$S$1:$CT$1,0)+Conditions!$Q$2,FALSE))+VLOOKUP(FH$1,Conditions!$A:$CT,MATCH($B63&amp;"_b",Conditions!$S$1:$CT$1,0)+Conditions!$Q$2,FALSE),"")</f>
        <v/>
      </c>
      <c r="FI63" s="15" t="str">
        <f>IF(FI37,FI47*(VLOOKUP(FI$1,Conditions!$A:$CT,MATCH($B63&amp;"_m1",Conditions!$S$1:$CT$1,0)+Conditions!$Q$2,FALSE)*FI$19+FI$18*VLOOKUP(FI$1,Conditions!$A:$CT,MATCH($B63&amp;"_m2",Conditions!$S$1:$CT$1,0)+Conditions!$Q$2,FALSE))+VLOOKUP(FI$1,Conditions!$A:$CT,MATCH($B63&amp;"_b",Conditions!$S$1:$CT$1,0)+Conditions!$Q$2,FALSE),"")</f>
        <v/>
      </c>
      <c r="FJ63" s="15" t="str">
        <f>IF(FJ37,FJ47*(VLOOKUP(FJ$1,Conditions!$A:$CT,MATCH($B63&amp;"_m1",Conditions!$S$1:$CT$1,0)+Conditions!$Q$2,FALSE)*FJ$19+FJ$18*VLOOKUP(FJ$1,Conditions!$A:$CT,MATCH($B63&amp;"_m2",Conditions!$S$1:$CT$1,0)+Conditions!$Q$2,FALSE))+VLOOKUP(FJ$1,Conditions!$A:$CT,MATCH($B63&amp;"_b",Conditions!$S$1:$CT$1,0)+Conditions!$Q$2,FALSE),"")</f>
        <v/>
      </c>
      <c r="FK63" s="15" t="str">
        <f>IF(FK37,FK47*(VLOOKUP(FK$1,Conditions!$A:$CT,MATCH($B63&amp;"_m1",Conditions!$S$1:$CT$1,0)+Conditions!$Q$2,FALSE)*FK$19+FK$18*VLOOKUP(FK$1,Conditions!$A:$CT,MATCH($B63&amp;"_m2",Conditions!$S$1:$CT$1,0)+Conditions!$Q$2,FALSE))+VLOOKUP(FK$1,Conditions!$A:$CT,MATCH($B63&amp;"_b",Conditions!$S$1:$CT$1,0)+Conditions!$Q$2,FALSE),"")</f>
        <v/>
      </c>
      <c r="FL63" s="15" t="str">
        <f>IF(FL37,FL47*(VLOOKUP(FL$1,Conditions!$A:$CT,MATCH($B63&amp;"_m1",Conditions!$S$1:$CT$1,0)+Conditions!$Q$2,FALSE)*FL$19+FL$18*VLOOKUP(FL$1,Conditions!$A:$CT,MATCH($B63&amp;"_m2",Conditions!$S$1:$CT$1,0)+Conditions!$Q$2,FALSE))+VLOOKUP(FL$1,Conditions!$A:$CT,MATCH($B63&amp;"_b",Conditions!$S$1:$CT$1,0)+Conditions!$Q$2,FALSE),"")</f>
        <v/>
      </c>
      <c r="FM63" s="15" t="str">
        <f>IF(FM37,FM47*(VLOOKUP(FM$1,Conditions!$A:$CT,MATCH($B63&amp;"_m1",Conditions!$S$1:$CT$1,0)+Conditions!$Q$2,FALSE)*FM$19+FM$18*VLOOKUP(FM$1,Conditions!$A:$CT,MATCH($B63&amp;"_m2",Conditions!$S$1:$CT$1,0)+Conditions!$Q$2,FALSE))+VLOOKUP(FM$1,Conditions!$A:$CT,MATCH($B63&amp;"_b",Conditions!$S$1:$CT$1,0)+Conditions!$Q$2,FALSE),"")</f>
        <v/>
      </c>
      <c r="FN63" s="15" t="str">
        <f>IF(FN37,FN47*(VLOOKUP(FN$1,Conditions!$A:$CT,MATCH($B63&amp;"_m1",Conditions!$S$1:$CT$1,0)+Conditions!$Q$2,FALSE)*FN$19+FN$18*VLOOKUP(FN$1,Conditions!$A:$CT,MATCH($B63&amp;"_m2",Conditions!$S$1:$CT$1,0)+Conditions!$Q$2,FALSE))+VLOOKUP(FN$1,Conditions!$A:$CT,MATCH($B63&amp;"_b",Conditions!$S$1:$CT$1,0)+Conditions!$Q$2,FALSE),"")</f>
        <v/>
      </c>
      <c r="FO63" s="15" t="str">
        <f>IF(FO37,FO47*(VLOOKUP(FO$1,Conditions!$A:$CT,MATCH($B63&amp;"_m1",Conditions!$S$1:$CT$1,0)+Conditions!$Q$2,FALSE)*FO$19+FO$18*VLOOKUP(FO$1,Conditions!$A:$CT,MATCH($B63&amp;"_m2",Conditions!$S$1:$CT$1,0)+Conditions!$Q$2,FALSE))+VLOOKUP(FO$1,Conditions!$A:$CT,MATCH($B63&amp;"_b",Conditions!$S$1:$CT$1,0)+Conditions!$Q$2,FALSE),"")</f>
        <v/>
      </c>
      <c r="FP63" s="15" t="str">
        <f>IF(FP37,FP47*(VLOOKUP(FP$1,Conditions!$A:$CT,MATCH($B63&amp;"_m1",Conditions!$S$1:$CT$1,0)+Conditions!$Q$2,FALSE)*FP$19+FP$18*VLOOKUP(FP$1,Conditions!$A:$CT,MATCH($B63&amp;"_m2",Conditions!$S$1:$CT$1,0)+Conditions!$Q$2,FALSE))+VLOOKUP(FP$1,Conditions!$A:$CT,MATCH($B63&amp;"_b",Conditions!$S$1:$CT$1,0)+Conditions!$Q$2,FALSE),"")</f>
        <v/>
      </c>
      <c r="FQ63" s="15" t="str">
        <f>IF(FQ37,FQ47*(VLOOKUP(FQ$1,Conditions!$A:$CT,MATCH($B63&amp;"_m1",Conditions!$S$1:$CT$1,0)+Conditions!$Q$2,FALSE)*FQ$19+FQ$18*VLOOKUP(FQ$1,Conditions!$A:$CT,MATCH($B63&amp;"_m2",Conditions!$S$1:$CT$1,0)+Conditions!$Q$2,FALSE))+VLOOKUP(FQ$1,Conditions!$A:$CT,MATCH($B63&amp;"_b",Conditions!$S$1:$CT$1,0)+Conditions!$Q$2,FALSE),"")</f>
        <v/>
      </c>
      <c r="FR63" s="15" t="str">
        <f>IF(FR37,FR47*(VLOOKUP(FR$1,Conditions!$A:$CT,MATCH($B63&amp;"_m1",Conditions!$S$1:$CT$1,0)+Conditions!$Q$2,FALSE)*FR$19+FR$18*VLOOKUP(FR$1,Conditions!$A:$CT,MATCH($B63&amp;"_m2",Conditions!$S$1:$CT$1,0)+Conditions!$Q$2,FALSE))+VLOOKUP(FR$1,Conditions!$A:$CT,MATCH($B63&amp;"_b",Conditions!$S$1:$CT$1,0)+Conditions!$Q$2,FALSE),"")</f>
        <v/>
      </c>
      <c r="FS63" s="15" t="str">
        <f>IF(FS37,FS47*(VLOOKUP(FS$1,Conditions!$A:$CT,MATCH($B63&amp;"_m1",Conditions!$S$1:$CT$1,0)+Conditions!$Q$2,FALSE)*FS$19+FS$18*VLOOKUP(FS$1,Conditions!$A:$CT,MATCH($B63&amp;"_m2",Conditions!$S$1:$CT$1,0)+Conditions!$Q$2,FALSE))+VLOOKUP(FS$1,Conditions!$A:$CT,MATCH($B63&amp;"_b",Conditions!$S$1:$CT$1,0)+Conditions!$Q$2,FALSE),"")</f>
        <v/>
      </c>
      <c r="FT63" s="15" t="str">
        <f>IF(FT37,FT47*(VLOOKUP(FT$1,Conditions!$A:$CT,MATCH($B63&amp;"_m1",Conditions!$S$1:$CT$1,0)+Conditions!$Q$2,FALSE)*FT$19+FT$18*VLOOKUP(FT$1,Conditions!$A:$CT,MATCH($B63&amp;"_m2",Conditions!$S$1:$CT$1,0)+Conditions!$Q$2,FALSE))+VLOOKUP(FT$1,Conditions!$A:$CT,MATCH($B63&amp;"_b",Conditions!$S$1:$CT$1,0)+Conditions!$Q$2,FALSE),"")</f>
        <v/>
      </c>
      <c r="FU63" s="15" t="str">
        <f>IF(FU37,FU47*(VLOOKUP(FU$1,Conditions!$A:$CT,MATCH($B63&amp;"_m1",Conditions!$S$1:$CT$1,0)+Conditions!$Q$2,FALSE)*FU$19+FU$18*VLOOKUP(FU$1,Conditions!$A:$CT,MATCH($B63&amp;"_m2",Conditions!$S$1:$CT$1,0)+Conditions!$Q$2,FALSE))+VLOOKUP(FU$1,Conditions!$A:$CT,MATCH($B63&amp;"_b",Conditions!$S$1:$CT$1,0)+Conditions!$Q$2,FALSE),"")</f>
        <v/>
      </c>
      <c r="FV63" s="15" t="str">
        <f>IF(FV37,FV47*(VLOOKUP(FV$1,Conditions!$A:$CT,MATCH($B63&amp;"_m1",Conditions!$S$1:$CT$1,0)+Conditions!$Q$2,FALSE)*FV$19+FV$18*VLOOKUP(FV$1,Conditions!$A:$CT,MATCH($B63&amp;"_m2",Conditions!$S$1:$CT$1,0)+Conditions!$Q$2,FALSE))+VLOOKUP(FV$1,Conditions!$A:$CT,MATCH($B63&amp;"_b",Conditions!$S$1:$CT$1,0)+Conditions!$Q$2,FALSE),"")</f>
        <v/>
      </c>
      <c r="FW63" s="15" t="str">
        <f>IF(FW37,FW47*(VLOOKUP(FW$1,Conditions!$A:$CT,MATCH($B63&amp;"_m1",Conditions!$S$1:$CT$1,0)+Conditions!$Q$2,FALSE)*FW$19+FW$18*VLOOKUP(FW$1,Conditions!$A:$CT,MATCH($B63&amp;"_m2",Conditions!$S$1:$CT$1,0)+Conditions!$Q$2,FALSE))+VLOOKUP(FW$1,Conditions!$A:$CT,MATCH($B63&amp;"_b",Conditions!$S$1:$CT$1,0)+Conditions!$Q$2,FALSE),"")</f>
        <v/>
      </c>
      <c r="FX63" s="15" t="str">
        <f>IF(FX37,FX47*(VLOOKUP(FX$1,Conditions!$A:$CT,MATCH($B63&amp;"_m1",Conditions!$S$1:$CT$1,0)+Conditions!$Q$2,FALSE)*FX$19+FX$18*VLOOKUP(FX$1,Conditions!$A:$CT,MATCH($B63&amp;"_m2",Conditions!$S$1:$CT$1,0)+Conditions!$Q$2,FALSE))+VLOOKUP(FX$1,Conditions!$A:$CT,MATCH($B63&amp;"_b",Conditions!$S$1:$CT$1,0)+Conditions!$Q$2,FALSE),"")</f>
        <v/>
      </c>
      <c r="FY63" s="15" t="str">
        <f>IF(FY37,FY47*(VLOOKUP(FY$1,Conditions!$A:$CT,MATCH($B63&amp;"_m1",Conditions!$S$1:$CT$1,0)+Conditions!$Q$2,FALSE)*FY$19+FY$18*VLOOKUP(FY$1,Conditions!$A:$CT,MATCH($B63&amp;"_m2",Conditions!$S$1:$CT$1,0)+Conditions!$Q$2,FALSE))+VLOOKUP(FY$1,Conditions!$A:$CT,MATCH($B63&amp;"_b",Conditions!$S$1:$CT$1,0)+Conditions!$Q$2,FALSE),"")</f>
        <v/>
      </c>
      <c r="FZ63" s="15" t="str">
        <f>IF(FZ37,FZ47*(VLOOKUP(FZ$1,Conditions!$A:$CT,MATCH($B63&amp;"_m1",Conditions!$S$1:$CT$1,0)+Conditions!$Q$2,FALSE)*FZ$19+FZ$18*VLOOKUP(FZ$1,Conditions!$A:$CT,MATCH($B63&amp;"_m2",Conditions!$S$1:$CT$1,0)+Conditions!$Q$2,FALSE))+VLOOKUP(FZ$1,Conditions!$A:$CT,MATCH($B63&amp;"_b",Conditions!$S$1:$CT$1,0)+Conditions!$Q$2,FALSE),"")</f>
        <v/>
      </c>
      <c r="GA63" s="15" t="str">
        <f>IF(GA37,GA47*(VLOOKUP(GA$1,Conditions!$A:$CT,MATCH($B63&amp;"_m1",Conditions!$S$1:$CT$1,0)+Conditions!$Q$2,FALSE)*GA$19+GA$18*VLOOKUP(GA$1,Conditions!$A:$CT,MATCH($B63&amp;"_m2",Conditions!$S$1:$CT$1,0)+Conditions!$Q$2,FALSE))+VLOOKUP(GA$1,Conditions!$A:$CT,MATCH($B63&amp;"_b",Conditions!$S$1:$CT$1,0)+Conditions!$Q$2,FALSE),"")</f>
        <v/>
      </c>
      <c r="GB63" s="15" t="str">
        <f>IF(GB37,GB47*(VLOOKUP(GB$1,Conditions!$A:$CT,MATCH($B63&amp;"_m1",Conditions!$S$1:$CT$1,0)+Conditions!$Q$2,FALSE)*GB$19+GB$18*VLOOKUP(GB$1,Conditions!$A:$CT,MATCH($B63&amp;"_m2",Conditions!$S$1:$CT$1,0)+Conditions!$Q$2,FALSE))+VLOOKUP(GB$1,Conditions!$A:$CT,MATCH($B63&amp;"_b",Conditions!$S$1:$CT$1,0)+Conditions!$Q$2,FALSE),"")</f>
        <v/>
      </c>
      <c r="GC63" s="15" t="str">
        <f>IF(GC37,GC47*(VLOOKUP(GC$1,Conditions!$A:$CT,MATCH($B63&amp;"_m1",Conditions!$S$1:$CT$1,0)+Conditions!$Q$2,FALSE)*GC$19+GC$18*VLOOKUP(GC$1,Conditions!$A:$CT,MATCH($B63&amp;"_m2",Conditions!$S$1:$CT$1,0)+Conditions!$Q$2,FALSE))+VLOOKUP(GC$1,Conditions!$A:$CT,MATCH($B63&amp;"_b",Conditions!$S$1:$CT$1,0)+Conditions!$Q$2,FALSE),"")</f>
        <v/>
      </c>
      <c r="GD63" s="15" t="str">
        <f>IF(GD37,GD47*(VLOOKUP(GD$1,Conditions!$A:$CT,MATCH($B63&amp;"_m1",Conditions!$S$1:$CT$1,0)+Conditions!$Q$2,FALSE)*GD$19+GD$18*VLOOKUP(GD$1,Conditions!$A:$CT,MATCH($B63&amp;"_m2",Conditions!$S$1:$CT$1,0)+Conditions!$Q$2,FALSE))+VLOOKUP(GD$1,Conditions!$A:$CT,MATCH($B63&amp;"_b",Conditions!$S$1:$CT$1,0)+Conditions!$Q$2,FALSE),"")</f>
        <v/>
      </c>
      <c r="GE63" s="15" t="str">
        <f>IF(GE37,GE47*(VLOOKUP(GE$1,Conditions!$A:$CT,MATCH($B63&amp;"_m1",Conditions!$S$1:$CT$1,0)+Conditions!$Q$2,FALSE)*GE$19+GE$18*VLOOKUP(GE$1,Conditions!$A:$CT,MATCH($B63&amp;"_m2",Conditions!$S$1:$CT$1,0)+Conditions!$Q$2,FALSE))+VLOOKUP(GE$1,Conditions!$A:$CT,MATCH($B63&amp;"_b",Conditions!$S$1:$CT$1,0)+Conditions!$Q$2,FALSE),"")</f>
        <v/>
      </c>
      <c r="GF63" s="15" t="str">
        <f>IF(GF37,GF47*(VLOOKUP(GF$1,Conditions!$A:$CT,MATCH($B63&amp;"_m1",Conditions!$S$1:$CT$1,0)+Conditions!$Q$2,FALSE)*GF$19+GF$18*VLOOKUP(GF$1,Conditions!$A:$CT,MATCH($B63&amp;"_m2",Conditions!$S$1:$CT$1,0)+Conditions!$Q$2,FALSE))+VLOOKUP(GF$1,Conditions!$A:$CT,MATCH($B63&amp;"_b",Conditions!$S$1:$CT$1,0)+Conditions!$Q$2,FALSE),"")</f>
        <v/>
      </c>
      <c r="GG63" s="15" t="str">
        <f>IF(GG37,GG47*(VLOOKUP(GG$1,Conditions!$A:$CT,MATCH($B63&amp;"_m1",Conditions!$S$1:$CT$1,0)+Conditions!$Q$2,FALSE)*GG$19+GG$18*VLOOKUP(GG$1,Conditions!$A:$CT,MATCH($B63&amp;"_m2",Conditions!$S$1:$CT$1,0)+Conditions!$Q$2,FALSE))+VLOOKUP(GG$1,Conditions!$A:$CT,MATCH($B63&amp;"_b",Conditions!$S$1:$CT$1,0)+Conditions!$Q$2,FALSE),"")</f>
        <v/>
      </c>
      <c r="GH63" s="15" t="str">
        <f>IF(GH37,GH47*(VLOOKUP(GH$1,Conditions!$A:$CT,MATCH($B63&amp;"_m1",Conditions!$S$1:$CT$1,0)+Conditions!$Q$2,FALSE)*GH$19+GH$18*VLOOKUP(GH$1,Conditions!$A:$CT,MATCH($B63&amp;"_m2",Conditions!$S$1:$CT$1,0)+Conditions!$Q$2,FALSE))+VLOOKUP(GH$1,Conditions!$A:$CT,MATCH($B63&amp;"_b",Conditions!$S$1:$CT$1,0)+Conditions!$Q$2,FALSE),"")</f>
        <v/>
      </c>
      <c r="GI63" s="15" t="str">
        <f>IF(GI37,GI47*(VLOOKUP(GI$1,Conditions!$A:$CT,MATCH($B63&amp;"_m1",Conditions!$S$1:$CT$1,0)+Conditions!$Q$2,FALSE)*GI$19+GI$18*VLOOKUP(GI$1,Conditions!$A:$CT,MATCH($B63&amp;"_m2",Conditions!$S$1:$CT$1,0)+Conditions!$Q$2,FALSE))+VLOOKUP(GI$1,Conditions!$A:$CT,MATCH($B63&amp;"_b",Conditions!$S$1:$CT$1,0)+Conditions!$Q$2,FALSE),"")</f>
        <v/>
      </c>
      <c r="GJ63" s="15" t="str">
        <f>IF(GJ37,GJ47*(VLOOKUP(GJ$1,Conditions!$A:$CT,MATCH($B63&amp;"_m1",Conditions!$S$1:$CT$1,0)+Conditions!$Q$2,FALSE)*GJ$19+GJ$18*VLOOKUP(GJ$1,Conditions!$A:$CT,MATCH($B63&amp;"_m2",Conditions!$S$1:$CT$1,0)+Conditions!$Q$2,FALSE))+VLOOKUP(GJ$1,Conditions!$A:$CT,MATCH($B63&amp;"_b",Conditions!$S$1:$CT$1,0)+Conditions!$Q$2,FALSE),"")</f>
        <v/>
      </c>
      <c r="GK63" s="15" t="str">
        <f>IF(GK37,GK47*(VLOOKUP(GK$1,Conditions!$A:$CT,MATCH($B63&amp;"_m1",Conditions!$S$1:$CT$1,0)+Conditions!$Q$2,FALSE)*GK$19+GK$18*VLOOKUP(GK$1,Conditions!$A:$CT,MATCH($B63&amp;"_m2",Conditions!$S$1:$CT$1,0)+Conditions!$Q$2,FALSE))+VLOOKUP(GK$1,Conditions!$A:$CT,MATCH($B63&amp;"_b",Conditions!$S$1:$CT$1,0)+Conditions!$Q$2,FALSE),"")</f>
        <v/>
      </c>
      <c r="GL63" s="15" t="str">
        <f>IF(GL37,GL47*(VLOOKUP(GL$1,Conditions!$A:$CT,MATCH($B63&amp;"_m1",Conditions!$S$1:$CT$1,0)+Conditions!$Q$2,FALSE)*GL$19+GL$18*VLOOKUP(GL$1,Conditions!$A:$CT,MATCH($B63&amp;"_m2",Conditions!$S$1:$CT$1,0)+Conditions!$Q$2,FALSE))+VLOOKUP(GL$1,Conditions!$A:$CT,MATCH($B63&amp;"_b",Conditions!$S$1:$CT$1,0)+Conditions!$Q$2,FALSE),"")</f>
        <v/>
      </c>
      <c r="GM63" s="15" t="str">
        <f>IF(GM37,GM47*(VLOOKUP(GM$1,Conditions!$A:$CT,MATCH($B63&amp;"_m1",Conditions!$S$1:$CT$1,0)+Conditions!$Q$2,FALSE)*GM$19+GM$18*VLOOKUP(GM$1,Conditions!$A:$CT,MATCH($B63&amp;"_m2",Conditions!$S$1:$CT$1,0)+Conditions!$Q$2,FALSE))+VLOOKUP(GM$1,Conditions!$A:$CT,MATCH($B63&amp;"_b",Conditions!$S$1:$CT$1,0)+Conditions!$Q$2,FALSE),"")</f>
        <v/>
      </c>
      <c r="GN63" s="15" t="str">
        <f>IF(GN37,GN47*(VLOOKUP(GN$1,Conditions!$A:$CT,MATCH($B63&amp;"_m1",Conditions!$S$1:$CT$1,0)+Conditions!$Q$2,FALSE)*GN$19+GN$18*VLOOKUP(GN$1,Conditions!$A:$CT,MATCH($B63&amp;"_m2",Conditions!$S$1:$CT$1,0)+Conditions!$Q$2,FALSE))+VLOOKUP(GN$1,Conditions!$A:$CT,MATCH($B63&amp;"_b",Conditions!$S$1:$CT$1,0)+Conditions!$Q$2,FALSE),"")</f>
        <v/>
      </c>
      <c r="GO63" s="15" t="str">
        <f>IF(GO37,GO47*(VLOOKUP(GO$1,Conditions!$A:$CT,MATCH($B63&amp;"_m1",Conditions!$S$1:$CT$1,0)+Conditions!$Q$2,FALSE)*GO$19+GO$18*VLOOKUP(GO$1,Conditions!$A:$CT,MATCH($B63&amp;"_m2",Conditions!$S$1:$CT$1,0)+Conditions!$Q$2,FALSE))+VLOOKUP(GO$1,Conditions!$A:$CT,MATCH($B63&amp;"_b",Conditions!$S$1:$CT$1,0)+Conditions!$Q$2,FALSE),"")</f>
        <v/>
      </c>
      <c r="GP63" s="15" t="str">
        <f>IF(GP37,GP47*(VLOOKUP(GP$1,Conditions!$A:$CT,MATCH($B63&amp;"_m1",Conditions!$S$1:$CT$1,0)+Conditions!$Q$2,FALSE)*GP$19+GP$18*VLOOKUP(GP$1,Conditions!$A:$CT,MATCH($B63&amp;"_m2",Conditions!$S$1:$CT$1,0)+Conditions!$Q$2,FALSE))+VLOOKUP(GP$1,Conditions!$A:$CT,MATCH($B63&amp;"_b",Conditions!$S$1:$CT$1,0)+Conditions!$Q$2,FALSE),"")</f>
        <v/>
      </c>
      <c r="GQ63" s="15" t="str">
        <f>IF(GQ37,GQ47*(VLOOKUP(GQ$1,Conditions!$A:$CT,MATCH($B63&amp;"_m1",Conditions!$S$1:$CT$1,0)+Conditions!$Q$2,FALSE)*GQ$19+GQ$18*VLOOKUP(GQ$1,Conditions!$A:$CT,MATCH($B63&amp;"_m2",Conditions!$S$1:$CT$1,0)+Conditions!$Q$2,FALSE))+VLOOKUP(GQ$1,Conditions!$A:$CT,MATCH($B63&amp;"_b",Conditions!$S$1:$CT$1,0)+Conditions!$Q$2,FALSE),"")</f>
        <v/>
      </c>
      <c r="GR63" s="15" t="str">
        <f>IF(GR37,GR47*(VLOOKUP(GR$1,Conditions!$A:$CT,MATCH($B63&amp;"_m1",Conditions!$S$1:$CT$1,0)+Conditions!$Q$2,FALSE)*GR$19+GR$18*VLOOKUP(GR$1,Conditions!$A:$CT,MATCH($B63&amp;"_m2",Conditions!$S$1:$CT$1,0)+Conditions!$Q$2,FALSE))+VLOOKUP(GR$1,Conditions!$A:$CT,MATCH($B63&amp;"_b",Conditions!$S$1:$CT$1,0)+Conditions!$Q$2,FALSE),"")</f>
        <v/>
      </c>
      <c r="GS63" s="15" t="str">
        <f>IF(GS37,GS47*(VLOOKUP(GS$1,Conditions!$A:$CT,MATCH($B63&amp;"_m1",Conditions!$S$1:$CT$1,0)+Conditions!$Q$2,FALSE)*GS$19+GS$18*VLOOKUP(GS$1,Conditions!$A:$CT,MATCH($B63&amp;"_m2",Conditions!$S$1:$CT$1,0)+Conditions!$Q$2,FALSE))+VLOOKUP(GS$1,Conditions!$A:$CT,MATCH($B63&amp;"_b",Conditions!$S$1:$CT$1,0)+Conditions!$Q$2,FALSE),"")</f>
        <v/>
      </c>
      <c r="GT63" s="15" t="str">
        <f>IF(GT37,GT47*(VLOOKUP(GT$1,Conditions!$A:$CT,MATCH($B63&amp;"_m1",Conditions!$S$1:$CT$1,0)+Conditions!$Q$2,FALSE)*GT$19+GT$18*VLOOKUP(GT$1,Conditions!$A:$CT,MATCH($B63&amp;"_m2",Conditions!$S$1:$CT$1,0)+Conditions!$Q$2,FALSE))+VLOOKUP(GT$1,Conditions!$A:$CT,MATCH($B63&amp;"_b",Conditions!$S$1:$CT$1,0)+Conditions!$Q$2,FALSE),"")</f>
        <v/>
      </c>
      <c r="GU63" s="15" t="str">
        <f>IF(GU37,GU47*(VLOOKUP(GU$1,Conditions!$A:$CT,MATCH($B63&amp;"_m1",Conditions!$S$1:$CT$1,0)+Conditions!$Q$2,FALSE)*GU$19+GU$18*VLOOKUP(GU$1,Conditions!$A:$CT,MATCH($B63&amp;"_m2",Conditions!$S$1:$CT$1,0)+Conditions!$Q$2,FALSE))+VLOOKUP(GU$1,Conditions!$A:$CT,MATCH($B63&amp;"_b",Conditions!$S$1:$CT$1,0)+Conditions!$Q$2,FALSE),"")</f>
        <v/>
      </c>
      <c r="GV63" s="15" t="str">
        <f>IF(GV37,GV47*(VLOOKUP(GV$1,Conditions!$A:$CT,MATCH($B63&amp;"_m1",Conditions!$S$1:$CT$1,0)+Conditions!$Q$2,FALSE)*GV$19+GV$18*VLOOKUP(GV$1,Conditions!$A:$CT,MATCH($B63&amp;"_m2",Conditions!$S$1:$CT$1,0)+Conditions!$Q$2,FALSE))+VLOOKUP(GV$1,Conditions!$A:$CT,MATCH($B63&amp;"_b",Conditions!$S$1:$CT$1,0)+Conditions!$Q$2,FALSE),"")</f>
        <v/>
      </c>
      <c r="GW63" s="15" t="str">
        <f>IF(GW37,GW47*(VLOOKUP(GW$1,Conditions!$A:$CT,MATCH($B63&amp;"_m1",Conditions!$S$1:$CT$1,0)+Conditions!$Q$2,FALSE)*GW$19+GW$18*VLOOKUP(GW$1,Conditions!$A:$CT,MATCH($B63&amp;"_m2",Conditions!$S$1:$CT$1,0)+Conditions!$Q$2,FALSE))+VLOOKUP(GW$1,Conditions!$A:$CT,MATCH($B63&amp;"_b",Conditions!$S$1:$CT$1,0)+Conditions!$Q$2,FALSE),"")</f>
        <v/>
      </c>
      <c r="GX63" s="15" t="str">
        <f>IF(GX37,GX47*(VLOOKUP(GX$1,Conditions!$A:$CT,MATCH($B63&amp;"_m1",Conditions!$S$1:$CT$1,0)+Conditions!$Q$2,FALSE)*GX$19+GX$18*VLOOKUP(GX$1,Conditions!$A:$CT,MATCH($B63&amp;"_m2",Conditions!$S$1:$CT$1,0)+Conditions!$Q$2,FALSE))+VLOOKUP(GX$1,Conditions!$A:$CT,MATCH($B63&amp;"_b",Conditions!$S$1:$CT$1,0)+Conditions!$Q$2,FALSE),"")</f>
        <v/>
      </c>
      <c r="GY63" s="15" t="str">
        <f>IF(GY37,GY47*(VLOOKUP(GY$1,Conditions!$A:$CT,MATCH($B63&amp;"_m1",Conditions!$S$1:$CT$1,0)+Conditions!$Q$2,FALSE)*GY$19+GY$18*VLOOKUP(GY$1,Conditions!$A:$CT,MATCH($B63&amp;"_m2",Conditions!$S$1:$CT$1,0)+Conditions!$Q$2,FALSE))+VLOOKUP(GY$1,Conditions!$A:$CT,MATCH($B63&amp;"_b",Conditions!$S$1:$CT$1,0)+Conditions!$Q$2,FALSE),"")</f>
        <v/>
      </c>
      <c r="GZ63" s="15" t="str">
        <f>IF(GZ37,GZ47*(VLOOKUP(GZ$1,Conditions!$A:$CT,MATCH($B63&amp;"_m1",Conditions!$S$1:$CT$1,0)+Conditions!$Q$2,FALSE)*GZ$19+GZ$18*VLOOKUP(GZ$1,Conditions!$A:$CT,MATCH($B63&amp;"_m2",Conditions!$S$1:$CT$1,0)+Conditions!$Q$2,FALSE))+VLOOKUP(GZ$1,Conditions!$A:$CT,MATCH($B63&amp;"_b",Conditions!$S$1:$CT$1,0)+Conditions!$Q$2,FALSE),"")</f>
        <v/>
      </c>
      <c r="HA63" s="15" t="str">
        <f>IF(HA37,HA47*(VLOOKUP(HA$1,Conditions!$A:$CT,MATCH($B63&amp;"_m1",Conditions!$S$1:$CT$1,0)+Conditions!$Q$2,FALSE)*HA$19+HA$18*VLOOKUP(HA$1,Conditions!$A:$CT,MATCH($B63&amp;"_m2",Conditions!$S$1:$CT$1,0)+Conditions!$Q$2,FALSE))+VLOOKUP(HA$1,Conditions!$A:$CT,MATCH($B63&amp;"_b",Conditions!$S$1:$CT$1,0)+Conditions!$Q$2,FALSE),"")</f>
        <v/>
      </c>
      <c r="HB63" s="15" t="str">
        <f>IF(HB37,HB47*(VLOOKUP(HB$1,Conditions!$A:$CT,MATCH($B63&amp;"_m1",Conditions!$S$1:$CT$1,0)+Conditions!$Q$2,FALSE)*HB$19+HB$18*VLOOKUP(HB$1,Conditions!$A:$CT,MATCH($B63&amp;"_m2",Conditions!$S$1:$CT$1,0)+Conditions!$Q$2,FALSE))+VLOOKUP(HB$1,Conditions!$A:$CT,MATCH($B63&amp;"_b",Conditions!$S$1:$CT$1,0)+Conditions!$Q$2,FALSE),"")</f>
        <v/>
      </c>
      <c r="HC63" s="15" t="str">
        <f>IF(HC37,HC47*(VLOOKUP(HC$1,Conditions!$A:$CT,MATCH($B63&amp;"_m1",Conditions!$S$1:$CT$1,0)+Conditions!$Q$2,FALSE)*HC$19+HC$18*VLOOKUP(HC$1,Conditions!$A:$CT,MATCH($B63&amp;"_m2",Conditions!$S$1:$CT$1,0)+Conditions!$Q$2,FALSE))+VLOOKUP(HC$1,Conditions!$A:$CT,MATCH($B63&amp;"_b",Conditions!$S$1:$CT$1,0)+Conditions!$Q$2,FALSE),"")</f>
        <v/>
      </c>
      <c r="HD63" s="15" t="str">
        <f>IF(HD37,HD47*(VLOOKUP(HD$1,Conditions!$A:$CT,MATCH($B63&amp;"_m1",Conditions!$S$1:$CT$1,0)+Conditions!$Q$2,FALSE)*HD$19+HD$18*VLOOKUP(HD$1,Conditions!$A:$CT,MATCH($B63&amp;"_m2",Conditions!$S$1:$CT$1,0)+Conditions!$Q$2,FALSE))+VLOOKUP(HD$1,Conditions!$A:$CT,MATCH($B63&amp;"_b",Conditions!$S$1:$CT$1,0)+Conditions!$Q$2,FALSE),"")</f>
        <v/>
      </c>
      <c r="HE63" s="15" t="str">
        <f>IF(HE37,HE47*(VLOOKUP(HE$1,Conditions!$A:$CT,MATCH($B63&amp;"_m1",Conditions!$S$1:$CT$1,0)+Conditions!$Q$2,FALSE)*HE$19+HE$18*VLOOKUP(HE$1,Conditions!$A:$CT,MATCH($B63&amp;"_m2",Conditions!$S$1:$CT$1,0)+Conditions!$Q$2,FALSE))+VLOOKUP(HE$1,Conditions!$A:$CT,MATCH($B63&amp;"_b",Conditions!$S$1:$CT$1,0)+Conditions!$Q$2,FALSE),"")</f>
        <v/>
      </c>
      <c r="HF63" s="15" t="str">
        <f>IF(HF37,HF47*(VLOOKUP(HF$1,Conditions!$A:$CT,MATCH($B63&amp;"_m1",Conditions!$S$1:$CT$1,0)+Conditions!$Q$2,FALSE)*HF$19+HF$18*VLOOKUP(HF$1,Conditions!$A:$CT,MATCH($B63&amp;"_m2",Conditions!$S$1:$CT$1,0)+Conditions!$Q$2,FALSE))+VLOOKUP(HF$1,Conditions!$A:$CT,MATCH($B63&amp;"_b",Conditions!$S$1:$CT$1,0)+Conditions!$Q$2,FALSE),"")</f>
        <v/>
      </c>
      <c r="HG63" s="15" t="str">
        <f>IF(HG37,HG47*(VLOOKUP(HG$1,Conditions!$A:$CT,MATCH($B63&amp;"_m1",Conditions!$S$1:$CT$1,0)+Conditions!$Q$2,FALSE)*HG$19+HG$18*VLOOKUP(HG$1,Conditions!$A:$CT,MATCH($B63&amp;"_m2",Conditions!$S$1:$CT$1,0)+Conditions!$Q$2,FALSE))+VLOOKUP(HG$1,Conditions!$A:$CT,MATCH($B63&amp;"_b",Conditions!$S$1:$CT$1,0)+Conditions!$Q$2,FALSE),"")</f>
        <v/>
      </c>
      <c r="HH63" s="15" t="str">
        <f>IF(HH37,HH47*(VLOOKUP(HH$1,Conditions!$A:$CT,MATCH($B63&amp;"_m1",Conditions!$S$1:$CT$1,0)+Conditions!$Q$2,FALSE)*HH$19+HH$18*VLOOKUP(HH$1,Conditions!$A:$CT,MATCH($B63&amp;"_m2",Conditions!$S$1:$CT$1,0)+Conditions!$Q$2,FALSE))+VLOOKUP(HH$1,Conditions!$A:$CT,MATCH($B63&amp;"_b",Conditions!$S$1:$CT$1,0)+Conditions!$Q$2,FALSE),"")</f>
        <v/>
      </c>
      <c r="HI63" s="15" t="str">
        <f>IF(HI37,HI47*(VLOOKUP(HI$1,Conditions!$A:$CT,MATCH($B63&amp;"_m1",Conditions!$S$1:$CT$1,0)+Conditions!$Q$2,FALSE)*HI$19+HI$18*VLOOKUP(HI$1,Conditions!$A:$CT,MATCH($B63&amp;"_m2",Conditions!$S$1:$CT$1,0)+Conditions!$Q$2,FALSE))+VLOOKUP(HI$1,Conditions!$A:$CT,MATCH($B63&amp;"_b",Conditions!$S$1:$CT$1,0)+Conditions!$Q$2,FALSE),"")</f>
        <v/>
      </c>
      <c r="HJ63" s="15" t="str">
        <f>IF(HJ37,HJ47*(VLOOKUP(HJ$1,Conditions!$A:$CT,MATCH($B63&amp;"_m1",Conditions!$S$1:$CT$1,0)+Conditions!$Q$2,FALSE)*HJ$19+HJ$18*VLOOKUP(HJ$1,Conditions!$A:$CT,MATCH($B63&amp;"_m2",Conditions!$S$1:$CT$1,0)+Conditions!$Q$2,FALSE))+VLOOKUP(HJ$1,Conditions!$A:$CT,MATCH($B63&amp;"_b",Conditions!$S$1:$CT$1,0)+Conditions!$Q$2,FALSE),"")</f>
        <v/>
      </c>
      <c r="HK63" s="15" t="str">
        <f>IF(HK37,HK47*(VLOOKUP(HK$1,Conditions!$A:$CT,MATCH($B63&amp;"_m1",Conditions!$S$1:$CT$1,0)+Conditions!$Q$2,FALSE)*HK$19+HK$18*VLOOKUP(HK$1,Conditions!$A:$CT,MATCH($B63&amp;"_m2",Conditions!$S$1:$CT$1,0)+Conditions!$Q$2,FALSE))+VLOOKUP(HK$1,Conditions!$A:$CT,MATCH($B63&amp;"_b",Conditions!$S$1:$CT$1,0)+Conditions!$Q$2,FALSE),"")</f>
        <v/>
      </c>
      <c r="HL63" s="15" t="str">
        <f>IF(HL37,HL47*(VLOOKUP(HL$1,Conditions!$A:$CT,MATCH($B63&amp;"_m1",Conditions!$S$1:$CT$1,0)+Conditions!$Q$2,FALSE)*HL$19+HL$18*VLOOKUP(HL$1,Conditions!$A:$CT,MATCH($B63&amp;"_m2",Conditions!$S$1:$CT$1,0)+Conditions!$Q$2,FALSE))+VLOOKUP(HL$1,Conditions!$A:$CT,MATCH($B63&amp;"_b",Conditions!$S$1:$CT$1,0)+Conditions!$Q$2,FALSE),"")</f>
        <v/>
      </c>
      <c r="HM63" s="15" t="str">
        <f>IF(HM37,HM47*(VLOOKUP(HM$1,Conditions!$A:$CT,MATCH($B63&amp;"_m1",Conditions!$S$1:$CT$1,0)+Conditions!$Q$2,FALSE)*HM$19+HM$18*VLOOKUP(HM$1,Conditions!$A:$CT,MATCH($B63&amp;"_m2",Conditions!$S$1:$CT$1,0)+Conditions!$Q$2,FALSE))+VLOOKUP(HM$1,Conditions!$A:$CT,MATCH($B63&amp;"_b",Conditions!$S$1:$CT$1,0)+Conditions!$Q$2,FALSE),"")</f>
        <v/>
      </c>
      <c r="HN63" s="15" t="str">
        <f>IF(HN37,HN47*(VLOOKUP(HN$1,Conditions!$A:$CT,MATCH($B63&amp;"_m1",Conditions!$S$1:$CT$1,0)+Conditions!$Q$2,FALSE)*HN$19+HN$18*VLOOKUP(HN$1,Conditions!$A:$CT,MATCH($B63&amp;"_m2",Conditions!$S$1:$CT$1,0)+Conditions!$Q$2,FALSE))+VLOOKUP(HN$1,Conditions!$A:$CT,MATCH($B63&amp;"_b",Conditions!$S$1:$CT$1,0)+Conditions!$Q$2,FALSE),"")</f>
        <v/>
      </c>
      <c r="HO63" s="15" t="str">
        <f>IF(HO37,HO47*(VLOOKUP(HO$1,Conditions!$A:$CT,MATCH($B63&amp;"_m1",Conditions!$S$1:$CT$1,0)+Conditions!$Q$2,FALSE)*HO$19+HO$18*VLOOKUP(HO$1,Conditions!$A:$CT,MATCH($B63&amp;"_m2",Conditions!$S$1:$CT$1,0)+Conditions!$Q$2,FALSE))+VLOOKUP(HO$1,Conditions!$A:$CT,MATCH($B63&amp;"_b",Conditions!$S$1:$CT$1,0)+Conditions!$Q$2,FALSE),"")</f>
        <v/>
      </c>
      <c r="HP63" s="15" t="str">
        <f>IF(HP37,HP47*(VLOOKUP(HP$1,Conditions!$A:$CT,MATCH($B63&amp;"_m1",Conditions!$S$1:$CT$1,0)+Conditions!$Q$2,FALSE)*HP$19+HP$18*VLOOKUP(HP$1,Conditions!$A:$CT,MATCH($B63&amp;"_m2",Conditions!$S$1:$CT$1,0)+Conditions!$Q$2,FALSE))+VLOOKUP(HP$1,Conditions!$A:$CT,MATCH($B63&amp;"_b",Conditions!$S$1:$CT$1,0)+Conditions!$Q$2,FALSE),"")</f>
        <v/>
      </c>
      <c r="HQ63" s="15" t="str">
        <f>IF(HQ37,HQ47*(VLOOKUP(HQ$1,Conditions!$A:$CT,MATCH($B63&amp;"_m1",Conditions!$S$1:$CT$1,0)+Conditions!$Q$2,FALSE)*HQ$19+HQ$18*VLOOKUP(HQ$1,Conditions!$A:$CT,MATCH($B63&amp;"_m2",Conditions!$S$1:$CT$1,0)+Conditions!$Q$2,FALSE))+VLOOKUP(HQ$1,Conditions!$A:$CT,MATCH($B63&amp;"_b",Conditions!$S$1:$CT$1,0)+Conditions!$Q$2,FALSE),"")</f>
        <v/>
      </c>
      <c r="HR63" s="15" t="str">
        <f>IF(HR37,HR47*(VLOOKUP(HR$1,Conditions!$A:$CT,MATCH($B63&amp;"_m1",Conditions!$S$1:$CT$1,0)+Conditions!$Q$2,FALSE)*HR$19+HR$18*VLOOKUP(HR$1,Conditions!$A:$CT,MATCH($B63&amp;"_m2",Conditions!$S$1:$CT$1,0)+Conditions!$Q$2,FALSE))+VLOOKUP(HR$1,Conditions!$A:$CT,MATCH($B63&amp;"_b",Conditions!$S$1:$CT$1,0)+Conditions!$Q$2,FALSE),"")</f>
        <v/>
      </c>
      <c r="HS63" s="15" t="str">
        <f>IF(HS37,HS47*(VLOOKUP(HS$1,Conditions!$A:$CT,MATCH($B63&amp;"_m1",Conditions!$S$1:$CT$1,0)+Conditions!$Q$2,FALSE)*HS$19+HS$18*VLOOKUP(HS$1,Conditions!$A:$CT,MATCH($B63&amp;"_m2",Conditions!$S$1:$CT$1,0)+Conditions!$Q$2,FALSE))+VLOOKUP(HS$1,Conditions!$A:$CT,MATCH($B63&amp;"_b",Conditions!$S$1:$CT$1,0)+Conditions!$Q$2,FALSE),"")</f>
        <v/>
      </c>
      <c r="HT63" s="15" t="str">
        <f>IF(HT37,HT47*(VLOOKUP(HT$1,Conditions!$A:$CT,MATCH($B63&amp;"_m1",Conditions!$S$1:$CT$1,0)+Conditions!$Q$2,FALSE)*HT$19+HT$18*VLOOKUP(HT$1,Conditions!$A:$CT,MATCH($B63&amp;"_m2",Conditions!$S$1:$CT$1,0)+Conditions!$Q$2,FALSE))+VLOOKUP(HT$1,Conditions!$A:$CT,MATCH($B63&amp;"_b",Conditions!$S$1:$CT$1,0)+Conditions!$Q$2,FALSE),"")</f>
        <v/>
      </c>
      <c r="HU63" s="15" t="str">
        <f>IF(HU37,HU47*(VLOOKUP(HU$1,Conditions!$A:$CT,MATCH($B63&amp;"_m1",Conditions!$S$1:$CT$1,0)+Conditions!$Q$2,FALSE)*HU$19+HU$18*VLOOKUP(HU$1,Conditions!$A:$CT,MATCH($B63&amp;"_m2",Conditions!$S$1:$CT$1,0)+Conditions!$Q$2,FALSE))+VLOOKUP(HU$1,Conditions!$A:$CT,MATCH($B63&amp;"_b",Conditions!$S$1:$CT$1,0)+Conditions!$Q$2,FALSE),"")</f>
        <v/>
      </c>
      <c r="HV63" s="15" t="str">
        <f>IF(HV37,HV47*(VLOOKUP(HV$1,Conditions!$A:$CT,MATCH($B63&amp;"_m1",Conditions!$S$1:$CT$1,0)+Conditions!$Q$2,FALSE)*HV$19+HV$18*VLOOKUP(HV$1,Conditions!$A:$CT,MATCH($B63&amp;"_m2",Conditions!$S$1:$CT$1,0)+Conditions!$Q$2,FALSE))+VLOOKUP(HV$1,Conditions!$A:$CT,MATCH($B63&amp;"_b",Conditions!$S$1:$CT$1,0)+Conditions!$Q$2,FALSE),"")</f>
        <v/>
      </c>
      <c r="HW63" s="15" t="str">
        <f>IF(HW37,HW47*(VLOOKUP(HW$1,Conditions!$A:$CT,MATCH($B63&amp;"_m1",Conditions!$S$1:$CT$1,0)+Conditions!$Q$2,FALSE)*HW$19+HW$18*VLOOKUP(HW$1,Conditions!$A:$CT,MATCH($B63&amp;"_m2",Conditions!$S$1:$CT$1,0)+Conditions!$Q$2,FALSE))+VLOOKUP(HW$1,Conditions!$A:$CT,MATCH($B63&amp;"_b",Conditions!$S$1:$CT$1,0)+Conditions!$Q$2,FALSE),"")</f>
        <v/>
      </c>
      <c r="HX63" s="15" t="str">
        <f>IF(HX37,HX47*(VLOOKUP(HX$1,Conditions!$A:$CT,MATCH($B63&amp;"_m1",Conditions!$S$1:$CT$1,0)+Conditions!$Q$2,FALSE)*HX$19+HX$18*VLOOKUP(HX$1,Conditions!$A:$CT,MATCH($B63&amp;"_m2",Conditions!$S$1:$CT$1,0)+Conditions!$Q$2,FALSE))+VLOOKUP(HX$1,Conditions!$A:$CT,MATCH($B63&amp;"_b",Conditions!$S$1:$CT$1,0)+Conditions!$Q$2,FALSE),"")</f>
        <v/>
      </c>
      <c r="HY63" s="15" t="str">
        <f>IF(HY37,HY47*(VLOOKUP(HY$1,Conditions!$A:$CT,MATCH($B63&amp;"_m1",Conditions!$S$1:$CT$1,0)+Conditions!$Q$2,FALSE)*HY$19+HY$18*VLOOKUP(HY$1,Conditions!$A:$CT,MATCH($B63&amp;"_m2",Conditions!$S$1:$CT$1,0)+Conditions!$Q$2,FALSE))+VLOOKUP(HY$1,Conditions!$A:$CT,MATCH($B63&amp;"_b",Conditions!$S$1:$CT$1,0)+Conditions!$Q$2,FALSE),"")</f>
        <v/>
      </c>
      <c r="HZ63" s="15" t="str">
        <f>IF(HZ37,HZ47*(VLOOKUP(HZ$1,Conditions!$A:$CT,MATCH($B63&amp;"_m1",Conditions!$S$1:$CT$1,0)+Conditions!$Q$2,FALSE)*HZ$19+HZ$18*VLOOKUP(HZ$1,Conditions!$A:$CT,MATCH($B63&amp;"_m2",Conditions!$S$1:$CT$1,0)+Conditions!$Q$2,FALSE))+VLOOKUP(HZ$1,Conditions!$A:$CT,MATCH($B63&amp;"_b",Conditions!$S$1:$CT$1,0)+Conditions!$Q$2,FALSE),"")</f>
        <v/>
      </c>
      <c r="IA63" s="15" t="str">
        <f>IF(IA37,IA47*(VLOOKUP(IA$1,Conditions!$A:$CT,MATCH($B63&amp;"_m1",Conditions!$S$1:$CT$1,0)+Conditions!$Q$2,FALSE)*IA$19+IA$18*VLOOKUP(IA$1,Conditions!$A:$CT,MATCH($B63&amp;"_m2",Conditions!$S$1:$CT$1,0)+Conditions!$Q$2,FALSE))+VLOOKUP(IA$1,Conditions!$A:$CT,MATCH($B63&amp;"_b",Conditions!$S$1:$CT$1,0)+Conditions!$Q$2,FALSE),"")</f>
        <v/>
      </c>
      <c r="IB63" s="15" t="str">
        <f>IF(IB37,IB47*(VLOOKUP(IB$1,Conditions!$A:$CT,MATCH($B63&amp;"_m1",Conditions!$S$1:$CT$1,0)+Conditions!$Q$2,FALSE)*IB$19+IB$18*VLOOKUP(IB$1,Conditions!$A:$CT,MATCH($B63&amp;"_m2",Conditions!$S$1:$CT$1,0)+Conditions!$Q$2,FALSE))+VLOOKUP(IB$1,Conditions!$A:$CT,MATCH($B63&amp;"_b",Conditions!$S$1:$CT$1,0)+Conditions!$Q$2,FALSE),"")</f>
        <v/>
      </c>
      <c r="IC63" s="15" t="str">
        <f>IF(IC37,IC47*(VLOOKUP(IC$1,Conditions!$A:$CT,MATCH($B63&amp;"_m1",Conditions!$S$1:$CT$1,0)+Conditions!$Q$2,FALSE)*IC$19+IC$18*VLOOKUP(IC$1,Conditions!$A:$CT,MATCH($B63&amp;"_m2",Conditions!$S$1:$CT$1,0)+Conditions!$Q$2,FALSE))+VLOOKUP(IC$1,Conditions!$A:$CT,MATCH($B63&amp;"_b",Conditions!$S$1:$CT$1,0)+Conditions!$Q$2,FALSE),"")</f>
        <v/>
      </c>
      <c r="ID63" s="15" t="str">
        <f>IF(ID37,ID47*(VLOOKUP(ID$1,Conditions!$A:$CT,MATCH($B63&amp;"_m1",Conditions!$S$1:$CT$1,0)+Conditions!$Q$2,FALSE)*ID$19+ID$18*VLOOKUP(ID$1,Conditions!$A:$CT,MATCH($B63&amp;"_m2",Conditions!$S$1:$CT$1,0)+Conditions!$Q$2,FALSE))+VLOOKUP(ID$1,Conditions!$A:$CT,MATCH($B63&amp;"_b",Conditions!$S$1:$CT$1,0)+Conditions!$Q$2,FALSE),"")</f>
        <v/>
      </c>
      <c r="IE63" s="15" t="str">
        <f>IF(IE37,IE47*(VLOOKUP(IE$1,Conditions!$A:$CT,MATCH($B63&amp;"_m1",Conditions!$S$1:$CT$1,0)+Conditions!$Q$2,FALSE)*IE$19+IE$18*VLOOKUP(IE$1,Conditions!$A:$CT,MATCH($B63&amp;"_m2",Conditions!$S$1:$CT$1,0)+Conditions!$Q$2,FALSE))+VLOOKUP(IE$1,Conditions!$A:$CT,MATCH($B63&amp;"_b",Conditions!$S$1:$CT$1,0)+Conditions!$Q$2,FALSE),"")</f>
        <v/>
      </c>
      <c r="IF63" s="15" t="str">
        <f>IF(IF37,IF47*(VLOOKUP(IF$1,Conditions!$A:$CT,MATCH($B63&amp;"_m1",Conditions!$S$1:$CT$1,0)+Conditions!$Q$2,FALSE)*IF$19+IF$18*VLOOKUP(IF$1,Conditions!$A:$CT,MATCH($B63&amp;"_m2",Conditions!$S$1:$CT$1,0)+Conditions!$Q$2,FALSE))+VLOOKUP(IF$1,Conditions!$A:$CT,MATCH($B63&amp;"_b",Conditions!$S$1:$CT$1,0)+Conditions!$Q$2,FALSE),"")</f>
        <v/>
      </c>
      <c r="IG63" s="15" t="str">
        <f>IF(IG37,IG47*(VLOOKUP(IG$1,Conditions!$A:$CT,MATCH($B63&amp;"_m1",Conditions!$S$1:$CT$1,0)+Conditions!$Q$2,FALSE)*IG$19+IG$18*VLOOKUP(IG$1,Conditions!$A:$CT,MATCH($B63&amp;"_m2",Conditions!$S$1:$CT$1,0)+Conditions!$Q$2,FALSE))+VLOOKUP(IG$1,Conditions!$A:$CT,MATCH($B63&amp;"_b",Conditions!$S$1:$CT$1,0)+Conditions!$Q$2,FALSE),"")</f>
        <v/>
      </c>
      <c r="IH63" s="15" t="str">
        <f>IF(IH37,IH47*(VLOOKUP(IH$1,Conditions!$A:$CT,MATCH($B63&amp;"_m1",Conditions!$S$1:$CT$1,0)+Conditions!$Q$2,FALSE)*IH$19+IH$18*VLOOKUP(IH$1,Conditions!$A:$CT,MATCH($B63&amp;"_m2",Conditions!$S$1:$CT$1,0)+Conditions!$Q$2,FALSE))+VLOOKUP(IH$1,Conditions!$A:$CT,MATCH($B63&amp;"_b",Conditions!$S$1:$CT$1,0)+Conditions!$Q$2,FALSE),"")</f>
        <v/>
      </c>
      <c r="II63" s="15" t="str">
        <f>IF(II37,II47*(VLOOKUP(II$1,Conditions!$A:$CT,MATCH($B63&amp;"_m1",Conditions!$S$1:$CT$1,0)+Conditions!$Q$2,FALSE)*II$19+II$18*VLOOKUP(II$1,Conditions!$A:$CT,MATCH($B63&amp;"_m2",Conditions!$S$1:$CT$1,0)+Conditions!$Q$2,FALSE))+VLOOKUP(II$1,Conditions!$A:$CT,MATCH($B63&amp;"_b",Conditions!$S$1:$CT$1,0)+Conditions!$Q$2,FALSE),"")</f>
        <v/>
      </c>
      <c r="IJ63" s="15" t="str">
        <f>IF(IJ37,IJ47*(VLOOKUP(IJ$1,Conditions!$A:$CT,MATCH($B63&amp;"_m1",Conditions!$S$1:$CT$1,0)+Conditions!$Q$2,FALSE)*IJ$19+IJ$18*VLOOKUP(IJ$1,Conditions!$A:$CT,MATCH($B63&amp;"_m2",Conditions!$S$1:$CT$1,0)+Conditions!$Q$2,FALSE))+VLOOKUP(IJ$1,Conditions!$A:$CT,MATCH($B63&amp;"_b",Conditions!$S$1:$CT$1,0)+Conditions!$Q$2,FALSE),"")</f>
        <v/>
      </c>
      <c r="IK63" s="15" t="str">
        <f>IF(IK37,IK47*(VLOOKUP(IK$1,Conditions!$A:$CT,MATCH($B63&amp;"_m1",Conditions!$S$1:$CT$1,0)+Conditions!$Q$2,FALSE)*IK$19+IK$18*VLOOKUP(IK$1,Conditions!$A:$CT,MATCH($B63&amp;"_m2",Conditions!$S$1:$CT$1,0)+Conditions!$Q$2,FALSE))+VLOOKUP(IK$1,Conditions!$A:$CT,MATCH($B63&amp;"_b",Conditions!$S$1:$CT$1,0)+Conditions!$Q$2,FALSE),"")</f>
        <v/>
      </c>
      <c r="IL63" s="15" t="str">
        <f>IF(IL37,IL47*(VLOOKUP(IL$1,Conditions!$A:$CT,MATCH($B63&amp;"_m1",Conditions!$S$1:$CT$1,0)+Conditions!$Q$2,FALSE)*IL$19+IL$18*VLOOKUP(IL$1,Conditions!$A:$CT,MATCH($B63&amp;"_m2",Conditions!$S$1:$CT$1,0)+Conditions!$Q$2,FALSE))+VLOOKUP(IL$1,Conditions!$A:$CT,MATCH($B63&amp;"_b",Conditions!$S$1:$CT$1,0)+Conditions!$Q$2,FALSE),"")</f>
        <v/>
      </c>
      <c r="IM63" s="15" t="str">
        <f>IF(IM37,IM47*(VLOOKUP(IM$1,Conditions!$A:$CT,MATCH($B63&amp;"_m1",Conditions!$S$1:$CT$1,0)+Conditions!$Q$2,FALSE)*IM$19+IM$18*VLOOKUP(IM$1,Conditions!$A:$CT,MATCH($B63&amp;"_m2",Conditions!$S$1:$CT$1,0)+Conditions!$Q$2,FALSE))+VLOOKUP(IM$1,Conditions!$A:$CT,MATCH($B63&amp;"_b",Conditions!$S$1:$CT$1,0)+Conditions!$Q$2,FALSE),"")</f>
        <v/>
      </c>
      <c r="IN63" s="15" t="str">
        <f>IF(IN37,IN47*(VLOOKUP(IN$1,Conditions!$A:$CT,MATCH($B63&amp;"_m1",Conditions!$S$1:$CT$1,0)+Conditions!$Q$2,FALSE)*IN$19+IN$18*VLOOKUP(IN$1,Conditions!$A:$CT,MATCH($B63&amp;"_m2",Conditions!$S$1:$CT$1,0)+Conditions!$Q$2,FALSE))+VLOOKUP(IN$1,Conditions!$A:$CT,MATCH($B63&amp;"_b",Conditions!$S$1:$CT$1,0)+Conditions!$Q$2,FALSE),"")</f>
        <v/>
      </c>
      <c r="IO63" s="15" t="str">
        <f>IF(IO37,IO47*(VLOOKUP(IO$1,Conditions!$A:$CT,MATCH($B63&amp;"_m1",Conditions!$S$1:$CT$1,0)+Conditions!$Q$2,FALSE)*IO$19+IO$18*VLOOKUP(IO$1,Conditions!$A:$CT,MATCH($B63&amp;"_m2",Conditions!$S$1:$CT$1,0)+Conditions!$Q$2,FALSE))+VLOOKUP(IO$1,Conditions!$A:$CT,MATCH($B63&amp;"_b",Conditions!$S$1:$CT$1,0)+Conditions!$Q$2,FALSE),"")</f>
        <v/>
      </c>
      <c r="IP63" s="15" t="str">
        <f>IF(IP37,IP47*(VLOOKUP(IP$1,Conditions!$A:$CT,MATCH($B63&amp;"_m1",Conditions!$S$1:$CT$1,0)+Conditions!$Q$2,FALSE)*IP$19+IP$18*VLOOKUP(IP$1,Conditions!$A:$CT,MATCH($B63&amp;"_m2",Conditions!$S$1:$CT$1,0)+Conditions!$Q$2,FALSE))+VLOOKUP(IP$1,Conditions!$A:$CT,MATCH($B63&amp;"_b",Conditions!$S$1:$CT$1,0)+Conditions!$Q$2,FALSE),"")</f>
        <v/>
      </c>
      <c r="IQ63" s="15" t="str">
        <f>IF(IQ37,IQ47*(VLOOKUP(IQ$1,Conditions!$A:$CT,MATCH($B63&amp;"_m1",Conditions!$S$1:$CT$1,0)+Conditions!$Q$2,FALSE)*IQ$19+IQ$18*VLOOKUP(IQ$1,Conditions!$A:$CT,MATCH($B63&amp;"_m2",Conditions!$S$1:$CT$1,0)+Conditions!$Q$2,FALSE))+VLOOKUP(IQ$1,Conditions!$A:$CT,MATCH($B63&amp;"_b",Conditions!$S$1:$CT$1,0)+Conditions!$Q$2,FALSE),"")</f>
        <v/>
      </c>
      <c r="IR63" s="15" t="str">
        <f>IF(IR37,IR47*(VLOOKUP(IR$1,Conditions!$A:$CT,MATCH($B63&amp;"_m1",Conditions!$S$1:$CT$1,0)+Conditions!$Q$2,FALSE)*IR$19+IR$18*VLOOKUP(IR$1,Conditions!$A:$CT,MATCH($B63&amp;"_m2",Conditions!$S$1:$CT$1,0)+Conditions!$Q$2,FALSE))+VLOOKUP(IR$1,Conditions!$A:$CT,MATCH($B63&amp;"_b",Conditions!$S$1:$CT$1,0)+Conditions!$Q$2,FALSE),"")</f>
        <v/>
      </c>
      <c r="IS63" s="15" t="str">
        <f>IF(IS37,IS47*(VLOOKUP(IS$1,Conditions!$A:$CT,MATCH($B63&amp;"_m1",Conditions!$S$1:$CT$1,0)+Conditions!$Q$2,FALSE)*IS$19+IS$18*VLOOKUP(IS$1,Conditions!$A:$CT,MATCH($B63&amp;"_m2",Conditions!$S$1:$CT$1,0)+Conditions!$Q$2,FALSE))+VLOOKUP(IS$1,Conditions!$A:$CT,MATCH($B63&amp;"_b",Conditions!$S$1:$CT$1,0)+Conditions!$Q$2,FALSE),"")</f>
        <v/>
      </c>
      <c r="IT63" s="15" t="str">
        <f>IF(IT37,IT47*(VLOOKUP(IT$1,Conditions!$A:$CT,MATCH($B63&amp;"_m1",Conditions!$S$1:$CT$1,0)+Conditions!$Q$2,FALSE)*IT$19+IT$18*VLOOKUP(IT$1,Conditions!$A:$CT,MATCH($B63&amp;"_m2",Conditions!$S$1:$CT$1,0)+Conditions!$Q$2,FALSE))+VLOOKUP(IT$1,Conditions!$A:$CT,MATCH($B63&amp;"_b",Conditions!$S$1:$CT$1,0)+Conditions!$Q$2,FALSE),"")</f>
        <v/>
      </c>
      <c r="IU63" s="15" t="str">
        <f>IF(IU37,IU47*(VLOOKUP(IU$1,Conditions!$A:$CT,MATCH($B63&amp;"_m1",Conditions!$S$1:$CT$1,0)+Conditions!$Q$2,FALSE)*IU$19+IU$18*VLOOKUP(IU$1,Conditions!$A:$CT,MATCH($B63&amp;"_m2",Conditions!$S$1:$CT$1,0)+Conditions!$Q$2,FALSE))+VLOOKUP(IU$1,Conditions!$A:$CT,MATCH($B63&amp;"_b",Conditions!$S$1:$CT$1,0)+Conditions!$Q$2,FALSE),"")</f>
        <v/>
      </c>
      <c r="IV63" s="15" t="str">
        <f>IF(IV37,IV47*(VLOOKUP(IV$1,Conditions!$A:$CT,MATCH($B63&amp;"_m1",Conditions!$S$1:$CT$1,0)+Conditions!$Q$2,FALSE)*IV$19+IV$18*VLOOKUP(IV$1,Conditions!$A:$CT,MATCH($B63&amp;"_m2",Conditions!$S$1:$CT$1,0)+Conditions!$Q$2,FALSE))+VLOOKUP(IV$1,Conditions!$A:$CT,MATCH($B63&amp;"_b",Conditions!$S$1:$CT$1,0)+Conditions!$Q$2,FALSE),"")</f>
        <v/>
      </c>
      <c r="IW63" s="15" t="str">
        <f>IF(IW37,IW47*(VLOOKUP(IW$1,Conditions!$A:$CT,MATCH($B63&amp;"_m1",Conditions!$S$1:$CT$1,0)+Conditions!$Q$2,FALSE)*IW$19+IW$18*VLOOKUP(IW$1,Conditions!$A:$CT,MATCH($B63&amp;"_m2",Conditions!$S$1:$CT$1,0)+Conditions!$Q$2,FALSE))+VLOOKUP(IW$1,Conditions!$A:$CT,MATCH($B63&amp;"_b",Conditions!$S$1:$CT$1,0)+Conditions!$Q$2,FALSE),"")</f>
        <v/>
      </c>
      <c r="IX63" s="15" t="str">
        <f>IF(IX37,IX47*(VLOOKUP(IX$1,Conditions!$A:$CT,MATCH($B63&amp;"_m1",Conditions!$S$1:$CT$1,0)+Conditions!$Q$2,FALSE)*IX$19+IX$18*VLOOKUP(IX$1,Conditions!$A:$CT,MATCH($B63&amp;"_m2",Conditions!$S$1:$CT$1,0)+Conditions!$Q$2,FALSE))+VLOOKUP(IX$1,Conditions!$A:$CT,MATCH($B63&amp;"_b",Conditions!$S$1:$CT$1,0)+Conditions!$Q$2,FALSE),"")</f>
        <v/>
      </c>
      <c r="IY63" s="15" t="str">
        <f>IF(IY37,IY47*(VLOOKUP(IY$1,Conditions!$A:$CT,MATCH($B63&amp;"_m1",Conditions!$S$1:$CT$1,0)+Conditions!$Q$2,FALSE)*IY$19+IY$18*VLOOKUP(IY$1,Conditions!$A:$CT,MATCH($B63&amp;"_m2",Conditions!$S$1:$CT$1,0)+Conditions!$Q$2,FALSE))+VLOOKUP(IY$1,Conditions!$A:$CT,MATCH($B63&amp;"_b",Conditions!$S$1:$CT$1,0)+Conditions!$Q$2,FALSE),"")</f>
        <v/>
      </c>
      <c r="IZ63" s="15" t="str">
        <f>IF(IZ37,IZ47*(VLOOKUP(IZ$1,Conditions!$A:$CT,MATCH($B63&amp;"_m1",Conditions!$S$1:$CT$1,0)+Conditions!$Q$2,FALSE)*IZ$19+IZ$18*VLOOKUP(IZ$1,Conditions!$A:$CT,MATCH($B63&amp;"_m2",Conditions!$S$1:$CT$1,0)+Conditions!$Q$2,FALSE))+VLOOKUP(IZ$1,Conditions!$A:$CT,MATCH($B63&amp;"_b",Conditions!$S$1:$CT$1,0)+Conditions!$Q$2,FALSE),"")</f>
        <v/>
      </c>
      <c r="JA63" s="15" t="str">
        <f>IF(JA37,JA47*(VLOOKUP(JA$1,Conditions!$A:$CT,MATCH($B63&amp;"_m1",Conditions!$S$1:$CT$1,0)+Conditions!$Q$2,FALSE)*JA$19+JA$18*VLOOKUP(JA$1,Conditions!$A:$CT,MATCH($B63&amp;"_m2",Conditions!$S$1:$CT$1,0)+Conditions!$Q$2,FALSE))+VLOOKUP(JA$1,Conditions!$A:$CT,MATCH($B63&amp;"_b",Conditions!$S$1:$CT$1,0)+Conditions!$Q$2,FALSE),"")</f>
        <v/>
      </c>
      <c r="JB63" s="15" t="str">
        <f>IF(JB37,JB47*(VLOOKUP(JB$1,Conditions!$A:$CT,MATCH($B63&amp;"_m1",Conditions!$S$1:$CT$1,0)+Conditions!$Q$2,FALSE)*JB$19+JB$18*VLOOKUP(JB$1,Conditions!$A:$CT,MATCH($B63&amp;"_m2",Conditions!$S$1:$CT$1,0)+Conditions!$Q$2,FALSE))+VLOOKUP(JB$1,Conditions!$A:$CT,MATCH($B63&amp;"_b",Conditions!$S$1:$CT$1,0)+Conditions!$Q$2,FALSE),"")</f>
        <v/>
      </c>
      <c r="JC63" s="15" t="str">
        <f>IF(JC37,JC47*(VLOOKUP(JC$1,Conditions!$A:$CT,MATCH($B63&amp;"_m1",Conditions!$S$1:$CT$1,0)+Conditions!$Q$2,FALSE)*JC$19+JC$18*VLOOKUP(JC$1,Conditions!$A:$CT,MATCH($B63&amp;"_m2",Conditions!$S$1:$CT$1,0)+Conditions!$Q$2,FALSE))+VLOOKUP(JC$1,Conditions!$A:$CT,MATCH($B63&amp;"_b",Conditions!$S$1:$CT$1,0)+Conditions!$Q$2,FALSE),"")</f>
        <v/>
      </c>
      <c r="JD63" s="15" t="str">
        <f>IF(JD37,JD47*(VLOOKUP(JD$1,Conditions!$A:$CT,MATCH($B63&amp;"_m1",Conditions!$S$1:$CT$1,0)+Conditions!$Q$2,FALSE)*JD$19+JD$18*VLOOKUP(JD$1,Conditions!$A:$CT,MATCH($B63&amp;"_m2",Conditions!$S$1:$CT$1,0)+Conditions!$Q$2,FALSE))+VLOOKUP(JD$1,Conditions!$A:$CT,MATCH($B63&amp;"_b",Conditions!$S$1:$CT$1,0)+Conditions!$Q$2,FALSE),"")</f>
        <v/>
      </c>
      <c r="JE63" s="15" t="str">
        <f>IF(JE37,JE47*(VLOOKUP(JE$1,Conditions!$A:$CT,MATCH($B63&amp;"_m1",Conditions!$S$1:$CT$1,0)+Conditions!$Q$2,FALSE)*JE$19+JE$18*VLOOKUP(JE$1,Conditions!$A:$CT,MATCH($B63&amp;"_m2",Conditions!$S$1:$CT$1,0)+Conditions!$Q$2,FALSE))+VLOOKUP(JE$1,Conditions!$A:$CT,MATCH($B63&amp;"_b",Conditions!$S$1:$CT$1,0)+Conditions!$Q$2,FALSE),"")</f>
        <v/>
      </c>
    </row>
    <row r="64" spans="1:265" s="10" customFormat="1" x14ac:dyDescent="0.2">
      <c r="A64" s="9"/>
      <c r="B64" s="21" t="str">
        <f>CONCATENATE(B38,"_",$C$58)</f>
        <v>diethylether_TCD</v>
      </c>
      <c r="C64" s="11">
        <v>2</v>
      </c>
      <c r="D64" s="11"/>
      <c r="E64" s="15" t="str">
        <f>IF(E38,E48*(VLOOKUP(E$1,Conditions!$A:$CT,MATCH($B64&amp;"_m1",Conditions!$S$1:$CT$1,0)+Conditions!$Q$2,FALSE)*E$19+E$18*VLOOKUP(E$1,Conditions!$A:$CT,MATCH($B64&amp;"_m2",Conditions!$S$1:$CT$1,0)+Conditions!$Q$2,FALSE))+VLOOKUP(E$1,Conditions!$A:$CT,MATCH($B64&amp;"_b",Conditions!$S$1:$CT$1,0)+Conditions!$Q$2,FALSE),"")</f>
        <v/>
      </c>
      <c r="F64" s="15" t="str">
        <f>IF(F38,F48*(VLOOKUP(F$1,Conditions!$A:$CT,MATCH($B64&amp;"_m1",Conditions!$S$1:$CT$1,0)+Conditions!$Q$2,FALSE)*F$19+F$18*VLOOKUP(F$1,Conditions!$A:$CT,MATCH($B64&amp;"_m2",Conditions!$S$1:$CT$1,0)+Conditions!$Q$2,FALSE))+VLOOKUP(F$1,Conditions!$A:$CT,MATCH($B64&amp;"_b",Conditions!$S$1:$CT$1,0)+Conditions!$Q$2,FALSE),"")</f>
        <v/>
      </c>
      <c r="G64" s="15" t="str">
        <f>IF(G38,G48*(VLOOKUP(G$1,Conditions!$A:$CT,MATCH($B64&amp;"_m1",Conditions!$S$1:$CT$1,0)+Conditions!$Q$2,FALSE)*G$19+G$18*VLOOKUP(G$1,Conditions!$A:$CT,MATCH($B64&amp;"_m2",Conditions!$S$1:$CT$1,0)+Conditions!$Q$2,FALSE))+VLOOKUP(G$1,Conditions!$A:$CT,MATCH($B64&amp;"_b",Conditions!$S$1:$CT$1,0)+Conditions!$Q$2,FALSE),"")</f>
        <v/>
      </c>
      <c r="H64" s="15">
        <f>IF(H38,H48*(VLOOKUP(H$1,Conditions!$A:$CT,MATCH($B64&amp;"_m1",Conditions!$S$1:$CT$1,0)+Conditions!$Q$2,FALSE)*H$19+H$18*VLOOKUP(H$1,Conditions!$A:$CT,MATCH($B64&amp;"_m2",Conditions!$S$1:$CT$1,0)+Conditions!$Q$2,FALSE))+VLOOKUP(H$1,Conditions!$A:$CT,MATCH($B64&amp;"_b",Conditions!$S$1:$CT$1,0)+Conditions!$Q$2,FALSE),"")</f>
        <v>2.4784641195819291E-5</v>
      </c>
      <c r="I64" s="15">
        <f>IF(I38,I48*(VLOOKUP(I$1,Conditions!$A:$CT,MATCH($B64&amp;"_m1",Conditions!$S$1:$CT$1,0)+Conditions!$Q$2,FALSE)*I$19+I$18*VLOOKUP(I$1,Conditions!$A:$CT,MATCH($B64&amp;"_m2",Conditions!$S$1:$CT$1,0)+Conditions!$Q$2,FALSE))+VLOOKUP(I$1,Conditions!$A:$CT,MATCH($B64&amp;"_b",Conditions!$S$1:$CT$1,0)+Conditions!$Q$2,FALSE),"")</f>
        <v>2.4873371906535665E-5</v>
      </c>
      <c r="J64" s="15">
        <f>IF(J38,J48*(VLOOKUP(J$1,Conditions!$A:$CT,MATCH($B64&amp;"_m1",Conditions!$S$1:$CT$1,0)+Conditions!$Q$2,FALSE)*J$19+J$18*VLOOKUP(J$1,Conditions!$A:$CT,MATCH($B64&amp;"_m2",Conditions!$S$1:$CT$1,0)+Conditions!$Q$2,FALSE))+VLOOKUP(J$1,Conditions!$A:$CT,MATCH($B64&amp;"_b",Conditions!$S$1:$CT$1,0)+Conditions!$Q$2,FALSE),"")</f>
        <v>2.4809681764487715E-5</v>
      </c>
      <c r="K64" s="15">
        <f>IF(K38,K48*(VLOOKUP(K$1,Conditions!$A:$CT,MATCH($B64&amp;"_m1",Conditions!$S$1:$CT$1,0)+Conditions!$Q$2,FALSE)*K$19+K$18*VLOOKUP(K$1,Conditions!$A:$CT,MATCH($B64&amp;"_m2",Conditions!$S$1:$CT$1,0)+Conditions!$Q$2,FALSE))+VLOOKUP(K$1,Conditions!$A:$CT,MATCH($B64&amp;"_b",Conditions!$S$1:$CT$1,0)+Conditions!$Q$2,FALSE),"")</f>
        <v>2.4777187514618477E-5</v>
      </c>
      <c r="L64" s="15">
        <f>IF(L38,L48*(VLOOKUP(L$1,Conditions!$A:$CT,MATCH($B64&amp;"_m1",Conditions!$S$1:$CT$1,0)+Conditions!$Q$2,FALSE)*L$19+L$18*VLOOKUP(L$1,Conditions!$A:$CT,MATCH($B64&amp;"_m2",Conditions!$S$1:$CT$1,0)+Conditions!$Q$2,FALSE))+VLOOKUP(L$1,Conditions!$A:$CT,MATCH($B64&amp;"_b",Conditions!$S$1:$CT$1,0)+Conditions!$Q$2,FALSE),"")</f>
        <v>2.4801361343670041E-5</v>
      </c>
      <c r="M64" s="15">
        <f>IF(M38,M48*(VLOOKUP(M$1,Conditions!$A:$CT,MATCH($B64&amp;"_m1",Conditions!$S$1:$CT$1,0)+Conditions!$Q$2,FALSE)*M$19+M$18*VLOOKUP(M$1,Conditions!$A:$CT,MATCH($B64&amp;"_m2",Conditions!$S$1:$CT$1,0)+Conditions!$Q$2,FALSE))+VLOOKUP(M$1,Conditions!$A:$CT,MATCH($B64&amp;"_b",Conditions!$S$1:$CT$1,0)+Conditions!$Q$2,FALSE),"")</f>
        <v>2.4778216188195142E-5</v>
      </c>
      <c r="N64" s="15">
        <f>IF(N38,N48*(VLOOKUP(N$1,Conditions!$A:$CT,MATCH($B64&amp;"_m1",Conditions!$S$1:$CT$1,0)+Conditions!$Q$2,FALSE)*N$19+N$18*VLOOKUP(N$1,Conditions!$A:$CT,MATCH($B64&amp;"_m2",Conditions!$S$1:$CT$1,0)+Conditions!$Q$2,FALSE))+VLOOKUP(N$1,Conditions!$A:$CT,MATCH($B64&amp;"_b",Conditions!$S$1:$CT$1,0)+Conditions!$Q$2,FALSE),"")</f>
        <v>2.4769472462793511E-5</v>
      </c>
      <c r="O64" s="15">
        <f>IF(O38,O48*(VLOOKUP(O$1,Conditions!$A:$CT,MATCH($B64&amp;"_m1",Conditions!$S$1:$CT$1,0)+Conditions!$Q$2,FALSE)*O$19+O$18*VLOOKUP(O$1,Conditions!$A:$CT,MATCH($B64&amp;"_m2",Conditions!$S$1:$CT$1,0)+Conditions!$Q$2,FALSE))+VLOOKUP(O$1,Conditions!$A:$CT,MATCH($B64&amp;"_b",Conditions!$S$1:$CT$1,0)+Conditions!$Q$2,FALSE),"")</f>
        <v>2.480959073228334E-5</v>
      </c>
      <c r="P64" s="15">
        <f>IF(P38,P48*(VLOOKUP(P$1,Conditions!$A:$CT,MATCH($B64&amp;"_m1",Conditions!$S$1:$CT$1,0)+Conditions!$Q$2,FALSE)*P$19+P$18*VLOOKUP(P$1,Conditions!$A:$CT,MATCH($B64&amp;"_m2",Conditions!$S$1:$CT$1,0)+Conditions!$Q$2,FALSE))+VLOOKUP(P$1,Conditions!$A:$CT,MATCH($B64&amp;"_b",Conditions!$S$1:$CT$1,0)+Conditions!$Q$2,FALSE),"")</f>
        <v>2.4751273081126665E-5</v>
      </c>
      <c r="Q64" s="15">
        <f>IF(Q38,Q48*(VLOOKUP(Q$1,Conditions!$A:$CT,MATCH($B64&amp;"_m1",Conditions!$S$1:$CT$1,0)+Conditions!$Q$2,FALSE)*Q$19+Q$18*VLOOKUP(Q$1,Conditions!$A:$CT,MATCH($B64&amp;"_m2",Conditions!$S$1:$CT$1,0)+Conditions!$Q$2,FALSE))+VLOOKUP(Q$1,Conditions!$A:$CT,MATCH($B64&amp;"_b",Conditions!$S$1:$CT$1,0)+Conditions!$Q$2,FALSE),"")</f>
        <v>2.4767692827424817E-5</v>
      </c>
      <c r="R64" s="15">
        <f>IF(R38,R48*(VLOOKUP(R$1,Conditions!$A:$CT,MATCH($B64&amp;"_m1",Conditions!$S$1:$CT$1,0)+Conditions!$Q$2,FALSE)*R$19+R$18*VLOOKUP(R$1,Conditions!$A:$CT,MATCH($B64&amp;"_m2",Conditions!$S$1:$CT$1,0)+Conditions!$Q$2,FALSE))+VLOOKUP(R$1,Conditions!$A:$CT,MATCH($B64&amp;"_b",Conditions!$S$1:$CT$1,0)+Conditions!$Q$2,FALSE),"")</f>
        <v>2.4772823998142989E-5</v>
      </c>
      <c r="S64" s="15">
        <f>IF(S38,S48*(VLOOKUP(S$1,Conditions!$A:$CT,MATCH($B64&amp;"_m1",Conditions!$S$1:$CT$1,0)+Conditions!$Q$2,FALSE)*S$19+S$18*VLOOKUP(S$1,Conditions!$A:$CT,MATCH($B64&amp;"_m2",Conditions!$S$1:$CT$1,0)+Conditions!$Q$2,FALSE))+VLOOKUP(S$1,Conditions!$A:$CT,MATCH($B64&amp;"_b",Conditions!$S$1:$CT$1,0)+Conditions!$Q$2,FALSE),"")</f>
        <v>2.4761535422563012E-5</v>
      </c>
      <c r="T64" s="15">
        <f>IF(T38,T48*(VLOOKUP(T$1,Conditions!$A:$CT,MATCH($B64&amp;"_m1",Conditions!$S$1:$CT$1,0)+Conditions!$Q$2,FALSE)*T$19+T$18*VLOOKUP(T$1,Conditions!$A:$CT,MATCH($B64&amp;"_m2",Conditions!$S$1:$CT$1,0)+Conditions!$Q$2,FALSE))+VLOOKUP(T$1,Conditions!$A:$CT,MATCH($B64&amp;"_b",Conditions!$S$1:$CT$1,0)+Conditions!$Q$2,FALSE),"")</f>
        <v>2.4733973262288011E-5</v>
      </c>
      <c r="U64" s="15">
        <f>IF(U38,U48*(VLOOKUP(U$1,Conditions!$A:$CT,MATCH($B64&amp;"_m1",Conditions!$S$1:$CT$1,0)+Conditions!$Q$2,FALSE)*U$19+U$18*VLOOKUP(U$1,Conditions!$A:$CT,MATCH($B64&amp;"_m2",Conditions!$S$1:$CT$1,0)+Conditions!$Q$2,FALSE))+VLOOKUP(U$1,Conditions!$A:$CT,MATCH($B64&amp;"_b",Conditions!$S$1:$CT$1,0)+Conditions!$Q$2,FALSE),"")</f>
        <v>2.4760714728173777E-5</v>
      </c>
      <c r="V64" s="15">
        <f>IF(V38,V48*(VLOOKUP(V$1,Conditions!$A:$CT,MATCH($B64&amp;"_m1",Conditions!$S$1:$CT$1,0)+Conditions!$Q$2,FALSE)*V$19+V$18*VLOOKUP(V$1,Conditions!$A:$CT,MATCH($B64&amp;"_m2",Conditions!$S$1:$CT$1,0)+Conditions!$Q$2,FALSE))+VLOOKUP(V$1,Conditions!$A:$CT,MATCH($B64&amp;"_b",Conditions!$S$1:$CT$1,0)+Conditions!$Q$2,FALSE),"")</f>
        <v>2.4785913417181519E-5</v>
      </c>
      <c r="W64" s="15">
        <f>IF(W38,W48*(VLOOKUP(W$1,Conditions!$A:$CT,MATCH($B64&amp;"_m1",Conditions!$S$1:$CT$1,0)+Conditions!$Q$2,FALSE)*W$19+W$18*VLOOKUP(W$1,Conditions!$A:$CT,MATCH($B64&amp;"_m2",Conditions!$S$1:$CT$1,0)+Conditions!$Q$2,FALSE))+VLOOKUP(W$1,Conditions!$A:$CT,MATCH($B64&amp;"_b",Conditions!$S$1:$CT$1,0)+Conditions!$Q$2,FALSE),"")</f>
        <v>2.4752486584824309E-5</v>
      </c>
      <c r="X64" s="15" t="e">
        <f>IF(X38,X48*(VLOOKUP(X$1,Conditions!$A:$CT,MATCH($B64&amp;"_m1",Conditions!$S$1:$CT$1,0)+Conditions!$Q$2,FALSE)*X$19+X$18*VLOOKUP(X$1,Conditions!$A:$CT,MATCH($B64&amp;"_m2",Conditions!$S$1:$CT$1,0)+Conditions!$Q$2,FALSE))+VLOOKUP(X$1,Conditions!$A:$CT,MATCH($B64&amp;"_b",Conditions!$S$1:$CT$1,0)+Conditions!$Q$2,FALSE),"")</f>
        <v>#VALUE!</v>
      </c>
      <c r="Y64" s="15" t="str">
        <f>IF(Y38,Y48*(VLOOKUP(Y$1,Conditions!$A:$CT,MATCH($B64&amp;"_m1",Conditions!$S$1:$CT$1,0)+Conditions!$Q$2,FALSE)*Y$19+Y$18*VLOOKUP(Y$1,Conditions!$A:$CT,MATCH($B64&amp;"_m2",Conditions!$S$1:$CT$1,0)+Conditions!$Q$2,FALSE))+VLOOKUP(Y$1,Conditions!$A:$CT,MATCH($B64&amp;"_b",Conditions!$S$1:$CT$1,0)+Conditions!$Q$2,FALSE),"")</f>
        <v/>
      </c>
      <c r="Z64" s="15" t="str">
        <f>IF(Z38,Z48*(VLOOKUP(Z$1,Conditions!$A:$CT,MATCH($B64&amp;"_m1",Conditions!$S$1:$CT$1,0)+Conditions!$Q$2,FALSE)*Z$19+Z$18*VLOOKUP(Z$1,Conditions!$A:$CT,MATCH($B64&amp;"_m2",Conditions!$S$1:$CT$1,0)+Conditions!$Q$2,FALSE))+VLOOKUP(Z$1,Conditions!$A:$CT,MATCH($B64&amp;"_b",Conditions!$S$1:$CT$1,0)+Conditions!$Q$2,FALSE),"")</f>
        <v/>
      </c>
      <c r="AA64" s="15" t="str">
        <f>IF(AA38,AA48*(VLOOKUP(AA$1,Conditions!$A:$CT,MATCH($B64&amp;"_m1",Conditions!$S$1:$CT$1,0)+Conditions!$Q$2,FALSE)*AA$19+AA$18*VLOOKUP(AA$1,Conditions!$A:$CT,MATCH($B64&amp;"_m2",Conditions!$S$1:$CT$1,0)+Conditions!$Q$2,FALSE))+VLOOKUP(AA$1,Conditions!$A:$CT,MATCH($B64&amp;"_b",Conditions!$S$1:$CT$1,0)+Conditions!$Q$2,FALSE),"")</f>
        <v/>
      </c>
      <c r="AB64" s="15" t="str">
        <f>IF(AB38,AB48*(VLOOKUP(AB$1,Conditions!$A:$CT,MATCH($B64&amp;"_m1",Conditions!$S$1:$CT$1,0)+Conditions!$Q$2,FALSE)*AB$19+AB$18*VLOOKUP(AB$1,Conditions!$A:$CT,MATCH($B64&amp;"_m2",Conditions!$S$1:$CT$1,0)+Conditions!$Q$2,FALSE))+VLOOKUP(AB$1,Conditions!$A:$CT,MATCH($B64&amp;"_b",Conditions!$S$1:$CT$1,0)+Conditions!$Q$2,FALSE),"")</f>
        <v/>
      </c>
      <c r="AC64" s="15" t="str">
        <f>IF(AC38,AC48*(VLOOKUP(AC$1,Conditions!$A:$CT,MATCH($B64&amp;"_m1",Conditions!$S$1:$CT$1,0)+Conditions!$Q$2,FALSE)*AC$19+AC$18*VLOOKUP(AC$1,Conditions!$A:$CT,MATCH($B64&amp;"_m2",Conditions!$S$1:$CT$1,0)+Conditions!$Q$2,FALSE))+VLOOKUP(AC$1,Conditions!$A:$CT,MATCH($B64&amp;"_b",Conditions!$S$1:$CT$1,0)+Conditions!$Q$2,FALSE),"")</f>
        <v/>
      </c>
      <c r="AD64" s="15" t="str">
        <f>IF(AD38,AD48*(VLOOKUP(AD$1,Conditions!$A:$CT,MATCH($B64&amp;"_m1",Conditions!$S$1:$CT$1,0)+Conditions!$Q$2,FALSE)*AD$19+AD$18*VLOOKUP(AD$1,Conditions!$A:$CT,MATCH($B64&amp;"_m2",Conditions!$S$1:$CT$1,0)+Conditions!$Q$2,FALSE))+VLOOKUP(AD$1,Conditions!$A:$CT,MATCH($B64&amp;"_b",Conditions!$S$1:$CT$1,0)+Conditions!$Q$2,FALSE),"")</f>
        <v/>
      </c>
      <c r="AE64" s="15" t="str">
        <f>IF(AE38,AE48*(VLOOKUP(AE$1,Conditions!$A:$CT,MATCH($B64&amp;"_m1",Conditions!$S$1:$CT$1,0)+Conditions!$Q$2,FALSE)*AE$19+AE$18*VLOOKUP(AE$1,Conditions!$A:$CT,MATCH($B64&amp;"_m2",Conditions!$S$1:$CT$1,0)+Conditions!$Q$2,FALSE))+VLOOKUP(AE$1,Conditions!$A:$CT,MATCH($B64&amp;"_b",Conditions!$S$1:$CT$1,0)+Conditions!$Q$2,FALSE),"")</f>
        <v/>
      </c>
      <c r="AF64" s="15" t="e">
        <f>IF(AF38,AF48*(VLOOKUP(AF$1,Conditions!$A:$CT,MATCH($B64&amp;"_m1",Conditions!$S$1:$CT$1,0)+Conditions!$Q$2,FALSE)*AF$19+AF$18*VLOOKUP(AF$1,Conditions!$A:$CT,MATCH($B64&amp;"_m2",Conditions!$S$1:$CT$1,0)+Conditions!$Q$2,FALSE))+VLOOKUP(AF$1,Conditions!$A:$CT,MATCH($B64&amp;"_b",Conditions!$S$1:$CT$1,0)+Conditions!$Q$2,FALSE),"")</f>
        <v>#VALUE!</v>
      </c>
      <c r="AG64" s="15" t="e">
        <f>IF(AG38,AG48*(VLOOKUP(AG$1,Conditions!$A:$CT,MATCH($B64&amp;"_m1",Conditions!$S$1:$CT$1,0)+Conditions!$Q$2,FALSE)*AG$19+AG$18*VLOOKUP(AG$1,Conditions!$A:$CT,MATCH($B64&amp;"_m2",Conditions!$S$1:$CT$1,0)+Conditions!$Q$2,FALSE))+VLOOKUP(AG$1,Conditions!$A:$CT,MATCH($B64&amp;"_b",Conditions!$S$1:$CT$1,0)+Conditions!$Q$2,FALSE),"")</f>
        <v>#VALUE!</v>
      </c>
      <c r="AH64" s="15">
        <f>IF(AH38,AH48*(VLOOKUP(AH$1,Conditions!$A:$CT,MATCH($B64&amp;"_m1",Conditions!$S$1:$CT$1,0)+Conditions!$Q$2,FALSE)*AH$19+AH$18*VLOOKUP(AH$1,Conditions!$A:$CT,MATCH($B64&amp;"_m2",Conditions!$S$1:$CT$1,0)+Conditions!$Q$2,FALSE))+VLOOKUP(AH$1,Conditions!$A:$CT,MATCH($B64&amp;"_b",Conditions!$S$1:$CT$1,0)+Conditions!$Q$2,FALSE),"")</f>
        <v>2.4716051812075347E-5</v>
      </c>
      <c r="AI64" s="15">
        <f>IF(AI38,AI48*(VLOOKUP(AI$1,Conditions!$A:$CT,MATCH($B64&amp;"_m1",Conditions!$S$1:$CT$1,0)+Conditions!$Q$2,FALSE)*AI$19+AI$18*VLOOKUP(AI$1,Conditions!$A:$CT,MATCH($B64&amp;"_m2",Conditions!$S$1:$CT$1,0)+Conditions!$Q$2,FALSE))+VLOOKUP(AI$1,Conditions!$A:$CT,MATCH($B64&amp;"_b",Conditions!$S$1:$CT$1,0)+Conditions!$Q$2,FALSE),"")</f>
        <v>2.4701354086987358E-5</v>
      </c>
      <c r="AJ64" s="15">
        <f>IF(AJ38,AJ48*(VLOOKUP(AJ$1,Conditions!$A:$CT,MATCH($B64&amp;"_m1",Conditions!$S$1:$CT$1,0)+Conditions!$Q$2,FALSE)*AJ$19+AJ$18*VLOOKUP(AJ$1,Conditions!$A:$CT,MATCH($B64&amp;"_m2",Conditions!$S$1:$CT$1,0)+Conditions!$Q$2,FALSE))+VLOOKUP(AJ$1,Conditions!$A:$CT,MATCH($B64&amp;"_b",Conditions!$S$1:$CT$1,0)+Conditions!$Q$2,FALSE),"")</f>
        <v>2.4696999205479806E-5</v>
      </c>
      <c r="AK64" s="15" t="str">
        <f>IF(AK38,AK48*(VLOOKUP(AK$1,Conditions!$A:$CT,MATCH($B64&amp;"_m1",Conditions!$S$1:$CT$1,0)+Conditions!$Q$2,FALSE)*AK$19+AK$18*VLOOKUP(AK$1,Conditions!$A:$CT,MATCH($B64&amp;"_m2",Conditions!$S$1:$CT$1,0)+Conditions!$Q$2,FALSE))+VLOOKUP(AK$1,Conditions!$A:$CT,MATCH($B64&amp;"_b",Conditions!$S$1:$CT$1,0)+Conditions!$Q$2,FALSE),"")</f>
        <v/>
      </c>
      <c r="AL64" s="15" t="str">
        <f>IF(AL38,AL48*(VLOOKUP(AL$1,Conditions!$A:$CT,MATCH($B64&amp;"_m1",Conditions!$S$1:$CT$1,0)+Conditions!$Q$2,FALSE)*AL$19+AL$18*VLOOKUP(AL$1,Conditions!$A:$CT,MATCH($B64&amp;"_m2",Conditions!$S$1:$CT$1,0)+Conditions!$Q$2,FALSE))+VLOOKUP(AL$1,Conditions!$A:$CT,MATCH($B64&amp;"_b",Conditions!$S$1:$CT$1,0)+Conditions!$Q$2,FALSE),"")</f>
        <v/>
      </c>
      <c r="AM64" s="15" t="str">
        <f>IF(AM38,AM48*(VLOOKUP(AM$1,Conditions!$A:$CT,MATCH($B64&amp;"_m1",Conditions!$S$1:$CT$1,0)+Conditions!$Q$2,FALSE)*AM$19+AM$18*VLOOKUP(AM$1,Conditions!$A:$CT,MATCH($B64&amp;"_m2",Conditions!$S$1:$CT$1,0)+Conditions!$Q$2,FALSE))+VLOOKUP(AM$1,Conditions!$A:$CT,MATCH($B64&amp;"_b",Conditions!$S$1:$CT$1,0)+Conditions!$Q$2,FALSE),"")</f>
        <v/>
      </c>
      <c r="AN64" s="15" t="str">
        <f>IF(AN38,AN48*(VLOOKUP(AN$1,Conditions!$A:$CT,MATCH($B64&amp;"_m1",Conditions!$S$1:$CT$1,0)+Conditions!$Q$2,FALSE)*AN$19+AN$18*VLOOKUP(AN$1,Conditions!$A:$CT,MATCH($B64&amp;"_m2",Conditions!$S$1:$CT$1,0)+Conditions!$Q$2,FALSE))+VLOOKUP(AN$1,Conditions!$A:$CT,MATCH($B64&amp;"_b",Conditions!$S$1:$CT$1,0)+Conditions!$Q$2,FALSE),"")</f>
        <v/>
      </c>
      <c r="AO64" s="15" t="str">
        <f>IF(AO38,AO48*(VLOOKUP(AO$1,Conditions!$A:$CT,MATCH($B64&amp;"_m1",Conditions!$S$1:$CT$1,0)+Conditions!$Q$2,FALSE)*AO$19+AO$18*VLOOKUP(AO$1,Conditions!$A:$CT,MATCH($B64&amp;"_m2",Conditions!$S$1:$CT$1,0)+Conditions!$Q$2,FALSE))+VLOOKUP(AO$1,Conditions!$A:$CT,MATCH($B64&amp;"_b",Conditions!$S$1:$CT$1,0)+Conditions!$Q$2,FALSE),"")</f>
        <v/>
      </c>
      <c r="AP64" s="15" t="str">
        <f>IF(AP38,AP48*(VLOOKUP(AP$1,Conditions!$A:$CT,MATCH($B64&amp;"_m1",Conditions!$S$1:$CT$1,0)+Conditions!$Q$2,FALSE)*AP$19+AP$18*VLOOKUP(AP$1,Conditions!$A:$CT,MATCH($B64&amp;"_m2",Conditions!$S$1:$CT$1,0)+Conditions!$Q$2,FALSE))+VLOOKUP(AP$1,Conditions!$A:$CT,MATCH($B64&amp;"_b",Conditions!$S$1:$CT$1,0)+Conditions!$Q$2,FALSE),"")</f>
        <v/>
      </c>
      <c r="AQ64" s="15" t="str">
        <f>IF(AQ38,AQ48*(VLOOKUP(AQ$1,Conditions!$A:$CT,MATCH($B64&amp;"_m1",Conditions!$S$1:$CT$1,0)+Conditions!$Q$2,FALSE)*AQ$19+AQ$18*VLOOKUP(AQ$1,Conditions!$A:$CT,MATCH($B64&amp;"_m2",Conditions!$S$1:$CT$1,0)+Conditions!$Q$2,FALSE))+VLOOKUP(AQ$1,Conditions!$A:$CT,MATCH($B64&amp;"_b",Conditions!$S$1:$CT$1,0)+Conditions!$Q$2,FALSE),"")</f>
        <v/>
      </c>
      <c r="AR64" s="15" t="str">
        <f>IF(AR38,AR48*(VLOOKUP(AR$1,Conditions!$A:$CT,MATCH($B64&amp;"_m1",Conditions!$S$1:$CT$1,0)+Conditions!$Q$2,FALSE)*AR$19+AR$18*VLOOKUP(AR$1,Conditions!$A:$CT,MATCH($B64&amp;"_m2",Conditions!$S$1:$CT$1,0)+Conditions!$Q$2,FALSE))+VLOOKUP(AR$1,Conditions!$A:$CT,MATCH($B64&amp;"_b",Conditions!$S$1:$CT$1,0)+Conditions!$Q$2,FALSE),"")</f>
        <v/>
      </c>
      <c r="AS64" s="15" t="str">
        <f>IF(AS38,AS48*(VLOOKUP(AS$1,Conditions!$A:$CT,MATCH($B64&amp;"_m1",Conditions!$S$1:$CT$1,0)+Conditions!$Q$2,FALSE)*AS$19+AS$18*VLOOKUP(AS$1,Conditions!$A:$CT,MATCH($B64&amp;"_m2",Conditions!$S$1:$CT$1,0)+Conditions!$Q$2,FALSE))+VLOOKUP(AS$1,Conditions!$A:$CT,MATCH($B64&amp;"_b",Conditions!$S$1:$CT$1,0)+Conditions!$Q$2,FALSE),"")</f>
        <v/>
      </c>
      <c r="AT64" s="15" t="str">
        <f>IF(AT38,AT48*(VLOOKUP(AT$1,Conditions!$A:$CT,MATCH($B64&amp;"_m1",Conditions!$S$1:$CT$1,0)+Conditions!$Q$2,FALSE)*AT$19+AT$18*VLOOKUP(AT$1,Conditions!$A:$CT,MATCH($B64&amp;"_m2",Conditions!$S$1:$CT$1,0)+Conditions!$Q$2,FALSE))+VLOOKUP(AT$1,Conditions!$A:$CT,MATCH($B64&amp;"_b",Conditions!$S$1:$CT$1,0)+Conditions!$Q$2,FALSE),"")</f>
        <v/>
      </c>
      <c r="AU64" s="15" t="str">
        <f>IF(AU38,AU48*(VLOOKUP(AU$1,Conditions!$A:$CT,MATCH($B64&amp;"_m1",Conditions!$S$1:$CT$1,0)+Conditions!$Q$2,FALSE)*AU$19+AU$18*VLOOKUP(AU$1,Conditions!$A:$CT,MATCH($B64&amp;"_m2",Conditions!$S$1:$CT$1,0)+Conditions!$Q$2,FALSE))+VLOOKUP(AU$1,Conditions!$A:$CT,MATCH($B64&amp;"_b",Conditions!$S$1:$CT$1,0)+Conditions!$Q$2,FALSE),"")</f>
        <v/>
      </c>
      <c r="AV64" s="15" t="str">
        <f>IF(AV38,AV48*(VLOOKUP(AV$1,Conditions!$A:$CT,MATCH($B64&amp;"_m1",Conditions!$S$1:$CT$1,0)+Conditions!$Q$2,FALSE)*AV$19+AV$18*VLOOKUP(AV$1,Conditions!$A:$CT,MATCH($B64&amp;"_m2",Conditions!$S$1:$CT$1,0)+Conditions!$Q$2,FALSE))+VLOOKUP(AV$1,Conditions!$A:$CT,MATCH($B64&amp;"_b",Conditions!$S$1:$CT$1,0)+Conditions!$Q$2,FALSE),"")</f>
        <v/>
      </c>
      <c r="AW64" s="15" t="str">
        <f>IF(AW38,AW48*(VLOOKUP(AW$1,Conditions!$A:$CT,MATCH($B64&amp;"_m1",Conditions!$S$1:$CT$1,0)+Conditions!$Q$2,FALSE)*AW$19+AW$18*VLOOKUP(AW$1,Conditions!$A:$CT,MATCH($B64&amp;"_m2",Conditions!$S$1:$CT$1,0)+Conditions!$Q$2,FALSE))+VLOOKUP(AW$1,Conditions!$A:$CT,MATCH($B64&amp;"_b",Conditions!$S$1:$CT$1,0)+Conditions!$Q$2,FALSE),"")</f>
        <v/>
      </c>
      <c r="AX64" s="15" t="str">
        <f>IF(AX38,AX48*(VLOOKUP(AX$1,Conditions!$A:$CT,MATCH($B64&amp;"_m1",Conditions!$S$1:$CT$1,0)+Conditions!$Q$2,FALSE)*AX$19+AX$18*VLOOKUP(AX$1,Conditions!$A:$CT,MATCH($B64&amp;"_m2",Conditions!$S$1:$CT$1,0)+Conditions!$Q$2,FALSE))+VLOOKUP(AX$1,Conditions!$A:$CT,MATCH($B64&amp;"_b",Conditions!$S$1:$CT$1,0)+Conditions!$Q$2,FALSE),"")</f>
        <v/>
      </c>
      <c r="AY64" s="15" t="str">
        <f>IF(AY38,AY48*(VLOOKUP(AY$1,Conditions!$A:$CT,MATCH($B64&amp;"_m1",Conditions!$S$1:$CT$1,0)+Conditions!$Q$2,FALSE)*AY$19+AY$18*VLOOKUP(AY$1,Conditions!$A:$CT,MATCH($B64&amp;"_m2",Conditions!$S$1:$CT$1,0)+Conditions!$Q$2,FALSE))+VLOOKUP(AY$1,Conditions!$A:$CT,MATCH($B64&amp;"_b",Conditions!$S$1:$CT$1,0)+Conditions!$Q$2,FALSE),"")</f>
        <v/>
      </c>
      <c r="AZ64" s="15" t="str">
        <f>IF(AZ38,AZ48*(VLOOKUP(AZ$1,Conditions!$A:$CT,MATCH($B64&amp;"_m1",Conditions!$S$1:$CT$1,0)+Conditions!$Q$2,FALSE)*AZ$19+AZ$18*VLOOKUP(AZ$1,Conditions!$A:$CT,MATCH($B64&amp;"_m2",Conditions!$S$1:$CT$1,0)+Conditions!$Q$2,FALSE))+VLOOKUP(AZ$1,Conditions!$A:$CT,MATCH($B64&amp;"_b",Conditions!$S$1:$CT$1,0)+Conditions!$Q$2,FALSE),"")</f>
        <v/>
      </c>
      <c r="BA64" s="15" t="str">
        <f>IF(BA38,BA48*(VLOOKUP(BA$1,Conditions!$A:$CT,MATCH($B64&amp;"_m1",Conditions!$S$1:$CT$1,0)+Conditions!$Q$2,FALSE)*BA$19+BA$18*VLOOKUP(BA$1,Conditions!$A:$CT,MATCH($B64&amp;"_m2",Conditions!$S$1:$CT$1,0)+Conditions!$Q$2,FALSE))+VLOOKUP(BA$1,Conditions!$A:$CT,MATCH($B64&amp;"_b",Conditions!$S$1:$CT$1,0)+Conditions!$Q$2,FALSE),"")</f>
        <v/>
      </c>
      <c r="BB64" s="15" t="str">
        <f>IF(BB38,BB48*(VLOOKUP(BB$1,Conditions!$A:$CT,MATCH($B64&amp;"_m1",Conditions!$S$1:$CT$1,0)+Conditions!$Q$2,FALSE)*BB$19+BB$18*VLOOKUP(BB$1,Conditions!$A:$CT,MATCH($B64&amp;"_m2",Conditions!$S$1:$CT$1,0)+Conditions!$Q$2,FALSE))+VLOOKUP(BB$1,Conditions!$A:$CT,MATCH($B64&amp;"_b",Conditions!$S$1:$CT$1,0)+Conditions!$Q$2,FALSE),"")</f>
        <v/>
      </c>
      <c r="BC64" s="15" t="str">
        <f>IF(BC38,BC48*(VLOOKUP(BC$1,Conditions!$A:$CT,MATCH($B64&amp;"_m1",Conditions!$S$1:$CT$1,0)+Conditions!$Q$2,FALSE)*BC$19+BC$18*VLOOKUP(BC$1,Conditions!$A:$CT,MATCH($B64&amp;"_m2",Conditions!$S$1:$CT$1,0)+Conditions!$Q$2,FALSE))+VLOOKUP(BC$1,Conditions!$A:$CT,MATCH($B64&amp;"_b",Conditions!$S$1:$CT$1,0)+Conditions!$Q$2,FALSE),"")</f>
        <v/>
      </c>
      <c r="BD64" s="15" t="str">
        <f>IF(BD38,BD48*(VLOOKUP(BD$1,Conditions!$A:$CT,MATCH($B64&amp;"_m1",Conditions!$S$1:$CT$1,0)+Conditions!$Q$2,FALSE)*BD$19+BD$18*VLOOKUP(BD$1,Conditions!$A:$CT,MATCH($B64&amp;"_m2",Conditions!$S$1:$CT$1,0)+Conditions!$Q$2,FALSE))+VLOOKUP(BD$1,Conditions!$A:$CT,MATCH($B64&amp;"_b",Conditions!$S$1:$CT$1,0)+Conditions!$Q$2,FALSE),"")</f>
        <v/>
      </c>
      <c r="BE64" s="15" t="str">
        <f>IF(BE38,BE48*(VLOOKUP(BE$1,Conditions!$A:$CT,MATCH($B64&amp;"_m1",Conditions!$S$1:$CT$1,0)+Conditions!$Q$2,FALSE)*BE$19+BE$18*VLOOKUP(BE$1,Conditions!$A:$CT,MATCH($B64&amp;"_m2",Conditions!$S$1:$CT$1,0)+Conditions!$Q$2,FALSE))+VLOOKUP(BE$1,Conditions!$A:$CT,MATCH($B64&amp;"_b",Conditions!$S$1:$CT$1,0)+Conditions!$Q$2,FALSE),"")</f>
        <v/>
      </c>
      <c r="BF64" s="15" t="str">
        <f>IF(BF38,BF48*(VLOOKUP(BF$1,Conditions!$A:$CT,MATCH($B64&amp;"_m1",Conditions!$S$1:$CT$1,0)+Conditions!$Q$2,FALSE)*BF$19+BF$18*VLOOKUP(BF$1,Conditions!$A:$CT,MATCH($B64&amp;"_m2",Conditions!$S$1:$CT$1,0)+Conditions!$Q$2,FALSE))+VLOOKUP(BF$1,Conditions!$A:$CT,MATCH($B64&amp;"_b",Conditions!$S$1:$CT$1,0)+Conditions!$Q$2,FALSE),"")</f>
        <v/>
      </c>
      <c r="BG64" s="15" t="str">
        <f>IF(BG38,BG48*(VLOOKUP(BG$1,Conditions!$A:$CT,MATCH($B64&amp;"_m1",Conditions!$S$1:$CT$1,0)+Conditions!$Q$2,FALSE)*BG$19+BG$18*VLOOKUP(BG$1,Conditions!$A:$CT,MATCH($B64&amp;"_m2",Conditions!$S$1:$CT$1,0)+Conditions!$Q$2,FALSE))+VLOOKUP(BG$1,Conditions!$A:$CT,MATCH($B64&amp;"_b",Conditions!$S$1:$CT$1,0)+Conditions!$Q$2,FALSE),"")</f>
        <v/>
      </c>
      <c r="BH64" s="15" t="str">
        <f>IF(BH38,BH48*(VLOOKUP(BH$1,Conditions!$A:$CT,MATCH($B64&amp;"_m1",Conditions!$S$1:$CT$1,0)+Conditions!$Q$2,FALSE)*BH$19+BH$18*VLOOKUP(BH$1,Conditions!$A:$CT,MATCH($B64&amp;"_m2",Conditions!$S$1:$CT$1,0)+Conditions!$Q$2,FALSE))+VLOOKUP(BH$1,Conditions!$A:$CT,MATCH($B64&amp;"_b",Conditions!$S$1:$CT$1,0)+Conditions!$Q$2,FALSE),"")</f>
        <v/>
      </c>
      <c r="BI64" s="15" t="str">
        <f>IF(BI38,BI48*(VLOOKUP(BI$1,Conditions!$A:$CT,MATCH($B64&amp;"_m1",Conditions!$S$1:$CT$1,0)+Conditions!$Q$2,FALSE)*BI$19+BI$18*VLOOKUP(BI$1,Conditions!$A:$CT,MATCH($B64&amp;"_m2",Conditions!$S$1:$CT$1,0)+Conditions!$Q$2,FALSE))+VLOOKUP(BI$1,Conditions!$A:$CT,MATCH($B64&amp;"_b",Conditions!$S$1:$CT$1,0)+Conditions!$Q$2,FALSE),"")</f>
        <v/>
      </c>
      <c r="BJ64" s="15" t="str">
        <f>IF(BJ38,BJ48*(VLOOKUP(BJ$1,Conditions!$A:$CT,MATCH($B64&amp;"_m1",Conditions!$S$1:$CT$1,0)+Conditions!$Q$2,FALSE)*BJ$19+BJ$18*VLOOKUP(BJ$1,Conditions!$A:$CT,MATCH($B64&amp;"_m2",Conditions!$S$1:$CT$1,0)+Conditions!$Q$2,FALSE))+VLOOKUP(BJ$1,Conditions!$A:$CT,MATCH($B64&amp;"_b",Conditions!$S$1:$CT$1,0)+Conditions!$Q$2,FALSE),"")</f>
        <v/>
      </c>
      <c r="BK64" s="15" t="str">
        <f>IF(BK38,BK48*(VLOOKUP(BK$1,Conditions!$A:$CT,MATCH($B64&amp;"_m1",Conditions!$S$1:$CT$1,0)+Conditions!$Q$2,FALSE)*BK$19+BK$18*VLOOKUP(BK$1,Conditions!$A:$CT,MATCH($B64&amp;"_m2",Conditions!$S$1:$CT$1,0)+Conditions!$Q$2,FALSE))+VLOOKUP(BK$1,Conditions!$A:$CT,MATCH($B64&amp;"_b",Conditions!$S$1:$CT$1,0)+Conditions!$Q$2,FALSE),"")</f>
        <v/>
      </c>
      <c r="BL64" s="15" t="str">
        <f>IF(BL38,BL48*(VLOOKUP(BL$1,Conditions!$A:$CT,MATCH($B64&amp;"_m1",Conditions!$S$1:$CT$1,0)+Conditions!$Q$2,FALSE)*BL$19+BL$18*VLOOKUP(BL$1,Conditions!$A:$CT,MATCH($B64&amp;"_m2",Conditions!$S$1:$CT$1,0)+Conditions!$Q$2,FALSE))+VLOOKUP(BL$1,Conditions!$A:$CT,MATCH($B64&amp;"_b",Conditions!$S$1:$CT$1,0)+Conditions!$Q$2,FALSE),"")</f>
        <v/>
      </c>
      <c r="BM64" s="15" t="str">
        <f>IF(BM38,BM48*(VLOOKUP(BM$1,Conditions!$A:$CT,MATCH($B64&amp;"_m1",Conditions!$S$1:$CT$1,0)+Conditions!$Q$2,FALSE)*BM$19+BM$18*VLOOKUP(BM$1,Conditions!$A:$CT,MATCH($B64&amp;"_m2",Conditions!$S$1:$CT$1,0)+Conditions!$Q$2,FALSE))+VLOOKUP(BM$1,Conditions!$A:$CT,MATCH($B64&amp;"_b",Conditions!$S$1:$CT$1,0)+Conditions!$Q$2,FALSE),"")</f>
        <v/>
      </c>
      <c r="BN64" s="15" t="str">
        <f>IF(BN38,BN48*(VLOOKUP(BN$1,Conditions!$A:$CT,MATCH($B64&amp;"_m1",Conditions!$S$1:$CT$1,0)+Conditions!$Q$2,FALSE)*BN$19+BN$18*VLOOKUP(BN$1,Conditions!$A:$CT,MATCH($B64&amp;"_m2",Conditions!$S$1:$CT$1,0)+Conditions!$Q$2,FALSE))+VLOOKUP(BN$1,Conditions!$A:$CT,MATCH($B64&amp;"_b",Conditions!$S$1:$CT$1,0)+Conditions!$Q$2,FALSE),"")</f>
        <v/>
      </c>
      <c r="BO64" s="15" t="str">
        <f>IF(BO38,BO48*(VLOOKUP(BO$1,Conditions!$A:$CT,MATCH($B64&amp;"_m1",Conditions!$S$1:$CT$1,0)+Conditions!$Q$2,FALSE)*BO$19+BO$18*VLOOKUP(BO$1,Conditions!$A:$CT,MATCH($B64&amp;"_m2",Conditions!$S$1:$CT$1,0)+Conditions!$Q$2,FALSE))+VLOOKUP(BO$1,Conditions!$A:$CT,MATCH($B64&amp;"_b",Conditions!$S$1:$CT$1,0)+Conditions!$Q$2,FALSE),"")</f>
        <v/>
      </c>
      <c r="BP64" s="15" t="str">
        <f>IF(BP38,BP48*(VLOOKUP(BP$1,Conditions!$A:$CT,MATCH($B64&amp;"_m1",Conditions!$S$1:$CT$1,0)+Conditions!$Q$2,FALSE)*BP$19+BP$18*VLOOKUP(BP$1,Conditions!$A:$CT,MATCH($B64&amp;"_m2",Conditions!$S$1:$CT$1,0)+Conditions!$Q$2,FALSE))+VLOOKUP(BP$1,Conditions!$A:$CT,MATCH($B64&amp;"_b",Conditions!$S$1:$CT$1,0)+Conditions!$Q$2,FALSE),"")</f>
        <v/>
      </c>
      <c r="BQ64" s="15" t="str">
        <f>IF(BQ38,BQ48*(VLOOKUP(BQ$1,Conditions!$A:$CT,MATCH($B64&amp;"_m1",Conditions!$S$1:$CT$1,0)+Conditions!$Q$2,FALSE)*BQ$19+BQ$18*VLOOKUP(BQ$1,Conditions!$A:$CT,MATCH($B64&amp;"_m2",Conditions!$S$1:$CT$1,0)+Conditions!$Q$2,FALSE))+VLOOKUP(BQ$1,Conditions!$A:$CT,MATCH($B64&amp;"_b",Conditions!$S$1:$CT$1,0)+Conditions!$Q$2,FALSE),"")</f>
        <v/>
      </c>
      <c r="BR64" s="15" t="str">
        <f>IF(BR38,BR48*(VLOOKUP(BR$1,Conditions!$A:$CT,MATCH($B64&amp;"_m1",Conditions!$S$1:$CT$1,0)+Conditions!$Q$2,FALSE)*BR$19+BR$18*VLOOKUP(BR$1,Conditions!$A:$CT,MATCH($B64&amp;"_m2",Conditions!$S$1:$CT$1,0)+Conditions!$Q$2,FALSE))+VLOOKUP(BR$1,Conditions!$A:$CT,MATCH($B64&amp;"_b",Conditions!$S$1:$CT$1,0)+Conditions!$Q$2,FALSE),"")</f>
        <v/>
      </c>
      <c r="BS64" s="15" t="str">
        <f>IF(BS38,BS48*(VLOOKUP(BS$1,Conditions!$A:$CT,MATCH($B64&amp;"_m1",Conditions!$S$1:$CT$1,0)+Conditions!$Q$2,FALSE)*BS$19+BS$18*VLOOKUP(BS$1,Conditions!$A:$CT,MATCH($B64&amp;"_m2",Conditions!$S$1:$CT$1,0)+Conditions!$Q$2,FALSE))+VLOOKUP(BS$1,Conditions!$A:$CT,MATCH($B64&amp;"_b",Conditions!$S$1:$CT$1,0)+Conditions!$Q$2,FALSE),"")</f>
        <v/>
      </c>
      <c r="BT64" s="15" t="str">
        <f>IF(BT38,BT48*(VLOOKUP(BT$1,Conditions!$A:$CT,MATCH($B64&amp;"_m1",Conditions!$S$1:$CT$1,0)+Conditions!$Q$2,FALSE)*BT$19+BT$18*VLOOKUP(BT$1,Conditions!$A:$CT,MATCH($B64&amp;"_m2",Conditions!$S$1:$CT$1,0)+Conditions!$Q$2,FALSE))+VLOOKUP(BT$1,Conditions!$A:$CT,MATCH($B64&amp;"_b",Conditions!$S$1:$CT$1,0)+Conditions!$Q$2,FALSE),"")</f>
        <v/>
      </c>
      <c r="BU64" s="15" t="str">
        <f>IF(BU38,BU48*(VLOOKUP(BU$1,Conditions!$A:$CT,MATCH($B64&amp;"_m1",Conditions!$S$1:$CT$1,0)+Conditions!$Q$2,FALSE)*BU$19+BU$18*VLOOKUP(BU$1,Conditions!$A:$CT,MATCH($B64&amp;"_m2",Conditions!$S$1:$CT$1,0)+Conditions!$Q$2,FALSE))+VLOOKUP(BU$1,Conditions!$A:$CT,MATCH($B64&amp;"_b",Conditions!$S$1:$CT$1,0)+Conditions!$Q$2,FALSE),"")</f>
        <v/>
      </c>
      <c r="BV64" s="15" t="str">
        <f>IF(BV38,BV48*(VLOOKUP(BV$1,Conditions!$A:$CT,MATCH($B64&amp;"_m1",Conditions!$S$1:$CT$1,0)+Conditions!$Q$2,FALSE)*BV$19+BV$18*VLOOKUP(BV$1,Conditions!$A:$CT,MATCH($B64&amp;"_m2",Conditions!$S$1:$CT$1,0)+Conditions!$Q$2,FALSE))+VLOOKUP(BV$1,Conditions!$A:$CT,MATCH($B64&amp;"_b",Conditions!$S$1:$CT$1,0)+Conditions!$Q$2,FALSE),"")</f>
        <v/>
      </c>
      <c r="BW64" s="15" t="str">
        <f>IF(BW38,BW48*(VLOOKUP(BW$1,Conditions!$A:$CT,MATCH($B64&amp;"_m1",Conditions!$S$1:$CT$1,0)+Conditions!$Q$2,FALSE)*BW$19+BW$18*VLOOKUP(BW$1,Conditions!$A:$CT,MATCH($B64&amp;"_m2",Conditions!$S$1:$CT$1,0)+Conditions!$Q$2,FALSE))+VLOOKUP(BW$1,Conditions!$A:$CT,MATCH($B64&amp;"_b",Conditions!$S$1:$CT$1,0)+Conditions!$Q$2,FALSE),"")</f>
        <v/>
      </c>
      <c r="BX64" s="15" t="str">
        <f>IF(BX38,BX48*(VLOOKUP(BX$1,Conditions!$A:$CT,MATCH($B64&amp;"_m1",Conditions!$S$1:$CT$1,0)+Conditions!$Q$2,FALSE)*BX$19+BX$18*VLOOKUP(BX$1,Conditions!$A:$CT,MATCH($B64&amp;"_m2",Conditions!$S$1:$CT$1,0)+Conditions!$Q$2,FALSE))+VLOOKUP(BX$1,Conditions!$A:$CT,MATCH($B64&amp;"_b",Conditions!$S$1:$CT$1,0)+Conditions!$Q$2,FALSE),"")</f>
        <v/>
      </c>
      <c r="BY64" s="15" t="str">
        <f>IF(BY38,BY48*(VLOOKUP(BY$1,Conditions!$A:$CT,MATCH($B64&amp;"_m1",Conditions!$S$1:$CT$1,0)+Conditions!$Q$2,FALSE)*BY$19+BY$18*VLOOKUP(BY$1,Conditions!$A:$CT,MATCH($B64&amp;"_m2",Conditions!$S$1:$CT$1,0)+Conditions!$Q$2,FALSE))+VLOOKUP(BY$1,Conditions!$A:$CT,MATCH($B64&amp;"_b",Conditions!$S$1:$CT$1,0)+Conditions!$Q$2,FALSE),"")</f>
        <v/>
      </c>
      <c r="BZ64" s="15" t="str">
        <f>IF(BZ38,BZ48*(VLOOKUP(BZ$1,Conditions!$A:$CT,MATCH($B64&amp;"_m1",Conditions!$S$1:$CT$1,0)+Conditions!$Q$2,FALSE)*BZ$19+BZ$18*VLOOKUP(BZ$1,Conditions!$A:$CT,MATCH($B64&amp;"_m2",Conditions!$S$1:$CT$1,0)+Conditions!$Q$2,FALSE))+VLOOKUP(BZ$1,Conditions!$A:$CT,MATCH($B64&amp;"_b",Conditions!$S$1:$CT$1,0)+Conditions!$Q$2,FALSE),"")</f>
        <v/>
      </c>
      <c r="CA64" s="15" t="str">
        <f>IF(CA38,CA48*(VLOOKUP(CA$1,Conditions!$A:$CT,MATCH($B64&amp;"_m1",Conditions!$S$1:$CT$1,0)+Conditions!$Q$2,FALSE)*CA$19+CA$18*VLOOKUP(CA$1,Conditions!$A:$CT,MATCH($B64&amp;"_m2",Conditions!$S$1:$CT$1,0)+Conditions!$Q$2,FALSE))+VLOOKUP(CA$1,Conditions!$A:$CT,MATCH($B64&amp;"_b",Conditions!$S$1:$CT$1,0)+Conditions!$Q$2,FALSE),"")</f>
        <v/>
      </c>
      <c r="CB64" s="15" t="str">
        <f>IF(CB38,CB48*(VLOOKUP(CB$1,Conditions!$A:$CT,MATCH($B64&amp;"_m1",Conditions!$S$1:$CT$1,0)+Conditions!$Q$2,FALSE)*CB$19+CB$18*VLOOKUP(CB$1,Conditions!$A:$CT,MATCH($B64&amp;"_m2",Conditions!$S$1:$CT$1,0)+Conditions!$Q$2,FALSE))+VLOOKUP(CB$1,Conditions!$A:$CT,MATCH($B64&amp;"_b",Conditions!$S$1:$CT$1,0)+Conditions!$Q$2,FALSE),"")</f>
        <v/>
      </c>
      <c r="CC64" s="15" t="str">
        <f>IF(CC38,CC48*(VLOOKUP(CC$1,Conditions!$A:$CT,MATCH($B64&amp;"_m1",Conditions!$S$1:$CT$1,0)+Conditions!$Q$2,FALSE)*CC$19+CC$18*VLOOKUP(CC$1,Conditions!$A:$CT,MATCH($B64&amp;"_m2",Conditions!$S$1:$CT$1,0)+Conditions!$Q$2,FALSE))+VLOOKUP(CC$1,Conditions!$A:$CT,MATCH($B64&amp;"_b",Conditions!$S$1:$CT$1,0)+Conditions!$Q$2,FALSE),"")</f>
        <v/>
      </c>
      <c r="CD64" s="15" t="str">
        <f>IF(CD38,CD48*(VLOOKUP(CD$1,Conditions!$A:$CT,MATCH($B64&amp;"_m1",Conditions!$S$1:$CT$1,0)+Conditions!$Q$2,FALSE)*CD$19+CD$18*VLOOKUP(CD$1,Conditions!$A:$CT,MATCH($B64&amp;"_m2",Conditions!$S$1:$CT$1,0)+Conditions!$Q$2,FALSE))+VLOOKUP(CD$1,Conditions!$A:$CT,MATCH($B64&amp;"_b",Conditions!$S$1:$CT$1,0)+Conditions!$Q$2,FALSE),"")</f>
        <v/>
      </c>
      <c r="CE64" s="15" t="str">
        <f>IF(CE38,CE48*(VLOOKUP(CE$1,Conditions!$A:$CT,MATCH($B64&amp;"_m1",Conditions!$S$1:$CT$1,0)+Conditions!$Q$2,FALSE)*CE$19+CE$18*VLOOKUP(CE$1,Conditions!$A:$CT,MATCH($B64&amp;"_m2",Conditions!$S$1:$CT$1,0)+Conditions!$Q$2,FALSE))+VLOOKUP(CE$1,Conditions!$A:$CT,MATCH($B64&amp;"_b",Conditions!$S$1:$CT$1,0)+Conditions!$Q$2,FALSE),"")</f>
        <v/>
      </c>
      <c r="CF64" s="15" t="str">
        <f>IF(CF38,CF48*(VLOOKUP(CF$1,Conditions!$A:$CT,MATCH($B64&amp;"_m1",Conditions!$S$1:$CT$1,0)+Conditions!$Q$2,FALSE)*CF$19+CF$18*VLOOKUP(CF$1,Conditions!$A:$CT,MATCH($B64&amp;"_m2",Conditions!$S$1:$CT$1,0)+Conditions!$Q$2,FALSE))+VLOOKUP(CF$1,Conditions!$A:$CT,MATCH($B64&amp;"_b",Conditions!$S$1:$CT$1,0)+Conditions!$Q$2,FALSE),"")</f>
        <v/>
      </c>
      <c r="CG64" s="15" t="str">
        <f>IF(CG38,CG48*(VLOOKUP(CG$1,Conditions!$A:$CT,MATCH($B64&amp;"_m1",Conditions!$S$1:$CT$1,0)+Conditions!$Q$2,FALSE)*CG$19+CG$18*VLOOKUP(CG$1,Conditions!$A:$CT,MATCH($B64&amp;"_m2",Conditions!$S$1:$CT$1,0)+Conditions!$Q$2,FALSE))+VLOOKUP(CG$1,Conditions!$A:$CT,MATCH($B64&amp;"_b",Conditions!$S$1:$CT$1,0)+Conditions!$Q$2,FALSE),"")</f>
        <v/>
      </c>
      <c r="CH64" s="15" t="str">
        <f>IF(CH38,CH48*(VLOOKUP(CH$1,Conditions!$A:$CT,MATCH($B64&amp;"_m1",Conditions!$S$1:$CT$1,0)+Conditions!$Q$2,FALSE)*CH$19+CH$18*VLOOKUP(CH$1,Conditions!$A:$CT,MATCH($B64&amp;"_m2",Conditions!$S$1:$CT$1,0)+Conditions!$Q$2,FALSE))+VLOOKUP(CH$1,Conditions!$A:$CT,MATCH($B64&amp;"_b",Conditions!$S$1:$CT$1,0)+Conditions!$Q$2,FALSE),"")</f>
        <v/>
      </c>
      <c r="CI64" s="15" t="str">
        <f>IF(CI38,CI48*(VLOOKUP(CI$1,Conditions!$A:$CT,MATCH($B64&amp;"_m1",Conditions!$S$1:$CT$1,0)+Conditions!$Q$2,FALSE)*CI$19+CI$18*VLOOKUP(CI$1,Conditions!$A:$CT,MATCH($B64&amp;"_m2",Conditions!$S$1:$CT$1,0)+Conditions!$Q$2,FALSE))+VLOOKUP(CI$1,Conditions!$A:$CT,MATCH($B64&amp;"_b",Conditions!$S$1:$CT$1,0)+Conditions!$Q$2,FALSE),"")</f>
        <v/>
      </c>
      <c r="CJ64" s="15" t="str">
        <f>IF(CJ38,CJ48*(VLOOKUP(CJ$1,Conditions!$A:$CT,MATCH($B64&amp;"_m1",Conditions!$S$1:$CT$1,0)+Conditions!$Q$2,FALSE)*CJ$19+CJ$18*VLOOKUP(CJ$1,Conditions!$A:$CT,MATCH($B64&amp;"_m2",Conditions!$S$1:$CT$1,0)+Conditions!$Q$2,FALSE))+VLOOKUP(CJ$1,Conditions!$A:$CT,MATCH($B64&amp;"_b",Conditions!$S$1:$CT$1,0)+Conditions!$Q$2,FALSE),"")</f>
        <v/>
      </c>
      <c r="CK64" s="15" t="str">
        <f>IF(CK38,CK48*(VLOOKUP(CK$1,Conditions!$A:$CT,MATCH($B64&amp;"_m1",Conditions!$S$1:$CT$1,0)+Conditions!$Q$2,FALSE)*CK$19+CK$18*VLOOKUP(CK$1,Conditions!$A:$CT,MATCH($B64&amp;"_m2",Conditions!$S$1:$CT$1,0)+Conditions!$Q$2,FALSE))+VLOOKUP(CK$1,Conditions!$A:$CT,MATCH($B64&amp;"_b",Conditions!$S$1:$CT$1,0)+Conditions!$Q$2,FALSE),"")</f>
        <v/>
      </c>
      <c r="CL64" s="15" t="str">
        <f>IF(CL38,CL48*(VLOOKUP(CL$1,Conditions!$A:$CT,MATCH($B64&amp;"_m1",Conditions!$S$1:$CT$1,0)+Conditions!$Q$2,FALSE)*CL$19+CL$18*VLOOKUP(CL$1,Conditions!$A:$CT,MATCH($B64&amp;"_m2",Conditions!$S$1:$CT$1,0)+Conditions!$Q$2,FALSE))+VLOOKUP(CL$1,Conditions!$A:$CT,MATCH($B64&amp;"_b",Conditions!$S$1:$CT$1,0)+Conditions!$Q$2,FALSE),"")</f>
        <v/>
      </c>
      <c r="CM64" s="15" t="str">
        <f>IF(CM38,CM48*(VLOOKUP(CM$1,Conditions!$A:$CT,MATCH($B64&amp;"_m1",Conditions!$S$1:$CT$1,0)+Conditions!$Q$2,FALSE)*CM$19+CM$18*VLOOKUP(CM$1,Conditions!$A:$CT,MATCH($B64&amp;"_m2",Conditions!$S$1:$CT$1,0)+Conditions!$Q$2,FALSE))+VLOOKUP(CM$1,Conditions!$A:$CT,MATCH($B64&amp;"_b",Conditions!$S$1:$CT$1,0)+Conditions!$Q$2,FALSE),"")</f>
        <v/>
      </c>
      <c r="CN64" s="15" t="str">
        <f>IF(CN38,CN48*(VLOOKUP(CN$1,Conditions!$A:$CT,MATCH($B64&amp;"_m1",Conditions!$S$1:$CT$1,0)+Conditions!$Q$2,FALSE)*CN$19+CN$18*VLOOKUP(CN$1,Conditions!$A:$CT,MATCH($B64&amp;"_m2",Conditions!$S$1:$CT$1,0)+Conditions!$Q$2,FALSE))+VLOOKUP(CN$1,Conditions!$A:$CT,MATCH($B64&amp;"_b",Conditions!$S$1:$CT$1,0)+Conditions!$Q$2,FALSE),"")</f>
        <v/>
      </c>
      <c r="CO64" s="15" t="str">
        <f>IF(CO38,CO48*(VLOOKUP(CO$1,Conditions!$A:$CT,MATCH($B64&amp;"_m1",Conditions!$S$1:$CT$1,0)+Conditions!$Q$2,FALSE)*CO$19+CO$18*VLOOKUP(CO$1,Conditions!$A:$CT,MATCH($B64&amp;"_m2",Conditions!$S$1:$CT$1,0)+Conditions!$Q$2,FALSE))+VLOOKUP(CO$1,Conditions!$A:$CT,MATCH($B64&amp;"_b",Conditions!$S$1:$CT$1,0)+Conditions!$Q$2,FALSE),"")</f>
        <v/>
      </c>
      <c r="CP64" s="15" t="str">
        <f>IF(CP38,CP48*(VLOOKUP(CP$1,Conditions!$A:$CT,MATCH($B64&amp;"_m1",Conditions!$S$1:$CT$1,0)+Conditions!$Q$2,FALSE)*CP$19+CP$18*VLOOKUP(CP$1,Conditions!$A:$CT,MATCH($B64&amp;"_m2",Conditions!$S$1:$CT$1,0)+Conditions!$Q$2,FALSE))+VLOOKUP(CP$1,Conditions!$A:$CT,MATCH($B64&amp;"_b",Conditions!$S$1:$CT$1,0)+Conditions!$Q$2,FALSE),"")</f>
        <v/>
      </c>
      <c r="CQ64" s="15" t="str">
        <f>IF(CQ38,CQ48*(VLOOKUP(CQ$1,Conditions!$A:$CT,MATCH($B64&amp;"_m1",Conditions!$S$1:$CT$1,0)+Conditions!$Q$2,FALSE)*CQ$19+CQ$18*VLOOKUP(CQ$1,Conditions!$A:$CT,MATCH($B64&amp;"_m2",Conditions!$S$1:$CT$1,0)+Conditions!$Q$2,FALSE))+VLOOKUP(CQ$1,Conditions!$A:$CT,MATCH($B64&amp;"_b",Conditions!$S$1:$CT$1,0)+Conditions!$Q$2,FALSE),"")</f>
        <v/>
      </c>
      <c r="CR64" s="15" t="str">
        <f>IF(CR38,CR48*(VLOOKUP(CR$1,Conditions!$A:$CT,MATCH($B64&amp;"_m1",Conditions!$S$1:$CT$1,0)+Conditions!$Q$2,FALSE)*CR$19+CR$18*VLOOKUP(CR$1,Conditions!$A:$CT,MATCH($B64&amp;"_m2",Conditions!$S$1:$CT$1,0)+Conditions!$Q$2,FALSE))+VLOOKUP(CR$1,Conditions!$A:$CT,MATCH($B64&amp;"_b",Conditions!$S$1:$CT$1,0)+Conditions!$Q$2,FALSE),"")</f>
        <v/>
      </c>
      <c r="CS64" s="15" t="str">
        <f>IF(CS38,CS48*(VLOOKUP(CS$1,Conditions!$A:$CT,MATCH($B64&amp;"_m1",Conditions!$S$1:$CT$1,0)+Conditions!$Q$2,FALSE)*CS$19+CS$18*VLOOKUP(CS$1,Conditions!$A:$CT,MATCH($B64&amp;"_m2",Conditions!$S$1:$CT$1,0)+Conditions!$Q$2,FALSE))+VLOOKUP(CS$1,Conditions!$A:$CT,MATCH($B64&amp;"_b",Conditions!$S$1:$CT$1,0)+Conditions!$Q$2,FALSE),"")</f>
        <v/>
      </c>
      <c r="CT64" s="15" t="str">
        <f>IF(CT38,CT48*(VLOOKUP(CT$1,Conditions!$A:$CT,MATCH($B64&amp;"_m1",Conditions!$S$1:$CT$1,0)+Conditions!$Q$2,FALSE)*CT$19+CT$18*VLOOKUP(CT$1,Conditions!$A:$CT,MATCH($B64&amp;"_m2",Conditions!$S$1:$CT$1,0)+Conditions!$Q$2,FALSE))+VLOOKUP(CT$1,Conditions!$A:$CT,MATCH($B64&amp;"_b",Conditions!$S$1:$CT$1,0)+Conditions!$Q$2,FALSE),"")</f>
        <v/>
      </c>
      <c r="CU64" s="15" t="str">
        <f>IF(CU38,CU48*(VLOOKUP(CU$1,Conditions!$A:$CT,MATCH($B64&amp;"_m1",Conditions!$S$1:$CT$1,0)+Conditions!$Q$2,FALSE)*CU$19+CU$18*VLOOKUP(CU$1,Conditions!$A:$CT,MATCH($B64&amp;"_m2",Conditions!$S$1:$CT$1,0)+Conditions!$Q$2,FALSE))+VLOOKUP(CU$1,Conditions!$A:$CT,MATCH($B64&amp;"_b",Conditions!$S$1:$CT$1,0)+Conditions!$Q$2,FALSE),"")</f>
        <v/>
      </c>
      <c r="CV64" s="15">
        <f>IF(CV38,CV48*(VLOOKUP(CV$1,Conditions!$A:$CT,MATCH($B64&amp;"_m1",Conditions!$S$1:$CT$1,0)+Conditions!$Q$2,FALSE)*CV$19+CV$18*VLOOKUP(CV$1,Conditions!$A:$CT,MATCH($B64&amp;"_m2",Conditions!$S$1:$CT$1,0)+Conditions!$Q$2,FALSE))+VLOOKUP(CV$1,Conditions!$A:$CT,MATCH($B64&amp;"_b",Conditions!$S$1:$CT$1,0)+Conditions!$Q$2,FALSE),"")</f>
        <v>2.4705201465765872E-5</v>
      </c>
      <c r="CW64" s="15" t="e">
        <f>IF(CW38,CW48*(VLOOKUP(CW$1,Conditions!$A:$CT,MATCH($B64&amp;"_m1",Conditions!$S$1:$CT$1,0)+Conditions!$Q$2,FALSE)*CW$19+CW$18*VLOOKUP(CW$1,Conditions!$A:$CT,MATCH($B64&amp;"_m2",Conditions!$S$1:$CT$1,0)+Conditions!$Q$2,FALSE))+VLOOKUP(CW$1,Conditions!$A:$CT,MATCH($B64&amp;"_b",Conditions!$S$1:$CT$1,0)+Conditions!$Q$2,FALSE),"")</f>
        <v>#VALUE!</v>
      </c>
      <c r="CX64" s="15">
        <f>IF(CX38,CX48*(VLOOKUP(CX$1,Conditions!$A:$CT,MATCH($B64&amp;"_m1",Conditions!$S$1:$CT$1,0)+Conditions!$Q$2,FALSE)*CX$19+CX$18*VLOOKUP(CX$1,Conditions!$A:$CT,MATCH($B64&amp;"_m2",Conditions!$S$1:$CT$1,0)+Conditions!$Q$2,FALSE))+VLOOKUP(CX$1,Conditions!$A:$CT,MATCH($B64&amp;"_b",Conditions!$S$1:$CT$1,0)+Conditions!$Q$2,FALSE),"")</f>
        <v>2.4697951897234082E-5</v>
      </c>
      <c r="CY64" s="15">
        <f>IF(CY38,CY48*(VLOOKUP(CY$1,Conditions!$A:$CT,MATCH($B64&amp;"_m1",Conditions!$S$1:$CT$1,0)+Conditions!$Q$2,FALSE)*CY$19+CY$18*VLOOKUP(CY$1,Conditions!$A:$CT,MATCH($B64&amp;"_m2",Conditions!$S$1:$CT$1,0)+Conditions!$Q$2,FALSE))+VLOOKUP(CY$1,Conditions!$A:$CT,MATCH($B64&amp;"_b",Conditions!$S$1:$CT$1,0)+Conditions!$Q$2,FALSE),"")</f>
        <v>2.4693118851546222E-5</v>
      </c>
      <c r="CZ64" s="15">
        <f>IF(CZ38,CZ48*(VLOOKUP(CZ$1,Conditions!$A:$CT,MATCH($B64&amp;"_m1",Conditions!$S$1:$CT$1,0)+Conditions!$Q$2,FALSE)*CZ$19+CZ$18*VLOOKUP(CZ$1,Conditions!$A:$CT,MATCH($B64&amp;"_m2",Conditions!$S$1:$CT$1,0)+Conditions!$Q$2,FALSE))+VLOOKUP(CZ$1,Conditions!$A:$CT,MATCH($B64&amp;"_b",Conditions!$S$1:$CT$1,0)+Conditions!$Q$2,FALSE),"")</f>
        <v>2.4693118851546222E-5</v>
      </c>
      <c r="DA64" s="15">
        <f>IF(DA38,DA48*(VLOOKUP(DA$1,Conditions!$A:$CT,MATCH($B64&amp;"_m1",Conditions!$S$1:$CT$1,0)+Conditions!$Q$2,FALSE)*DA$19+DA$18*VLOOKUP(DA$1,Conditions!$A:$CT,MATCH($B64&amp;"_m2",Conditions!$S$1:$CT$1,0)+Conditions!$Q$2,FALSE))+VLOOKUP(DA$1,Conditions!$A:$CT,MATCH($B64&amp;"_b",Conditions!$S$1:$CT$1,0)+Conditions!$Q$2,FALSE),"")</f>
        <v>2.4693924359160865E-5</v>
      </c>
      <c r="DB64" s="15">
        <f>IF(DB38,DB48*(VLOOKUP(DB$1,Conditions!$A:$CT,MATCH($B64&amp;"_m1",Conditions!$S$1:$CT$1,0)+Conditions!$Q$2,FALSE)*DB$19+DB$18*VLOOKUP(DB$1,Conditions!$A:$CT,MATCH($B64&amp;"_m2",Conditions!$S$1:$CT$1,0)+Conditions!$Q$2,FALSE))+VLOOKUP(DB$1,Conditions!$A:$CT,MATCH($B64&amp;"_b",Conditions!$S$1:$CT$1,0)+Conditions!$Q$2,FALSE),"")</f>
        <v>2.4695535374390152E-5</v>
      </c>
      <c r="DC64" s="15">
        <f>IF(DC38,DC48*(VLOOKUP(DC$1,Conditions!$A:$CT,MATCH($B64&amp;"_m1",Conditions!$S$1:$CT$1,0)+Conditions!$Q$2,FALSE)*DC$19+DC$18*VLOOKUP(DC$1,Conditions!$A:$CT,MATCH($B64&amp;"_m2",Conditions!$S$1:$CT$1,0)+Conditions!$Q$2,FALSE))+VLOOKUP(DC$1,Conditions!$A:$CT,MATCH($B64&amp;"_b",Conditions!$S$1:$CT$1,0)+Conditions!$Q$2,FALSE),"")</f>
        <v>2.4694729866775508E-5</v>
      </c>
      <c r="DD64" s="15">
        <f>IF(DD38,DD48*(VLOOKUP(DD$1,Conditions!$A:$CT,MATCH($B64&amp;"_m1",Conditions!$S$1:$CT$1,0)+Conditions!$Q$2,FALSE)*DD$19+DD$18*VLOOKUP(DD$1,Conditions!$A:$CT,MATCH($B64&amp;"_m2",Conditions!$S$1:$CT$1,0)+Conditions!$Q$2,FALSE))+VLOOKUP(DD$1,Conditions!$A:$CT,MATCH($B64&amp;"_b",Conditions!$S$1:$CT$1,0)+Conditions!$Q$2,FALSE),"")</f>
        <v>2.4707733211779444E-5</v>
      </c>
      <c r="DE64" s="15">
        <f>IF(DE38,DE48*(VLOOKUP(DE$1,Conditions!$A:$CT,MATCH($B64&amp;"_m1",Conditions!$S$1:$CT$1,0)+Conditions!$Q$2,FALSE)*DE$19+DE$18*VLOOKUP(DE$1,Conditions!$A:$CT,MATCH($B64&amp;"_m2",Conditions!$S$1:$CT$1,0)+Conditions!$Q$2,FALSE))+VLOOKUP(DE$1,Conditions!$A:$CT,MATCH($B64&amp;"_b",Conditions!$S$1:$CT$1,0)+Conditions!$Q$2,FALSE),"")</f>
        <v>2.4706941509853699E-5</v>
      </c>
      <c r="DF64" s="15">
        <f>IF(DF38,DF48*(VLOOKUP(DF$1,Conditions!$A:$CT,MATCH($B64&amp;"_m1",Conditions!$S$1:$CT$1,0)+Conditions!$Q$2,FALSE)*DF$19+DF$18*VLOOKUP(DF$1,Conditions!$A:$CT,MATCH($B64&amp;"_m2",Conditions!$S$1:$CT$1,0)+Conditions!$Q$2,FALSE))+VLOOKUP(DF$1,Conditions!$A:$CT,MATCH($B64&amp;"_b",Conditions!$S$1:$CT$1,0)+Conditions!$Q$2,FALSE),"")</f>
        <v>2.4710900019482416E-5</v>
      </c>
      <c r="DG64" s="15">
        <f>IF(DG38,DG48*(VLOOKUP(DG$1,Conditions!$A:$CT,MATCH($B64&amp;"_m1",Conditions!$S$1:$CT$1,0)+Conditions!$Q$2,FALSE)*DG$19+DG$18*VLOOKUP(DG$1,Conditions!$A:$CT,MATCH($B64&amp;"_m2",Conditions!$S$1:$CT$1,0)+Conditions!$Q$2,FALSE))+VLOOKUP(DG$1,Conditions!$A:$CT,MATCH($B64&amp;"_b",Conditions!$S$1:$CT$1,0)+Conditions!$Q$2,FALSE),"")</f>
        <v>2.4710108317556675E-5</v>
      </c>
      <c r="DH64" s="15" t="str">
        <f>IF(DH38,DH48*(VLOOKUP(DH$1,Conditions!$A:$CT,MATCH($B64&amp;"_m1",Conditions!$S$1:$CT$1,0)+Conditions!$Q$2,FALSE)*DH$19+DH$18*VLOOKUP(DH$1,Conditions!$A:$CT,MATCH($B64&amp;"_m2",Conditions!$S$1:$CT$1,0)+Conditions!$Q$2,FALSE))+VLOOKUP(DH$1,Conditions!$A:$CT,MATCH($B64&amp;"_b",Conditions!$S$1:$CT$1,0)+Conditions!$Q$2,FALSE),"")</f>
        <v/>
      </c>
      <c r="DI64" s="15" t="str">
        <f>IF(DI38,DI48*(VLOOKUP(DI$1,Conditions!$A:$CT,MATCH($B64&amp;"_m1",Conditions!$S$1:$CT$1,0)+Conditions!$Q$2,FALSE)*DI$19+DI$18*VLOOKUP(DI$1,Conditions!$A:$CT,MATCH($B64&amp;"_m2",Conditions!$S$1:$CT$1,0)+Conditions!$Q$2,FALSE))+VLOOKUP(DI$1,Conditions!$A:$CT,MATCH($B64&amp;"_b",Conditions!$S$1:$CT$1,0)+Conditions!$Q$2,FALSE),"")</f>
        <v/>
      </c>
      <c r="DJ64" s="15" t="str">
        <f>IF(DJ38,DJ48*(VLOOKUP(DJ$1,Conditions!$A:$CT,MATCH($B64&amp;"_m1",Conditions!$S$1:$CT$1,0)+Conditions!$Q$2,FALSE)*DJ$19+DJ$18*VLOOKUP(DJ$1,Conditions!$A:$CT,MATCH($B64&amp;"_m2",Conditions!$S$1:$CT$1,0)+Conditions!$Q$2,FALSE))+VLOOKUP(DJ$1,Conditions!$A:$CT,MATCH($B64&amp;"_b",Conditions!$S$1:$CT$1,0)+Conditions!$Q$2,FALSE),"")</f>
        <v/>
      </c>
      <c r="DK64" s="15" t="str">
        <f>IF(DK38,DK48*(VLOOKUP(DK$1,Conditions!$A:$CT,MATCH($B64&amp;"_m1",Conditions!$S$1:$CT$1,0)+Conditions!$Q$2,FALSE)*DK$19+DK$18*VLOOKUP(DK$1,Conditions!$A:$CT,MATCH($B64&amp;"_m2",Conditions!$S$1:$CT$1,0)+Conditions!$Q$2,FALSE))+VLOOKUP(DK$1,Conditions!$A:$CT,MATCH($B64&amp;"_b",Conditions!$S$1:$CT$1,0)+Conditions!$Q$2,FALSE),"")</f>
        <v/>
      </c>
      <c r="DL64" s="15" t="str">
        <f>IF(DL38,DL48*(VLOOKUP(DL$1,Conditions!$A:$CT,MATCH($B64&amp;"_m1",Conditions!$S$1:$CT$1,0)+Conditions!$Q$2,FALSE)*DL$19+DL$18*VLOOKUP(DL$1,Conditions!$A:$CT,MATCH($B64&amp;"_m2",Conditions!$S$1:$CT$1,0)+Conditions!$Q$2,FALSE))+VLOOKUP(DL$1,Conditions!$A:$CT,MATCH($B64&amp;"_b",Conditions!$S$1:$CT$1,0)+Conditions!$Q$2,FALSE),"")</f>
        <v/>
      </c>
      <c r="DM64" s="15" t="str">
        <f>IF(DM38,DM48*(VLOOKUP(DM$1,Conditions!$A:$CT,MATCH($B64&amp;"_m1",Conditions!$S$1:$CT$1,0)+Conditions!$Q$2,FALSE)*DM$19+DM$18*VLOOKUP(DM$1,Conditions!$A:$CT,MATCH($B64&amp;"_m2",Conditions!$S$1:$CT$1,0)+Conditions!$Q$2,FALSE))+VLOOKUP(DM$1,Conditions!$A:$CT,MATCH($B64&amp;"_b",Conditions!$S$1:$CT$1,0)+Conditions!$Q$2,FALSE),"")</f>
        <v/>
      </c>
      <c r="DN64" s="15" t="str">
        <f>IF(DN38,DN48*(VLOOKUP(DN$1,Conditions!$A:$CT,MATCH($B64&amp;"_m1",Conditions!$S$1:$CT$1,0)+Conditions!$Q$2,FALSE)*DN$19+DN$18*VLOOKUP(DN$1,Conditions!$A:$CT,MATCH($B64&amp;"_m2",Conditions!$S$1:$CT$1,0)+Conditions!$Q$2,FALSE))+VLOOKUP(DN$1,Conditions!$A:$CT,MATCH($B64&amp;"_b",Conditions!$S$1:$CT$1,0)+Conditions!$Q$2,FALSE),"")</f>
        <v/>
      </c>
      <c r="DO64" s="15" t="str">
        <f>IF(DO38,DO48*(VLOOKUP(DO$1,Conditions!$A:$CT,MATCH($B64&amp;"_m1",Conditions!$S$1:$CT$1,0)+Conditions!$Q$2,FALSE)*DO$19+DO$18*VLOOKUP(DO$1,Conditions!$A:$CT,MATCH($B64&amp;"_m2",Conditions!$S$1:$CT$1,0)+Conditions!$Q$2,FALSE))+VLOOKUP(DO$1,Conditions!$A:$CT,MATCH($B64&amp;"_b",Conditions!$S$1:$CT$1,0)+Conditions!$Q$2,FALSE),"")</f>
        <v/>
      </c>
      <c r="DP64" s="15" t="str">
        <f>IF(DP38,DP48*(VLOOKUP(DP$1,Conditions!$A:$CT,MATCH($B64&amp;"_m1",Conditions!$S$1:$CT$1,0)+Conditions!$Q$2,FALSE)*DP$19+DP$18*VLOOKUP(DP$1,Conditions!$A:$CT,MATCH($B64&amp;"_m2",Conditions!$S$1:$CT$1,0)+Conditions!$Q$2,FALSE))+VLOOKUP(DP$1,Conditions!$A:$CT,MATCH($B64&amp;"_b",Conditions!$S$1:$CT$1,0)+Conditions!$Q$2,FALSE),"")</f>
        <v/>
      </c>
      <c r="DQ64" s="15" t="str">
        <f>IF(DQ38,DQ48*(VLOOKUP(DQ$1,Conditions!$A:$CT,MATCH($B64&amp;"_m1",Conditions!$S$1:$CT$1,0)+Conditions!$Q$2,FALSE)*DQ$19+DQ$18*VLOOKUP(DQ$1,Conditions!$A:$CT,MATCH($B64&amp;"_m2",Conditions!$S$1:$CT$1,0)+Conditions!$Q$2,FALSE))+VLOOKUP(DQ$1,Conditions!$A:$CT,MATCH($B64&amp;"_b",Conditions!$S$1:$CT$1,0)+Conditions!$Q$2,FALSE),"")</f>
        <v/>
      </c>
      <c r="DR64" s="15" t="str">
        <f>IF(DR38,DR48*(VLOOKUP(DR$1,Conditions!$A:$CT,MATCH($B64&amp;"_m1",Conditions!$S$1:$CT$1,0)+Conditions!$Q$2,FALSE)*DR$19+DR$18*VLOOKUP(DR$1,Conditions!$A:$CT,MATCH($B64&amp;"_m2",Conditions!$S$1:$CT$1,0)+Conditions!$Q$2,FALSE))+VLOOKUP(DR$1,Conditions!$A:$CT,MATCH($B64&amp;"_b",Conditions!$S$1:$CT$1,0)+Conditions!$Q$2,FALSE),"")</f>
        <v/>
      </c>
      <c r="DS64" s="15" t="str">
        <f>IF(DS38,DS48*(VLOOKUP(DS$1,Conditions!$A:$CT,MATCH($B64&amp;"_m1",Conditions!$S$1:$CT$1,0)+Conditions!$Q$2,FALSE)*DS$19+DS$18*VLOOKUP(DS$1,Conditions!$A:$CT,MATCH($B64&amp;"_m2",Conditions!$S$1:$CT$1,0)+Conditions!$Q$2,FALSE))+VLOOKUP(DS$1,Conditions!$A:$CT,MATCH($B64&amp;"_b",Conditions!$S$1:$CT$1,0)+Conditions!$Q$2,FALSE),"")</f>
        <v/>
      </c>
      <c r="DT64" s="15" t="str">
        <f>IF(DT38,DT48*(VLOOKUP(DT$1,Conditions!$A:$CT,MATCH($B64&amp;"_m1",Conditions!$S$1:$CT$1,0)+Conditions!$Q$2,FALSE)*DT$19+DT$18*VLOOKUP(DT$1,Conditions!$A:$CT,MATCH($B64&amp;"_m2",Conditions!$S$1:$CT$1,0)+Conditions!$Q$2,FALSE))+VLOOKUP(DT$1,Conditions!$A:$CT,MATCH($B64&amp;"_b",Conditions!$S$1:$CT$1,0)+Conditions!$Q$2,FALSE),"")</f>
        <v/>
      </c>
      <c r="DU64" s="15" t="str">
        <f>IF(DU38,DU48*(VLOOKUP(DU$1,Conditions!$A:$CT,MATCH($B64&amp;"_m1",Conditions!$S$1:$CT$1,0)+Conditions!$Q$2,FALSE)*DU$19+DU$18*VLOOKUP(DU$1,Conditions!$A:$CT,MATCH($B64&amp;"_m2",Conditions!$S$1:$CT$1,0)+Conditions!$Q$2,FALSE))+VLOOKUP(DU$1,Conditions!$A:$CT,MATCH($B64&amp;"_b",Conditions!$S$1:$CT$1,0)+Conditions!$Q$2,FALSE),"")</f>
        <v/>
      </c>
      <c r="DV64" s="15" t="str">
        <f>IF(DV38,DV48*(VLOOKUP(DV$1,Conditions!$A:$CT,MATCH($B64&amp;"_m1",Conditions!$S$1:$CT$1,0)+Conditions!$Q$2,FALSE)*DV$19+DV$18*VLOOKUP(DV$1,Conditions!$A:$CT,MATCH($B64&amp;"_m2",Conditions!$S$1:$CT$1,0)+Conditions!$Q$2,FALSE))+VLOOKUP(DV$1,Conditions!$A:$CT,MATCH($B64&amp;"_b",Conditions!$S$1:$CT$1,0)+Conditions!$Q$2,FALSE),"")</f>
        <v/>
      </c>
      <c r="DW64" s="15" t="str">
        <f>IF(DW38,DW48*(VLOOKUP(DW$1,Conditions!$A:$CT,MATCH($B64&amp;"_m1",Conditions!$S$1:$CT$1,0)+Conditions!$Q$2,FALSE)*DW$19+DW$18*VLOOKUP(DW$1,Conditions!$A:$CT,MATCH($B64&amp;"_m2",Conditions!$S$1:$CT$1,0)+Conditions!$Q$2,FALSE))+VLOOKUP(DW$1,Conditions!$A:$CT,MATCH($B64&amp;"_b",Conditions!$S$1:$CT$1,0)+Conditions!$Q$2,FALSE),"")</f>
        <v/>
      </c>
      <c r="DX64" s="15" t="str">
        <f>IF(DX38,DX48*(VLOOKUP(DX$1,Conditions!$A:$CT,MATCH($B64&amp;"_m1",Conditions!$S$1:$CT$1,0)+Conditions!$Q$2,FALSE)*DX$19+DX$18*VLOOKUP(DX$1,Conditions!$A:$CT,MATCH($B64&amp;"_m2",Conditions!$S$1:$CT$1,0)+Conditions!$Q$2,FALSE))+VLOOKUP(DX$1,Conditions!$A:$CT,MATCH($B64&amp;"_b",Conditions!$S$1:$CT$1,0)+Conditions!$Q$2,FALSE),"")</f>
        <v/>
      </c>
      <c r="DY64" s="15" t="str">
        <f>IF(DY38,DY48*(VLOOKUP(DY$1,Conditions!$A:$CT,MATCH($B64&amp;"_m1",Conditions!$S$1:$CT$1,0)+Conditions!$Q$2,FALSE)*DY$19+DY$18*VLOOKUP(DY$1,Conditions!$A:$CT,MATCH($B64&amp;"_m2",Conditions!$S$1:$CT$1,0)+Conditions!$Q$2,FALSE))+VLOOKUP(DY$1,Conditions!$A:$CT,MATCH($B64&amp;"_b",Conditions!$S$1:$CT$1,0)+Conditions!$Q$2,FALSE),"")</f>
        <v/>
      </c>
      <c r="DZ64" s="15" t="str">
        <f>IF(DZ38,DZ48*(VLOOKUP(DZ$1,Conditions!$A:$CT,MATCH($B64&amp;"_m1",Conditions!$S$1:$CT$1,0)+Conditions!$Q$2,FALSE)*DZ$19+DZ$18*VLOOKUP(DZ$1,Conditions!$A:$CT,MATCH($B64&amp;"_m2",Conditions!$S$1:$CT$1,0)+Conditions!$Q$2,FALSE))+VLOOKUP(DZ$1,Conditions!$A:$CT,MATCH($B64&amp;"_b",Conditions!$S$1:$CT$1,0)+Conditions!$Q$2,FALSE),"")</f>
        <v/>
      </c>
      <c r="EA64" s="15" t="str">
        <f>IF(EA38,EA48*(VLOOKUP(EA$1,Conditions!$A:$CT,MATCH($B64&amp;"_m1",Conditions!$S$1:$CT$1,0)+Conditions!$Q$2,FALSE)*EA$19+EA$18*VLOOKUP(EA$1,Conditions!$A:$CT,MATCH($B64&amp;"_m2",Conditions!$S$1:$CT$1,0)+Conditions!$Q$2,FALSE))+VLOOKUP(EA$1,Conditions!$A:$CT,MATCH($B64&amp;"_b",Conditions!$S$1:$CT$1,0)+Conditions!$Q$2,FALSE),"")</f>
        <v/>
      </c>
      <c r="EB64" s="15" t="str">
        <f>IF(EB38,EB48*(VLOOKUP(EB$1,Conditions!$A:$CT,MATCH($B64&amp;"_m1",Conditions!$S$1:$CT$1,0)+Conditions!$Q$2,FALSE)*EB$19+EB$18*VLOOKUP(EB$1,Conditions!$A:$CT,MATCH($B64&amp;"_m2",Conditions!$S$1:$CT$1,0)+Conditions!$Q$2,FALSE))+VLOOKUP(EB$1,Conditions!$A:$CT,MATCH($B64&amp;"_b",Conditions!$S$1:$CT$1,0)+Conditions!$Q$2,FALSE),"")</f>
        <v/>
      </c>
      <c r="EC64" s="15" t="str">
        <f>IF(EC38,EC48*(VLOOKUP(EC$1,Conditions!$A:$CT,MATCH($B64&amp;"_m1",Conditions!$S$1:$CT$1,0)+Conditions!$Q$2,FALSE)*EC$19+EC$18*VLOOKUP(EC$1,Conditions!$A:$CT,MATCH($B64&amp;"_m2",Conditions!$S$1:$CT$1,0)+Conditions!$Q$2,FALSE))+VLOOKUP(EC$1,Conditions!$A:$CT,MATCH($B64&amp;"_b",Conditions!$S$1:$CT$1,0)+Conditions!$Q$2,FALSE),"")</f>
        <v/>
      </c>
      <c r="ED64" s="15" t="str">
        <f>IF(ED38,ED48*(VLOOKUP(ED$1,Conditions!$A:$CT,MATCH($B64&amp;"_m1",Conditions!$S$1:$CT$1,0)+Conditions!$Q$2,FALSE)*ED$19+ED$18*VLOOKUP(ED$1,Conditions!$A:$CT,MATCH($B64&amp;"_m2",Conditions!$S$1:$CT$1,0)+Conditions!$Q$2,FALSE))+VLOOKUP(ED$1,Conditions!$A:$CT,MATCH($B64&amp;"_b",Conditions!$S$1:$CT$1,0)+Conditions!$Q$2,FALSE),"")</f>
        <v/>
      </c>
      <c r="EE64" s="15" t="str">
        <f>IF(EE38,EE48*(VLOOKUP(EE$1,Conditions!$A:$CT,MATCH($B64&amp;"_m1",Conditions!$S$1:$CT$1,0)+Conditions!$Q$2,FALSE)*EE$19+EE$18*VLOOKUP(EE$1,Conditions!$A:$CT,MATCH($B64&amp;"_m2",Conditions!$S$1:$CT$1,0)+Conditions!$Q$2,FALSE))+VLOOKUP(EE$1,Conditions!$A:$CT,MATCH($B64&amp;"_b",Conditions!$S$1:$CT$1,0)+Conditions!$Q$2,FALSE),"")</f>
        <v/>
      </c>
      <c r="EF64" s="15" t="str">
        <f>IF(EF38,EF48*(VLOOKUP(EF$1,Conditions!$A:$CT,MATCH($B64&amp;"_m1",Conditions!$S$1:$CT$1,0)+Conditions!$Q$2,FALSE)*EF$19+EF$18*VLOOKUP(EF$1,Conditions!$A:$CT,MATCH($B64&amp;"_m2",Conditions!$S$1:$CT$1,0)+Conditions!$Q$2,FALSE))+VLOOKUP(EF$1,Conditions!$A:$CT,MATCH($B64&amp;"_b",Conditions!$S$1:$CT$1,0)+Conditions!$Q$2,FALSE),"")</f>
        <v/>
      </c>
      <c r="EG64" s="15" t="str">
        <f>IF(EG38,EG48*(VLOOKUP(EG$1,Conditions!$A:$CT,MATCH($B64&amp;"_m1",Conditions!$S$1:$CT$1,0)+Conditions!$Q$2,FALSE)*EG$19+EG$18*VLOOKUP(EG$1,Conditions!$A:$CT,MATCH($B64&amp;"_m2",Conditions!$S$1:$CT$1,0)+Conditions!$Q$2,FALSE))+VLOOKUP(EG$1,Conditions!$A:$CT,MATCH($B64&amp;"_b",Conditions!$S$1:$CT$1,0)+Conditions!$Q$2,FALSE),"")</f>
        <v/>
      </c>
      <c r="EH64" s="15" t="str">
        <f>IF(EH38,EH48*(VLOOKUP(EH$1,Conditions!$A:$CT,MATCH($B64&amp;"_m1",Conditions!$S$1:$CT$1,0)+Conditions!$Q$2,FALSE)*EH$19+EH$18*VLOOKUP(EH$1,Conditions!$A:$CT,MATCH($B64&amp;"_m2",Conditions!$S$1:$CT$1,0)+Conditions!$Q$2,FALSE))+VLOOKUP(EH$1,Conditions!$A:$CT,MATCH($B64&amp;"_b",Conditions!$S$1:$CT$1,0)+Conditions!$Q$2,FALSE),"")</f>
        <v/>
      </c>
      <c r="EI64" s="15" t="str">
        <f>IF(EI38,EI48*(VLOOKUP(EI$1,Conditions!$A:$CT,MATCH($B64&amp;"_m1",Conditions!$S$1:$CT$1,0)+Conditions!$Q$2,FALSE)*EI$19+EI$18*VLOOKUP(EI$1,Conditions!$A:$CT,MATCH($B64&amp;"_m2",Conditions!$S$1:$CT$1,0)+Conditions!$Q$2,FALSE))+VLOOKUP(EI$1,Conditions!$A:$CT,MATCH($B64&amp;"_b",Conditions!$S$1:$CT$1,0)+Conditions!$Q$2,FALSE),"")</f>
        <v/>
      </c>
      <c r="EJ64" s="15" t="str">
        <f>IF(EJ38,EJ48*(VLOOKUP(EJ$1,Conditions!$A:$CT,MATCH($B64&amp;"_m1",Conditions!$S$1:$CT$1,0)+Conditions!$Q$2,FALSE)*EJ$19+EJ$18*VLOOKUP(EJ$1,Conditions!$A:$CT,MATCH($B64&amp;"_m2",Conditions!$S$1:$CT$1,0)+Conditions!$Q$2,FALSE))+VLOOKUP(EJ$1,Conditions!$A:$CT,MATCH($B64&amp;"_b",Conditions!$S$1:$CT$1,0)+Conditions!$Q$2,FALSE),"")</f>
        <v/>
      </c>
      <c r="EK64" s="15" t="str">
        <f>IF(EK38,EK48*(VLOOKUP(EK$1,Conditions!$A:$CT,MATCH($B64&amp;"_m1",Conditions!$S$1:$CT$1,0)+Conditions!$Q$2,FALSE)*EK$19+EK$18*VLOOKUP(EK$1,Conditions!$A:$CT,MATCH($B64&amp;"_m2",Conditions!$S$1:$CT$1,0)+Conditions!$Q$2,FALSE))+VLOOKUP(EK$1,Conditions!$A:$CT,MATCH($B64&amp;"_b",Conditions!$S$1:$CT$1,0)+Conditions!$Q$2,FALSE),"")</f>
        <v/>
      </c>
      <c r="EL64" s="15" t="str">
        <f>IF(EL38,EL48*(VLOOKUP(EL$1,Conditions!$A:$CT,MATCH($B64&amp;"_m1",Conditions!$S$1:$CT$1,0)+Conditions!$Q$2,FALSE)*EL$19+EL$18*VLOOKUP(EL$1,Conditions!$A:$CT,MATCH($B64&amp;"_m2",Conditions!$S$1:$CT$1,0)+Conditions!$Q$2,FALSE))+VLOOKUP(EL$1,Conditions!$A:$CT,MATCH($B64&amp;"_b",Conditions!$S$1:$CT$1,0)+Conditions!$Q$2,FALSE),"")</f>
        <v/>
      </c>
      <c r="EM64" s="15" t="str">
        <f>IF(EM38,EM48*(VLOOKUP(EM$1,Conditions!$A:$CT,MATCH($B64&amp;"_m1",Conditions!$S$1:$CT$1,0)+Conditions!$Q$2,FALSE)*EM$19+EM$18*VLOOKUP(EM$1,Conditions!$A:$CT,MATCH($B64&amp;"_m2",Conditions!$S$1:$CT$1,0)+Conditions!$Q$2,FALSE))+VLOOKUP(EM$1,Conditions!$A:$CT,MATCH($B64&amp;"_b",Conditions!$S$1:$CT$1,0)+Conditions!$Q$2,FALSE),"")</f>
        <v/>
      </c>
      <c r="EN64" s="15" t="str">
        <f>IF(EN38,EN48*(VLOOKUP(EN$1,Conditions!$A:$CT,MATCH($B64&amp;"_m1",Conditions!$S$1:$CT$1,0)+Conditions!$Q$2,FALSE)*EN$19+EN$18*VLOOKUP(EN$1,Conditions!$A:$CT,MATCH($B64&amp;"_m2",Conditions!$S$1:$CT$1,0)+Conditions!$Q$2,FALSE))+VLOOKUP(EN$1,Conditions!$A:$CT,MATCH($B64&amp;"_b",Conditions!$S$1:$CT$1,0)+Conditions!$Q$2,FALSE),"")</f>
        <v/>
      </c>
      <c r="EO64" s="15" t="str">
        <f>IF(EO38,EO48*(VLOOKUP(EO$1,Conditions!$A:$CT,MATCH($B64&amp;"_m1",Conditions!$S$1:$CT$1,0)+Conditions!$Q$2,FALSE)*EO$19+EO$18*VLOOKUP(EO$1,Conditions!$A:$CT,MATCH($B64&amp;"_m2",Conditions!$S$1:$CT$1,0)+Conditions!$Q$2,FALSE))+VLOOKUP(EO$1,Conditions!$A:$CT,MATCH($B64&amp;"_b",Conditions!$S$1:$CT$1,0)+Conditions!$Q$2,FALSE),"")</f>
        <v/>
      </c>
      <c r="EP64" s="15" t="str">
        <f>IF(EP38,EP48*(VLOOKUP(EP$1,Conditions!$A:$CT,MATCH($B64&amp;"_m1",Conditions!$S$1:$CT$1,0)+Conditions!$Q$2,FALSE)*EP$19+EP$18*VLOOKUP(EP$1,Conditions!$A:$CT,MATCH($B64&amp;"_m2",Conditions!$S$1:$CT$1,0)+Conditions!$Q$2,FALSE))+VLOOKUP(EP$1,Conditions!$A:$CT,MATCH($B64&amp;"_b",Conditions!$S$1:$CT$1,0)+Conditions!$Q$2,FALSE),"")</f>
        <v/>
      </c>
      <c r="EQ64" s="15" t="str">
        <f>IF(EQ38,EQ48*(VLOOKUP(EQ$1,Conditions!$A:$CT,MATCH($B64&amp;"_m1",Conditions!$S$1:$CT$1,0)+Conditions!$Q$2,FALSE)*EQ$19+EQ$18*VLOOKUP(EQ$1,Conditions!$A:$CT,MATCH($B64&amp;"_m2",Conditions!$S$1:$CT$1,0)+Conditions!$Q$2,FALSE))+VLOOKUP(EQ$1,Conditions!$A:$CT,MATCH($B64&amp;"_b",Conditions!$S$1:$CT$1,0)+Conditions!$Q$2,FALSE),"")</f>
        <v/>
      </c>
      <c r="ER64" s="15" t="str">
        <f>IF(ER38,ER48*(VLOOKUP(ER$1,Conditions!$A:$CT,MATCH($B64&amp;"_m1",Conditions!$S$1:$CT$1,0)+Conditions!$Q$2,FALSE)*ER$19+ER$18*VLOOKUP(ER$1,Conditions!$A:$CT,MATCH($B64&amp;"_m2",Conditions!$S$1:$CT$1,0)+Conditions!$Q$2,FALSE))+VLOOKUP(ER$1,Conditions!$A:$CT,MATCH($B64&amp;"_b",Conditions!$S$1:$CT$1,0)+Conditions!$Q$2,FALSE),"")</f>
        <v/>
      </c>
      <c r="ES64" s="15" t="str">
        <f>IF(ES38,ES48*(VLOOKUP(ES$1,Conditions!$A:$CT,MATCH($B64&amp;"_m1",Conditions!$S$1:$CT$1,0)+Conditions!$Q$2,FALSE)*ES$19+ES$18*VLOOKUP(ES$1,Conditions!$A:$CT,MATCH($B64&amp;"_m2",Conditions!$S$1:$CT$1,0)+Conditions!$Q$2,FALSE))+VLOOKUP(ES$1,Conditions!$A:$CT,MATCH($B64&amp;"_b",Conditions!$S$1:$CT$1,0)+Conditions!$Q$2,FALSE),"")</f>
        <v/>
      </c>
      <c r="ET64" s="15" t="str">
        <f>IF(ET38,ET48*(VLOOKUP(ET$1,Conditions!$A:$CT,MATCH($B64&amp;"_m1",Conditions!$S$1:$CT$1,0)+Conditions!$Q$2,FALSE)*ET$19+ET$18*VLOOKUP(ET$1,Conditions!$A:$CT,MATCH($B64&amp;"_m2",Conditions!$S$1:$CT$1,0)+Conditions!$Q$2,FALSE))+VLOOKUP(ET$1,Conditions!$A:$CT,MATCH($B64&amp;"_b",Conditions!$S$1:$CT$1,0)+Conditions!$Q$2,FALSE),"")</f>
        <v/>
      </c>
      <c r="EU64" s="15" t="str">
        <f>IF(EU38,EU48*(VLOOKUP(EU$1,Conditions!$A:$CT,MATCH($B64&amp;"_m1",Conditions!$S$1:$CT$1,0)+Conditions!$Q$2,FALSE)*EU$19+EU$18*VLOOKUP(EU$1,Conditions!$A:$CT,MATCH($B64&amp;"_m2",Conditions!$S$1:$CT$1,0)+Conditions!$Q$2,FALSE))+VLOOKUP(EU$1,Conditions!$A:$CT,MATCH($B64&amp;"_b",Conditions!$S$1:$CT$1,0)+Conditions!$Q$2,FALSE),"")</f>
        <v/>
      </c>
      <c r="EV64" s="15" t="str">
        <f>IF(EV38,EV48*(VLOOKUP(EV$1,Conditions!$A:$CT,MATCH($B64&amp;"_m1",Conditions!$S$1:$CT$1,0)+Conditions!$Q$2,FALSE)*EV$19+EV$18*VLOOKUP(EV$1,Conditions!$A:$CT,MATCH($B64&amp;"_m2",Conditions!$S$1:$CT$1,0)+Conditions!$Q$2,FALSE))+VLOOKUP(EV$1,Conditions!$A:$CT,MATCH($B64&amp;"_b",Conditions!$S$1:$CT$1,0)+Conditions!$Q$2,FALSE),"")</f>
        <v/>
      </c>
      <c r="EW64" s="15" t="str">
        <f>IF(EW38,EW48*(VLOOKUP(EW$1,Conditions!$A:$CT,MATCH($B64&amp;"_m1",Conditions!$S$1:$CT$1,0)+Conditions!$Q$2,FALSE)*EW$19+EW$18*VLOOKUP(EW$1,Conditions!$A:$CT,MATCH($B64&amp;"_m2",Conditions!$S$1:$CT$1,0)+Conditions!$Q$2,FALSE))+VLOOKUP(EW$1,Conditions!$A:$CT,MATCH($B64&amp;"_b",Conditions!$S$1:$CT$1,0)+Conditions!$Q$2,FALSE),"")</f>
        <v/>
      </c>
      <c r="EX64" s="15" t="str">
        <f>IF(EX38,EX48*(VLOOKUP(EX$1,Conditions!$A:$CT,MATCH($B64&amp;"_m1",Conditions!$S$1:$CT$1,0)+Conditions!$Q$2,FALSE)*EX$19+EX$18*VLOOKUP(EX$1,Conditions!$A:$CT,MATCH($B64&amp;"_m2",Conditions!$S$1:$CT$1,0)+Conditions!$Q$2,FALSE))+VLOOKUP(EX$1,Conditions!$A:$CT,MATCH($B64&amp;"_b",Conditions!$S$1:$CT$1,0)+Conditions!$Q$2,FALSE),"")</f>
        <v/>
      </c>
      <c r="EY64" s="15" t="str">
        <f>IF(EY38,EY48*(VLOOKUP(EY$1,Conditions!$A:$CT,MATCH($B64&amp;"_m1",Conditions!$S$1:$CT$1,0)+Conditions!$Q$2,FALSE)*EY$19+EY$18*VLOOKUP(EY$1,Conditions!$A:$CT,MATCH($B64&amp;"_m2",Conditions!$S$1:$CT$1,0)+Conditions!$Q$2,FALSE))+VLOOKUP(EY$1,Conditions!$A:$CT,MATCH($B64&amp;"_b",Conditions!$S$1:$CT$1,0)+Conditions!$Q$2,FALSE),"")</f>
        <v/>
      </c>
      <c r="EZ64" s="15" t="str">
        <f>IF(EZ38,EZ48*(VLOOKUP(EZ$1,Conditions!$A:$CT,MATCH($B64&amp;"_m1",Conditions!$S$1:$CT$1,0)+Conditions!$Q$2,FALSE)*EZ$19+EZ$18*VLOOKUP(EZ$1,Conditions!$A:$CT,MATCH($B64&amp;"_m2",Conditions!$S$1:$CT$1,0)+Conditions!$Q$2,FALSE))+VLOOKUP(EZ$1,Conditions!$A:$CT,MATCH($B64&amp;"_b",Conditions!$S$1:$CT$1,0)+Conditions!$Q$2,FALSE),"")</f>
        <v/>
      </c>
      <c r="FA64" s="15" t="str">
        <f>IF(FA38,FA48*(VLOOKUP(FA$1,Conditions!$A:$CT,MATCH($B64&amp;"_m1",Conditions!$S$1:$CT$1,0)+Conditions!$Q$2,FALSE)*FA$19+FA$18*VLOOKUP(FA$1,Conditions!$A:$CT,MATCH($B64&amp;"_m2",Conditions!$S$1:$CT$1,0)+Conditions!$Q$2,FALSE))+VLOOKUP(FA$1,Conditions!$A:$CT,MATCH($B64&amp;"_b",Conditions!$S$1:$CT$1,0)+Conditions!$Q$2,FALSE),"")</f>
        <v/>
      </c>
      <c r="FB64" s="15" t="str">
        <f>IF(FB38,FB48*(VLOOKUP(FB$1,Conditions!$A:$CT,MATCH($B64&amp;"_m1",Conditions!$S$1:$CT$1,0)+Conditions!$Q$2,FALSE)*FB$19+FB$18*VLOOKUP(FB$1,Conditions!$A:$CT,MATCH($B64&amp;"_m2",Conditions!$S$1:$CT$1,0)+Conditions!$Q$2,FALSE))+VLOOKUP(FB$1,Conditions!$A:$CT,MATCH($B64&amp;"_b",Conditions!$S$1:$CT$1,0)+Conditions!$Q$2,FALSE),"")</f>
        <v/>
      </c>
      <c r="FC64" s="15" t="str">
        <f>IF(FC38,FC48*(VLOOKUP(FC$1,Conditions!$A:$CT,MATCH($B64&amp;"_m1",Conditions!$S$1:$CT$1,0)+Conditions!$Q$2,FALSE)*FC$19+FC$18*VLOOKUP(FC$1,Conditions!$A:$CT,MATCH($B64&amp;"_m2",Conditions!$S$1:$CT$1,0)+Conditions!$Q$2,FALSE))+VLOOKUP(FC$1,Conditions!$A:$CT,MATCH($B64&amp;"_b",Conditions!$S$1:$CT$1,0)+Conditions!$Q$2,FALSE),"")</f>
        <v/>
      </c>
      <c r="FD64" s="15" t="str">
        <f>IF(FD38,FD48*(VLOOKUP(FD$1,Conditions!$A:$CT,MATCH($B64&amp;"_m1",Conditions!$S$1:$CT$1,0)+Conditions!$Q$2,FALSE)*FD$19+FD$18*VLOOKUP(FD$1,Conditions!$A:$CT,MATCH($B64&amp;"_m2",Conditions!$S$1:$CT$1,0)+Conditions!$Q$2,FALSE))+VLOOKUP(FD$1,Conditions!$A:$CT,MATCH($B64&amp;"_b",Conditions!$S$1:$CT$1,0)+Conditions!$Q$2,FALSE),"")</f>
        <v/>
      </c>
      <c r="FE64" s="15" t="str">
        <f>IF(FE38,FE48*(VLOOKUP(FE$1,Conditions!$A:$CT,MATCH($B64&amp;"_m1",Conditions!$S$1:$CT$1,0)+Conditions!$Q$2,FALSE)*FE$19+FE$18*VLOOKUP(FE$1,Conditions!$A:$CT,MATCH($B64&amp;"_m2",Conditions!$S$1:$CT$1,0)+Conditions!$Q$2,FALSE))+VLOOKUP(FE$1,Conditions!$A:$CT,MATCH($B64&amp;"_b",Conditions!$S$1:$CT$1,0)+Conditions!$Q$2,FALSE),"")</f>
        <v/>
      </c>
      <c r="FF64" s="15" t="str">
        <f>IF(FF38,FF48*(VLOOKUP(FF$1,Conditions!$A:$CT,MATCH($B64&amp;"_m1",Conditions!$S$1:$CT$1,0)+Conditions!$Q$2,FALSE)*FF$19+FF$18*VLOOKUP(FF$1,Conditions!$A:$CT,MATCH($B64&amp;"_m2",Conditions!$S$1:$CT$1,0)+Conditions!$Q$2,FALSE))+VLOOKUP(FF$1,Conditions!$A:$CT,MATCH($B64&amp;"_b",Conditions!$S$1:$CT$1,0)+Conditions!$Q$2,FALSE),"")</f>
        <v/>
      </c>
      <c r="FG64" s="15" t="str">
        <f>IF(FG38,FG48*(VLOOKUP(FG$1,Conditions!$A:$CT,MATCH($B64&amp;"_m1",Conditions!$S$1:$CT$1,0)+Conditions!$Q$2,FALSE)*FG$19+FG$18*VLOOKUP(FG$1,Conditions!$A:$CT,MATCH($B64&amp;"_m2",Conditions!$S$1:$CT$1,0)+Conditions!$Q$2,FALSE))+VLOOKUP(FG$1,Conditions!$A:$CT,MATCH($B64&amp;"_b",Conditions!$S$1:$CT$1,0)+Conditions!$Q$2,FALSE),"")</f>
        <v/>
      </c>
      <c r="FH64" s="15" t="str">
        <f>IF(FH38,FH48*(VLOOKUP(FH$1,Conditions!$A:$CT,MATCH($B64&amp;"_m1",Conditions!$S$1:$CT$1,0)+Conditions!$Q$2,FALSE)*FH$19+FH$18*VLOOKUP(FH$1,Conditions!$A:$CT,MATCH($B64&amp;"_m2",Conditions!$S$1:$CT$1,0)+Conditions!$Q$2,FALSE))+VLOOKUP(FH$1,Conditions!$A:$CT,MATCH($B64&amp;"_b",Conditions!$S$1:$CT$1,0)+Conditions!$Q$2,FALSE),"")</f>
        <v/>
      </c>
      <c r="FI64" s="15" t="str">
        <f>IF(FI38,FI48*(VLOOKUP(FI$1,Conditions!$A:$CT,MATCH($B64&amp;"_m1",Conditions!$S$1:$CT$1,0)+Conditions!$Q$2,FALSE)*FI$19+FI$18*VLOOKUP(FI$1,Conditions!$A:$CT,MATCH($B64&amp;"_m2",Conditions!$S$1:$CT$1,0)+Conditions!$Q$2,FALSE))+VLOOKUP(FI$1,Conditions!$A:$CT,MATCH($B64&amp;"_b",Conditions!$S$1:$CT$1,0)+Conditions!$Q$2,FALSE),"")</f>
        <v/>
      </c>
      <c r="FJ64" s="15" t="str">
        <f>IF(FJ38,FJ48*(VLOOKUP(FJ$1,Conditions!$A:$CT,MATCH($B64&amp;"_m1",Conditions!$S$1:$CT$1,0)+Conditions!$Q$2,FALSE)*FJ$19+FJ$18*VLOOKUP(FJ$1,Conditions!$A:$CT,MATCH($B64&amp;"_m2",Conditions!$S$1:$CT$1,0)+Conditions!$Q$2,FALSE))+VLOOKUP(FJ$1,Conditions!$A:$CT,MATCH($B64&amp;"_b",Conditions!$S$1:$CT$1,0)+Conditions!$Q$2,FALSE),"")</f>
        <v/>
      </c>
      <c r="FK64" s="15" t="str">
        <f>IF(FK38,FK48*(VLOOKUP(FK$1,Conditions!$A:$CT,MATCH($B64&amp;"_m1",Conditions!$S$1:$CT$1,0)+Conditions!$Q$2,FALSE)*FK$19+FK$18*VLOOKUP(FK$1,Conditions!$A:$CT,MATCH($B64&amp;"_m2",Conditions!$S$1:$CT$1,0)+Conditions!$Q$2,FALSE))+VLOOKUP(FK$1,Conditions!$A:$CT,MATCH($B64&amp;"_b",Conditions!$S$1:$CT$1,0)+Conditions!$Q$2,FALSE),"")</f>
        <v/>
      </c>
      <c r="FL64" s="15" t="str">
        <f>IF(FL38,FL48*(VLOOKUP(FL$1,Conditions!$A:$CT,MATCH($B64&amp;"_m1",Conditions!$S$1:$CT$1,0)+Conditions!$Q$2,FALSE)*FL$19+FL$18*VLOOKUP(FL$1,Conditions!$A:$CT,MATCH($B64&amp;"_m2",Conditions!$S$1:$CT$1,0)+Conditions!$Q$2,FALSE))+VLOOKUP(FL$1,Conditions!$A:$CT,MATCH($B64&amp;"_b",Conditions!$S$1:$CT$1,0)+Conditions!$Q$2,FALSE),"")</f>
        <v/>
      </c>
      <c r="FM64" s="15" t="str">
        <f>IF(FM38,FM48*(VLOOKUP(FM$1,Conditions!$A:$CT,MATCH($B64&amp;"_m1",Conditions!$S$1:$CT$1,0)+Conditions!$Q$2,FALSE)*FM$19+FM$18*VLOOKUP(FM$1,Conditions!$A:$CT,MATCH($B64&amp;"_m2",Conditions!$S$1:$CT$1,0)+Conditions!$Q$2,FALSE))+VLOOKUP(FM$1,Conditions!$A:$CT,MATCH($B64&amp;"_b",Conditions!$S$1:$CT$1,0)+Conditions!$Q$2,FALSE),"")</f>
        <v/>
      </c>
      <c r="FN64" s="15" t="str">
        <f>IF(FN38,FN48*(VLOOKUP(FN$1,Conditions!$A:$CT,MATCH($B64&amp;"_m1",Conditions!$S$1:$CT$1,0)+Conditions!$Q$2,FALSE)*FN$19+FN$18*VLOOKUP(FN$1,Conditions!$A:$CT,MATCH($B64&amp;"_m2",Conditions!$S$1:$CT$1,0)+Conditions!$Q$2,FALSE))+VLOOKUP(FN$1,Conditions!$A:$CT,MATCH($B64&amp;"_b",Conditions!$S$1:$CT$1,0)+Conditions!$Q$2,FALSE),"")</f>
        <v/>
      </c>
      <c r="FO64" s="15" t="str">
        <f>IF(FO38,FO48*(VLOOKUP(FO$1,Conditions!$A:$CT,MATCH($B64&amp;"_m1",Conditions!$S$1:$CT$1,0)+Conditions!$Q$2,FALSE)*FO$19+FO$18*VLOOKUP(FO$1,Conditions!$A:$CT,MATCH($B64&amp;"_m2",Conditions!$S$1:$CT$1,0)+Conditions!$Q$2,FALSE))+VLOOKUP(FO$1,Conditions!$A:$CT,MATCH($B64&amp;"_b",Conditions!$S$1:$CT$1,0)+Conditions!$Q$2,FALSE),"")</f>
        <v/>
      </c>
      <c r="FP64" s="15" t="str">
        <f>IF(FP38,FP48*(VLOOKUP(FP$1,Conditions!$A:$CT,MATCH($B64&amp;"_m1",Conditions!$S$1:$CT$1,0)+Conditions!$Q$2,FALSE)*FP$19+FP$18*VLOOKUP(FP$1,Conditions!$A:$CT,MATCH($B64&amp;"_m2",Conditions!$S$1:$CT$1,0)+Conditions!$Q$2,FALSE))+VLOOKUP(FP$1,Conditions!$A:$CT,MATCH($B64&amp;"_b",Conditions!$S$1:$CT$1,0)+Conditions!$Q$2,FALSE),"")</f>
        <v/>
      </c>
      <c r="FQ64" s="15" t="str">
        <f>IF(FQ38,FQ48*(VLOOKUP(FQ$1,Conditions!$A:$CT,MATCH($B64&amp;"_m1",Conditions!$S$1:$CT$1,0)+Conditions!$Q$2,FALSE)*FQ$19+FQ$18*VLOOKUP(FQ$1,Conditions!$A:$CT,MATCH($B64&amp;"_m2",Conditions!$S$1:$CT$1,0)+Conditions!$Q$2,FALSE))+VLOOKUP(FQ$1,Conditions!$A:$CT,MATCH($B64&amp;"_b",Conditions!$S$1:$CT$1,0)+Conditions!$Q$2,FALSE),"")</f>
        <v/>
      </c>
      <c r="FR64" s="15" t="str">
        <f>IF(FR38,FR48*(VLOOKUP(FR$1,Conditions!$A:$CT,MATCH($B64&amp;"_m1",Conditions!$S$1:$CT$1,0)+Conditions!$Q$2,FALSE)*FR$19+FR$18*VLOOKUP(FR$1,Conditions!$A:$CT,MATCH($B64&amp;"_m2",Conditions!$S$1:$CT$1,0)+Conditions!$Q$2,FALSE))+VLOOKUP(FR$1,Conditions!$A:$CT,MATCH($B64&amp;"_b",Conditions!$S$1:$CT$1,0)+Conditions!$Q$2,FALSE),"")</f>
        <v/>
      </c>
      <c r="FS64" s="15" t="str">
        <f>IF(FS38,FS48*(VLOOKUP(FS$1,Conditions!$A:$CT,MATCH($B64&amp;"_m1",Conditions!$S$1:$CT$1,0)+Conditions!$Q$2,FALSE)*FS$19+FS$18*VLOOKUP(FS$1,Conditions!$A:$CT,MATCH($B64&amp;"_m2",Conditions!$S$1:$CT$1,0)+Conditions!$Q$2,FALSE))+VLOOKUP(FS$1,Conditions!$A:$CT,MATCH($B64&amp;"_b",Conditions!$S$1:$CT$1,0)+Conditions!$Q$2,FALSE),"")</f>
        <v/>
      </c>
      <c r="FT64" s="15" t="str">
        <f>IF(FT38,FT48*(VLOOKUP(FT$1,Conditions!$A:$CT,MATCH($B64&amp;"_m1",Conditions!$S$1:$CT$1,0)+Conditions!$Q$2,FALSE)*FT$19+FT$18*VLOOKUP(FT$1,Conditions!$A:$CT,MATCH($B64&amp;"_m2",Conditions!$S$1:$CT$1,0)+Conditions!$Q$2,FALSE))+VLOOKUP(FT$1,Conditions!$A:$CT,MATCH($B64&amp;"_b",Conditions!$S$1:$CT$1,0)+Conditions!$Q$2,FALSE),"")</f>
        <v/>
      </c>
      <c r="FU64" s="15" t="str">
        <f>IF(FU38,FU48*(VLOOKUP(FU$1,Conditions!$A:$CT,MATCH($B64&amp;"_m1",Conditions!$S$1:$CT$1,0)+Conditions!$Q$2,FALSE)*FU$19+FU$18*VLOOKUP(FU$1,Conditions!$A:$CT,MATCH($B64&amp;"_m2",Conditions!$S$1:$CT$1,0)+Conditions!$Q$2,FALSE))+VLOOKUP(FU$1,Conditions!$A:$CT,MATCH($B64&amp;"_b",Conditions!$S$1:$CT$1,0)+Conditions!$Q$2,FALSE),"")</f>
        <v/>
      </c>
      <c r="FV64" s="15" t="str">
        <f>IF(FV38,FV48*(VLOOKUP(FV$1,Conditions!$A:$CT,MATCH($B64&amp;"_m1",Conditions!$S$1:$CT$1,0)+Conditions!$Q$2,FALSE)*FV$19+FV$18*VLOOKUP(FV$1,Conditions!$A:$CT,MATCH($B64&amp;"_m2",Conditions!$S$1:$CT$1,0)+Conditions!$Q$2,FALSE))+VLOOKUP(FV$1,Conditions!$A:$CT,MATCH($B64&amp;"_b",Conditions!$S$1:$CT$1,0)+Conditions!$Q$2,FALSE),"")</f>
        <v/>
      </c>
      <c r="FW64" s="15" t="str">
        <f>IF(FW38,FW48*(VLOOKUP(FW$1,Conditions!$A:$CT,MATCH($B64&amp;"_m1",Conditions!$S$1:$CT$1,0)+Conditions!$Q$2,FALSE)*FW$19+FW$18*VLOOKUP(FW$1,Conditions!$A:$CT,MATCH($B64&amp;"_m2",Conditions!$S$1:$CT$1,0)+Conditions!$Q$2,FALSE))+VLOOKUP(FW$1,Conditions!$A:$CT,MATCH($B64&amp;"_b",Conditions!$S$1:$CT$1,0)+Conditions!$Q$2,FALSE),"")</f>
        <v/>
      </c>
      <c r="FX64" s="15" t="str">
        <f>IF(FX38,FX48*(VLOOKUP(FX$1,Conditions!$A:$CT,MATCH($B64&amp;"_m1",Conditions!$S$1:$CT$1,0)+Conditions!$Q$2,FALSE)*FX$19+FX$18*VLOOKUP(FX$1,Conditions!$A:$CT,MATCH($B64&amp;"_m2",Conditions!$S$1:$CT$1,0)+Conditions!$Q$2,FALSE))+VLOOKUP(FX$1,Conditions!$A:$CT,MATCH($B64&amp;"_b",Conditions!$S$1:$CT$1,0)+Conditions!$Q$2,FALSE),"")</f>
        <v/>
      </c>
      <c r="FY64" s="15" t="str">
        <f>IF(FY38,FY48*(VLOOKUP(FY$1,Conditions!$A:$CT,MATCH($B64&amp;"_m1",Conditions!$S$1:$CT$1,0)+Conditions!$Q$2,FALSE)*FY$19+FY$18*VLOOKUP(FY$1,Conditions!$A:$CT,MATCH($B64&amp;"_m2",Conditions!$S$1:$CT$1,0)+Conditions!$Q$2,FALSE))+VLOOKUP(FY$1,Conditions!$A:$CT,MATCH($B64&amp;"_b",Conditions!$S$1:$CT$1,0)+Conditions!$Q$2,FALSE),"")</f>
        <v/>
      </c>
      <c r="FZ64" s="15" t="str">
        <f>IF(FZ38,FZ48*(VLOOKUP(FZ$1,Conditions!$A:$CT,MATCH($B64&amp;"_m1",Conditions!$S$1:$CT$1,0)+Conditions!$Q$2,FALSE)*FZ$19+FZ$18*VLOOKUP(FZ$1,Conditions!$A:$CT,MATCH($B64&amp;"_m2",Conditions!$S$1:$CT$1,0)+Conditions!$Q$2,FALSE))+VLOOKUP(FZ$1,Conditions!$A:$CT,MATCH($B64&amp;"_b",Conditions!$S$1:$CT$1,0)+Conditions!$Q$2,FALSE),"")</f>
        <v/>
      </c>
      <c r="GA64" s="15" t="str">
        <f>IF(GA38,GA48*(VLOOKUP(GA$1,Conditions!$A:$CT,MATCH($B64&amp;"_m1",Conditions!$S$1:$CT$1,0)+Conditions!$Q$2,FALSE)*GA$19+GA$18*VLOOKUP(GA$1,Conditions!$A:$CT,MATCH($B64&amp;"_m2",Conditions!$S$1:$CT$1,0)+Conditions!$Q$2,FALSE))+VLOOKUP(GA$1,Conditions!$A:$CT,MATCH($B64&amp;"_b",Conditions!$S$1:$CT$1,0)+Conditions!$Q$2,FALSE),"")</f>
        <v/>
      </c>
      <c r="GB64" s="15" t="str">
        <f>IF(GB38,GB48*(VLOOKUP(GB$1,Conditions!$A:$CT,MATCH($B64&amp;"_m1",Conditions!$S$1:$CT$1,0)+Conditions!$Q$2,FALSE)*GB$19+GB$18*VLOOKUP(GB$1,Conditions!$A:$CT,MATCH($B64&amp;"_m2",Conditions!$S$1:$CT$1,0)+Conditions!$Q$2,FALSE))+VLOOKUP(GB$1,Conditions!$A:$CT,MATCH($B64&amp;"_b",Conditions!$S$1:$CT$1,0)+Conditions!$Q$2,FALSE),"")</f>
        <v/>
      </c>
      <c r="GC64" s="15" t="str">
        <f>IF(GC38,GC48*(VLOOKUP(GC$1,Conditions!$A:$CT,MATCH($B64&amp;"_m1",Conditions!$S$1:$CT$1,0)+Conditions!$Q$2,FALSE)*GC$19+GC$18*VLOOKUP(GC$1,Conditions!$A:$CT,MATCH($B64&amp;"_m2",Conditions!$S$1:$CT$1,0)+Conditions!$Q$2,FALSE))+VLOOKUP(GC$1,Conditions!$A:$CT,MATCH($B64&amp;"_b",Conditions!$S$1:$CT$1,0)+Conditions!$Q$2,FALSE),"")</f>
        <v/>
      </c>
      <c r="GD64" s="15" t="str">
        <f>IF(GD38,GD48*(VLOOKUP(GD$1,Conditions!$A:$CT,MATCH($B64&amp;"_m1",Conditions!$S$1:$CT$1,0)+Conditions!$Q$2,FALSE)*GD$19+GD$18*VLOOKUP(GD$1,Conditions!$A:$CT,MATCH($B64&amp;"_m2",Conditions!$S$1:$CT$1,0)+Conditions!$Q$2,FALSE))+VLOOKUP(GD$1,Conditions!$A:$CT,MATCH($B64&amp;"_b",Conditions!$S$1:$CT$1,0)+Conditions!$Q$2,FALSE),"")</f>
        <v/>
      </c>
      <c r="GE64" s="15" t="str">
        <f>IF(GE38,GE48*(VLOOKUP(GE$1,Conditions!$A:$CT,MATCH($B64&amp;"_m1",Conditions!$S$1:$CT$1,0)+Conditions!$Q$2,FALSE)*GE$19+GE$18*VLOOKUP(GE$1,Conditions!$A:$CT,MATCH($B64&amp;"_m2",Conditions!$S$1:$CT$1,0)+Conditions!$Q$2,FALSE))+VLOOKUP(GE$1,Conditions!$A:$CT,MATCH($B64&amp;"_b",Conditions!$S$1:$CT$1,0)+Conditions!$Q$2,FALSE),"")</f>
        <v/>
      </c>
      <c r="GF64" s="15" t="str">
        <f>IF(GF38,GF48*(VLOOKUP(GF$1,Conditions!$A:$CT,MATCH($B64&amp;"_m1",Conditions!$S$1:$CT$1,0)+Conditions!$Q$2,FALSE)*GF$19+GF$18*VLOOKUP(GF$1,Conditions!$A:$CT,MATCH($B64&amp;"_m2",Conditions!$S$1:$CT$1,0)+Conditions!$Q$2,FALSE))+VLOOKUP(GF$1,Conditions!$A:$CT,MATCH($B64&amp;"_b",Conditions!$S$1:$CT$1,0)+Conditions!$Q$2,FALSE),"")</f>
        <v/>
      </c>
      <c r="GG64" s="15" t="str">
        <f>IF(GG38,GG48*(VLOOKUP(GG$1,Conditions!$A:$CT,MATCH($B64&amp;"_m1",Conditions!$S$1:$CT$1,0)+Conditions!$Q$2,FALSE)*GG$19+GG$18*VLOOKUP(GG$1,Conditions!$A:$CT,MATCH($B64&amp;"_m2",Conditions!$S$1:$CT$1,0)+Conditions!$Q$2,FALSE))+VLOOKUP(GG$1,Conditions!$A:$CT,MATCH($B64&amp;"_b",Conditions!$S$1:$CT$1,0)+Conditions!$Q$2,FALSE),"")</f>
        <v/>
      </c>
      <c r="GH64" s="15" t="str">
        <f>IF(GH38,GH48*(VLOOKUP(GH$1,Conditions!$A:$CT,MATCH($B64&amp;"_m1",Conditions!$S$1:$CT$1,0)+Conditions!$Q$2,FALSE)*GH$19+GH$18*VLOOKUP(GH$1,Conditions!$A:$CT,MATCH($B64&amp;"_m2",Conditions!$S$1:$CT$1,0)+Conditions!$Q$2,FALSE))+VLOOKUP(GH$1,Conditions!$A:$CT,MATCH($B64&amp;"_b",Conditions!$S$1:$CT$1,0)+Conditions!$Q$2,FALSE),"")</f>
        <v/>
      </c>
      <c r="GI64" s="15" t="str">
        <f>IF(GI38,GI48*(VLOOKUP(GI$1,Conditions!$A:$CT,MATCH($B64&amp;"_m1",Conditions!$S$1:$CT$1,0)+Conditions!$Q$2,FALSE)*GI$19+GI$18*VLOOKUP(GI$1,Conditions!$A:$CT,MATCH($B64&amp;"_m2",Conditions!$S$1:$CT$1,0)+Conditions!$Q$2,FALSE))+VLOOKUP(GI$1,Conditions!$A:$CT,MATCH($B64&amp;"_b",Conditions!$S$1:$CT$1,0)+Conditions!$Q$2,FALSE),"")</f>
        <v/>
      </c>
      <c r="GJ64" s="15" t="str">
        <f>IF(GJ38,GJ48*(VLOOKUP(GJ$1,Conditions!$A:$CT,MATCH($B64&amp;"_m1",Conditions!$S$1:$CT$1,0)+Conditions!$Q$2,FALSE)*GJ$19+GJ$18*VLOOKUP(GJ$1,Conditions!$A:$CT,MATCH($B64&amp;"_m2",Conditions!$S$1:$CT$1,0)+Conditions!$Q$2,FALSE))+VLOOKUP(GJ$1,Conditions!$A:$CT,MATCH($B64&amp;"_b",Conditions!$S$1:$CT$1,0)+Conditions!$Q$2,FALSE),"")</f>
        <v/>
      </c>
      <c r="GK64" s="15" t="str">
        <f>IF(GK38,GK48*(VLOOKUP(GK$1,Conditions!$A:$CT,MATCH($B64&amp;"_m1",Conditions!$S$1:$CT$1,0)+Conditions!$Q$2,FALSE)*GK$19+GK$18*VLOOKUP(GK$1,Conditions!$A:$CT,MATCH($B64&amp;"_m2",Conditions!$S$1:$CT$1,0)+Conditions!$Q$2,FALSE))+VLOOKUP(GK$1,Conditions!$A:$CT,MATCH($B64&amp;"_b",Conditions!$S$1:$CT$1,0)+Conditions!$Q$2,FALSE),"")</f>
        <v/>
      </c>
      <c r="GL64" s="15" t="str">
        <f>IF(GL38,GL48*(VLOOKUP(GL$1,Conditions!$A:$CT,MATCH($B64&amp;"_m1",Conditions!$S$1:$CT$1,0)+Conditions!$Q$2,FALSE)*GL$19+GL$18*VLOOKUP(GL$1,Conditions!$A:$CT,MATCH($B64&amp;"_m2",Conditions!$S$1:$CT$1,0)+Conditions!$Q$2,FALSE))+VLOOKUP(GL$1,Conditions!$A:$CT,MATCH($B64&amp;"_b",Conditions!$S$1:$CT$1,0)+Conditions!$Q$2,FALSE),"")</f>
        <v/>
      </c>
      <c r="GM64" s="15" t="str">
        <f>IF(GM38,GM48*(VLOOKUP(GM$1,Conditions!$A:$CT,MATCH($B64&amp;"_m1",Conditions!$S$1:$CT$1,0)+Conditions!$Q$2,FALSE)*GM$19+GM$18*VLOOKUP(GM$1,Conditions!$A:$CT,MATCH($B64&amp;"_m2",Conditions!$S$1:$CT$1,0)+Conditions!$Q$2,FALSE))+VLOOKUP(GM$1,Conditions!$A:$CT,MATCH($B64&amp;"_b",Conditions!$S$1:$CT$1,0)+Conditions!$Q$2,FALSE),"")</f>
        <v/>
      </c>
      <c r="GN64" s="15" t="str">
        <f>IF(GN38,GN48*(VLOOKUP(GN$1,Conditions!$A:$CT,MATCH($B64&amp;"_m1",Conditions!$S$1:$CT$1,0)+Conditions!$Q$2,FALSE)*GN$19+GN$18*VLOOKUP(GN$1,Conditions!$A:$CT,MATCH($B64&amp;"_m2",Conditions!$S$1:$CT$1,0)+Conditions!$Q$2,FALSE))+VLOOKUP(GN$1,Conditions!$A:$CT,MATCH($B64&amp;"_b",Conditions!$S$1:$CT$1,0)+Conditions!$Q$2,FALSE),"")</f>
        <v/>
      </c>
      <c r="GO64" s="15" t="str">
        <f>IF(GO38,GO48*(VLOOKUP(GO$1,Conditions!$A:$CT,MATCH($B64&amp;"_m1",Conditions!$S$1:$CT$1,0)+Conditions!$Q$2,FALSE)*GO$19+GO$18*VLOOKUP(GO$1,Conditions!$A:$CT,MATCH($B64&amp;"_m2",Conditions!$S$1:$CT$1,0)+Conditions!$Q$2,FALSE))+VLOOKUP(GO$1,Conditions!$A:$CT,MATCH($B64&amp;"_b",Conditions!$S$1:$CT$1,0)+Conditions!$Q$2,FALSE),"")</f>
        <v/>
      </c>
      <c r="GP64" s="15" t="str">
        <f>IF(GP38,GP48*(VLOOKUP(GP$1,Conditions!$A:$CT,MATCH($B64&amp;"_m1",Conditions!$S$1:$CT$1,0)+Conditions!$Q$2,FALSE)*GP$19+GP$18*VLOOKUP(GP$1,Conditions!$A:$CT,MATCH($B64&amp;"_m2",Conditions!$S$1:$CT$1,0)+Conditions!$Q$2,FALSE))+VLOOKUP(GP$1,Conditions!$A:$CT,MATCH($B64&amp;"_b",Conditions!$S$1:$CT$1,0)+Conditions!$Q$2,FALSE),"")</f>
        <v/>
      </c>
      <c r="GQ64" s="15" t="str">
        <f>IF(GQ38,GQ48*(VLOOKUP(GQ$1,Conditions!$A:$CT,MATCH($B64&amp;"_m1",Conditions!$S$1:$CT$1,0)+Conditions!$Q$2,FALSE)*GQ$19+GQ$18*VLOOKUP(GQ$1,Conditions!$A:$CT,MATCH($B64&amp;"_m2",Conditions!$S$1:$CT$1,0)+Conditions!$Q$2,FALSE))+VLOOKUP(GQ$1,Conditions!$A:$CT,MATCH($B64&amp;"_b",Conditions!$S$1:$CT$1,0)+Conditions!$Q$2,FALSE),"")</f>
        <v/>
      </c>
      <c r="GR64" s="15" t="str">
        <f>IF(GR38,GR48*(VLOOKUP(GR$1,Conditions!$A:$CT,MATCH($B64&amp;"_m1",Conditions!$S$1:$CT$1,0)+Conditions!$Q$2,FALSE)*GR$19+GR$18*VLOOKUP(GR$1,Conditions!$A:$CT,MATCH($B64&amp;"_m2",Conditions!$S$1:$CT$1,0)+Conditions!$Q$2,FALSE))+VLOOKUP(GR$1,Conditions!$A:$CT,MATCH($B64&amp;"_b",Conditions!$S$1:$CT$1,0)+Conditions!$Q$2,FALSE),"")</f>
        <v/>
      </c>
      <c r="GS64" s="15" t="str">
        <f>IF(GS38,GS48*(VLOOKUP(GS$1,Conditions!$A:$CT,MATCH($B64&amp;"_m1",Conditions!$S$1:$CT$1,0)+Conditions!$Q$2,FALSE)*GS$19+GS$18*VLOOKUP(GS$1,Conditions!$A:$CT,MATCH($B64&amp;"_m2",Conditions!$S$1:$CT$1,0)+Conditions!$Q$2,FALSE))+VLOOKUP(GS$1,Conditions!$A:$CT,MATCH($B64&amp;"_b",Conditions!$S$1:$CT$1,0)+Conditions!$Q$2,FALSE),"")</f>
        <v/>
      </c>
      <c r="GT64" s="15" t="str">
        <f>IF(GT38,GT48*(VLOOKUP(GT$1,Conditions!$A:$CT,MATCH($B64&amp;"_m1",Conditions!$S$1:$CT$1,0)+Conditions!$Q$2,FALSE)*GT$19+GT$18*VLOOKUP(GT$1,Conditions!$A:$CT,MATCH($B64&amp;"_m2",Conditions!$S$1:$CT$1,0)+Conditions!$Q$2,FALSE))+VLOOKUP(GT$1,Conditions!$A:$CT,MATCH($B64&amp;"_b",Conditions!$S$1:$CT$1,0)+Conditions!$Q$2,FALSE),"")</f>
        <v/>
      </c>
      <c r="GU64" s="15" t="str">
        <f>IF(GU38,GU48*(VLOOKUP(GU$1,Conditions!$A:$CT,MATCH($B64&amp;"_m1",Conditions!$S$1:$CT$1,0)+Conditions!$Q$2,FALSE)*GU$19+GU$18*VLOOKUP(GU$1,Conditions!$A:$CT,MATCH($B64&amp;"_m2",Conditions!$S$1:$CT$1,0)+Conditions!$Q$2,FALSE))+VLOOKUP(GU$1,Conditions!$A:$CT,MATCH($B64&amp;"_b",Conditions!$S$1:$CT$1,0)+Conditions!$Q$2,FALSE),"")</f>
        <v/>
      </c>
      <c r="GV64" s="15" t="str">
        <f>IF(GV38,GV48*(VLOOKUP(GV$1,Conditions!$A:$CT,MATCH($B64&amp;"_m1",Conditions!$S$1:$CT$1,0)+Conditions!$Q$2,FALSE)*GV$19+GV$18*VLOOKUP(GV$1,Conditions!$A:$CT,MATCH($B64&amp;"_m2",Conditions!$S$1:$CT$1,0)+Conditions!$Q$2,FALSE))+VLOOKUP(GV$1,Conditions!$A:$CT,MATCH($B64&amp;"_b",Conditions!$S$1:$CT$1,0)+Conditions!$Q$2,FALSE),"")</f>
        <v/>
      </c>
      <c r="GW64" s="15" t="str">
        <f>IF(GW38,GW48*(VLOOKUP(GW$1,Conditions!$A:$CT,MATCH($B64&amp;"_m1",Conditions!$S$1:$CT$1,0)+Conditions!$Q$2,FALSE)*GW$19+GW$18*VLOOKUP(GW$1,Conditions!$A:$CT,MATCH($B64&amp;"_m2",Conditions!$S$1:$CT$1,0)+Conditions!$Q$2,FALSE))+VLOOKUP(GW$1,Conditions!$A:$CT,MATCH($B64&amp;"_b",Conditions!$S$1:$CT$1,0)+Conditions!$Q$2,FALSE),"")</f>
        <v/>
      </c>
      <c r="GX64" s="15" t="str">
        <f>IF(GX38,GX48*(VLOOKUP(GX$1,Conditions!$A:$CT,MATCH($B64&amp;"_m1",Conditions!$S$1:$CT$1,0)+Conditions!$Q$2,FALSE)*GX$19+GX$18*VLOOKUP(GX$1,Conditions!$A:$CT,MATCH($B64&amp;"_m2",Conditions!$S$1:$CT$1,0)+Conditions!$Q$2,FALSE))+VLOOKUP(GX$1,Conditions!$A:$CT,MATCH($B64&amp;"_b",Conditions!$S$1:$CT$1,0)+Conditions!$Q$2,FALSE),"")</f>
        <v/>
      </c>
      <c r="GY64" s="15" t="str">
        <f>IF(GY38,GY48*(VLOOKUP(GY$1,Conditions!$A:$CT,MATCH($B64&amp;"_m1",Conditions!$S$1:$CT$1,0)+Conditions!$Q$2,FALSE)*GY$19+GY$18*VLOOKUP(GY$1,Conditions!$A:$CT,MATCH($B64&amp;"_m2",Conditions!$S$1:$CT$1,0)+Conditions!$Q$2,FALSE))+VLOOKUP(GY$1,Conditions!$A:$CT,MATCH($B64&amp;"_b",Conditions!$S$1:$CT$1,0)+Conditions!$Q$2,FALSE),"")</f>
        <v/>
      </c>
      <c r="GZ64" s="15" t="str">
        <f>IF(GZ38,GZ48*(VLOOKUP(GZ$1,Conditions!$A:$CT,MATCH($B64&amp;"_m1",Conditions!$S$1:$CT$1,0)+Conditions!$Q$2,FALSE)*GZ$19+GZ$18*VLOOKUP(GZ$1,Conditions!$A:$CT,MATCH($B64&amp;"_m2",Conditions!$S$1:$CT$1,0)+Conditions!$Q$2,FALSE))+VLOOKUP(GZ$1,Conditions!$A:$CT,MATCH($B64&amp;"_b",Conditions!$S$1:$CT$1,0)+Conditions!$Q$2,FALSE),"")</f>
        <v/>
      </c>
      <c r="HA64" s="15" t="str">
        <f>IF(HA38,HA48*(VLOOKUP(HA$1,Conditions!$A:$CT,MATCH($B64&amp;"_m1",Conditions!$S$1:$CT$1,0)+Conditions!$Q$2,FALSE)*HA$19+HA$18*VLOOKUP(HA$1,Conditions!$A:$CT,MATCH($B64&amp;"_m2",Conditions!$S$1:$CT$1,0)+Conditions!$Q$2,FALSE))+VLOOKUP(HA$1,Conditions!$A:$CT,MATCH($B64&amp;"_b",Conditions!$S$1:$CT$1,0)+Conditions!$Q$2,FALSE),"")</f>
        <v/>
      </c>
      <c r="HB64" s="15" t="str">
        <f>IF(HB38,HB48*(VLOOKUP(HB$1,Conditions!$A:$CT,MATCH($B64&amp;"_m1",Conditions!$S$1:$CT$1,0)+Conditions!$Q$2,FALSE)*HB$19+HB$18*VLOOKUP(HB$1,Conditions!$A:$CT,MATCH($B64&amp;"_m2",Conditions!$S$1:$CT$1,0)+Conditions!$Q$2,FALSE))+VLOOKUP(HB$1,Conditions!$A:$CT,MATCH($B64&amp;"_b",Conditions!$S$1:$CT$1,0)+Conditions!$Q$2,FALSE),"")</f>
        <v/>
      </c>
      <c r="HC64" s="15" t="str">
        <f>IF(HC38,HC48*(VLOOKUP(HC$1,Conditions!$A:$CT,MATCH($B64&amp;"_m1",Conditions!$S$1:$CT$1,0)+Conditions!$Q$2,FALSE)*HC$19+HC$18*VLOOKUP(HC$1,Conditions!$A:$CT,MATCH($B64&amp;"_m2",Conditions!$S$1:$CT$1,0)+Conditions!$Q$2,FALSE))+VLOOKUP(HC$1,Conditions!$A:$CT,MATCH($B64&amp;"_b",Conditions!$S$1:$CT$1,0)+Conditions!$Q$2,FALSE),"")</f>
        <v/>
      </c>
      <c r="HD64" s="15" t="str">
        <f>IF(HD38,HD48*(VLOOKUP(HD$1,Conditions!$A:$CT,MATCH($B64&amp;"_m1",Conditions!$S$1:$CT$1,0)+Conditions!$Q$2,FALSE)*HD$19+HD$18*VLOOKUP(HD$1,Conditions!$A:$CT,MATCH($B64&amp;"_m2",Conditions!$S$1:$CT$1,0)+Conditions!$Q$2,FALSE))+VLOOKUP(HD$1,Conditions!$A:$CT,MATCH($B64&amp;"_b",Conditions!$S$1:$CT$1,0)+Conditions!$Q$2,FALSE),"")</f>
        <v/>
      </c>
      <c r="HE64" s="15" t="str">
        <f>IF(HE38,HE48*(VLOOKUP(HE$1,Conditions!$A:$CT,MATCH($B64&amp;"_m1",Conditions!$S$1:$CT$1,0)+Conditions!$Q$2,FALSE)*HE$19+HE$18*VLOOKUP(HE$1,Conditions!$A:$CT,MATCH($B64&amp;"_m2",Conditions!$S$1:$CT$1,0)+Conditions!$Q$2,FALSE))+VLOOKUP(HE$1,Conditions!$A:$CT,MATCH($B64&amp;"_b",Conditions!$S$1:$CT$1,0)+Conditions!$Q$2,FALSE),"")</f>
        <v/>
      </c>
      <c r="HF64" s="15" t="str">
        <f>IF(HF38,HF48*(VLOOKUP(HF$1,Conditions!$A:$CT,MATCH($B64&amp;"_m1",Conditions!$S$1:$CT$1,0)+Conditions!$Q$2,FALSE)*HF$19+HF$18*VLOOKUP(HF$1,Conditions!$A:$CT,MATCH($B64&amp;"_m2",Conditions!$S$1:$CT$1,0)+Conditions!$Q$2,FALSE))+VLOOKUP(HF$1,Conditions!$A:$CT,MATCH($B64&amp;"_b",Conditions!$S$1:$CT$1,0)+Conditions!$Q$2,FALSE),"")</f>
        <v/>
      </c>
      <c r="HG64" s="15" t="str">
        <f>IF(HG38,HG48*(VLOOKUP(HG$1,Conditions!$A:$CT,MATCH($B64&amp;"_m1",Conditions!$S$1:$CT$1,0)+Conditions!$Q$2,FALSE)*HG$19+HG$18*VLOOKUP(HG$1,Conditions!$A:$CT,MATCH($B64&amp;"_m2",Conditions!$S$1:$CT$1,0)+Conditions!$Q$2,FALSE))+VLOOKUP(HG$1,Conditions!$A:$CT,MATCH($B64&amp;"_b",Conditions!$S$1:$CT$1,0)+Conditions!$Q$2,FALSE),"")</f>
        <v/>
      </c>
      <c r="HH64" s="15" t="str">
        <f>IF(HH38,HH48*(VLOOKUP(HH$1,Conditions!$A:$CT,MATCH($B64&amp;"_m1",Conditions!$S$1:$CT$1,0)+Conditions!$Q$2,FALSE)*HH$19+HH$18*VLOOKUP(HH$1,Conditions!$A:$CT,MATCH($B64&amp;"_m2",Conditions!$S$1:$CT$1,0)+Conditions!$Q$2,FALSE))+VLOOKUP(HH$1,Conditions!$A:$CT,MATCH($B64&amp;"_b",Conditions!$S$1:$CT$1,0)+Conditions!$Q$2,FALSE),"")</f>
        <v/>
      </c>
      <c r="HI64" s="15" t="str">
        <f>IF(HI38,HI48*(VLOOKUP(HI$1,Conditions!$A:$CT,MATCH($B64&amp;"_m1",Conditions!$S$1:$CT$1,0)+Conditions!$Q$2,FALSE)*HI$19+HI$18*VLOOKUP(HI$1,Conditions!$A:$CT,MATCH($B64&amp;"_m2",Conditions!$S$1:$CT$1,0)+Conditions!$Q$2,FALSE))+VLOOKUP(HI$1,Conditions!$A:$CT,MATCH($B64&amp;"_b",Conditions!$S$1:$CT$1,0)+Conditions!$Q$2,FALSE),"")</f>
        <v/>
      </c>
      <c r="HJ64" s="15" t="str">
        <f>IF(HJ38,HJ48*(VLOOKUP(HJ$1,Conditions!$A:$CT,MATCH($B64&amp;"_m1",Conditions!$S$1:$CT$1,0)+Conditions!$Q$2,FALSE)*HJ$19+HJ$18*VLOOKUP(HJ$1,Conditions!$A:$CT,MATCH($B64&amp;"_m2",Conditions!$S$1:$CT$1,0)+Conditions!$Q$2,FALSE))+VLOOKUP(HJ$1,Conditions!$A:$CT,MATCH($B64&amp;"_b",Conditions!$S$1:$CT$1,0)+Conditions!$Q$2,FALSE),"")</f>
        <v/>
      </c>
      <c r="HK64" s="15" t="str">
        <f>IF(HK38,HK48*(VLOOKUP(HK$1,Conditions!$A:$CT,MATCH($B64&amp;"_m1",Conditions!$S$1:$CT$1,0)+Conditions!$Q$2,FALSE)*HK$19+HK$18*VLOOKUP(HK$1,Conditions!$A:$CT,MATCH($B64&amp;"_m2",Conditions!$S$1:$CT$1,0)+Conditions!$Q$2,FALSE))+VLOOKUP(HK$1,Conditions!$A:$CT,MATCH($B64&amp;"_b",Conditions!$S$1:$CT$1,0)+Conditions!$Q$2,FALSE),"")</f>
        <v/>
      </c>
      <c r="HL64" s="15" t="str">
        <f>IF(HL38,HL48*(VLOOKUP(HL$1,Conditions!$A:$CT,MATCH($B64&amp;"_m1",Conditions!$S$1:$CT$1,0)+Conditions!$Q$2,FALSE)*HL$19+HL$18*VLOOKUP(HL$1,Conditions!$A:$CT,MATCH($B64&amp;"_m2",Conditions!$S$1:$CT$1,0)+Conditions!$Q$2,FALSE))+VLOOKUP(HL$1,Conditions!$A:$CT,MATCH($B64&amp;"_b",Conditions!$S$1:$CT$1,0)+Conditions!$Q$2,FALSE),"")</f>
        <v/>
      </c>
      <c r="HM64" s="15" t="str">
        <f>IF(HM38,HM48*(VLOOKUP(HM$1,Conditions!$A:$CT,MATCH($B64&amp;"_m1",Conditions!$S$1:$CT$1,0)+Conditions!$Q$2,FALSE)*HM$19+HM$18*VLOOKUP(HM$1,Conditions!$A:$CT,MATCH($B64&amp;"_m2",Conditions!$S$1:$CT$1,0)+Conditions!$Q$2,FALSE))+VLOOKUP(HM$1,Conditions!$A:$CT,MATCH($B64&amp;"_b",Conditions!$S$1:$CT$1,0)+Conditions!$Q$2,FALSE),"")</f>
        <v/>
      </c>
      <c r="HN64" s="15" t="str">
        <f>IF(HN38,HN48*(VLOOKUP(HN$1,Conditions!$A:$CT,MATCH($B64&amp;"_m1",Conditions!$S$1:$CT$1,0)+Conditions!$Q$2,FALSE)*HN$19+HN$18*VLOOKUP(HN$1,Conditions!$A:$CT,MATCH($B64&amp;"_m2",Conditions!$S$1:$CT$1,0)+Conditions!$Q$2,FALSE))+VLOOKUP(HN$1,Conditions!$A:$CT,MATCH($B64&amp;"_b",Conditions!$S$1:$CT$1,0)+Conditions!$Q$2,FALSE),"")</f>
        <v/>
      </c>
      <c r="HO64" s="15" t="str">
        <f>IF(HO38,HO48*(VLOOKUP(HO$1,Conditions!$A:$CT,MATCH($B64&amp;"_m1",Conditions!$S$1:$CT$1,0)+Conditions!$Q$2,FALSE)*HO$19+HO$18*VLOOKUP(HO$1,Conditions!$A:$CT,MATCH($B64&amp;"_m2",Conditions!$S$1:$CT$1,0)+Conditions!$Q$2,FALSE))+VLOOKUP(HO$1,Conditions!$A:$CT,MATCH($B64&amp;"_b",Conditions!$S$1:$CT$1,0)+Conditions!$Q$2,FALSE),"")</f>
        <v/>
      </c>
      <c r="HP64" s="15" t="str">
        <f>IF(HP38,HP48*(VLOOKUP(HP$1,Conditions!$A:$CT,MATCH($B64&amp;"_m1",Conditions!$S$1:$CT$1,0)+Conditions!$Q$2,FALSE)*HP$19+HP$18*VLOOKUP(HP$1,Conditions!$A:$CT,MATCH($B64&amp;"_m2",Conditions!$S$1:$CT$1,0)+Conditions!$Q$2,FALSE))+VLOOKUP(HP$1,Conditions!$A:$CT,MATCH($B64&amp;"_b",Conditions!$S$1:$CT$1,0)+Conditions!$Q$2,FALSE),"")</f>
        <v/>
      </c>
      <c r="HQ64" s="15" t="str">
        <f>IF(HQ38,HQ48*(VLOOKUP(HQ$1,Conditions!$A:$CT,MATCH($B64&amp;"_m1",Conditions!$S$1:$CT$1,0)+Conditions!$Q$2,FALSE)*HQ$19+HQ$18*VLOOKUP(HQ$1,Conditions!$A:$CT,MATCH($B64&amp;"_m2",Conditions!$S$1:$CT$1,0)+Conditions!$Q$2,FALSE))+VLOOKUP(HQ$1,Conditions!$A:$CT,MATCH($B64&amp;"_b",Conditions!$S$1:$CT$1,0)+Conditions!$Q$2,FALSE),"")</f>
        <v/>
      </c>
      <c r="HR64" s="15" t="str">
        <f>IF(HR38,HR48*(VLOOKUP(HR$1,Conditions!$A:$CT,MATCH($B64&amp;"_m1",Conditions!$S$1:$CT$1,0)+Conditions!$Q$2,FALSE)*HR$19+HR$18*VLOOKUP(HR$1,Conditions!$A:$CT,MATCH($B64&amp;"_m2",Conditions!$S$1:$CT$1,0)+Conditions!$Q$2,FALSE))+VLOOKUP(HR$1,Conditions!$A:$CT,MATCH($B64&amp;"_b",Conditions!$S$1:$CT$1,0)+Conditions!$Q$2,FALSE),"")</f>
        <v/>
      </c>
      <c r="HS64" s="15" t="str">
        <f>IF(HS38,HS48*(VLOOKUP(HS$1,Conditions!$A:$CT,MATCH($B64&amp;"_m1",Conditions!$S$1:$CT$1,0)+Conditions!$Q$2,FALSE)*HS$19+HS$18*VLOOKUP(HS$1,Conditions!$A:$CT,MATCH($B64&amp;"_m2",Conditions!$S$1:$CT$1,0)+Conditions!$Q$2,FALSE))+VLOOKUP(HS$1,Conditions!$A:$CT,MATCH($B64&amp;"_b",Conditions!$S$1:$CT$1,0)+Conditions!$Q$2,FALSE),"")</f>
        <v/>
      </c>
      <c r="HT64" s="15" t="str">
        <f>IF(HT38,HT48*(VLOOKUP(HT$1,Conditions!$A:$CT,MATCH($B64&amp;"_m1",Conditions!$S$1:$CT$1,0)+Conditions!$Q$2,FALSE)*HT$19+HT$18*VLOOKUP(HT$1,Conditions!$A:$CT,MATCH($B64&amp;"_m2",Conditions!$S$1:$CT$1,0)+Conditions!$Q$2,FALSE))+VLOOKUP(HT$1,Conditions!$A:$CT,MATCH($B64&amp;"_b",Conditions!$S$1:$CT$1,0)+Conditions!$Q$2,FALSE),"")</f>
        <v/>
      </c>
      <c r="HU64" s="15" t="str">
        <f>IF(HU38,HU48*(VLOOKUP(HU$1,Conditions!$A:$CT,MATCH($B64&amp;"_m1",Conditions!$S$1:$CT$1,0)+Conditions!$Q$2,FALSE)*HU$19+HU$18*VLOOKUP(HU$1,Conditions!$A:$CT,MATCH($B64&amp;"_m2",Conditions!$S$1:$CT$1,0)+Conditions!$Q$2,FALSE))+VLOOKUP(HU$1,Conditions!$A:$CT,MATCH($B64&amp;"_b",Conditions!$S$1:$CT$1,0)+Conditions!$Q$2,FALSE),"")</f>
        <v/>
      </c>
      <c r="HV64" s="15" t="str">
        <f>IF(HV38,HV48*(VLOOKUP(HV$1,Conditions!$A:$CT,MATCH($B64&amp;"_m1",Conditions!$S$1:$CT$1,0)+Conditions!$Q$2,FALSE)*HV$19+HV$18*VLOOKUP(HV$1,Conditions!$A:$CT,MATCH($B64&amp;"_m2",Conditions!$S$1:$CT$1,0)+Conditions!$Q$2,FALSE))+VLOOKUP(HV$1,Conditions!$A:$CT,MATCH($B64&amp;"_b",Conditions!$S$1:$CT$1,0)+Conditions!$Q$2,FALSE),"")</f>
        <v/>
      </c>
      <c r="HW64" s="15" t="str">
        <f>IF(HW38,HW48*(VLOOKUP(HW$1,Conditions!$A:$CT,MATCH($B64&amp;"_m1",Conditions!$S$1:$CT$1,0)+Conditions!$Q$2,FALSE)*HW$19+HW$18*VLOOKUP(HW$1,Conditions!$A:$CT,MATCH($B64&amp;"_m2",Conditions!$S$1:$CT$1,0)+Conditions!$Q$2,FALSE))+VLOOKUP(HW$1,Conditions!$A:$CT,MATCH($B64&amp;"_b",Conditions!$S$1:$CT$1,0)+Conditions!$Q$2,FALSE),"")</f>
        <v/>
      </c>
      <c r="HX64" s="15" t="str">
        <f>IF(HX38,HX48*(VLOOKUP(HX$1,Conditions!$A:$CT,MATCH($B64&amp;"_m1",Conditions!$S$1:$CT$1,0)+Conditions!$Q$2,FALSE)*HX$19+HX$18*VLOOKUP(HX$1,Conditions!$A:$CT,MATCH($B64&amp;"_m2",Conditions!$S$1:$CT$1,0)+Conditions!$Q$2,FALSE))+VLOOKUP(HX$1,Conditions!$A:$CT,MATCH($B64&amp;"_b",Conditions!$S$1:$CT$1,0)+Conditions!$Q$2,FALSE),"")</f>
        <v/>
      </c>
      <c r="HY64" s="15" t="str">
        <f>IF(HY38,HY48*(VLOOKUP(HY$1,Conditions!$A:$CT,MATCH($B64&amp;"_m1",Conditions!$S$1:$CT$1,0)+Conditions!$Q$2,FALSE)*HY$19+HY$18*VLOOKUP(HY$1,Conditions!$A:$CT,MATCH($B64&amp;"_m2",Conditions!$S$1:$CT$1,0)+Conditions!$Q$2,FALSE))+VLOOKUP(HY$1,Conditions!$A:$CT,MATCH($B64&amp;"_b",Conditions!$S$1:$CT$1,0)+Conditions!$Q$2,FALSE),"")</f>
        <v/>
      </c>
      <c r="HZ64" s="15" t="str">
        <f>IF(HZ38,HZ48*(VLOOKUP(HZ$1,Conditions!$A:$CT,MATCH($B64&amp;"_m1",Conditions!$S$1:$CT$1,0)+Conditions!$Q$2,FALSE)*HZ$19+HZ$18*VLOOKUP(HZ$1,Conditions!$A:$CT,MATCH($B64&amp;"_m2",Conditions!$S$1:$CT$1,0)+Conditions!$Q$2,FALSE))+VLOOKUP(HZ$1,Conditions!$A:$CT,MATCH($B64&amp;"_b",Conditions!$S$1:$CT$1,0)+Conditions!$Q$2,FALSE),"")</f>
        <v/>
      </c>
      <c r="IA64" s="15" t="str">
        <f>IF(IA38,IA48*(VLOOKUP(IA$1,Conditions!$A:$CT,MATCH($B64&amp;"_m1",Conditions!$S$1:$CT$1,0)+Conditions!$Q$2,FALSE)*IA$19+IA$18*VLOOKUP(IA$1,Conditions!$A:$CT,MATCH($B64&amp;"_m2",Conditions!$S$1:$CT$1,0)+Conditions!$Q$2,FALSE))+VLOOKUP(IA$1,Conditions!$A:$CT,MATCH($B64&amp;"_b",Conditions!$S$1:$CT$1,0)+Conditions!$Q$2,FALSE),"")</f>
        <v/>
      </c>
      <c r="IB64" s="15" t="str">
        <f>IF(IB38,IB48*(VLOOKUP(IB$1,Conditions!$A:$CT,MATCH($B64&amp;"_m1",Conditions!$S$1:$CT$1,0)+Conditions!$Q$2,FALSE)*IB$19+IB$18*VLOOKUP(IB$1,Conditions!$A:$CT,MATCH($B64&amp;"_m2",Conditions!$S$1:$CT$1,0)+Conditions!$Q$2,FALSE))+VLOOKUP(IB$1,Conditions!$A:$CT,MATCH($B64&amp;"_b",Conditions!$S$1:$CT$1,0)+Conditions!$Q$2,FALSE),"")</f>
        <v/>
      </c>
      <c r="IC64" s="15" t="str">
        <f>IF(IC38,IC48*(VLOOKUP(IC$1,Conditions!$A:$CT,MATCH($B64&amp;"_m1",Conditions!$S$1:$CT$1,0)+Conditions!$Q$2,FALSE)*IC$19+IC$18*VLOOKUP(IC$1,Conditions!$A:$CT,MATCH($B64&amp;"_m2",Conditions!$S$1:$CT$1,0)+Conditions!$Q$2,FALSE))+VLOOKUP(IC$1,Conditions!$A:$CT,MATCH($B64&amp;"_b",Conditions!$S$1:$CT$1,0)+Conditions!$Q$2,FALSE),"")</f>
        <v/>
      </c>
      <c r="ID64" s="15" t="str">
        <f>IF(ID38,ID48*(VLOOKUP(ID$1,Conditions!$A:$CT,MATCH($B64&amp;"_m1",Conditions!$S$1:$CT$1,0)+Conditions!$Q$2,FALSE)*ID$19+ID$18*VLOOKUP(ID$1,Conditions!$A:$CT,MATCH($B64&amp;"_m2",Conditions!$S$1:$CT$1,0)+Conditions!$Q$2,FALSE))+VLOOKUP(ID$1,Conditions!$A:$CT,MATCH($B64&amp;"_b",Conditions!$S$1:$CT$1,0)+Conditions!$Q$2,FALSE),"")</f>
        <v/>
      </c>
      <c r="IE64" s="15" t="str">
        <f>IF(IE38,IE48*(VLOOKUP(IE$1,Conditions!$A:$CT,MATCH($B64&amp;"_m1",Conditions!$S$1:$CT$1,0)+Conditions!$Q$2,FALSE)*IE$19+IE$18*VLOOKUP(IE$1,Conditions!$A:$CT,MATCH($B64&amp;"_m2",Conditions!$S$1:$CT$1,0)+Conditions!$Q$2,FALSE))+VLOOKUP(IE$1,Conditions!$A:$CT,MATCH($B64&amp;"_b",Conditions!$S$1:$CT$1,0)+Conditions!$Q$2,FALSE),"")</f>
        <v/>
      </c>
      <c r="IF64" s="15" t="str">
        <f>IF(IF38,IF48*(VLOOKUP(IF$1,Conditions!$A:$CT,MATCH($B64&amp;"_m1",Conditions!$S$1:$CT$1,0)+Conditions!$Q$2,FALSE)*IF$19+IF$18*VLOOKUP(IF$1,Conditions!$A:$CT,MATCH($B64&amp;"_m2",Conditions!$S$1:$CT$1,0)+Conditions!$Q$2,FALSE))+VLOOKUP(IF$1,Conditions!$A:$CT,MATCH($B64&amp;"_b",Conditions!$S$1:$CT$1,0)+Conditions!$Q$2,FALSE),"")</f>
        <v/>
      </c>
      <c r="IG64" s="15" t="str">
        <f>IF(IG38,IG48*(VLOOKUP(IG$1,Conditions!$A:$CT,MATCH($B64&amp;"_m1",Conditions!$S$1:$CT$1,0)+Conditions!$Q$2,FALSE)*IG$19+IG$18*VLOOKUP(IG$1,Conditions!$A:$CT,MATCH($B64&amp;"_m2",Conditions!$S$1:$CT$1,0)+Conditions!$Q$2,FALSE))+VLOOKUP(IG$1,Conditions!$A:$CT,MATCH($B64&amp;"_b",Conditions!$S$1:$CT$1,0)+Conditions!$Q$2,FALSE),"")</f>
        <v/>
      </c>
      <c r="IH64" s="15" t="str">
        <f>IF(IH38,IH48*(VLOOKUP(IH$1,Conditions!$A:$CT,MATCH($B64&amp;"_m1",Conditions!$S$1:$CT$1,0)+Conditions!$Q$2,FALSE)*IH$19+IH$18*VLOOKUP(IH$1,Conditions!$A:$CT,MATCH($B64&amp;"_m2",Conditions!$S$1:$CT$1,0)+Conditions!$Q$2,FALSE))+VLOOKUP(IH$1,Conditions!$A:$CT,MATCH($B64&amp;"_b",Conditions!$S$1:$CT$1,0)+Conditions!$Q$2,FALSE),"")</f>
        <v/>
      </c>
      <c r="II64" s="15" t="str">
        <f>IF(II38,II48*(VLOOKUP(II$1,Conditions!$A:$CT,MATCH($B64&amp;"_m1",Conditions!$S$1:$CT$1,0)+Conditions!$Q$2,FALSE)*II$19+II$18*VLOOKUP(II$1,Conditions!$A:$CT,MATCH($B64&amp;"_m2",Conditions!$S$1:$CT$1,0)+Conditions!$Q$2,FALSE))+VLOOKUP(II$1,Conditions!$A:$CT,MATCH($B64&amp;"_b",Conditions!$S$1:$CT$1,0)+Conditions!$Q$2,FALSE),"")</f>
        <v/>
      </c>
      <c r="IJ64" s="15" t="str">
        <f>IF(IJ38,IJ48*(VLOOKUP(IJ$1,Conditions!$A:$CT,MATCH($B64&amp;"_m1",Conditions!$S$1:$CT$1,0)+Conditions!$Q$2,FALSE)*IJ$19+IJ$18*VLOOKUP(IJ$1,Conditions!$A:$CT,MATCH($B64&amp;"_m2",Conditions!$S$1:$CT$1,0)+Conditions!$Q$2,FALSE))+VLOOKUP(IJ$1,Conditions!$A:$CT,MATCH($B64&amp;"_b",Conditions!$S$1:$CT$1,0)+Conditions!$Q$2,FALSE),"")</f>
        <v/>
      </c>
      <c r="IK64" s="15" t="str">
        <f>IF(IK38,IK48*(VLOOKUP(IK$1,Conditions!$A:$CT,MATCH($B64&amp;"_m1",Conditions!$S$1:$CT$1,0)+Conditions!$Q$2,FALSE)*IK$19+IK$18*VLOOKUP(IK$1,Conditions!$A:$CT,MATCH($B64&amp;"_m2",Conditions!$S$1:$CT$1,0)+Conditions!$Q$2,FALSE))+VLOOKUP(IK$1,Conditions!$A:$CT,MATCH($B64&amp;"_b",Conditions!$S$1:$CT$1,0)+Conditions!$Q$2,FALSE),"")</f>
        <v/>
      </c>
      <c r="IL64" s="15" t="str">
        <f>IF(IL38,IL48*(VLOOKUP(IL$1,Conditions!$A:$CT,MATCH($B64&amp;"_m1",Conditions!$S$1:$CT$1,0)+Conditions!$Q$2,FALSE)*IL$19+IL$18*VLOOKUP(IL$1,Conditions!$A:$CT,MATCH($B64&amp;"_m2",Conditions!$S$1:$CT$1,0)+Conditions!$Q$2,FALSE))+VLOOKUP(IL$1,Conditions!$A:$CT,MATCH($B64&amp;"_b",Conditions!$S$1:$CT$1,0)+Conditions!$Q$2,FALSE),"")</f>
        <v/>
      </c>
      <c r="IM64" s="15" t="str">
        <f>IF(IM38,IM48*(VLOOKUP(IM$1,Conditions!$A:$CT,MATCH($B64&amp;"_m1",Conditions!$S$1:$CT$1,0)+Conditions!$Q$2,FALSE)*IM$19+IM$18*VLOOKUP(IM$1,Conditions!$A:$CT,MATCH($B64&amp;"_m2",Conditions!$S$1:$CT$1,0)+Conditions!$Q$2,FALSE))+VLOOKUP(IM$1,Conditions!$A:$CT,MATCH($B64&amp;"_b",Conditions!$S$1:$CT$1,0)+Conditions!$Q$2,FALSE),"")</f>
        <v/>
      </c>
      <c r="IN64" s="15" t="str">
        <f>IF(IN38,IN48*(VLOOKUP(IN$1,Conditions!$A:$CT,MATCH($B64&amp;"_m1",Conditions!$S$1:$CT$1,0)+Conditions!$Q$2,FALSE)*IN$19+IN$18*VLOOKUP(IN$1,Conditions!$A:$CT,MATCH($B64&amp;"_m2",Conditions!$S$1:$CT$1,0)+Conditions!$Q$2,FALSE))+VLOOKUP(IN$1,Conditions!$A:$CT,MATCH($B64&amp;"_b",Conditions!$S$1:$CT$1,0)+Conditions!$Q$2,FALSE),"")</f>
        <v/>
      </c>
      <c r="IO64" s="15" t="str">
        <f>IF(IO38,IO48*(VLOOKUP(IO$1,Conditions!$A:$CT,MATCH($B64&amp;"_m1",Conditions!$S$1:$CT$1,0)+Conditions!$Q$2,FALSE)*IO$19+IO$18*VLOOKUP(IO$1,Conditions!$A:$CT,MATCH($B64&amp;"_m2",Conditions!$S$1:$CT$1,0)+Conditions!$Q$2,FALSE))+VLOOKUP(IO$1,Conditions!$A:$CT,MATCH($B64&amp;"_b",Conditions!$S$1:$CT$1,0)+Conditions!$Q$2,FALSE),"")</f>
        <v/>
      </c>
      <c r="IP64" s="15" t="str">
        <f>IF(IP38,IP48*(VLOOKUP(IP$1,Conditions!$A:$CT,MATCH($B64&amp;"_m1",Conditions!$S$1:$CT$1,0)+Conditions!$Q$2,FALSE)*IP$19+IP$18*VLOOKUP(IP$1,Conditions!$A:$CT,MATCH($B64&amp;"_m2",Conditions!$S$1:$CT$1,0)+Conditions!$Q$2,FALSE))+VLOOKUP(IP$1,Conditions!$A:$CT,MATCH($B64&amp;"_b",Conditions!$S$1:$CT$1,0)+Conditions!$Q$2,FALSE),"")</f>
        <v/>
      </c>
      <c r="IQ64" s="15" t="str">
        <f>IF(IQ38,IQ48*(VLOOKUP(IQ$1,Conditions!$A:$CT,MATCH($B64&amp;"_m1",Conditions!$S$1:$CT$1,0)+Conditions!$Q$2,FALSE)*IQ$19+IQ$18*VLOOKUP(IQ$1,Conditions!$A:$CT,MATCH($B64&amp;"_m2",Conditions!$S$1:$CT$1,0)+Conditions!$Q$2,FALSE))+VLOOKUP(IQ$1,Conditions!$A:$CT,MATCH($B64&amp;"_b",Conditions!$S$1:$CT$1,0)+Conditions!$Q$2,FALSE),"")</f>
        <v/>
      </c>
      <c r="IR64" s="15" t="str">
        <f>IF(IR38,IR48*(VLOOKUP(IR$1,Conditions!$A:$CT,MATCH($B64&amp;"_m1",Conditions!$S$1:$CT$1,0)+Conditions!$Q$2,FALSE)*IR$19+IR$18*VLOOKUP(IR$1,Conditions!$A:$CT,MATCH($B64&amp;"_m2",Conditions!$S$1:$CT$1,0)+Conditions!$Q$2,FALSE))+VLOOKUP(IR$1,Conditions!$A:$CT,MATCH($B64&amp;"_b",Conditions!$S$1:$CT$1,0)+Conditions!$Q$2,FALSE),"")</f>
        <v/>
      </c>
      <c r="IS64" s="15" t="str">
        <f>IF(IS38,IS48*(VLOOKUP(IS$1,Conditions!$A:$CT,MATCH($B64&amp;"_m1",Conditions!$S$1:$CT$1,0)+Conditions!$Q$2,FALSE)*IS$19+IS$18*VLOOKUP(IS$1,Conditions!$A:$CT,MATCH($B64&amp;"_m2",Conditions!$S$1:$CT$1,0)+Conditions!$Q$2,FALSE))+VLOOKUP(IS$1,Conditions!$A:$CT,MATCH($B64&amp;"_b",Conditions!$S$1:$CT$1,0)+Conditions!$Q$2,FALSE),"")</f>
        <v/>
      </c>
      <c r="IT64" s="15" t="str">
        <f>IF(IT38,IT48*(VLOOKUP(IT$1,Conditions!$A:$CT,MATCH($B64&amp;"_m1",Conditions!$S$1:$CT$1,0)+Conditions!$Q$2,FALSE)*IT$19+IT$18*VLOOKUP(IT$1,Conditions!$A:$CT,MATCH($B64&amp;"_m2",Conditions!$S$1:$CT$1,0)+Conditions!$Q$2,FALSE))+VLOOKUP(IT$1,Conditions!$A:$CT,MATCH($B64&amp;"_b",Conditions!$S$1:$CT$1,0)+Conditions!$Q$2,FALSE),"")</f>
        <v/>
      </c>
      <c r="IU64" s="15" t="str">
        <f>IF(IU38,IU48*(VLOOKUP(IU$1,Conditions!$A:$CT,MATCH($B64&amp;"_m1",Conditions!$S$1:$CT$1,0)+Conditions!$Q$2,FALSE)*IU$19+IU$18*VLOOKUP(IU$1,Conditions!$A:$CT,MATCH($B64&amp;"_m2",Conditions!$S$1:$CT$1,0)+Conditions!$Q$2,FALSE))+VLOOKUP(IU$1,Conditions!$A:$CT,MATCH($B64&amp;"_b",Conditions!$S$1:$CT$1,0)+Conditions!$Q$2,FALSE),"")</f>
        <v/>
      </c>
      <c r="IV64" s="15" t="str">
        <f>IF(IV38,IV48*(VLOOKUP(IV$1,Conditions!$A:$CT,MATCH($B64&amp;"_m1",Conditions!$S$1:$CT$1,0)+Conditions!$Q$2,FALSE)*IV$19+IV$18*VLOOKUP(IV$1,Conditions!$A:$CT,MATCH($B64&amp;"_m2",Conditions!$S$1:$CT$1,0)+Conditions!$Q$2,FALSE))+VLOOKUP(IV$1,Conditions!$A:$CT,MATCH($B64&amp;"_b",Conditions!$S$1:$CT$1,0)+Conditions!$Q$2,FALSE),"")</f>
        <v/>
      </c>
      <c r="IW64" s="15" t="str">
        <f>IF(IW38,IW48*(VLOOKUP(IW$1,Conditions!$A:$CT,MATCH($B64&amp;"_m1",Conditions!$S$1:$CT$1,0)+Conditions!$Q$2,FALSE)*IW$19+IW$18*VLOOKUP(IW$1,Conditions!$A:$CT,MATCH($B64&amp;"_m2",Conditions!$S$1:$CT$1,0)+Conditions!$Q$2,FALSE))+VLOOKUP(IW$1,Conditions!$A:$CT,MATCH($B64&amp;"_b",Conditions!$S$1:$CT$1,0)+Conditions!$Q$2,FALSE),"")</f>
        <v/>
      </c>
      <c r="IX64" s="15" t="str">
        <f>IF(IX38,IX48*(VLOOKUP(IX$1,Conditions!$A:$CT,MATCH($B64&amp;"_m1",Conditions!$S$1:$CT$1,0)+Conditions!$Q$2,FALSE)*IX$19+IX$18*VLOOKUP(IX$1,Conditions!$A:$CT,MATCH($B64&amp;"_m2",Conditions!$S$1:$CT$1,0)+Conditions!$Q$2,FALSE))+VLOOKUP(IX$1,Conditions!$A:$CT,MATCH($B64&amp;"_b",Conditions!$S$1:$CT$1,0)+Conditions!$Q$2,FALSE),"")</f>
        <v/>
      </c>
      <c r="IY64" s="15" t="str">
        <f>IF(IY38,IY48*(VLOOKUP(IY$1,Conditions!$A:$CT,MATCH($B64&amp;"_m1",Conditions!$S$1:$CT$1,0)+Conditions!$Q$2,FALSE)*IY$19+IY$18*VLOOKUP(IY$1,Conditions!$A:$CT,MATCH($B64&amp;"_m2",Conditions!$S$1:$CT$1,0)+Conditions!$Q$2,FALSE))+VLOOKUP(IY$1,Conditions!$A:$CT,MATCH($B64&amp;"_b",Conditions!$S$1:$CT$1,0)+Conditions!$Q$2,FALSE),"")</f>
        <v/>
      </c>
      <c r="IZ64" s="15" t="str">
        <f>IF(IZ38,IZ48*(VLOOKUP(IZ$1,Conditions!$A:$CT,MATCH($B64&amp;"_m1",Conditions!$S$1:$CT$1,0)+Conditions!$Q$2,FALSE)*IZ$19+IZ$18*VLOOKUP(IZ$1,Conditions!$A:$CT,MATCH($B64&amp;"_m2",Conditions!$S$1:$CT$1,0)+Conditions!$Q$2,FALSE))+VLOOKUP(IZ$1,Conditions!$A:$CT,MATCH($B64&amp;"_b",Conditions!$S$1:$CT$1,0)+Conditions!$Q$2,FALSE),"")</f>
        <v/>
      </c>
      <c r="JA64" s="15" t="str">
        <f>IF(JA38,JA48*(VLOOKUP(JA$1,Conditions!$A:$CT,MATCH($B64&amp;"_m1",Conditions!$S$1:$CT$1,0)+Conditions!$Q$2,FALSE)*JA$19+JA$18*VLOOKUP(JA$1,Conditions!$A:$CT,MATCH($B64&amp;"_m2",Conditions!$S$1:$CT$1,0)+Conditions!$Q$2,FALSE))+VLOOKUP(JA$1,Conditions!$A:$CT,MATCH($B64&amp;"_b",Conditions!$S$1:$CT$1,0)+Conditions!$Q$2,FALSE),"")</f>
        <v/>
      </c>
      <c r="JB64" s="15" t="str">
        <f>IF(JB38,JB48*(VLOOKUP(JB$1,Conditions!$A:$CT,MATCH($B64&amp;"_m1",Conditions!$S$1:$CT$1,0)+Conditions!$Q$2,FALSE)*JB$19+JB$18*VLOOKUP(JB$1,Conditions!$A:$CT,MATCH($B64&amp;"_m2",Conditions!$S$1:$CT$1,0)+Conditions!$Q$2,FALSE))+VLOOKUP(JB$1,Conditions!$A:$CT,MATCH($B64&amp;"_b",Conditions!$S$1:$CT$1,0)+Conditions!$Q$2,FALSE),"")</f>
        <v/>
      </c>
      <c r="JC64" s="15" t="str">
        <f>IF(JC38,JC48*(VLOOKUP(JC$1,Conditions!$A:$CT,MATCH($B64&amp;"_m1",Conditions!$S$1:$CT$1,0)+Conditions!$Q$2,FALSE)*JC$19+JC$18*VLOOKUP(JC$1,Conditions!$A:$CT,MATCH($B64&amp;"_m2",Conditions!$S$1:$CT$1,0)+Conditions!$Q$2,FALSE))+VLOOKUP(JC$1,Conditions!$A:$CT,MATCH($B64&amp;"_b",Conditions!$S$1:$CT$1,0)+Conditions!$Q$2,FALSE),"")</f>
        <v/>
      </c>
      <c r="JD64" s="15" t="str">
        <f>IF(JD38,JD48*(VLOOKUP(JD$1,Conditions!$A:$CT,MATCH($B64&amp;"_m1",Conditions!$S$1:$CT$1,0)+Conditions!$Q$2,FALSE)*JD$19+JD$18*VLOOKUP(JD$1,Conditions!$A:$CT,MATCH($B64&amp;"_m2",Conditions!$S$1:$CT$1,0)+Conditions!$Q$2,FALSE))+VLOOKUP(JD$1,Conditions!$A:$CT,MATCH($B64&amp;"_b",Conditions!$S$1:$CT$1,0)+Conditions!$Q$2,FALSE),"")</f>
        <v/>
      </c>
      <c r="JE64" s="15" t="str">
        <f>IF(JE38,JE48*(VLOOKUP(JE$1,Conditions!$A:$CT,MATCH($B64&amp;"_m1",Conditions!$S$1:$CT$1,0)+Conditions!$Q$2,FALSE)*JE$19+JE$18*VLOOKUP(JE$1,Conditions!$A:$CT,MATCH($B64&amp;"_m2",Conditions!$S$1:$CT$1,0)+Conditions!$Q$2,FALSE))+VLOOKUP(JE$1,Conditions!$A:$CT,MATCH($B64&amp;"_b",Conditions!$S$1:$CT$1,0)+Conditions!$Q$2,FALSE),"")</f>
        <v/>
      </c>
    </row>
    <row r="65" spans="1:265" s="10" customFormat="1" x14ac:dyDescent="0.2">
      <c r="A65" s="9"/>
      <c r="B65" s="21" t="str">
        <f>CONCATENATE(B39,"_",$C$58)</f>
        <v>ethanol_TCD</v>
      </c>
      <c r="C65" s="11">
        <v>4</v>
      </c>
      <c r="D65" s="11"/>
      <c r="E65" s="15">
        <f>IF(E39,E49*(VLOOKUP(E$1,Conditions!$A:$CT,MATCH($B65&amp;"_m1",Conditions!$S$1:$CT$1,0)+Conditions!$Q$2,FALSE)*E$19+E$18*VLOOKUP(E$1,Conditions!$A:$CT,MATCH($B65&amp;"_m2",Conditions!$S$1:$CT$1,0)+Conditions!$Q$2,FALSE))+VLOOKUP(E$1,Conditions!$A:$CT,MATCH($B65&amp;"_b",Conditions!$S$1:$CT$1,0)+Conditions!$Q$2,FALSE),"")</f>
        <v>9.7962000847946687E-6</v>
      </c>
      <c r="F65" s="15">
        <f>IF(F39,F49*(VLOOKUP(F$1,Conditions!$A:$CT,MATCH($B65&amp;"_m1",Conditions!$S$1:$CT$1,0)+Conditions!$Q$2,FALSE)*F$19+F$18*VLOOKUP(F$1,Conditions!$A:$CT,MATCH($B65&amp;"_m2",Conditions!$S$1:$CT$1,0)+Conditions!$Q$2,FALSE))+VLOOKUP(F$1,Conditions!$A:$CT,MATCH($B65&amp;"_b",Conditions!$S$1:$CT$1,0)+Conditions!$Q$2,FALSE),"")</f>
        <v>9.7962000847946687E-6</v>
      </c>
      <c r="G65" s="15">
        <f>IF(G39,G49*(VLOOKUP(G$1,Conditions!$A:$CT,MATCH($B65&amp;"_m1",Conditions!$S$1:$CT$1,0)+Conditions!$Q$2,FALSE)*G$19+G$18*VLOOKUP(G$1,Conditions!$A:$CT,MATCH($B65&amp;"_m2",Conditions!$S$1:$CT$1,0)+Conditions!$Q$2,FALSE))+VLOOKUP(G$1,Conditions!$A:$CT,MATCH($B65&amp;"_b",Conditions!$S$1:$CT$1,0)+Conditions!$Q$2,FALSE),"")</f>
        <v>9.7962000847946687E-6</v>
      </c>
      <c r="H65" s="15">
        <f>IF(H39,H49*(VLOOKUP(H$1,Conditions!$A:$CT,MATCH($B65&amp;"_m1",Conditions!$S$1:$CT$1,0)+Conditions!$Q$2,FALSE)*H$19+H$18*VLOOKUP(H$1,Conditions!$A:$CT,MATCH($B65&amp;"_m2",Conditions!$S$1:$CT$1,0)+Conditions!$Q$2,FALSE))+VLOOKUP(H$1,Conditions!$A:$CT,MATCH($B65&amp;"_b",Conditions!$S$1:$CT$1,0)+Conditions!$Q$2,FALSE),"")</f>
        <v>9.7962000847946687E-6</v>
      </c>
      <c r="I65" s="15">
        <f>IF(I39,I49*(VLOOKUP(I$1,Conditions!$A:$CT,MATCH($B65&amp;"_m1",Conditions!$S$1:$CT$1,0)+Conditions!$Q$2,FALSE)*I$19+I$18*VLOOKUP(I$1,Conditions!$A:$CT,MATCH($B65&amp;"_m2",Conditions!$S$1:$CT$1,0)+Conditions!$Q$2,FALSE))+VLOOKUP(I$1,Conditions!$A:$CT,MATCH($B65&amp;"_b",Conditions!$S$1:$CT$1,0)+Conditions!$Q$2,FALSE),"")</f>
        <v>9.7962000847946687E-6</v>
      </c>
      <c r="J65" s="15">
        <f>IF(J39,J49*(VLOOKUP(J$1,Conditions!$A:$CT,MATCH($B65&amp;"_m1",Conditions!$S$1:$CT$1,0)+Conditions!$Q$2,FALSE)*J$19+J$18*VLOOKUP(J$1,Conditions!$A:$CT,MATCH($B65&amp;"_m2",Conditions!$S$1:$CT$1,0)+Conditions!$Q$2,FALSE))+VLOOKUP(J$1,Conditions!$A:$CT,MATCH($B65&amp;"_b",Conditions!$S$1:$CT$1,0)+Conditions!$Q$2,FALSE),"")</f>
        <v>9.7962000847946687E-6</v>
      </c>
      <c r="K65" s="15">
        <f>IF(K39,K49*(VLOOKUP(K$1,Conditions!$A:$CT,MATCH($B65&amp;"_m1",Conditions!$S$1:$CT$1,0)+Conditions!$Q$2,FALSE)*K$19+K$18*VLOOKUP(K$1,Conditions!$A:$CT,MATCH($B65&amp;"_m2",Conditions!$S$1:$CT$1,0)+Conditions!$Q$2,FALSE))+VLOOKUP(K$1,Conditions!$A:$CT,MATCH($B65&amp;"_b",Conditions!$S$1:$CT$1,0)+Conditions!$Q$2,FALSE),"")</f>
        <v>9.7962000847946687E-6</v>
      </c>
      <c r="L65" s="15">
        <f>IF(L39,L49*(VLOOKUP(L$1,Conditions!$A:$CT,MATCH($B65&amp;"_m1",Conditions!$S$1:$CT$1,0)+Conditions!$Q$2,FALSE)*L$19+L$18*VLOOKUP(L$1,Conditions!$A:$CT,MATCH($B65&amp;"_m2",Conditions!$S$1:$CT$1,0)+Conditions!$Q$2,FALSE))+VLOOKUP(L$1,Conditions!$A:$CT,MATCH($B65&amp;"_b",Conditions!$S$1:$CT$1,0)+Conditions!$Q$2,FALSE),"")</f>
        <v>9.7962000847946687E-6</v>
      </c>
      <c r="M65" s="15">
        <f>IF(M39,M49*(VLOOKUP(M$1,Conditions!$A:$CT,MATCH($B65&amp;"_m1",Conditions!$S$1:$CT$1,0)+Conditions!$Q$2,FALSE)*M$19+M$18*VLOOKUP(M$1,Conditions!$A:$CT,MATCH($B65&amp;"_m2",Conditions!$S$1:$CT$1,0)+Conditions!$Q$2,FALSE))+VLOOKUP(M$1,Conditions!$A:$CT,MATCH($B65&amp;"_b",Conditions!$S$1:$CT$1,0)+Conditions!$Q$2,FALSE),"")</f>
        <v>9.7962000847946687E-6</v>
      </c>
      <c r="N65" s="15">
        <f>IF(N39,N49*(VLOOKUP(N$1,Conditions!$A:$CT,MATCH($B65&amp;"_m1",Conditions!$S$1:$CT$1,0)+Conditions!$Q$2,FALSE)*N$19+N$18*VLOOKUP(N$1,Conditions!$A:$CT,MATCH($B65&amp;"_m2",Conditions!$S$1:$CT$1,0)+Conditions!$Q$2,FALSE))+VLOOKUP(N$1,Conditions!$A:$CT,MATCH($B65&amp;"_b",Conditions!$S$1:$CT$1,0)+Conditions!$Q$2,FALSE),"")</f>
        <v>9.7962000847946687E-6</v>
      </c>
      <c r="O65" s="15">
        <f>IF(O39,O49*(VLOOKUP(O$1,Conditions!$A:$CT,MATCH($B65&amp;"_m1",Conditions!$S$1:$CT$1,0)+Conditions!$Q$2,FALSE)*O$19+O$18*VLOOKUP(O$1,Conditions!$A:$CT,MATCH($B65&amp;"_m2",Conditions!$S$1:$CT$1,0)+Conditions!$Q$2,FALSE))+VLOOKUP(O$1,Conditions!$A:$CT,MATCH($B65&amp;"_b",Conditions!$S$1:$CT$1,0)+Conditions!$Q$2,FALSE),"")</f>
        <v>9.7962000847946687E-6</v>
      </c>
      <c r="P65" s="15">
        <f>IF(P39,P49*(VLOOKUP(P$1,Conditions!$A:$CT,MATCH($B65&amp;"_m1",Conditions!$S$1:$CT$1,0)+Conditions!$Q$2,FALSE)*P$19+P$18*VLOOKUP(P$1,Conditions!$A:$CT,MATCH($B65&amp;"_m2",Conditions!$S$1:$CT$1,0)+Conditions!$Q$2,FALSE))+VLOOKUP(P$1,Conditions!$A:$CT,MATCH($B65&amp;"_b",Conditions!$S$1:$CT$1,0)+Conditions!$Q$2,FALSE),"")</f>
        <v>9.7962000847946687E-6</v>
      </c>
      <c r="Q65" s="15">
        <f>IF(Q39,Q49*(VLOOKUP(Q$1,Conditions!$A:$CT,MATCH($B65&amp;"_m1",Conditions!$S$1:$CT$1,0)+Conditions!$Q$2,FALSE)*Q$19+Q$18*VLOOKUP(Q$1,Conditions!$A:$CT,MATCH($B65&amp;"_m2",Conditions!$S$1:$CT$1,0)+Conditions!$Q$2,FALSE))+VLOOKUP(Q$1,Conditions!$A:$CT,MATCH($B65&amp;"_b",Conditions!$S$1:$CT$1,0)+Conditions!$Q$2,FALSE),"")</f>
        <v>9.7962000847946687E-6</v>
      </c>
      <c r="R65" s="15">
        <f>IF(R39,R49*(VLOOKUP(R$1,Conditions!$A:$CT,MATCH($B65&amp;"_m1",Conditions!$S$1:$CT$1,0)+Conditions!$Q$2,FALSE)*R$19+R$18*VLOOKUP(R$1,Conditions!$A:$CT,MATCH($B65&amp;"_m2",Conditions!$S$1:$CT$1,0)+Conditions!$Q$2,FALSE))+VLOOKUP(R$1,Conditions!$A:$CT,MATCH($B65&amp;"_b",Conditions!$S$1:$CT$1,0)+Conditions!$Q$2,FALSE),"")</f>
        <v>9.7962000847946687E-6</v>
      </c>
      <c r="S65" s="15">
        <f>IF(S39,S49*(VLOOKUP(S$1,Conditions!$A:$CT,MATCH($B65&amp;"_m1",Conditions!$S$1:$CT$1,0)+Conditions!$Q$2,FALSE)*S$19+S$18*VLOOKUP(S$1,Conditions!$A:$CT,MATCH($B65&amp;"_m2",Conditions!$S$1:$CT$1,0)+Conditions!$Q$2,FALSE))+VLOOKUP(S$1,Conditions!$A:$CT,MATCH($B65&amp;"_b",Conditions!$S$1:$CT$1,0)+Conditions!$Q$2,FALSE),"")</f>
        <v>9.7962000847946687E-6</v>
      </c>
      <c r="T65" s="15">
        <f>IF(T39,T49*(VLOOKUP(T$1,Conditions!$A:$CT,MATCH($B65&amp;"_m1",Conditions!$S$1:$CT$1,0)+Conditions!$Q$2,FALSE)*T$19+T$18*VLOOKUP(T$1,Conditions!$A:$CT,MATCH($B65&amp;"_m2",Conditions!$S$1:$CT$1,0)+Conditions!$Q$2,FALSE))+VLOOKUP(T$1,Conditions!$A:$CT,MATCH($B65&amp;"_b",Conditions!$S$1:$CT$1,0)+Conditions!$Q$2,FALSE),"")</f>
        <v>9.7962000847946687E-6</v>
      </c>
      <c r="U65" s="15">
        <f>IF(U39,U49*(VLOOKUP(U$1,Conditions!$A:$CT,MATCH($B65&amp;"_m1",Conditions!$S$1:$CT$1,0)+Conditions!$Q$2,FALSE)*U$19+U$18*VLOOKUP(U$1,Conditions!$A:$CT,MATCH($B65&amp;"_m2",Conditions!$S$1:$CT$1,0)+Conditions!$Q$2,FALSE))+VLOOKUP(U$1,Conditions!$A:$CT,MATCH($B65&amp;"_b",Conditions!$S$1:$CT$1,0)+Conditions!$Q$2,FALSE),"")</f>
        <v>9.7962000847946687E-6</v>
      </c>
      <c r="V65" s="15">
        <f>IF(V39,V49*(VLOOKUP(V$1,Conditions!$A:$CT,MATCH($B65&amp;"_m1",Conditions!$S$1:$CT$1,0)+Conditions!$Q$2,FALSE)*V$19+V$18*VLOOKUP(V$1,Conditions!$A:$CT,MATCH($B65&amp;"_m2",Conditions!$S$1:$CT$1,0)+Conditions!$Q$2,FALSE))+VLOOKUP(V$1,Conditions!$A:$CT,MATCH($B65&amp;"_b",Conditions!$S$1:$CT$1,0)+Conditions!$Q$2,FALSE),"")</f>
        <v>9.7962000847946687E-6</v>
      </c>
      <c r="W65" s="15">
        <f>IF(W39,W49*(VLOOKUP(W$1,Conditions!$A:$CT,MATCH($B65&amp;"_m1",Conditions!$S$1:$CT$1,0)+Conditions!$Q$2,FALSE)*W$19+W$18*VLOOKUP(W$1,Conditions!$A:$CT,MATCH($B65&amp;"_m2",Conditions!$S$1:$CT$1,0)+Conditions!$Q$2,FALSE))+VLOOKUP(W$1,Conditions!$A:$CT,MATCH($B65&amp;"_b",Conditions!$S$1:$CT$1,0)+Conditions!$Q$2,FALSE),"")</f>
        <v>9.7962000847946687E-6</v>
      </c>
      <c r="X65" s="15">
        <f>IF(X39,X49*(VLOOKUP(X$1,Conditions!$A:$CT,MATCH($B65&amp;"_m1",Conditions!$S$1:$CT$1,0)+Conditions!$Q$2,FALSE)*X$19+X$18*VLOOKUP(X$1,Conditions!$A:$CT,MATCH($B65&amp;"_m2",Conditions!$S$1:$CT$1,0)+Conditions!$Q$2,FALSE))+VLOOKUP(X$1,Conditions!$A:$CT,MATCH($B65&amp;"_b",Conditions!$S$1:$CT$1,0)+Conditions!$Q$2,FALSE),"")</f>
        <v>9.7962000847946687E-6</v>
      </c>
      <c r="Y65" s="15" t="str">
        <f>IF(Y39,Y49*(VLOOKUP(Y$1,Conditions!$A:$CT,MATCH($B65&amp;"_m1",Conditions!$S$1:$CT$1,0)+Conditions!$Q$2,FALSE)*Y$19+Y$18*VLOOKUP(Y$1,Conditions!$A:$CT,MATCH($B65&amp;"_m2",Conditions!$S$1:$CT$1,0)+Conditions!$Q$2,FALSE))+VLOOKUP(Y$1,Conditions!$A:$CT,MATCH($B65&amp;"_b",Conditions!$S$1:$CT$1,0)+Conditions!$Q$2,FALSE),"")</f>
        <v/>
      </c>
      <c r="Z65" s="15" t="str">
        <f>IF(Z39,Z49*(VLOOKUP(Z$1,Conditions!$A:$CT,MATCH($B65&amp;"_m1",Conditions!$S$1:$CT$1,0)+Conditions!$Q$2,FALSE)*Z$19+Z$18*VLOOKUP(Z$1,Conditions!$A:$CT,MATCH($B65&amp;"_m2",Conditions!$S$1:$CT$1,0)+Conditions!$Q$2,FALSE))+VLOOKUP(Z$1,Conditions!$A:$CT,MATCH($B65&amp;"_b",Conditions!$S$1:$CT$1,0)+Conditions!$Q$2,FALSE),"")</f>
        <v/>
      </c>
      <c r="AA65" s="15" t="str">
        <f>IF(AA39,AA49*(VLOOKUP(AA$1,Conditions!$A:$CT,MATCH($B65&amp;"_m1",Conditions!$S$1:$CT$1,0)+Conditions!$Q$2,FALSE)*AA$19+AA$18*VLOOKUP(AA$1,Conditions!$A:$CT,MATCH($B65&amp;"_m2",Conditions!$S$1:$CT$1,0)+Conditions!$Q$2,FALSE))+VLOOKUP(AA$1,Conditions!$A:$CT,MATCH($B65&amp;"_b",Conditions!$S$1:$CT$1,0)+Conditions!$Q$2,FALSE),"")</f>
        <v/>
      </c>
      <c r="AB65" s="15" t="str">
        <f>IF(AB39,AB49*(VLOOKUP(AB$1,Conditions!$A:$CT,MATCH($B65&amp;"_m1",Conditions!$S$1:$CT$1,0)+Conditions!$Q$2,FALSE)*AB$19+AB$18*VLOOKUP(AB$1,Conditions!$A:$CT,MATCH($B65&amp;"_m2",Conditions!$S$1:$CT$1,0)+Conditions!$Q$2,FALSE))+VLOOKUP(AB$1,Conditions!$A:$CT,MATCH($B65&amp;"_b",Conditions!$S$1:$CT$1,0)+Conditions!$Q$2,FALSE),"")</f>
        <v/>
      </c>
      <c r="AC65" s="15" t="str">
        <f>IF(AC39,AC49*(VLOOKUP(AC$1,Conditions!$A:$CT,MATCH($B65&amp;"_m1",Conditions!$S$1:$CT$1,0)+Conditions!$Q$2,FALSE)*AC$19+AC$18*VLOOKUP(AC$1,Conditions!$A:$CT,MATCH($B65&amp;"_m2",Conditions!$S$1:$CT$1,0)+Conditions!$Q$2,FALSE))+VLOOKUP(AC$1,Conditions!$A:$CT,MATCH($B65&amp;"_b",Conditions!$S$1:$CT$1,0)+Conditions!$Q$2,FALSE),"")</f>
        <v/>
      </c>
      <c r="AD65" s="15" t="str">
        <f>IF(AD39,AD49*(VLOOKUP(AD$1,Conditions!$A:$CT,MATCH($B65&amp;"_m1",Conditions!$S$1:$CT$1,0)+Conditions!$Q$2,FALSE)*AD$19+AD$18*VLOOKUP(AD$1,Conditions!$A:$CT,MATCH($B65&amp;"_m2",Conditions!$S$1:$CT$1,0)+Conditions!$Q$2,FALSE))+VLOOKUP(AD$1,Conditions!$A:$CT,MATCH($B65&amp;"_b",Conditions!$S$1:$CT$1,0)+Conditions!$Q$2,FALSE),"")</f>
        <v/>
      </c>
      <c r="AE65" s="15" t="str">
        <f>IF(AE39,AE49*(VLOOKUP(AE$1,Conditions!$A:$CT,MATCH($B65&amp;"_m1",Conditions!$S$1:$CT$1,0)+Conditions!$Q$2,FALSE)*AE$19+AE$18*VLOOKUP(AE$1,Conditions!$A:$CT,MATCH($B65&amp;"_m2",Conditions!$S$1:$CT$1,0)+Conditions!$Q$2,FALSE))+VLOOKUP(AE$1,Conditions!$A:$CT,MATCH($B65&amp;"_b",Conditions!$S$1:$CT$1,0)+Conditions!$Q$2,FALSE),"")</f>
        <v/>
      </c>
      <c r="AF65" s="15">
        <f>IF(AF39,AF49*(VLOOKUP(AF$1,Conditions!$A:$CT,MATCH($B65&amp;"_m1",Conditions!$S$1:$CT$1,0)+Conditions!$Q$2,FALSE)*AF$19+AF$18*VLOOKUP(AF$1,Conditions!$A:$CT,MATCH($B65&amp;"_m2",Conditions!$S$1:$CT$1,0)+Conditions!$Q$2,FALSE))+VLOOKUP(AF$1,Conditions!$A:$CT,MATCH($B65&amp;"_b",Conditions!$S$1:$CT$1,0)+Conditions!$Q$2,FALSE),"")</f>
        <v>9.7962000847946687E-6</v>
      </c>
      <c r="AG65" s="15">
        <f>IF(AG39,AG49*(VLOOKUP(AG$1,Conditions!$A:$CT,MATCH($B65&amp;"_m1",Conditions!$S$1:$CT$1,0)+Conditions!$Q$2,FALSE)*AG$19+AG$18*VLOOKUP(AG$1,Conditions!$A:$CT,MATCH($B65&amp;"_m2",Conditions!$S$1:$CT$1,0)+Conditions!$Q$2,FALSE))+VLOOKUP(AG$1,Conditions!$A:$CT,MATCH($B65&amp;"_b",Conditions!$S$1:$CT$1,0)+Conditions!$Q$2,FALSE),"")</f>
        <v>9.7962000847946687E-6</v>
      </c>
      <c r="AH65" s="15">
        <f>IF(AH39,AH49*(VLOOKUP(AH$1,Conditions!$A:$CT,MATCH($B65&amp;"_m1",Conditions!$S$1:$CT$1,0)+Conditions!$Q$2,FALSE)*AH$19+AH$18*VLOOKUP(AH$1,Conditions!$A:$CT,MATCH($B65&amp;"_m2",Conditions!$S$1:$CT$1,0)+Conditions!$Q$2,FALSE))+VLOOKUP(AH$1,Conditions!$A:$CT,MATCH($B65&amp;"_b",Conditions!$S$1:$CT$1,0)+Conditions!$Q$2,FALSE),"")</f>
        <v>9.7962000847946687E-6</v>
      </c>
      <c r="AI65" s="15">
        <f>IF(AI39,AI49*(VLOOKUP(AI$1,Conditions!$A:$CT,MATCH($B65&amp;"_m1",Conditions!$S$1:$CT$1,0)+Conditions!$Q$2,FALSE)*AI$19+AI$18*VLOOKUP(AI$1,Conditions!$A:$CT,MATCH($B65&amp;"_m2",Conditions!$S$1:$CT$1,0)+Conditions!$Q$2,FALSE))+VLOOKUP(AI$1,Conditions!$A:$CT,MATCH($B65&amp;"_b",Conditions!$S$1:$CT$1,0)+Conditions!$Q$2,FALSE),"")</f>
        <v>9.7962000847946687E-6</v>
      </c>
      <c r="AJ65" s="15">
        <f>IF(AJ39,AJ49*(VLOOKUP(AJ$1,Conditions!$A:$CT,MATCH($B65&amp;"_m1",Conditions!$S$1:$CT$1,0)+Conditions!$Q$2,FALSE)*AJ$19+AJ$18*VLOOKUP(AJ$1,Conditions!$A:$CT,MATCH($B65&amp;"_m2",Conditions!$S$1:$CT$1,0)+Conditions!$Q$2,FALSE))+VLOOKUP(AJ$1,Conditions!$A:$CT,MATCH($B65&amp;"_b",Conditions!$S$1:$CT$1,0)+Conditions!$Q$2,FALSE),"")</f>
        <v>9.7962000847946687E-6</v>
      </c>
      <c r="AK65" s="15" t="str">
        <f>IF(AK39,AK49*(VLOOKUP(AK$1,Conditions!$A:$CT,MATCH($B65&amp;"_m1",Conditions!$S$1:$CT$1,0)+Conditions!$Q$2,FALSE)*AK$19+AK$18*VLOOKUP(AK$1,Conditions!$A:$CT,MATCH($B65&amp;"_m2",Conditions!$S$1:$CT$1,0)+Conditions!$Q$2,FALSE))+VLOOKUP(AK$1,Conditions!$A:$CT,MATCH($B65&amp;"_b",Conditions!$S$1:$CT$1,0)+Conditions!$Q$2,FALSE),"")</f>
        <v/>
      </c>
      <c r="AL65" s="15" t="str">
        <f>IF(AL39,AL49*(VLOOKUP(AL$1,Conditions!$A:$CT,MATCH($B65&amp;"_m1",Conditions!$S$1:$CT$1,0)+Conditions!$Q$2,FALSE)*AL$19+AL$18*VLOOKUP(AL$1,Conditions!$A:$CT,MATCH($B65&amp;"_m2",Conditions!$S$1:$CT$1,0)+Conditions!$Q$2,FALSE))+VLOOKUP(AL$1,Conditions!$A:$CT,MATCH($B65&amp;"_b",Conditions!$S$1:$CT$1,0)+Conditions!$Q$2,FALSE),"")</f>
        <v/>
      </c>
      <c r="AM65" s="15" t="str">
        <f>IF(AM39,AM49*(VLOOKUP(AM$1,Conditions!$A:$CT,MATCH($B65&amp;"_m1",Conditions!$S$1:$CT$1,0)+Conditions!$Q$2,FALSE)*AM$19+AM$18*VLOOKUP(AM$1,Conditions!$A:$CT,MATCH($B65&amp;"_m2",Conditions!$S$1:$CT$1,0)+Conditions!$Q$2,FALSE))+VLOOKUP(AM$1,Conditions!$A:$CT,MATCH($B65&amp;"_b",Conditions!$S$1:$CT$1,0)+Conditions!$Q$2,FALSE),"")</f>
        <v/>
      </c>
      <c r="AN65" s="15" t="str">
        <f>IF(AN39,AN49*(VLOOKUP(AN$1,Conditions!$A:$CT,MATCH($B65&amp;"_m1",Conditions!$S$1:$CT$1,0)+Conditions!$Q$2,FALSE)*AN$19+AN$18*VLOOKUP(AN$1,Conditions!$A:$CT,MATCH($B65&amp;"_m2",Conditions!$S$1:$CT$1,0)+Conditions!$Q$2,FALSE))+VLOOKUP(AN$1,Conditions!$A:$CT,MATCH($B65&amp;"_b",Conditions!$S$1:$CT$1,0)+Conditions!$Q$2,FALSE),"")</f>
        <v/>
      </c>
      <c r="AO65" s="15" t="str">
        <f>IF(AO39,AO49*(VLOOKUP(AO$1,Conditions!$A:$CT,MATCH($B65&amp;"_m1",Conditions!$S$1:$CT$1,0)+Conditions!$Q$2,FALSE)*AO$19+AO$18*VLOOKUP(AO$1,Conditions!$A:$CT,MATCH($B65&amp;"_m2",Conditions!$S$1:$CT$1,0)+Conditions!$Q$2,FALSE))+VLOOKUP(AO$1,Conditions!$A:$CT,MATCH($B65&amp;"_b",Conditions!$S$1:$CT$1,0)+Conditions!$Q$2,FALSE),"")</f>
        <v/>
      </c>
      <c r="AP65" s="15" t="str">
        <f>IF(AP39,AP49*(VLOOKUP(AP$1,Conditions!$A:$CT,MATCH($B65&amp;"_m1",Conditions!$S$1:$CT$1,0)+Conditions!$Q$2,FALSE)*AP$19+AP$18*VLOOKUP(AP$1,Conditions!$A:$CT,MATCH($B65&amp;"_m2",Conditions!$S$1:$CT$1,0)+Conditions!$Q$2,FALSE))+VLOOKUP(AP$1,Conditions!$A:$CT,MATCH($B65&amp;"_b",Conditions!$S$1:$CT$1,0)+Conditions!$Q$2,FALSE),"")</f>
        <v/>
      </c>
      <c r="AQ65" s="15" t="str">
        <f>IF(AQ39,AQ49*(VLOOKUP(AQ$1,Conditions!$A:$CT,MATCH($B65&amp;"_m1",Conditions!$S$1:$CT$1,0)+Conditions!$Q$2,FALSE)*AQ$19+AQ$18*VLOOKUP(AQ$1,Conditions!$A:$CT,MATCH($B65&amp;"_m2",Conditions!$S$1:$CT$1,0)+Conditions!$Q$2,FALSE))+VLOOKUP(AQ$1,Conditions!$A:$CT,MATCH($B65&amp;"_b",Conditions!$S$1:$CT$1,0)+Conditions!$Q$2,FALSE),"")</f>
        <v/>
      </c>
      <c r="AR65" s="15" t="str">
        <f>IF(AR39,AR49*(VLOOKUP(AR$1,Conditions!$A:$CT,MATCH($B65&amp;"_m1",Conditions!$S$1:$CT$1,0)+Conditions!$Q$2,FALSE)*AR$19+AR$18*VLOOKUP(AR$1,Conditions!$A:$CT,MATCH($B65&amp;"_m2",Conditions!$S$1:$CT$1,0)+Conditions!$Q$2,FALSE))+VLOOKUP(AR$1,Conditions!$A:$CT,MATCH($B65&amp;"_b",Conditions!$S$1:$CT$1,0)+Conditions!$Q$2,FALSE),"")</f>
        <v/>
      </c>
      <c r="AS65" s="15" t="str">
        <f>IF(AS39,AS49*(VLOOKUP(AS$1,Conditions!$A:$CT,MATCH($B65&amp;"_m1",Conditions!$S$1:$CT$1,0)+Conditions!$Q$2,FALSE)*AS$19+AS$18*VLOOKUP(AS$1,Conditions!$A:$CT,MATCH($B65&amp;"_m2",Conditions!$S$1:$CT$1,0)+Conditions!$Q$2,FALSE))+VLOOKUP(AS$1,Conditions!$A:$CT,MATCH($B65&amp;"_b",Conditions!$S$1:$CT$1,0)+Conditions!$Q$2,FALSE),"")</f>
        <v/>
      </c>
      <c r="AT65" s="15" t="str">
        <f>IF(AT39,AT49*(VLOOKUP(AT$1,Conditions!$A:$CT,MATCH($B65&amp;"_m1",Conditions!$S$1:$CT$1,0)+Conditions!$Q$2,FALSE)*AT$19+AT$18*VLOOKUP(AT$1,Conditions!$A:$CT,MATCH($B65&amp;"_m2",Conditions!$S$1:$CT$1,0)+Conditions!$Q$2,FALSE))+VLOOKUP(AT$1,Conditions!$A:$CT,MATCH($B65&amp;"_b",Conditions!$S$1:$CT$1,0)+Conditions!$Q$2,FALSE),"")</f>
        <v/>
      </c>
      <c r="AU65" s="15" t="str">
        <f>IF(AU39,AU49*(VLOOKUP(AU$1,Conditions!$A:$CT,MATCH($B65&amp;"_m1",Conditions!$S$1:$CT$1,0)+Conditions!$Q$2,FALSE)*AU$19+AU$18*VLOOKUP(AU$1,Conditions!$A:$CT,MATCH($B65&amp;"_m2",Conditions!$S$1:$CT$1,0)+Conditions!$Q$2,FALSE))+VLOOKUP(AU$1,Conditions!$A:$CT,MATCH($B65&amp;"_b",Conditions!$S$1:$CT$1,0)+Conditions!$Q$2,FALSE),"")</f>
        <v/>
      </c>
      <c r="AV65" s="15" t="str">
        <f>IF(AV39,AV49*(VLOOKUP(AV$1,Conditions!$A:$CT,MATCH($B65&amp;"_m1",Conditions!$S$1:$CT$1,0)+Conditions!$Q$2,FALSE)*AV$19+AV$18*VLOOKUP(AV$1,Conditions!$A:$CT,MATCH($B65&amp;"_m2",Conditions!$S$1:$CT$1,0)+Conditions!$Q$2,FALSE))+VLOOKUP(AV$1,Conditions!$A:$CT,MATCH($B65&amp;"_b",Conditions!$S$1:$CT$1,0)+Conditions!$Q$2,FALSE),"")</f>
        <v/>
      </c>
      <c r="AW65" s="15" t="str">
        <f>IF(AW39,AW49*(VLOOKUP(AW$1,Conditions!$A:$CT,MATCH($B65&amp;"_m1",Conditions!$S$1:$CT$1,0)+Conditions!$Q$2,FALSE)*AW$19+AW$18*VLOOKUP(AW$1,Conditions!$A:$CT,MATCH($B65&amp;"_m2",Conditions!$S$1:$CT$1,0)+Conditions!$Q$2,FALSE))+VLOOKUP(AW$1,Conditions!$A:$CT,MATCH($B65&amp;"_b",Conditions!$S$1:$CT$1,0)+Conditions!$Q$2,FALSE),"")</f>
        <v/>
      </c>
      <c r="AX65" s="15" t="str">
        <f>IF(AX39,AX49*(VLOOKUP(AX$1,Conditions!$A:$CT,MATCH($B65&amp;"_m1",Conditions!$S$1:$CT$1,0)+Conditions!$Q$2,FALSE)*AX$19+AX$18*VLOOKUP(AX$1,Conditions!$A:$CT,MATCH($B65&amp;"_m2",Conditions!$S$1:$CT$1,0)+Conditions!$Q$2,FALSE))+VLOOKUP(AX$1,Conditions!$A:$CT,MATCH($B65&amp;"_b",Conditions!$S$1:$CT$1,0)+Conditions!$Q$2,FALSE),"")</f>
        <v/>
      </c>
      <c r="AY65" s="15" t="str">
        <f>IF(AY39,AY49*(VLOOKUP(AY$1,Conditions!$A:$CT,MATCH($B65&amp;"_m1",Conditions!$S$1:$CT$1,0)+Conditions!$Q$2,FALSE)*AY$19+AY$18*VLOOKUP(AY$1,Conditions!$A:$CT,MATCH($B65&amp;"_m2",Conditions!$S$1:$CT$1,0)+Conditions!$Q$2,FALSE))+VLOOKUP(AY$1,Conditions!$A:$CT,MATCH($B65&amp;"_b",Conditions!$S$1:$CT$1,0)+Conditions!$Q$2,FALSE),"")</f>
        <v/>
      </c>
      <c r="AZ65" s="15" t="str">
        <f>IF(AZ39,AZ49*(VLOOKUP(AZ$1,Conditions!$A:$CT,MATCH($B65&amp;"_m1",Conditions!$S$1:$CT$1,0)+Conditions!$Q$2,FALSE)*AZ$19+AZ$18*VLOOKUP(AZ$1,Conditions!$A:$CT,MATCH($B65&amp;"_m2",Conditions!$S$1:$CT$1,0)+Conditions!$Q$2,FALSE))+VLOOKUP(AZ$1,Conditions!$A:$CT,MATCH($B65&amp;"_b",Conditions!$S$1:$CT$1,0)+Conditions!$Q$2,FALSE),"")</f>
        <v/>
      </c>
      <c r="BA65" s="15" t="str">
        <f>IF(BA39,BA49*(VLOOKUP(BA$1,Conditions!$A:$CT,MATCH($B65&amp;"_m1",Conditions!$S$1:$CT$1,0)+Conditions!$Q$2,FALSE)*BA$19+BA$18*VLOOKUP(BA$1,Conditions!$A:$CT,MATCH($B65&amp;"_m2",Conditions!$S$1:$CT$1,0)+Conditions!$Q$2,FALSE))+VLOOKUP(BA$1,Conditions!$A:$CT,MATCH($B65&amp;"_b",Conditions!$S$1:$CT$1,0)+Conditions!$Q$2,FALSE),"")</f>
        <v/>
      </c>
      <c r="BB65" s="15" t="str">
        <f>IF(BB39,BB49*(VLOOKUP(BB$1,Conditions!$A:$CT,MATCH($B65&amp;"_m1",Conditions!$S$1:$CT$1,0)+Conditions!$Q$2,FALSE)*BB$19+BB$18*VLOOKUP(BB$1,Conditions!$A:$CT,MATCH($B65&amp;"_m2",Conditions!$S$1:$CT$1,0)+Conditions!$Q$2,FALSE))+VLOOKUP(BB$1,Conditions!$A:$CT,MATCH($B65&amp;"_b",Conditions!$S$1:$CT$1,0)+Conditions!$Q$2,FALSE),"")</f>
        <v/>
      </c>
      <c r="BC65" s="15" t="str">
        <f>IF(BC39,BC49*(VLOOKUP(BC$1,Conditions!$A:$CT,MATCH($B65&amp;"_m1",Conditions!$S$1:$CT$1,0)+Conditions!$Q$2,FALSE)*BC$19+BC$18*VLOOKUP(BC$1,Conditions!$A:$CT,MATCH($B65&amp;"_m2",Conditions!$S$1:$CT$1,0)+Conditions!$Q$2,FALSE))+VLOOKUP(BC$1,Conditions!$A:$CT,MATCH($B65&amp;"_b",Conditions!$S$1:$CT$1,0)+Conditions!$Q$2,FALSE),"")</f>
        <v/>
      </c>
      <c r="BD65" s="15" t="str">
        <f>IF(BD39,BD49*(VLOOKUP(BD$1,Conditions!$A:$CT,MATCH($B65&amp;"_m1",Conditions!$S$1:$CT$1,0)+Conditions!$Q$2,FALSE)*BD$19+BD$18*VLOOKUP(BD$1,Conditions!$A:$CT,MATCH($B65&amp;"_m2",Conditions!$S$1:$CT$1,0)+Conditions!$Q$2,FALSE))+VLOOKUP(BD$1,Conditions!$A:$CT,MATCH($B65&amp;"_b",Conditions!$S$1:$CT$1,0)+Conditions!$Q$2,FALSE),"")</f>
        <v/>
      </c>
      <c r="BE65" s="15" t="str">
        <f>IF(BE39,BE49*(VLOOKUP(BE$1,Conditions!$A:$CT,MATCH($B65&amp;"_m1",Conditions!$S$1:$CT$1,0)+Conditions!$Q$2,FALSE)*BE$19+BE$18*VLOOKUP(BE$1,Conditions!$A:$CT,MATCH($B65&amp;"_m2",Conditions!$S$1:$CT$1,0)+Conditions!$Q$2,FALSE))+VLOOKUP(BE$1,Conditions!$A:$CT,MATCH($B65&amp;"_b",Conditions!$S$1:$CT$1,0)+Conditions!$Q$2,FALSE),"")</f>
        <v/>
      </c>
      <c r="BF65" s="15" t="str">
        <f>IF(BF39,BF49*(VLOOKUP(BF$1,Conditions!$A:$CT,MATCH($B65&amp;"_m1",Conditions!$S$1:$CT$1,0)+Conditions!$Q$2,FALSE)*BF$19+BF$18*VLOOKUP(BF$1,Conditions!$A:$CT,MATCH($B65&amp;"_m2",Conditions!$S$1:$CT$1,0)+Conditions!$Q$2,FALSE))+VLOOKUP(BF$1,Conditions!$A:$CT,MATCH($B65&amp;"_b",Conditions!$S$1:$CT$1,0)+Conditions!$Q$2,FALSE),"")</f>
        <v/>
      </c>
      <c r="BG65" s="15" t="str">
        <f>IF(BG39,BG49*(VLOOKUP(BG$1,Conditions!$A:$CT,MATCH($B65&amp;"_m1",Conditions!$S$1:$CT$1,0)+Conditions!$Q$2,FALSE)*BG$19+BG$18*VLOOKUP(BG$1,Conditions!$A:$CT,MATCH($B65&amp;"_m2",Conditions!$S$1:$CT$1,0)+Conditions!$Q$2,FALSE))+VLOOKUP(BG$1,Conditions!$A:$CT,MATCH($B65&amp;"_b",Conditions!$S$1:$CT$1,0)+Conditions!$Q$2,FALSE),"")</f>
        <v/>
      </c>
      <c r="BH65" s="15" t="str">
        <f>IF(BH39,BH49*(VLOOKUP(BH$1,Conditions!$A:$CT,MATCH($B65&amp;"_m1",Conditions!$S$1:$CT$1,0)+Conditions!$Q$2,FALSE)*BH$19+BH$18*VLOOKUP(BH$1,Conditions!$A:$CT,MATCH($B65&amp;"_m2",Conditions!$S$1:$CT$1,0)+Conditions!$Q$2,FALSE))+VLOOKUP(BH$1,Conditions!$A:$CT,MATCH($B65&amp;"_b",Conditions!$S$1:$CT$1,0)+Conditions!$Q$2,FALSE),"")</f>
        <v/>
      </c>
      <c r="BI65" s="15" t="str">
        <f>IF(BI39,BI49*(VLOOKUP(BI$1,Conditions!$A:$CT,MATCH($B65&amp;"_m1",Conditions!$S$1:$CT$1,0)+Conditions!$Q$2,FALSE)*BI$19+BI$18*VLOOKUP(BI$1,Conditions!$A:$CT,MATCH($B65&amp;"_m2",Conditions!$S$1:$CT$1,0)+Conditions!$Q$2,FALSE))+VLOOKUP(BI$1,Conditions!$A:$CT,MATCH($B65&amp;"_b",Conditions!$S$1:$CT$1,0)+Conditions!$Q$2,FALSE),"")</f>
        <v/>
      </c>
      <c r="BJ65" s="15" t="str">
        <f>IF(BJ39,BJ49*(VLOOKUP(BJ$1,Conditions!$A:$CT,MATCH($B65&amp;"_m1",Conditions!$S$1:$CT$1,0)+Conditions!$Q$2,FALSE)*BJ$19+BJ$18*VLOOKUP(BJ$1,Conditions!$A:$CT,MATCH($B65&amp;"_m2",Conditions!$S$1:$CT$1,0)+Conditions!$Q$2,FALSE))+VLOOKUP(BJ$1,Conditions!$A:$CT,MATCH($B65&amp;"_b",Conditions!$S$1:$CT$1,0)+Conditions!$Q$2,FALSE),"")</f>
        <v/>
      </c>
      <c r="BK65" s="15" t="str">
        <f>IF(BK39,BK49*(VLOOKUP(BK$1,Conditions!$A:$CT,MATCH($B65&amp;"_m1",Conditions!$S$1:$CT$1,0)+Conditions!$Q$2,FALSE)*BK$19+BK$18*VLOOKUP(BK$1,Conditions!$A:$CT,MATCH($B65&amp;"_m2",Conditions!$S$1:$CT$1,0)+Conditions!$Q$2,FALSE))+VLOOKUP(BK$1,Conditions!$A:$CT,MATCH($B65&amp;"_b",Conditions!$S$1:$CT$1,0)+Conditions!$Q$2,FALSE),"")</f>
        <v/>
      </c>
      <c r="BL65" s="15" t="str">
        <f>IF(BL39,BL49*(VLOOKUP(BL$1,Conditions!$A:$CT,MATCH($B65&amp;"_m1",Conditions!$S$1:$CT$1,0)+Conditions!$Q$2,FALSE)*BL$19+BL$18*VLOOKUP(BL$1,Conditions!$A:$CT,MATCH($B65&amp;"_m2",Conditions!$S$1:$CT$1,0)+Conditions!$Q$2,FALSE))+VLOOKUP(BL$1,Conditions!$A:$CT,MATCH($B65&amp;"_b",Conditions!$S$1:$CT$1,0)+Conditions!$Q$2,FALSE),"")</f>
        <v/>
      </c>
      <c r="BM65" s="15" t="str">
        <f>IF(BM39,BM49*(VLOOKUP(BM$1,Conditions!$A:$CT,MATCH($B65&amp;"_m1",Conditions!$S$1:$CT$1,0)+Conditions!$Q$2,FALSE)*BM$19+BM$18*VLOOKUP(BM$1,Conditions!$A:$CT,MATCH($B65&amp;"_m2",Conditions!$S$1:$CT$1,0)+Conditions!$Q$2,FALSE))+VLOOKUP(BM$1,Conditions!$A:$CT,MATCH($B65&amp;"_b",Conditions!$S$1:$CT$1,0)+Conditions!$Q$2,FALSE),"")</f>
        <v/>
      </c>
      <c r="BN65" s="15" t="str">
        <f>IF(BN39,BN49*(VLOOKUP(BN$1,Conditions!$A:$CT,MATCH($B65&amp;"_m1",Conditions!$S$1:$CT$1,0)+Conditions!$Q$2,FALSE)*BN$19+BN$18*VLOOKUP(BN$1,Conditions!$A:$CT,MATCH($B65&amp;"_m2",Conditions!$S$1:$CT$1,0)+Conditions!$Q$2,FALSE))+VLOOKUP(BN$1,Conditions!$A:$CT,MATCH($B65&amp;"_b",Conditions!$S$1:$CT$1,0)+Conditions!$Q$2,FALSE),"")</f>
        <v/>
      </c>
      <c r="BO65" s="15" t="str">
        <f>IF(BO39,BO49*(VLOOKUP(BO$1,Conditions!$A:$CT,MATCH($B65&amp;"_m1",Conditions!$S$1:$CT$1,0)+Conditions!$Q$2,FALSE)*BO$19+BO$18*VLOOKUP(BO$1,Conditions!$A:$CT,MATCH($B65&amp;"_m2",Conditions!$S$1:$CT$1,0)+Conditions!$Q$2,FALSE))+VLOOKUP(BO$1,Conditions!$A:$CT,MATCH($B65&amp;"_b",Conditions!$S$1:$CT$1,0)+Conditions!$Q$2,FALSE),"")</f>
        <v/>
      </c>
      <c r="BP65" s="15" t="str">
        <f>IF(BP39,BP49*(VLOOKUP(BP$1,Conditions!$A:$CT,MATCH($B65&amp;"_m1",Conditions!$S$1:$CT$1,0)+Conditions!$Q$2,FALSE)*BP$19+BP$18*VLOOKUP(BP$1,Conditions!$A:$CT,MATCH($B65&amp;"_m2",Conditions!$S$1:$CT$1,0)+Conditions!$Q$2,FALSE))+VLOOKUP(BP$1,Conditions!$A:$CT,MATCH($B65&amp;"_b",Conditions!$S$1:$CT$1,0)+Conditions!$Q$2,FALSE),"")</f>
        <v/>
      </c>
      <c r="BQ65" s="15" t="str">
        <f>IF(BQ39,BQ49*(VLOOKUP(BQ$1,Conditions!$A:$CT,MATCH($B65&amp;"_m1",Conditions!$S$1:$CT$1,0)+Conditions!$Q$2,FALSE)*BQ$19+BQ$18*VLOOKUP(BQ$1,Conditions!$A:$CT,MATCH($B65&amp;"_m2",Conditions!$S$1:$CT$1,0)+Conditions!$Q$2,FALSE))+VLOOKUP(BQ$1,Conditions!$A:$CT,MATCH($B65&amp;"_b",Conditions!$S$1:$CT$1,0)+Conditions!$Q$2,FALSE),"")</f>
        <v/>
      </c>
      <c r="BR65" s="15" t="str">
        <f>IF(BR39,BR49*(VLOOKUP(BR$1,Conditions!$A:$CT,MATCH($B65&amp;"_m1",Conditions!$S$1:$CT$1,0)+Conditions!$Q$2,FALSE)*BR$19+BR$18*VLOOKUP(BR$1,Conditions!$A:$CT,MATCH($B65&amp;"_m2",Conditions!$S$1:$CT$1,0)+Conditions!$Q$2,FALSE))+VLOOKUP(BR$1,Conditions!$A:$CT,MATCH($B65&amp;"_b",Conditions!$S$1:$CT$1,0)+Conditions!$Q$2,FALSE),"")</f>
        <v/>
      </c>
      <c r="BS65" s="15" t="str">
        <f>IF(BS39,BS49*(VLOOKUP(BS$1,Conditions!$A:$CT,MATCH($B65&amp;"_m1",Conditions!$S$1:$CT$1,0)+Conditions!$Q$2,FALSE)*BS$19+BS$18*VLOOKUP(BS$1,Conditions!$A:$CT,MATCH($B65&amp;"_m2",Conditions!$S$1:$CT$1,0)+Conditions!$Q$2,FALSE))+VLOOKUP(BS$1,Conditions!$A:$CT,MATCH($B65&amp;"_b",Conditions!$S$1:$CT$1,0)+Conditions!$Q$2,FALSE),"")</f>
        <v/>
      </c>
      <c r="BT65" s="15" t="str">
        <f>IF(BT39,BT49*(VLOOKUP(BT$1,Conditions!$A:$CT,MATCH($B65&amp;"_m1",Conditions!$S$1:$CT$1,0)+Conditions!$Q$2,FALSE)*BT$19+BT$18*VLOOKUP(BT$1,Conditions!$A:$CT,MATCH($B65&amp;"_m2",Conditions!$S$1:$CT$1,0)+Conditions!$Q$2,FALSE))+VLOOKUP(BT$1,Conditions!$A:$CT,MATCH($B65&amp;"_b",Conditions!$S$1:$CT$1,0)+Conditions!$Q$2,FALSE),"")</f>
        <v/>
      </c>
      <c r="BU65" s="15" t="str">
        <f>IF(BU39,BU49*(VLOOKUP(BU$1,Conditions!$A:$CT,MATCH($B65&amp;"_m1",Conditions!$S$1:$CT$1,0)+Conditions!$Q$2,FALSE)*BU$19+BU$18*VLOOKUP(BU$1,Conditions!$A:$CT,MATCH($B65&amp;"_m2",Conditions!$S$1:$CT$1,0)+Conditions!$Q$2,FALSE))+VLOOKUP(BU$1,Conditions!$A:$CT,MATCH($B65&amp;"_b",Conditions!$S$1:$CT$1,0)+Conditions!$Q$2,FALSE),"")</f>
        <v/>
      </c>
      <c r="BV65" s="15" t="str">
        <f>IF(BV39,BV49*(VLOOKUP(BV$1,Conditions!$A:$CT,MATCH($B65&amp;"_m1",Conditions!$S$1:$CT$1,0)+Conditions!$Q$2,FALSE)*BV$19+BV$18*VLOOKUP(BV$1,Conditions!$A:$CT,MATCH($B65&amp;"_m2",Conditions!$S$1:$CT$1,0)+Conditions!$Q$2,FALSE))+VLOOKUP(BV$1,Conditions!$A:$CT,MATCH($B65&amp;"_b",Conditions!$S$1:$CT$1,0)+Conditions!$Q$2,FALSE),"")</f>
        <v/>
      </c>
      <c r="BW65" s="15" t="str">
        <f>IF(BW39,BW49*(VLOOKUP(BW$1,Conditions!$A:$CT,MATCH($B65&amp;"_m1",Conditions!$S$1:$CT$1,0)+Conditions!$Q$2,FALSE)*BW$19+BW$18*VLOOKUP(BW$1,Conditions!$A:$CT,MATCH($B65&amp;"_m2",Conditions!$S$1:$CT$1,0)+Conditions!$Q$2,FALSE))+VLOOKUP(BW$1,Conditions!$A:$CT,MATCH($B65&amp;"_b",Conditions!$S$1:$CT$1,0)+Conditions!$Q$2,FALSE),"")</f>
        <v/>
      </c>
      <c r="BX65" s="15" t="str">
        <f>IF(BX39,BX49*(VLOOKUP(BX$1,Conditions!$A:$CT,MATCH($B65&amp;"_m1",Conditions!$S$1:$CT$1,0)+Conditions!$Q$2,FALSE)*BX$19+BX$18*VLOOKUP(BX$1,Conditions!$A:$CT,MATCH($B65&amp;"_m2",Conditions!$S$1:$CT$1,0)+Conditions!$Q$2,FALSE))+VLOOKUP(BX$1,Conditions!$A:$CT,MATCH($B65&amp;"_b",Conditions!$S$1:$CT$1,0)+Conditions!$Q$2,FALSE),"")</f>
        <v/>
      </c>
      <c r="BY65" s="15" t="str">
        <f>IF(BY39,BY49*(VLOOKUP(BY$1,Conditions!$A:$CT,MATCH($B65&amp;"_m1",Conditions!$S$1:$CT$1,0)+Conditions!$Q$2,FALSE)*BY$19+BY$18*VLOOKUP(BY$1,Conditions!$A:$CT,MATCH($B65&amp;"_m2",Conditions!$S$1:$CT$1,0)+Conditions!$Q$2,FALSE))+VLOOKUP(BY$1,Conditions!$A:$CT,MATCH($B65&amp;"_b",Conditions!$S$1:$CT$1,0)+Conditions!$Q$2,FALSE),"")</f>
        <v/>
      </c>
      <c r="BZ65" s="15" t="str">
        <f>IF(BZ39,BZ49*(VLOOKUP(BZ$1,Conditions!$A:$CT,MATCH($B65&amp;"_m1",Conditions!$S$1:$CT$1,0)+Conditions!$Q$2,FALSE)*BZ$19+BZ$18*VLOOKUP(BZ$1,Conditions!$A:$CT,MATCH($B65&amp;"_m2",Conditions!$S$1:$CT$1,0)+Conditions!$Q$2,FALSE))+VLOOKUP(BZ$1,Conditions!$A:$CT,MATCH($B65&amp;"_b",Conditions!$S$1:$CT$1,0)+Conditions!$Q$2,FALSE),"")</f>
        <v/>
      </c>
      <c r="CA65" s="15" t="str">
        <f>IF(CA39,CA49*(VLOOKUP(CA$1,Conditions!$A:$CT,MATCH($B65&amp;"_m1",Conditions!$S$1:$CT$1,0)+Conditions!$Q$2,FALSE)*CA$19+CA$18*VLOOKUP(CA$1,Conditions!$A:$CT,MATCH($B65&amp;"_m2",Conditions!$S$1:$CT$1,0)+Conditions!$Q$2,FALSE))+VLOOKUP(CA$1,Conditions!$A:$CT,MATCH($B65&amp;"_b",Conditions!$S$1:$CT$1,0)+Conditions!$Q$2,FALSE),"")</f>
        <v/>
      </c>
      <c r="CB65" s="15" t="str">
        <f>IF(CB39,CB49*(VLOOKUP(CB$1,Conditions!$A:$CT,MATCH($B65&amp;"_m1",Conditions!$S$1:$CT$1,0)+Conditions!$Q$2,FALSE)*CB$19+CB$18*VLOOKUP(CB$1,Conditions!$A:$CT,MATCH($B65&amp;"_m2",Conditions!$S$1:$CT$1,0)+Conditions!$Q$2,FALSE))+VLOOKUP(CB$1,Conditions!$A:$CT,MATCH($B65&amp;"_b",Conditions!$S$1:$CT$1,0)+Conditions!$Q$2,FALSE),"")</f>
        <v/>
      </c>
      <c r="CC65" s="15" t="str">
        <f>IF(CC39,CC49*(VLOOKUP(CC$1,Conditions!$A:$CT,MATCH($B65&amp;"_m1",Conditions!$S$1:$CT$1,0)+Conditions!$Q$2,FALSE)*CC$19+CC$18*VLOOKUP(CC$1,Conditions!$A:$CT,MATCH($B65&amp;"_m2",Conditions!$S$1:$CT$1,0)+Conditions!$Q$2,FALSE))+VLOOKUP(CC$1,Conditions!$A:$CT,MATCH($B65&amp;"_b",Conditions!$S$1:$CT$1,0)+Conditions!$Q$2,FALSE),"")</f>
        <v/>
      </c>
      <c r="CD65" s="15" t="str">
        <f>IF(CD39,CD49*(VLOOKUP(CD$1,Conditions!$A:$CT,MATCH($B65&amp;"_m1",Conditions!$S$1:$CT$1,0)+Conditions!$Q$2,FALSE)*CD$19+CD$18*VLOOKUP(CD$1,Conditions!$A:$CT,MATCH($B65&amp;"_m2",Conditions!$S$1:$CT$1,0)+Conditions!$Q$2,FALSE))+VLOOKUP(CD$1,Conditions!$A:$CT,MATCH($B65&amp;"_b",Conditions!$S$1:$CT$1,0)+Conditions!$Q$2,FALSE),"")</f>
        <v/>
      </c>
      <c r="CE65" s="15" t="str">
        <f>IF(CE39,CE49*(VLOOKUP(CE$1,Conditions!$A:$CT,MATCH($B65&amp;"_m1",Conditions!$S$1:$CT$1,0)+Conditions!$Q$2,FALSE)*CE$19+CE$18*VLOOKUP(CE$1,Conditions!$A:$CT,MATCH($B65&amp;"_m2",Conditions!$S$1:$CT$1,0)+Conditions!$Q$2,FALSE))+VLOOKUP(CE$1,Conditions!$A:$CT,MATCH($B65&amp;"_b",Conditions!$S$1:$CT$1,0)+Conditions!$Q$2,FALSE),"")</f>
        <v/>
      </c>
      <c r="CF65" s="15" t="str">
        <f>IF(CF39,CF49*(VLOOKUP(CF$1,Conditions!$A:$CT,MATCH($B65&amp;"_m1",Conditions!$S$1:$CT$1,0)+Conditions!$Q$2,FALSE)*CF$19+CF$18*VLOOKUP(CF$1,Conditions!$A:$CT,MATCH($B65&amp;"_m2",Conditions!$S$1:$CT$1,0)+Conditions!$Q$2,FALSE))+VLOOKUP(CF$1,Conditions!$A:$CT,MATCH($B65&amp;"_b",Conditions!$S$1:$CT$1,0)+Conditions!$Q$2,FALSE),"")</f>
        <v/>
      </c>
      <c r="CG65" s="15" t="str">
        <f>IF(CG39,CG49*(VLOOKUP(CG$1,Conditions!$A:$CT,MATCH($B65&amp;"_m1",Conditions!$S$1:$CT$1,0)+Conditions!$Q$2,FALSE)*CG$19+CG$18*VLOOKUP(CG$1,Conditions!$A:$CT,MATCH($B65&amp;"_m2",Conditions!$S$1:$CT$1,0)+Conditions!$Q$2,FALSE))+VLOOKUP(CG$1,Conditions!$A:$CT,MATCH($B65&amp;"_b",Conditions!$S$1:$CT$1,0)+Conditions!$Q$2,FALSE),"")</f>
        <v/>
      </c>
      <c r="CH65" s="15" t="str">
        <f>IF(CH39,CH49*(VLOOKUP(CH$1,Conditions!$A:$CT,MATCH($B65&amp;"_m1",Conditions!$S$1:$CT$1,0)+Conditions!$Q$2,FALSE)*CH$19+CH$18*VLOOKUP(CH$1,Conditions!$A:$CT,MATCH($B65&amp;"_m2",Conditions!$S$1:$CT$1,0)+Conditions!$Q$2,FALSE))+VLOOKUP(CH$1,Conditions!$A:$CT,MATCH($B65&amp;"_b",Conditions!$S$1:$CT$1,0)+Conditions!$Q$2,FALSE),"")</f>
        <v/>
      </c>
      <c r="CI65" s="15" t="str">
        <f>IF(CI39,CI49*(VLOOKUP(CI$1,Conditions!$A:$CT,MATCH($B65&amp;"_m1",Conditions!$S$1:$CT$1,0)+Conditions!$Q$2,FALSE)*CI$19+CI$18*VLOOKUP(CI$1,Conditions!$A:$CT,MATCH($B65&amp;"_m2",Conditions!$S$1:$CT$1,0)+Conditions!$Q$2,FALSE))+VLOOKUP(CI$1,Conditions!$A:$CT,MATCH($B65&amp;"_b",Conditions!$S$1:$CT$1,0)+Conditions!$Q$2,FALSE),"")</f>
        <v/>
      </c>
      <c r="CJ65" s="15" t="str">
        <f>IF(CJ39,CJ49*(VLOOKUP(CJ$1,Conditions!$A:$CT,MATCH($B65&amp;"_m1",Conditions!$S$1:$CT$1,0)+Conditions!$Q$2,FALSE)*CJ$19+CJ$18*VLOOKUP(CJ$1,Conditions!$A:$CT,MATCH($B65&amp;"_m2",Conditions!$S$1:$CT$1,0)+Conditions!$Q$2,FALSE))+VLOOKUP(CJ$1,Conditions!$A:$CT,MATCH($B65&amp;"_b",Conditions!$S$1:$CT$1,0)+Conditions!$Q$2,FALSE),"")</f>
        <v/>
      </c>
      <c r="CK65" s="15" t="str">
        <f>IF(CK39,CK49*(VLOOKUP(CK$1,Conditions!$A:$CT,MATCH($B65&amp;"_m1",Conditions!$S$1:$CT$1,0)+Conditions!$Q$2,FALSE)*CK$19+CK$18*VLOOKUP(CK$1,Conditions!$A:$CT,MATCH($B65&amp;"_m2",Conditions!$S$1:$CT$1,0)+Conditions!$Q$2,FALSE))+VLOOKUP(CK$1,Conditions!$A:$CT,MATCH($B65&amp;"_b",Conditions!$S$1:$CT$1,0)+Conditions!$Q$2,FALSE),"")</f>
        <v/>
      </c>
      <c r="CL65" s="15" t="str">
        <f>IF(CL39,CL49*(VLOOKUP(CL$1,Conditions!$A:$CT,MATCH($B65&amp;"_m1",Conditions!$S$1:$CT$1,0)+Conditions!$Q$2,FALSE)*CL$19+CL$18*VLOOKUP(CL$1,Conditions!$A:$CT,MATCH($B65&amp;"_m2",Conditions!$S$1:$CT$1,0)+Conditions!$Q$2,FALSE))+VLOOKUP(CL$1,Conditions!$A:$CT,MATCH($B65&amp;"_b",Conditions!$S$1:$CT$1,0)+Conditions!$Q$2,FALSE),"")</f>
        <v/>
      </c>
      <c r="CM65" s="15" t="str">
        <f>IF(CM39,CM49*(VLOOKUP(CM$1,Conditions!$A:$CT,MATCH($B65&amp;"_m1",Conditions!$S$1:$CT$1,0)+Conditions!$Q$2,FALSE)*CM$19+CM$18*VLOOKUP(CM$1,Conditions!$A:$CT,MATCH($B65&amp;"_m2",Conditions!$S$1:$CT$1,0)+Conditions!$Q$2,FALSE))+VLOOKUP(CM$1,Conditions!$A:$CT,MATCH($B65&amp;"_b",Conditions!$S$1:$CT$1,0)+Conditions!$Q$2,FALSE),"")</f>
        <v/>
      </c>
      <c r="CN65" s="15" t="str">
        <f>IF(CN39,CN49*(VLOOKUP(CN$1,Conditions!$A:$CT,MATCH($B65&amp;"_m1",Conditions!$S$1:$CT$1,0)+Conditions!$Q$2,FALSE)*CN$19+CN$18*VLOOKUP(CN$1,Conditions!$A:$CT,MATCH($B65&amp;"_m2",Conditions!$S$1:$CT$1,0)+Conditions!$Q$2,FALSE))+VLOOKUP(CN$1,Conditions!$A:$CT,MATCH($B65&amp;"_b",Conditions!$S$1:$CT$1,0)+Conditions!$Q$2,FALSE),"")</f>
        <v/>
      </c>
      <c r="CO65" s="15" t="str">
        <f>IF(CO39,CO49*(VLOOKUP(CO$1,Conditions!$A:$CT,MATCH($B65&amp;"_m1",Conditions!$S$1:$CT$1,0)+Conditions!$Q$2,FALSE)*CO$19+CO$18*VLOOKUP(CO$1,Conditions!$A:$CT,MATCH($B65&amp;"_m2",Conditions!$S$1:$CT$1,0)+Conditions!$Q$2,FALSE))+VLOOKUP(CO$1,Conditions!$A:$CT,MATCH($B65&amp;"_b",Conditions!$S$1:$CT$1,0)+Conditions!$Q$2,FALSE),"")</f>
        <v/>
      </c>
      <c r="CP65" s="15" t="str">
        <f>IF(CP39,CP49*(VLOOKUP(CP$1,Conditions!$A:$CT,MATCH($B65&amp;"_m1",Conditions!$S$1:$CT$1,0)+Conditions!$Q$2,FALSE)*CP$19+CP$18*VLOOKUP(CP$1,Conditions!$A:$CT,MATCH($B65&amp;"_m2",Conditions!$S$1:$CT$1,0)+Conditions!$Q$2,FALSE))+VLOOKUP(CP$1,Conditions!$A:$CT,MATCH($B65&amp;"_b",Conditions!$S$1:$CT$1,0)+Conditions!$Q$2,FALSE),"")</f>
        <v/>
      </c>
      <c r="CQ65" s="15" t="str">
        <f>IF(CQ39,CQ49*(VLOOKUP(CQ$1,Conditions!$A:$CT,MATCH($B65&amp;"_m1",Conditions!$S$1:$CT$1,0)+Conditions!$Q$2,FALSE)*CQ$19+CQ$18*VLOOKUP(CQ$1,Conditions!$A:$CT,MATCH($B65&amp;"_m2",Conditions!$S$1:$CT$1,0)+Conditions!$Q$2,FALSE))+VLOOKUP(CQ$1,Conditions!$A:$CT,MATCH($B65&amp;"_b",Conditions!$S$1:$CT$1,0)+Conditions!$Q$2,FALSE),"")</f>
        <v/>
      </c>
      <c r="CR65" s="15" t="str">
        <f>IF(CR39,CR49*(VLOOKUP(CR$1,Conditions!$A:$CT,MATCH($B65&amp;"_m1",Conditions!$S$1:$CT$1,0)+Conditions!$Q$2,FALSE)*CR$19+CR$18*VLOOKUP(CR$1,Conditions!$A:$CT,MATCH($B65&amp;"_m2",Conditions!$S$1:$CT$1,0)+Conditions!$Q$2,FALSE))+VLOOKUP(CR$1,Conditions!$A:$CT,MATCH($B65&amp;"_b",Conditions!$S$1:$CT$1,0)+Conditions!$Q$2,FALSE),"")</f>
        <v/>
      </c>
      <c r="CS65" s="15" t="str">
        <f>IF(CS39,CS49*(VLOOKUP(CS$1,Conditions!$A:$CT,MATCH($B65&amp;"_m1",Conditions!$S$1:$CT$1,0)+Conditions!$Q$2,FALSE)*CS$19+CS$18*VLOOKUP(CS$1,Conditions!$A:$CT,MATCH($B65&amp;"_m2",Conditions!$S$1:$CT$1,0)+Conditions!$Q$2,FALSE))+VLOOKUP(CS$1,Conditions!$A:$CT,MATCH($B65&amp;"_b",Conditions!$S$1:$CT$1,0)+Conditions!$Q$2,FALSE),"")</f>
        <v/>
      </c>
      <c r="CT65" s="15" t="str">
        <f>IF(CT39,CT49*(VLOOKUP(CT$1,Conditions!$A:$CT,MATCH($B65&amp;"_m1",Conditions!$S$1:$CT$1,0)+Conditions!$Q$2,FALSE)*CT$19+CT$18*VLOOKUP(CT$1,Conditions!$A:$CT,MATCH($B65&amp;"_m2",Conditions!$S$1:$CT$1,0)+Conditions!$Q$2,FALSE))+VLOOKUP(CT$1,Conditions!$A:$CT,MATCH($B65&amp;"_b",Conditions!$S$1:$CT$1,0)+Conditions!$Q$2,FALSE),"")</f>
        <v/>
      </c>
      <c r="CU65" s="15" t="str">
        <f>IF(CU39,CU49*(VLOOKUP(CU$1,Conditions!$A:$CT,MATCH($B65&amp;"_m1",Conditions!$S$1:$CT$1,0)+Conditions!$Q$2,FALSE)*CU$19+CU$18*VLOOKUP(CU$1,Conditions!$A:$CT,MATCH($B65&amp;"_m2",Conditions!$S$1:$CT$1,0)+Conditions!$Q$2,FALSE))+VLOOKUP(CU$1,Conditions!$A:$CT,MATCH($B65&amp;"_b",Conditions!$S$1:$CT$1,0)+Conditions!$Q$2,FALSE),"")</f>
        <v/>
      </c>
      <c r="CV65" s="15">
        <f>IF(CV39,CV49*(VLOOKUP(CV$1,Conditions!$A:$CT,MATCH($B65&amp;"_m1",Conditions!$S$1:$CT$1,0)+Conditions!$Q$2,FALSE)*CV$19+CV$18*VLOOKUP(CV$1,Conditions!$A:$CT,MATCH($B65&amp;"_m2",Conditions!$S$1:$CT$1,0)+Conditions!$Q$2,FALSE))+VLOOKUP(CV$1,Conditions!$A:$CT,MATCH($B65&amp;"_b",Conditions!$S$1:$CT$1,0)+Conditions!$Q$2,FALSE),"")</f>
        <v>9.7962000847946687E-6</v>
      </c>
      <c r="CW65" s="15">
        <f>IF(CW39,CW49*(VLOOKUP(CW$1,Conditions!$A:$CT,MATCH($B65&amp;"_m1",Conditions!$S$1:$CT$1,0)+Conditions!$Q$2,FALSE)*CW$19+CW$18*VLOOKUP(CW$1,Conditions!$A:$CT,MATCH($B65&amp;"_m2",Conditions!$S$1:$CT$1,0)+Conditions!$Q$2,FALSE))+VLOOKUP(CW$1,Conditions!$A:$CT,MATCH($B65&amp;"_b",Conditions!$S$1:$CT$1,0)+Conditions!$Q$2,FALSE),"")</f>
        <v>9.7962000847946687E-6</v>
      </c>
      <c r="CX65" s="15">
        <f>IF(CX39,CX49*(VLOOKUP(CX$1,Conditions!$A:$CT,MATCH($B65&amp;"_m1",Conditions!$S$1:$CT$1,0)+Conditions!$Q$2,FALSE)*CX$19+CX$18*VLOOKUP(CX$1,Conditions!$A:$CT,MATCH($B65&amp;"_m2",Conditions!$S$1:$CT$1,0)+Conditions!$Q$2,FALSE))+VLOOKUP(CX$1,Conditions!$A:$CT,MATCH($B65&amp;"_b",Conditions!$S$1:$CT$1,0)+Conditions!$Q$2,FALSE),"")</f>
        <v>9.7962000847946687E-6</v>
      </c>
      <c r="CY65" s="15">
        <f>IF(CY39,CY49*(VLOOKUP(CY$1,Conditions!$A:$CT,MATCH($B65&amp;"_m1",Conditions!$S$1:$CT$1,0)+Conditions!$Q$2,FALSE)*CY$19+CY$18*VLOOKUP(CY$1,Conditions!$A:$CT,MATCH($B65&amp;"_m2",Conditions!$S$1:$CT$1,0)+Conditions!$Q$2,FALSE))+VLOOKUP(CY$1,Conditions!$A:$CT,MATCH($B65&amp;"_b",Conditions!$S$1:$CT$1,0)+Conditions!$Q$2,FALSE),"")</f>
        <v>9.7962000847946687E-6</v>
      </c>
      <c r="CZ65" s="15">
        <f>IF(CZ39,CZ49*(VLOOKUP(CZ$1,Conditions!$A:$CT,MATCH($B65&amp;"_m1",Conditions!$S$1:$CT$1,0)+Conditions!$Q$2,FALSE)*CZ$19+CZ$18*VLOOKUP(CZ$1,Conditions!$A:$CT,MATCH($B65&amp;"_m2",Conditions!$S$1:$CT$1,0)+Conditions!$Q$2,FALSE))+VLOOKUP(CZ$1,Conditions!$A:$CT,MATCH($B65&amp;"_b",Conditions!$S$1:$CT$1,0)+Conditions!$Q$2,FALSE),"")</f>
        <v>9.7962000847946687E-6</v>
      </c>
      <c r="DA65" s="15">
        <f>IF(DA39,DA49*(VLOOKUP(DA$1,Conditions!$A:$CT,MATCH($B65&amp;"_m1",Conditions!$S$1:$CT$1,0)+Conditions!$Q$2,FALSE)*DA$19+DA$18*VLOOKUP(DA$1,Conditions!$A:$CT,MATCH($B65&amp;"_m2",Conditions!$S$1:$CT$1,0)+Conditions!$Q$2,FALSE))+VLOOKUP(DA$1,Conditions!$A:$CT,MATCH($B65&amp;"_b",Conditions!$S$1:$CT$1,0)+Conditions!$Q$2,FALSE),"")</f>
        <v>9.7962000847946687E-6</v>
      </c>
      <c r="DB65" s="15">
        <f>IF(DB39,DB49*(VLOOKUP(DB$1,Conditions!$A:$CT,MATCH($B65&amp;"_m1",Conditions!$S$1:$CT$1,0)+Conditions!$Q$2,FALSE)*DB$19+DB$18*VLOOKUP(DB$1,Conditions!$A:$CT,MATCH($B65&amp;"_m2",Conditions!$S$1:$CT$1,0)+Conditions!$Q$2,FALSE))+VLOOKUP(DB$1,Conditions!$A:$CT,MATCH($B65&amp;"_b",Conditions!$S$1:$CT$1,0)+Conditions!$Q$2,FALSE),"")</f>
        <v>9.7962000847946687E-6</v>
      </c>
      <c r="DC65" s="15">
        <f>IF(DC39,DC49*(VLOOKUP(DC$1,Conditions!$A:$CT,MATCH($B65&amp;"_m1",Conditions!$S$1:$CT$1,0)+Conditions!$Q$2,FALSE)*DC$19+DC$18*VLOOKUP(DC$1,Conditions!$A:$CT,MATCH($B65&amp;"_m2",Conditions!$S$1:$CT$1,0)+Conditions!$Q$2,FALSE))+VLOOKUP(DC$1,Conditions!$A:$CT,MATCH($B65&amp;"_b",Conditions!$S$1:$CT$1,0)+Conditions!$Q$2,FALSE),"")</f>
        <v>9.7962000847946687E-6</v>
      </c>
      <c r="DD65" s="15">
        <f>IF(DD39,DD49*(VLOOKUP(DD$1,Conditions!$A:$CT,MATCH($B65&amp;"_m1",Conditions!$S$1:$CT$1,0)+Conditions!$Q$2,FALSE)*DD$19+DD$18*VLOOKUP(DD$1,Conditions!$A:$CT,MATCH($B65&amp;"_m2",Conditions!$S$1:$CT$1,0)+Conditions!$Q$2,FALSE))+VLOOKUP(DD$1,Conditions!$A:$CT,MATCH($B65&amp;"_b",Conditions!$S$1:$CT$1,0)+Conditions!$Q$2,FALSE),"")</f>
        <v>9.7962000847946687E-6</v>
      </c>
      <c r="DE65" s="15">
        <f>IF(DE39,DE49*(VLOOKUP(DE$1,Conditions!$A:$CT,MATCH($B65&amp;"_m1",Conditions!$S$1:$CT$1,0)+Conditions!$Q$2,FALSE)*DE$19+DE$18*VLOOKUP(DE$1,Conditions!$A:$CT,MATCH($B65&amp;"_m2",Conditions!$S$1:$CT$1,0)+Conditions!$Q$2,FALSE))+VLOOKUP(DE$1,Conditions!$A:$CT,MATCH($B65&amp;"_b",Conditions!$S$1:$CT$1,0)+Conditions!$Q$2,FALSE),"")</f>
        <v>9.7962000847946687E-6</v>
      </c>
      <c r="DF65" s="15">
        <f>IF(DF39,DF49*(VLOOKUP(DF$1,Conditions!$A:$CT,MATCH($B65&amp;"_m1",Conditions!$S$1:$CT$1,0)+Conditions!$Q$2,FALSE)*DF$19+DF$18*VLOOKUP(DF$1,Conditions!$A:$CT,MATCH($B65&amp;"_m2",Conditions!$S$1:$CT$1,0)+Conditions!$Q$2,FALSE))+VLOOKUP(DF$1,Conditions!$A:$CT,MATCH($B65&amp;"_b",Conditions!$S$1:$CT$1,0)+Conditions!$Q$2,FALSE),"")</f>
        <v>9.7962000847946687E-6</v>
      </c>
      <c r="DG65" s="15">
        <f>IF(DG39,DG49*(VLOOKUP(DG$1,Conditions!$A:$CT,MATCH($B65&amp;"_m1",Conditions!$S$1:$CT$1,0)+Conditions!$Q$2,FALSE)*DG$19+DG$18*VLOOKUP(DG$1,Conditions!$A:$CT,MATCH($B65&amp;"_m2",Conditions!$S$1:$CT$1,0)+Conditions!$Q$2,FALSE))+VLOOKUP(DG$1,Conditions!$A:$CT,MATCH($B65&amp;"_b",Conditions!$S$1:$CT$1,0)+Conditions!$Q$2,FALSE),"")</f>
        <v>9.7962000847946687E-6</v>
      </c>
      <c r="DH65" s="15" t="str">
        <f>IF(DH39,DH49*(VLOOKUP(DH$1,Conditions!$A:$CT,MATCH($B65&amp;"_m1",Conditions!$S$1:$CT$1,0)+Conditions!$Q$2,FALSE)*DH$19+DH$18*VLOOKUP(DH$1,Conditions!$A:$CT,MATCH($B65&amp;"_m2",Conditions!$S$1:$CT$1,0)+Conditions!$Q$2,FALSE))+VLOOKUP(DH$1,Conditions!$A:$CT,MATCH($B65&amp;"_b",Conditions!$S$1:$CT$1,0)+Conditions!$Q$2,FALSE),"")</f>
        <v/>
      </c>
      <c r="DI65" s="15" t="str">
        <f>IF(DI39,DI49*(VLOOKUP(DI$1,Conditions!$A:$CT,MATCH($B65&amp;"_m1",Conditions!$S$1:$CT$1,0)+Conditions!$Q$2,FALSE)*DI$19+DI$18*VLOOKUP(DI$1,Conditions!$A:$CT,MATCH($B65&amp;"_m2",Conditions!$S$1:$CT$1,0)+Conditions!$Q$2,FALSE))+VLOOKUP(DI$1,Conditions!$A:$CT,MATCH($B65&amp;"_b",Conditions!$S$1:$CT$1,0)+Conditions!$Q$2,FALSE),"")</f>
        <v/>
      </c>
      <c r="DJ65" s="15" t="str">
        <f>IF(DJ39,DJ49*(VLOOKUP(DJ$1,Conditions!$A:$CT,MATCH($B65&amp;"_m1",Conditions!$S$1:$CT$1,0)+Conditions!$Q$2,FALSE)*DJ$19+DJ$18*VLOOKUP(DJ$1,Conditions!$A:$CT,MATCH($B65&amp;"_m2",Conditions!$S$1:$CT$1,0)+Conditions!$Q$2,FALSE))+VLOOKUP(DJ$1,Conditions!$A:$CT,MATCH($B65&amp;"_b",Conditions!$S$1:$CT$1,0)+Conditions!$Q$2,FALSE),"")</f>
        <v/>
      </c>
      <c r="DK65" s="15" t="str">
        <f>IF(DK39,DK49*(VLOOKUP(DK$1,Conditions!$A:$CT,MATCH($B65&amp;"_m1",Conditions!$S$1:$CT$1,0)+Conditions!$Q$2,FALSE)*DK$19+DK$18*VLOOKUP(DK$1,Conditions!$A:$CT,MATCH($B65&amp;"_m2",Conditions!$S$1:$CT$1,0)+Conditions!$Q$2,FALSE))+VLOOKUP(DK$1,Conditions!$A:$CT,MATCH($B65&amp;"_b",Conditions!$S$1:$CT$1,0)+Conditions!$Q$2,FALSE),"")</f>
        <v/>
      </c>
      <c r="DL65" s="15" t="str">
        <f>IF(DL39,DL49*(VLOOKUP(DL$1,Conditions!$A:$CT,MATCH($B65&amp;"_m1",Conditions!$S$1:$CT$1,0)+Conditions!$Q$2,FALSE)*DL$19+DL$18*VLOOKUP(DL$1,Conditions!$A:$CT,MATCH($B65&amp;"_m2",Conditions!$S$1:$CT$1,0)+Conditions!$Q$2,FALSE))+VLOOKUP(DL$1,Conditions!$A:$CT,MATCH($B65&amp;"_b",Conditions!$S$1:$CT$1,0)+Conditions!$Q$2,FALSE),"")</f>
        <v/>
      </c>
      <c r="DM65" s="15" t="str">
        <f>IF(DM39,DM49*(VLOOKUP(DM$1,Conditions!$A:$CT,MATCH($B65&amp;"_m1",Conditions!$S$1:$CT$1,0)+Conditions!$Q$2,FALSE)*DM$19+DM$18*VLOOKUP(DM$1,Conditions!$A:$CT,MATCH($B65&amp;"_m2",Conditions!$S$1:$CT$1,0)+Conditions!$Q$2,FALSE))+VLOOKUP(DM$1,Conditions!$A:$CT,MATCH($B65&amp;"_b",Conditions!$S$1:$CT$1,0)+Conditions!$Q$2,FALSE),"")</f>
        <v/>
      </c>
      <c r="DN65" s="15" t="str">
        <f>IF(DN39,DN49*(VLOOKUP(DN$1,Conditions!$A:$CT,MATCH($B65&amp;"_m1",Conditions!$S$1:$CT$1,0)+Conditions!$Q$2,FALSE)*DN$19+DN$18*VLOOKUP(DN$1,Conditions!$A:$CT,MATCH($B65&amp;"_m2",Conditions!$S$1:$CT$1,0)+Conditions!$Q$2,FALSE))+VLOOKUP(DN$1,Conditions!$A:$CT,MATCH($B65&amp;"_b",Conditions!$S$1:$CT$1,0)+Conditions!$Q$2,FALSE),"")</f>
        <v/>
      </c>
      <c r="DO65" s="15" t="str">
        <f>IF(DO39,DO49*(VLOOKUP(DO$1,Conditions!$A:$CT,MATCH($B65&amp;"_m1",Conditions!$S$1:$CT$1,0)+Conditions!$Q$2,FALSE)*DO$19+DO$18*VLOOKUP(DO$1,Conditions!$A:$CT,MATCH($B65&amp;"_m2",Conditions!$S$1:$CT$1,0)+Conditions!$Q$2,FALSE))+VLOOKUP(DO$1,Conditions!$A:$CT,MATCH($B65&amp;"_b",Conditions!$S$1:$CT$1,0)+Conditions!$Q$2,FALSE),"")</f>
        <v/>
      </c>
      <c r="DP65" s="15" t="str">
        <f>IF(DP39,DP49*(VLOOKUP(DP$1,Conditions!$A:$CT,MATCH($B65&amp;"_m1",Conditions!$S$1:$CT$1,0)+Conditions!$Q$2,FALSE)*DP$19+DP$18*VLOOKUP(DP$1,Conditions!$A:$CT,MATCH($B65&amp;"_m2",Conditions!$S$1:$CT$1,0)+Conditions!$Q$2,FALSE))+VLOOKUP(DP$1,Conditions!$A:$CT,MATCH($B65&amp;"_b",Conditions!$S$1:$CT$1,0)+Conditions!$Q$2,FALSE),"")</f>
        <v/>
      </c>
      <c r="DQ65" s="15" t="str">
        <f>IF(DQ39,DQ49*(VLOOKUP(DQ$1,Conditions!$A:$CT,MATCH($B65&amp;"_m1",Conditions!$S$1:$CT$1,0)+Conditions!$Q$2,FALSE)*DQ$19+DQ$18*VLOOKUP(DQ$1,Conditions!$A:$CT,MATCH($B65&amp;"_m2",Conditions!$S$1:$CT$1,0)+Conditions!$Q$2,FALSE))+VLOOKUP(DQ$1,Conditions!$A:$CT,MATCH($B65&amp;"_b",Conditions!$S$1:$CT$1,0)+Conditions!$Q$2,FALSE),"")</f>
        <v/>
      </c>
      <c r="DR65" s="15" t="str">
        <f>IF(DR39,DR49*(VLOOKUP(DR$1,Conditions!$A:$CT,MATCH($B65&amp;"_m1",Conditions!$S$1:$CT$1,0)+Conditions!$Q$2,FALSE)*DR$19+DR$18*VLOOKUP(DR$1,Conditions!$A:$CT,MATCH($B65&amp;"_m2",Conditions!$S$1:$CT$1,0)+Conditions!$Q$2,FALSE))+VLOOKUP(DR$1,Conditions!$A:$CT,MATCH($B65&amp;"_b",Conditions!$S$1:$CT$1,0)+Conditions!$Q$2,FALSE),"")</f>
        <v/>
      </c>
      <c r="DS65" s="15" t="str">
        <f>IF(DS39,DS49*(VLOOKUP(DS$1,Conditions!$A:$CT,MATCH($B65&amp;"_m1",Conditions!$S$1:$CT$1,0)+Conditions!$Q$2,FALSE)*DS$19+DS$18*VLOOKUP(DS$1,Conditions!$A:$CT,MATCH($B65&amp;"_m2",Conditions!$S$1:$CT$1,0)+Conditions!$Q$2,FALSE))+VLOOKUP(DS$1,Conditions!$A:$CT,MATCH($B65&amp;"_b",Conditions!$S$1:$CT$1,0)+Conditions!$Q$2,FALSE),"")</f>
        <v/>
      </c>
      <c r="DT65" s="15" t="str">
        <f>IF(DT39,DT49*(VLOOKUP(DT$1,Conditions!$A:$CT,MATCH($B65&amp;"_m1",Conditions!$S$1:$CT$1,0)+Conditions!$Q$2,FALSE)*DT$19+DT$18*VLOOKUP(DT$1,Conditions!$A:$CT,MATCH($B65&amp;"_m2",Conditions!$S$1:$CT$1,0)+Conditions!$Q$2,FALSE))+VLOOKUP(DT$1,Conditions!$A:$CT,MATCH($B65&amp;"_b",Conditions!$S$1:$CT$1,0)+Conditions!$Q$2,FALSE),"")</f>
        <v/>
      </c>
      <c r="DU65" s="15" t="str">
        <f>IF(DU39,DU49*(VLOOKUP(DU$1,Conditions!$A:$CT,MATCH($B65&amp;"_m1",Conditions!$S$1:$CT$1,0)+Conditions!$Q$2,FALSE)*DU$19+DU$18*VLOOKUP(DU$1,Conditions!$A:$CT,MATCH($B65&amp;"_m2",Conditions!$S$1:$CT$1,0)+Conditions!$Q$2,FALSE))+VLOOKUP(DU$1,Conditions!$A:$CT,MATCH($B65&amp;"_b",Conditions!$S$1:$CT$1,0)+Conditions!$Q$2,FALSE),"")</f>
        <v/>
      </c>
      <c r="DV65" s="15" t="str">
        <f>IF(DV39,DV49*(VLOOKUP(DV$1,Conditions!$A:$CT,MATCH($B65&amp;"_m1",Conditions!$S$1:$CT$1,0)+Conditions!$Q$2,FALSE)*DV$19+DV$18*VLOOKUP(DV$1,Conditions!$A:$CT,MATCH($B65&amp;"_m2",Conditions!$S$1:$CT$1,0)+Conditions!$Q$2,FALSE))+VLOOKUP(DV$1,Conditions!$A:$CT,MATCH($B65&amp;"_b",Conditions!$S$1:$CT$1,0)+Conditions!$Q$2,FALSE),"")</f>
        <v/>
      </c>
      <c r="DW65" s="15" t="str">
        <f>IF(DW39,DW49*(VLOOKUP(DW$1,Conditions!$A:$CT,MATCH($B65&amp;"_m1",Conditions!$S$1:$CT$1,0)+Conditions!$Q$2,FALSE)*DW$19+DW$18*VLOOKUP(DW$1,Conditions!$A:$CT,MATCH($B65&amp;"_m2",Conditions!$S$1:$CT$1,0)+Conditions!$Q$2,FALSE))+VLOOKUP(DW$1,Conditions!$A:$CT,MATCH($B65&amp;"_b",Conditions!$S$1:$CT$1,0)+Conditions!$Q$2,FALSE),"")</f>
        <v/>
      </c>
      <c r="DX65" s="15" t="str">
        <f>IF(DX39,DX49*(VLOOKUP(DX$1,Conditions!$A:$CT,MATCH($B65&amp;"_m1",Conditions!$S$1:$CT$1,0)+Conditions!$Q$2,FALSE)*DX$19+DX$18*VLOOKUP(DX$1,Conditions!$A:$CT,MATCH($B65&amp;"_m2",Conditions!$S$1:$CT$1,0)+Conditions!$Q$2,FALSE))+VLOOKUP(DX$1,Conditions!$A:$CT,MATCH($B65&amp;"_b",Conditions!$S$1:$CT$1,0)+Conditions!$Q$2,FALSE),"")</f>
        <v/>
      </c>
      <c r="DY65" s="15" t="str">
        <f>IF(DY39,DY49*(VLOOKUP(DY$1,Conditions!$A:$CT,MATCH($B65&amp;"_m1",Conditions!$S$1:$CT$1,0)+Conditions!$Q$2,FALSE)*DY$19+DY$18*VLOOKUP(DY$1,Conditions!$A:$CT,MATCH($B65&amp;"_m2",Conditions!$S$1:$CT$1,0)+Conditions!$Q$2,FALSE))+VLOOKUP(DY$1,Conditions!$A:$CT,MATCH($B65&amp;"_b",Conditions!$S$1:$CT$1,0)+Conditions!$Q$2,FALSE),"")</f>
        <v/>
      </c>
      <c r="DZ65" s="15" t="str">
        <f>IF(DZ39,DZ49*(VLOOKUP(DZ$1,Conditions!$A:$CT,MATCH($B65&amp;"_m1",Conditions!$S$1:$CT$1,0)+Conditions!$Q$2,FALSE)*DZ$19+DZ$18*VLOOKUP(DZ$1,Conditions!$A:$CT,MATCH($B65&amp;"_m2",Conditions!$S$1:$CT$1,0)+Conditions!$Q$2,FALSE))+VLOOKUP(DZ$1,Conditions!$A:$CT,MATCH($B65&amp;"_b",Conditions!$S$1:$CT$1,0)+Conditions!$Q$2,FALSE),"")</f>
        <v/>
      </c>
      <c r="EA65" s="15" t="str">
        <f>IF(EA39,EA49*(VLOOKUP(EA$1,Conditions!$A:$CT,MATCH($B65&amp;"_m1",Conditions!$S$1:$CT$1,0)+Conditions!$Q$2,FALSE)*EA$19+EA$18*VLOOKUP(EA$1,Conditions!$A:$CT,MATCH($B65&amp;"_m2",Conditions!$S$1:$CT$1,0)+Conditions!$Q$2,FALSE))+VLOOKUP(EA$1,Conditions!$A:$CT,MATCH($B65&amp;"_b",Conditions!$S$1:$CT$1,0)+Conditions!$Q$2,FALSE),"")</f>
        <v/>
      </c>
      <c r="EB65" s="15" t="str">
        <f>IF(EB39,EB49*(VLOOKUP(EB$1,Conditions!$A:$CT,MATCH($B65&amp;"_m1",Conditions!$S$1:$CT$1,0)+Conditions!$Q$2,FALSE)*EB$19+EB$18*VLOOKUP(EB$1,Conditions!$A:$CT,MATCH($B65&amp;"_m2",Conditions!$S$1:$CT$1,0)+Conditions!$Q$2,FALSE))+VLOOKUP(EB$1,Conditions!$A:$CT,MATCH($B65&amp;"_b",Conditions!$S$1:$CT$1,0)+Conditions!$Q$2,FALSE),"")</f>
        <v/>
      </c>
      <c r="EC65" s="15" t="str">
        <f>IF(EC39,EC49*(VLOOKUP(EC$1,Conditions!$A:$CT,MATCH($B65&amp;"_m1",Conditions!$S$1:$CT$1,0)+Conditions!$Q$2,FALSE)*EC$19+EC$18*VLOOKUP(EC$1,Conditions!$A:$CT,MATCH($B65&amp;"_m2",Conditions!$S$1:$CT$1,0)+Conditions!$Q$2,FALSE))+VLOOKUP(EC$1,Conditions!$A:$CT,MATCH($B65&amp;"_b",Conditions!$S$1:$CT$1,0)+Conditions!$Q$2,FALSE),"")</f>
        <v/>
      </c>
      <c r="ED65" s="15" t="str">
        <f>IF(ED39,ED49*(VLOOKUP(ED$1,Conditions!$A:$CT,MATCH($B65&amp;"_m1",Conditions!$S$1:$CT$1,0)+Conditions!$Q$2,FALSE)*ED$19+ED$18*VLOOKUP(ED$1,Conditions!$A:$CT,MATCH($B65&amp;"_m2",Conditions!$S$1:$CT$1,0)+Conditions!$Q$2,FALSE))+VLOOKUP(ED$1,Conditions!$A:$CT,MATCH($B65&amp;"_b",Conditions!$S$1:$CT$1,0)+Conditions!$Q$2,FALSE),"")</f>
        <v/>
      </c>
      <c r="EE65" s="15" t="str">
        <f>IF(EE39,EE49*(VLOOKUP(EE$1,Conditions!$A:$CT,MATCH($B65&amp;"_m1",Conditions!$S$1:$CT$1,0)+Conditions!$Q$2,FALSE)*EE$19+EE$18*VLOOKUP(EE$1,Conditions!$A:$CT,MATCH($B65&amp;"_m2",Conditions!$S$1:$CT$1,0)+Conditions!$Q$2,FALSE))+VLOOKUP(EE$1,Conditions!$A:$CT,MATCH($B65&amp;"_b",Conditions!$S$1:$CT$1,0)+Conditions!$Q$2,FALSE),"")</f>
        <v/>
      </c>
      <c r="EF65" s="15" t="str">
        <f>IF(EF39,EF49*(VLOOKUP(EF$1,Conditions!$A:$CT,MATCH($B65&amp;"_m1",Conditions!$S$1:$CT$1,0)+Conditions!$Q$2,FALSE)*EF$19+EF$18*VLOOKUP(EF$1,Conditions!$A:$CT,MATCH($B65&amp;"_m2",Conditions!$S$1:$CT$1,0)+Conditions!$Q$2,FALSE))+VLOOKUP(EF$1,Conditions!$A:$CT,MATCH($B65&amp;"_b",Conditions!$S$1:$CT$1,0)+Conditions!$Q$2,FALSE),"")</f>
        <v/>
      </c>
      <c r="EG65" s="15" t="str">
        <f>IF(EG39,EG49*(VLOOKUP(EG$1,Conditions!$A:$CT,MATCH($B65&amp;"_m1",Conditions!$S$1:$CT$1,0)+Conditions!$Q$2,FALSE)*EG$19+EG$18*VLOOKUP(EG$1,Conditions!$A:$CT,MATCH($B65&amp;"_m2",Conditions!$S$1:$CT$1,0)+Conditions!$Q$2,FALSE))+VLOOKUP(EG$1,Conditions!$A:$CT,MATCH($B65&amp;"_b",Conditions!$S$1:$CT$1,0)+Conditions!$Q$2,FALSE),"")</f>
        <v/>
      </c>
      <c r="EH65" s="15" t="str">
        <f>IF(EH39,EH49*(VLOOKUP(EH$1,Conditions!$A:$CT,MATCH($B65&amp;"_m1",Conditions!$S$1:$CT$1,0)+Conditions!$Q$2,FALSE)*EH$19+EH$18*VLOOKUP(EH$1,Conditions!$A:$CT,MATCH($B65&amp;"_m2",Conditions!$S$1:$CT$1,0)+Conditions!$Q$2,FALSE))+VLOOKUP(EH$1,Conditions!$A:$CT,MATCH($B65&amp;"_b",Conditions!$S$1:$CT$1,0)+Conditions!$Q$2,FALSE),"")</f>
        <v/>
      </c>
      <c r="EI65" s="15" t="str">
        <f>IF(EI39,EI49*(VLOOKUP(EI$1,Conditions!$A:$CT,MATCH($B65&amp;"_m1",Conditions!$S$1:$CT$1,0)+Conditions!$Q$2,FALSE)*EI$19+EI$18*VLOOKUP(EI$1,Conditions!$A:$CT,MATCH($B65&amp;"_m2",Conditions!$S$1:$CT$1,0)+Conditions!$Q$2,FALSE))+VLOOKUP(EI$1,Conditions!$A:$CT,MATCH($B65&amp;"_b",Conditions!$S$1:$CT$1,0)+Conditions!$Q$2,FALSE),"")</f>
        <v/>
      </c>
      <c r="EJ65" s="15" t="str">
        <f>IF(EJ39,EJ49*(VLOOKUP(EJ$1,Conditions!$A:$CT,MATCH($B65&amp;"_m1",Conditions!$S$1:$CT$1,0)+Conditions!$Q$2,FALSE)*EJ$19+EJ$18*VLOOKUP(EJ$1,Conditions!$A:$CT,MATCH($B65&amp;"_m2",Conditions!$S$1:$CT$1,0)+Conditions!$Q$2,FALSE))+VLOOKUP(EJ$1,Conditions!$A:$CT,MATCH($B65&amp;"_b",Conditions!$S$1:$CT$1,0)+Conditions!$Q$2,FALSE),"")</f>
        <v/>
      </c>
      <c r="EK65" s="15" t="str">
        <f>IF(EK39,EK49*(VLOOKUP(EK$1,Conditions!$A:$CT,MATCH($B65&amp;"_m1",Conditions!$S$1:$CT$1,0)+Conditions!$Q$2,FALSE)*EK$19+EK$18*VLOOKUP(EK$1,Conditions!$A:$CT,MATCH($B65&amp;"_m2",Conditions!$S$1:$CT$1,0)+Conditions!$Q$2,FALSE))+VLOOKUP(EK$1,Conditions!$A:$CT,MATCH($B65&amp;"_b",Conditions!$S$1:$CT$1,0)+Conditions!$Q$2,FALSE),"")</f>
        <v/>
      </c>
      <c r="EL65" s="15" t="str">
        <f>IF(EL39,EL49*(VLOOKUP(EL$1,Conditions!$A:$CT,MATCH($B65&amp;"_m1",Conditions!$S$1:$CT$1,0)+Conditions!$Q$2,FALSE)*EL$19+EL$18*VLOOKUP(EL$1,Conditions!$A:$CT,MATCH($B65&amp;"_m2",Conditions!$S$1:$CT$1,0)+Conditions!$Q$2,FALSE))+VLOOKUP(EL$1,Conditions!$A:$CT,MATCH($B65&amp;"_b",Conditions!$S$1:$CT$1,0)+Conditions!$Q$2,FALSE),"")</f>
        <v/>
      </c>
      <c r="EM65" s="15" t="str">
        <f>IF(EM39,EM49*(VLOOKUP(EM$1,Conditions!$A:$CT,MATCH($B65&amp;"_m1",Conditions!$S$1:$CT$1,0)+Conditions!$Q$2,FALSE)*EM$19+EM$18*VLOOKUP(EM$1,Conditions!$A:$CT,MATCH($B65&amp;"_m2",Conditions!$S$1:$CT$1,0)+Conditions!$Q$2,FALSE))+VLOOKUP(EM$1,Conditions!$A:$CT,MATCH($B65&amp;"_b",Conditions!$S$1:$CT$1,0)+Conditions!$Q$2,FALSE),"")</f>
        <v/>
      </c>
      <c r="EN65" s="15" t="str">
        <f>IF(EN39,EN49*(VLOOKUP(EN$1,Conditions!$A:$CT,MATCH($B65&amp;"_m1",Conditions!$S$1:$CT$1,0)+Conditions!$Q$2,FALSE)*EN$19+EN$18*VLOOKUP(EN$1,Conditions!$A:$CT,MATCH($B65&amp;"_m2",Conditions!$S$1:$CT$1,0)+Conditions!$Q$2,FALSE))+VLOOKUP(EN$1,Conditions!$A:$CT,MATCH($B65&amp;"_b",Conditions!$S$1:$CT$1,0)+Conditions!$Q$2,FALSE),"")</f>
        <v/>
      </c>
      <c r="EO65" s="15" t="str">
        <f>IF(EO39,EO49*(VLOOKUP(EO$1,Conditions!$A:$CT,MATCH($B65&amp;"_m1",Conditions!$S$1:$CT$1,0)+Conditions!$Q$2,FALSE)*EO$19+EO$18*VLOOKUP(EO$1,Conditions!$A:$CT,MATCH($B65&amp;"_m2",Conditions!$S$1:$CT$1,0)+Conditions!$Q$2,FALSE))+VLOOKUP(EO$1,Conditions!$A:$CT,MATCH($B65&amp;"_b",Conditions!$S$1:$CT$1,0)+Conditions!$Q$2,FALSE),"")</f>
        <v/>
      </c>
      <c r="EP65" s="15" t="str">
        <f>IF(EP39,EP49*(VLOOKUP(EP$1,Conditions!$A:$CT,MATCH($B65&amp;"_m1",Conditions!$S$1:$CT$1,0)+Conditions!$Q$2,FALSE)*EP$19+EP$18*VLOOKUP(EP$1,Conditions!$A:$CT,MATCH($B65&amp;"_m2",Conditions!$S$1:$CT$1,0)+Conditions!$Q$2,FALSE))+VLOOKUP(EP$1,Conditions!$A:$CT,MATCH($B65&amp;"_b",Conditions!$S$1:$CT$1,0)+Conditions!$Q$2,FALSE),"")</f>
        <v/>
      </c>
      <c r="EQ65" s="15" t="str">
        <f>IF(EQ39,EQ49*(VLOOKUP(EQ$1,Conditions!$A:$CT,MATCH($B65&amp;"_m1",Conditions!$S$1:$CT$1,0)+Conditions!$Q$2,FALSE)*EQ$19+EQ$18*VLOOKUP(EQ$1,Conditions!$A:$CT,MATCH($B65&amp;"_m2",Conditions!$S$1:$CT$1,0)+Conditions!$Q$2,FALSE))+VLOOKUP(EQ$1,Conditions!$A:$CT,MATCH($B65&amp;"_b",Conditions!$S$1:$CT$1,0)+Conditions!$Q$2,FALSE),"")</f>
        <v/>
      </c>
      <c r="ER65" s="15" t="str">
        <f>IF(ER39,ER49*(VLOOKUP(ER$1,Conditions!$A:$CT,MATCH($B65&amp;"_m1",Conditions!$S$1:$CT$1,0)+Conditions!$Q$2,FALSE)*ER$19+ER$18*VLOOKUP(ER$1,Conditions!$A:$CT,MATCH($B65&amp;"_m2",Conditions!$S$1:$CT$1,0)+Conditions!$Q$2,FALSE))+VLOOKUP(ER$1,Conditions!$A:$CT,MATCH($B65&amp;"_b",Conditions!$S$1:$CT$1,0)+Conditions!$Q$2,FALSE),"")</f>
        <v/>
      </c>
      <c r="ES65" s="15" t="str">
        <f>IF(ES39,ES49*(VLOOKUP(ES$1,Conditions!$A:$CT,MATCH($B65&amp;"_m1",Conditions!$S$1:$CT$1,0)+Conditions!$Q$2,FALSE)*ES$19+ES$18*VLOOKUP(ES$1,Conditions!$A:$CT,MATCH($B65&amp;"_m2",Conditions!$S$1:$CT$1,0)+Conditions!$Q$2,FALSE))+VLOOKUP(ES$1,Conditions!$A:$CT,MATCH($B65&amp;"_b",Conditions!$S$1:$CT$1,0)+Conditions!$Q$2,FALSE),"")</f>
        <v/>
      </c>
      <c r="ET65" s="15" t="str">
        <f>IF(ET39,ET49*(VLOOKUP(ET$1,Conditions!$A:$CT,MATCH($B65&amp;"_m1",Conditions!$S$1:$CT$1,0)+Conditions!$Q$2,FALSE)*ET$19+ET$18*VLOOKUP(ET$1,Conditions!$A:$CT,MATCH($B65&amp;"_m2",Conditions!$S$1:$CT$1,0)+Conditions!$Q$2,FALSE))+VLOOKUP(ET$1,Conditions!$A:$CT,MATCH($B65&amp;"_b",Conditions!$S$1:$CT$1,0)+Conditions!$Q$2,FALSE),"")</f>
        <v/>
      </c>
      <c r="EU65" s="15" t="str">
        <f>IF(EU39,EU49*(VLOOKUP(EU$1,Conditions!$A:$CT,MATCH($B65&amp;"_m1",Conditions!$S$1:$CT$1,0)+Conditions!$Q$2,FALSE)*EU$19+EU$18*VLOOKUP(EU$1,Conditions!$A:$CT,MATCH($B65&amp;"_m2",Conditions!$S$1:$CT$1,0)+Conditions!$Q$2,FALSE))+VLOOKUP(EU$1,Conditions!$A:$CT,MATCH($B65&amp;"_b",Conditions!$S$1:$CT$1,0)+Conditions!$Q$2,FALSE),"")</f>
        <v/>
      </c>
      <c r="EV65" s="15" t="str">
        <f>IF(EV39,EV49*(VLOOKUP(EV$1,Conditions!$A:$CT,MATCH($B65&amp;"_m1",Conditions!$S$1:$CT$1,0)+Conditions!$Q$2,FALSE)*EV$19+EV$18*VLOOKUP(EV$1,Conditions!$A:$CT,MATCH($B65&amp;"_m2",Conditions!$S$1:$CT$1,0)+Conditions!$Q$2,FALSE))+VLOOKUP(EV$1,Conditions!$A:$CT,MATCH($B65&amp;"_b",Conditions!$S$1:$CT$1,0)+Conditions!$Q$2,FALSE),"")</f>
        <v/>
      </c>
      <c r="EW65" s="15" t="str">
        <f>IF(EW39,EW49*(VLOOKUP(EW$1,Conditions!$A:$CT,MATCH($B65&amp;"_m1",Conditions!$S$1:$CT$1,0)+Conditions!$Q$2,FALSE)*EW$19+EW$18*VLOOKUP(EW$1,Conditions!$A:$CT,MATCH($B65&amp;"_m2",Conditions!$S$1:$CT$1,0)+Conditions!$Q$2,FALSE))+VLOOKUP(EW$1,Conditions!$A:$CT,MATCH($B65&amp;"_b",Conditions!$S$1:$CT$1,0)+Conditions!$Q$2,FALSE),"")</f>
        <v/>
      </c>
      <c r="EX65" s="15" t="str">
        <f>IF(EX39,EX49*(VLOOKUP(EX$1,Conditions!$A:$CT,MATCH($B65&amp;"_m1",Conditions!$S$1:$CT$1,0)+Conditions!$Q$2,FALSE)*EX$19+EX$18*VLOOKUP(EX$1,Conditions!$A:$CT,MATCH($B65&amp;"_m2",Conditions!$S$1:$CT$1,0)+Conditions!$Q$2,FALSE))+VLOOKUP(EX$1,Conditions!$A:$CT,MATCH($B65&amp;"_b",Conditions!$S$1:$CT$1,0)+Conditions!$Q$2,FALSE),"")</f>
        <v/>
      </c>
      <c r="EY65" s="15" t="str">
        <f>IF(EY39,EY49*(VLOOKUP(EY$1,Conditions!$A:$CT,MATCH($B65&amp;"_m1",Conditions!$S$1:$CT$1,0)+Conditions!$Q$2,FALSE)*EY$19+EY$18*VLOOKUP(EY$1,Conditions!$A:$CT,MATCH($B65&amp;"_m2",Conditions!$S$1:$CT$1,0)+Conditions!$Q$2,FALSE))+VLOOKUP(EY$1,Conditions!$A:$CT,MATCH($B65&amp;"_b",Conditions!$S$1:$CT$1,0)+Conditions!$Q$2,FALSE),"")</f>
        <v/>
      </c>
      <c r="EZ65" s="15" t="str">
        <f>IF(EZ39,EZ49*(VLOOKUP(EZ$1,Conditions!$A:$CT,MATCH($B65&amp;"_m1",Conditions!$S$1:$CT$1,0)+Conditions!$Q$2,FALSE)*EZ$19+EZ$18*VLOOKUP(EZ$1,Conditions!$A:$CT,MATCH($B65&amp;"_m2",Conditions!$S$1:$CT$1,0)+Conditions!$Q$2,FALSE))+VLOOKUP(EZ$1,Conditions!$A:$CT,MATCH($B65&amp;"_b",Conditions!$S$1:$CT$1,0)+Conditions!$Q$2,FALSE),"")</f>
        <v/>
      </c>
      <c r="FA65" s="15" t="str">
        <f>IF(FA39,FA49*(VLOOKUP(FA$1,Conditions!$A:$CT,MATCH($B65&amp;"_m1",Conditions!$S$1:$CT$1,0)+Conditions!$Q$2,FALSE)*FA$19+FA$18*VLOOKUP(FA$1,Conditions!$A:$CT,MATCH($B65&amp;"_m2",Conditions!$S$1:$CT$1,0)+Conditions!$Q$2,FALSE))+VLOOKUP(FA$1,Conditions!$A:$CT,MATCH($B65&amp;"_b",Conditions!$S$1:$CT$1,0)+Conditions!$Q$2,FALSE),"")</f>
        <v/>
      </c>
      <c r="FB65" s="15" t="str">
        <f>IF(FB39,FB49*(VLOOKUP(FB$1,Conditions!$A:$CT,MATCH($B65&amp;"_m1",Conditions!$S$1:$CT$1,0)+Conditions!$Q$2,FALSE)*FB$19+FB$18*VLOOKUP(FB$1,Conditions!$A:$CT,MATCH($B65&amp;"_m2",Conditions!$S$1:$CT$1,0)+Conditions!$Q$2,FALSE))+VLOOKUP(FB$1,Conditions!$A:$CT,MATCH($B65&amp;"_b",Conditions!$S$1:$CT$1,0)+Conditions!$Q$2,FALSE),"")</f>
        <v/>
      </c>
      <c r="FC65" s="15" t="str">
        <f>IF(FC39,FC49*(VLOOKUP(FC$1,Conditions!$A:$CT,MATCH($B65&amp;"_m1",Conditions!$S$1:$CT$1,0)+Conditions!$Q$2,FALSE)*FC$19+FC$18*VLOOKUP(FC$1,Conditions!$A:$CT,MATCH($B65&amp;"_m2",Conditions!$S$1:$CT$1,0)+Conditions!$Q$2,FALSE))+VLOOKUP(FC$1,Conditions!$A:$CT,MATCH($B65&amp;"_b",Conditions!$S$1:$CT$1,0)+Conditions!$Q$2,FALSE),"")</f>
        <v/>
      </c>
      <c r="FD65" s="15" t="str">
        <f>IF(FD39,FD49*(VLOOKUP(FD$1,Conditions!$A:$CT,MATCH($B65&amp;"_m1",Conditions!$S$1:$CT$1,0)+Conditions!$Q$2,FALSE)*FD$19+FD$18*VLOOKUP(FD$1,Conditions!$A:$CT,MATCH($B65&amp;"_m2",Conditions!$S$1:$CT$1,0)+Conditions!$Q$2,FALSE))+VLOOKUP(FD$1,Conditions!$A:$CT,MATCH($B65&amp;"_b",Conditions!$S$1:$CT$1,0)+Conditions!$Q$2,FALSE),"")</f>
        <v/>
      </c>
      <c r="FE65" s="15" t="str">
        <f>IF(FE39,FE49*(VLOOKUP(FE$1,Conditions!$A:$CT,MATCH($B65&amp;"_m1",Conditions!$S$1:$CT$1,0)+Conditions!$Q$2,FALSE)*FE$19+FE$18*VLOOKUP(FE$1,Conditions!$A:$CT,MATCH($B65&amp;"_m2",Conditions!$S$1:$CT$1,0)+Conditions!$Q$2,FALSE))+VLOOKUP(FE$1,Conditions!$A:$CT,MATCH($B65&amp;"_b",Conditions!$S$1:$CT$1,0)+Conditions!$Q$2,FALSE),"")</f>
        <v/>
      </c>
      <c r="FF65" s="15" t="str">
        <f>IF(FF39,FF49*(VLOOKUP(FF$1,Conditions!$A:$CT,MATCH($B65&amp;"_m1",Conditions!$S$1:$CT$1,0)+Conditions!$Q$2,FALSE)*FF$19+FF$18*VLOOKUP(FF$1,Conditions!$A:$CT,MATCH($B65&amp;"_m2",Conditions!$S$1:$CT$1,0)+Conditions!$Q$2,FALSE))+VLOOKUP(FF$1,Conditions!$A:$CT,MATCH($B65&amp;"_b",Conditions!$S$1:$CT$1,0)+Conditions!$Q$2,FALSE),"")</f>
        <v/>
      </c>
      <c r="FG65" s="15" t="str">
        <f>IF(FG39,FG49*(VLOOKUP(FG$1,Conditions!$A:$CT,MATCH($B65&amp;"_m1",Conditions!$S$1:$CT$1,0)+Conditions!$Q$2,FALSE)*FG$19+FG$18*VLOOKUP(FG$1,Conditions!$A:$CT,MATCH($B65&amp;"_m2",Conditions!$S$1:$CT$1,0)+Conditions!$Q$2,FALSE))+VLOOKUP(FG$1,Conditions!$A:$CT,MATCH($B65&amp;"_b",Conditions!$S$1:$CT$1,0)+Conditions!$Q$2,FALSE),"")</f>
        <v/>
      </c>
      <c r="FH65" s="15" t="str">
        <f>IF(FH39,FH49*(VLOOKUP(FH$1,Conditions!$A:$CT,MATCH($B65&amp;"_m1",Conditions!$S$1:$CT$1,0)+Conditions!$Q$2,FALSE)*FH$19+FH$18*VLOOKUP(FH$1,Conditions!$A:$CT,MATCH($B65&amp;"_m2",Conditions!$S$1:$CT$1,0)+Conditions!$Q$2,FALSE))+VLOOKUP(FH$1,Conditions!$A:$CT,MATCH($B65&amp;"_b",Conditions!$S$1:$CT$1,0)+Conditions!$Q$2,FALSE),"")</f>
        <v/>
      </c>
      <c r="FI65" s="15" t="str">
        <f>IF(FI39,FI49*(VLOOKUP(FI$1,Conditions!$A:$CT,MATCH($B65&amp;"_m1",Conditions!$S$1:$CT$1,0)+Conditions!$Q$2,FALSE)*FI$19+FI$18*VLOOKUP(FI$1,Conditions!$A:$CT,MATCH($B65&amp;"_m2",Conditions!$S$1:$CT$1,0)+Conditions!$Q$2,FALSE))+VLOOKUP(FI$1,Conditions!$A:$CT,MATCH($B65&amp;"_b",Conditions!$S$1:$CT$1,0)+Conditions!$Q$2,FALSE),"")</f>
        <v/>
      </c>
      <c r="FJ65" s="15" t="str">
        <f>IF(FJ39,FJ49*(VLOOKUP(FJ$1,Conditions!$A:$CT,MATCH($B65&amp;"_m1",Conditions!$S$1:$CT$1,0)+Conditions!$Q$2,FALSE)*FJ$19+FJ$18*VLOOKUP(FJ$1,Conditions!$A:$CT,MATCH($B65&amp;"_m2",Conditions!$S$1:$CT$1,0)+Conditions!$Q$2,FALSE))+VLOOKUP(FJ$1,Conditions!$A:$CT,MATCH($B65&amp;"_b",Conditions!$S$1:$CT$1,0)+Conditions!$Q$2,FALSE),"")</f>
        <v/>
      </c>
      <c r="FK65" s="15" t="str">
        <f>IF(FK39,FK49*(VLOOKUP(FK$1,Conditions!$A:$CT,MATCH($B65&amp;"_m1",Conditions!$S$1:$CT$1,0)+Conditions!$Q$2,FALSE)*FK$19+FK$18*VLOOKUP(FK$1,Conditions!$A:$CT,MATCH($B65&amp;"_m2",Conditions!$S$1:$CT$1,0)+Conditions!$Q$2,FALSE))+VLOOKUP(FK$1,Conditions!$A:$CT,MATCH($B65&amp;"_b",Conditions!$S$1:$CT$1,0)+Conditions!$Q$2,FALSE),"")</f>
        <v/>
      </c>
      <c r="FL65" s="15" t="str">
        <f>IF(FL39,FL49*(VLOOKUP(FL$1,Conditions!$A:$CT,MATCH($B65&amp;"_m1",Conditions!$S$1:$CT$1,0)+Conditions!$Q$2,FALSE)*FL$19+FL$18*VLOOKUP(FL$1,Conditions!$A:$CT,MATCH($B65&amp;"_m2",Conditions!$S$1:$CT$1,0)+Conditions!$Q$2,FALSE))+VLOOKUP(FL$1,Conditions!$A:$CT,MATCH($B65&amp;"_b",Conditions!$S$1:$CT$1,0)+Conditions!$Q$2,FALSE),"")</f>
        <v/>
      </c>
      <c r="FM65" s="15" t="str">
        <f>IF(FM39,FM49*(VLOOKUP(FM$1,Conditions!$A:$CT,MATCH($B65&amp;"_m1",Conditions!$S$1:$CT$1,0)+Conditions!$Q$2,FALSE)*FM$19+FM$18*VLOOKUP(FM$1,Conditions!$A:$CT,MATCH($B65&amp;"_m2",Conditions!$S$1:$CT$1,0)+Conditions!$Q$2,FALSE))+VLOOKUP(FM$1,Conditions!$A:$CT,MATCH($B65&amp;"_b",Conditions!$S$1:$CT$1,0)+Conditions!$Q$2,FALSE),"")</f>
        <v/>
      </c>
      <c r="FN65" s="15" t="str">
        <f>IF(FN39,FN49*(VLOOKUP(FN$1,Conditions!$A:$CT,MATCH($B65&amp;"_m1",Conditions!$S$1:$CT$1,0)+Conditions!$Q$2,FALSE)*FN$19+FN$18*VLOOKUP(FN$1,Conditions!$A:$CT,MATCH($B65&amp;"_m2",Conditions!$S$1:$CT$1,0)+Conditions!$Q$2,FALSE))+VLOOKUP(FN$1,Conditions!$A:$CT,MATCH($B65&amp;"_b",Conditions!$S$1:$CT$1,0)+Conditions!$Q$2,FALSE),"")</f>
        <v/>
      </c>
      <c r="FO65" s="15" t="str">
        <f>IF(FO39,FO49*(VLOOKUP(FO$1,Conditions!$A:$CT,MATCH($B65&amp;"_m1",Conditions!$S$1:$CT$1,0)+Conditions!$Q$2,FALSE)*FO$19+FO$18*VLOOKUP(FO$1,Conditions!$A:$CT,MATCH($B65&amp;"_m2",Conditions!$S$1:$CT$1,0)+Conditions!$Q$2,FALSE))+VLOOKUP(FO$1,Conditions!$A:$CT,MATCH($B65&amp;"_b",Conditions!$S$1:$CT$1,0)+Conditions!$Q$2,FALSE),"")</f>
        <v/>
      </c>
      <c r="FP65" s="15" t="str">
        <f>IF(FP39,FP49*(VLOOKUP(FP$1,Conditions!$A:$CT,MATCH($B65&amp;"_m1",Conditions!$S$1:$CT$1,0)+Conditions!$Q$2,FALSE)*FP$19+FP$18*VLOOKUP(FP$1,Conditions!$A:$CT,MATCH($B65&amp;"_m2",Conditions!$S$1:$CT$1,0)+Conditions!$Q$2,FALSE))+VLOOKUP(FP$1,Conditions!$A:$CT,MATCH($B65&amp;"_b",Conditions!$S$1:$CT$1,0)+Conditions!$Q$2,FALSE),"")</f>
        <v/>
      </c>
      <c r="FQ65" s="15" t="str">
        <f>IF(FQ39,FQ49*(VLOOKUP(FQ$1,Conditions!$A:$CT,MATCH($B65&amp;"_m1",Conditions!$S$1:$CT$1,0)+Conditions!$Q$2,FALSE)*FQ$19+FQ$18*VLOOKUP(FQ$1,Conditions!$A:$CT,MATCH($B65&amp;"_m2",Conditions!$S$1:$CT$1,0)+Conditions!$Q$2,FALSE))+VLOOKUP(FQ$1,Conditions!$A:$CT,MATCH($B65&amp;"_b",Conditions!$S$1:$CT$1,0)+Conditions!$Q$2,FALSE),"")</f>
        <v/>
      </c>
      <c r="FR65" s="15" t="str">
        <f>IF(FR39,FR49*(VLOOKUP(FR$1,Conditions!$A:$CT,MATCH($B65&amp;"_m1",Conditions!$S$1:$CT$1,0)+Conditions!$Q$2,FALSE)*FR$19+FR$18*VLOOKUP(FR$1,Conditions!$A:$CT,MATCH($B65&amp;"_m2",Conditions!$S$1:$CT$1,0)+Conditions!$Q$2,FALSE))+VLOOKUP(FR$1,Conditions!$A:$CT,MATCH($B65&amp;"_b",Conditions!$S$1:$CT$1,0)+Conditions!$Q$2,FALSE),"")</f>
        <v/>
      </c>
      <c r="FS65" s="15" t="str">
        <f>IF(FS39,FS49*(VLOOKUP(FS$1,Conditions!$A:$CT,MATCH($B65&amp;"_m1",Conditions!$S$1:$CT$1,0)+Conditions!$Q$2,FALSE)*FS$19+FS$18*VLOOKUP(FS$1,Conditions!$A:$CT,MATCH($B65&amp;"_m2",Conditions!$S$1:$CT$1,0)+Conditions!$Q$2,FALSE))+VLOOKUP(FS$1,Conditions!$A:$CT,MATCH($B65&amp;"_b",Conditions!$S$1:$CT$1,0)+Conditions!$Q$2,FALSE),"")</f>
        <v/>
      </c>
      <c r="FT65" s="15" t="str">
        <f>IF(FT39,FT49*(VLOOKUP(FT$1,Conditions!$A:$CT,MATCH($B65&amp;"_m1",Conditions!$S$1:$CT$1,0)+Conditions!$Q$2,FALSE)*FT$19+FT$18*VLOOKUP(FT$1,Conditions!$A:$CT,MATCH($B65&amp;"_m2",Conditions!$S$1:$CT$1,0)+Conditions!$Q$2,FALSE))+VLOOKUP(FT$1,Conditions!$A:$CT,MATCH($B65&amp;"_b",Conditions!$S$1:$CT$1,0)+Conditions!$Q$2,FALSE),"")</f>
        <v/>
      </c>
      <c r="FU65" s="15" t="str">
        <f>IF(FU39,FU49*(VLOOKUP(FU$1,Conditions!$A:$CT,MATCH($B65&amp;"_m1",Conditions!$S$1:$CT$1,0)+Conditions!$Q$2,FALSE)*FU$19+FU$18*VLOOKUP(FU$1,Conditions!$A:$CT,MATCH($B65&amp;"_m2",Conditions!$S$1:$CT$1,0)+Conditions!$Q$2,FALSE))+VLOOKUP(FU$1,Conditions!$A:$CT,MATCH($B65&amp;"_b",Conditions!$S$1:$CT$1,0)+Conditions!$Q$2,FALSE),"")</f>
        <v/>
      </c>
      <c r="FV65" s="15" t="str">
        <f>IF(FV39,FV49*(VLOOKUP(FV$1,Conditions!$A:$CT,MATCH($B65&amp;"_m1",Conditions!$S$1:$CT$1,0)+Conditions!$Q$2,FALSE)*FV$19+FV$18*VLOOKUP(FV$1,Conditions!$A:$CT,MATCH($B65&amp;"_m2",Conditions!$S$1:$CT$1,0)+Conditions!$Q$2,FALSE))+VLOOKUP(FV$1,Conditions!$A:$CT,MATCH($B65&amp;"_b",Conditions!$S$1:$CT$1,0)+Conditions!$Q$2,FALSE),"")</f>
        <v/>
      </c>
      <c r="FW65" s="15" t="str">
        <f>IF(FW39,FW49*(VLOOKUP(FW$1,Conditions!$A:$CT,MATCH($B65&amp;"_m1",Conditions!$S$1:$CT$1,0)+Conditions!$Q$2,FALSE)*FW$19+FW$18*VLOOKUP(FW$1,Conditions!$A:$CT,MATCH($B65&amp;"_m2",Conditions!$S$1:$CT$1,0)+Conditions!$Q$2,FALSE))+VLOOKUP(FW$1,Conditions!$A:$CT,MATCH($B65&amp;"_b",Conditions!$S$1:$CT$1,0)+Conditions!$Q$2,FALSE),"")</f>
        <v/>
      </c>
      <c r="FX65" s="15" t="str">
        <f>IF(FX39,FX49*(VLOOKUP(FX$1,Conditions!$A:$CT,MATCH($B65&amp;"_m1",Conditions!$S$1:$CT$1,0)+Conditions!$Q$2,FALSE)*FX$19+FX$18*VLOOKUP(FX$1,Conditions!$A:$CT,MATCH($B65&amp;"_m2",Conditions!$S$1:$CT$1,0)+Conditions!$Q$2,FALSE))+VLOOKUP(FX$1,Conditions!$A:$CT,MATCH($B65&amp;"_b",Conditions!$S$1:$CT$1,0)+Conditions!$Q$2,FALSE),"")</f>
        <v/>
      </c>
      <c r="FY65" s="15" t="str">
        <f>IF(FY39,FY49*(VLOOKUP(FY$1,Conditions!$A:$CT,MATCH($B65&amp;"_m1",Conditions!$S$1:$CT$1,0)+Conditions!$Q$2,FALSE)*FY$19+FY$18*VLOOKUP(FY$1,Conditions!$A:$CT,MATCH($B65&amp;"_m2",Conditions!$S$1:$CT$1,0)+Conditions!$Q$2,FALSE))+VLOOKUP(FY$1,Conditions!$A:$CT,MATCH($B65&amp;"_b",Conditions!$S$1:$CT$1,0)+Conditions!$Q$2,FALSE),"")</f>
        <v/>
      </c>
      <c r="FZ65" s="15" t="str">
        <f>IF(FZ39,FZ49*(VLOOKUP(FZ$1,Conditions!$A:$CT,MATCH($B65&amp;"_m1",Conditions!$S$1:$CT$1,0)+Conditions!$Q$2,FALSE)*FZ$19+FZ$18*VLOOKUP(FZ$1,Conditions!$A:$CT,MATCH($B65&amp;"_m2",Conditions!$S$1:$CT$1,0)+Conditions!$Q$2,FALSE))+VLOOKUP(FZ$1,Conditions!$A:$CT,MATCH($B65&amp;"_b",Conditions!$S$1:$CT$1,0)+Conditions!$Q$2,FALSE),"")</f>
        <v/>
      </c>
      <c r="GA65" s="15" t="str">
        <f>IF(GA39,GA49*(VLOOKUP(GA$1,Conditions!$A:$CT,MATCH($B65&amp;"_m1",Conditions!$S$1:$CT$1,0)+Conditions!$Q$2,FALSE)*GA$19+GA$18*VLOOKUP(GA$1,Conditions!$A:$CT,MATCH($B65&amp;"_m2",Conditions!$S$1:$CT$1,0)+Conditions!$Q$2,FALSE))+VLOOKUP(GA$1,Conditions!$A:$CT,MATCH($B65&amp;"_b",Conditions!$S$1:$CT$1,0)+Conditions!$Q$2,FALSE),"")</f>
        <v/>
      </c>
      <c r="GB65" s="15" t="str">
        <f>IF(GB39,GB49*(VLOOKUP(GB$1,Conditions!$A:$CT,MATCH($B65&amp;"_m1",Conditions!$S$1:$CT$1,0)+Conditions!$Q$2,FALSE)*GB$19+GB$18*VLOOKUP(GB$1,Conditions!$A:$CT,MATCH($B65&amp;"_m2",Conditions!$S$1:$CT$1,0)+Conditions!$Q$2,FALSE))+VLOOKUP(GB$1,Conditions!$A:$CT,MATCH($B65&amp;"_b",Conditions!$S$1:$CT$1,0)+Conditions!$Q$2,FALSE),"")</f>
        <v/>
      </c>
      <c r="GC65" s="15" t="str">
        <f>IF(GC39,GC49*(VLOOKUP(GC$1,Conditions!$A:$CT,MATCH($B65&amp;"_m1",Conditions!$S$1:$CT$1,0)+Conditions!$Q$2,FALSE)*GC$19+GC$18*VLOOKUP(GC$1,Conditions!$A:$CT,MATCH($B65&amp;"_m2",Conditions!$S$1:$CT$1,0)+Conditions!$Q$2,FALSE))+VLOOKUP(GC$1,Conditions!$A:$CT,MATCH($B65&amp;"_b",Conditions!$S$1:$CT$1,0)+Conditions!$Q$2,FALSE),"")</f>
        <v/>
      </c>
      <c r="GD65" s="15" t="str">
        <f>IF(GD39,GD49*(VLOOKUP(GD$1,Conditions!$A:$CT,MATCH($B65&amp;"_m1",Conditions!$S$1:$CT$1,0)+Conditions!$Q$2,FALSE)*GD$19+GD$18*VLOOKUP(GD$1,Conditions!$A:$CT,MATCH($B65&amp;"_m2",Conditions!$S$1:$CT$1,0)+Conditions!$Q$2,FALSE))+VLOOKUP(GD$1,Conditions!$A:$CT,MATCH($B65&amp;"_b",Conditions!$S$1:$CT$1,0)+Conditions!$Q$2,FALSE),"")</f>
        <v/>
      </c>
      <c r="GE65" s="15" t="str">
        <f>IF(GE39,GE49*(VLOOKUP(GE$1,Conditions!$A:$CT,MATCH($B65&amp;"_m1",Conditions!$S$1:$CT$1,0)+Conditions!$Q$2,FALSE)*GE$19+GE$18*VLOOKUP(GE$1,Conditions!$A:$CT,MATCH($B65&amp;"_m2",Conditions!$S$1:$CT$1,0)+Conditions!$Q$2,FALSE))+VLOOKUP(GE$1,Conditions!$A:$CT,MATCH($B65&amp;"_b",Conditions!$S$1:$CT$1,0)+Conditions!$Q$2,FALSE),"")</f>
        <v/>
      </c>
      <c r="GF65" s="15" t="str">
        <f>IF(GF39,GF49*(VLOOKUP(GF$1,Conditions!$A:$CT,MATCH($B65&amp;"_m1",Conditions!$S$1:$CT$1,0)+Conditions!$Q$2,FALSE)*GF$19+GF$18*VLOOKUP(GF$1,Conditions!$A:$CT,MATCH($B65&amp;"_m2",Conditions!$S$1:$CT$1,0)+Conditions!$Q$2,FALSE))+VLOOKUP(GF$1,Conditions!$A:$CT,MATCH($B65&amp;"_b",Conditions!$S$1:$CT$1,0)+Conditions!$Q$2,FALSE),"")</f>
        <v/>
      </c>
      <c r="GG65" s="15" t="str">
        <f>IF(GG39,GG49*(VLOOKUP(GG$1,Conditions!$A:$CT,MATCH($B65&amp;"_m1",Conditions!$S$1:$CT$1,0)+Conditions!$Q$2,FALSE)*GG$19+GG$18*VLOOKUP(GG$1,Conditions!$A:$CT,MATCH($B65&amp;"_m2",Conditions!$S$1:$CT$1,0)+Conditions!$Q$2,FALSE))+VLOOKUP(GG$1,Conditions!$A:$CT,MATCH($B65&amp;"_b",Conditions!$S$1:$CT$1,0)+Conditions!$Q$2,FALSE),"")</f>
        <v/>
      </c>
      <c r="GH65" s="15" t="str">
        <f>IF(GH39,GH49*(VLOOKUP(GH$1,Conditions!$A:$CT,MATCH($B65&amp;"_m1",Conditions!$S$1:$CT$1,0)+Conditions!$Q$2,FALSE)*GH$19+GH$18*VLOOKUP(GH$1,Conditions!$A:$CT,MATCH($B65&amp;"_m2",Conditions!$S$1:$CT$1,0)+Conditions!$Q$2,FALSE))+VLOOKUP(GH$1,Conditions!$A:$CT,MATCH($B65&amp;"_b",Conditions!$S$1:$CT$1,0)+Conditions!$Q$2,FALSE),"")</f>
        <v/>
      </c>
      <c r="GI65" s="15" t="str">
        <f>IF(GI39,GI49*(VLOOKUP(GI$1,Conditions!$A:$CT,MATCH($B65&amp;"_m1",Conditions!$S$1:$CT$1,0)+Conditions!$Q$2,FALSE)*GI$19+GI$18*VLOOKUP(GI$1,Conditions!$A:$CT,MATCH($B65&amp;"_m2",Conditions!$S$1:$CT$1,0)+Conditions!$Q$2,FALSE))+VLOOKUP(GI$1,Conditions!$A:$CT,MATCH($B65&amp;"_b",Conditions!$S$1:$CT$1,0)+Conditions!$Q$2,FALSE),"")</f>
        <v/>
      </c>
      <c r="GJ65" s="15" t="str">
        <f>IF(GJ39,GJ49*(VLOOKUP(GJ$1,Conditions!$A:$CT,MATCH($B65&amp;"_m1",Conditions!$S$1:$CT$1,0)+Conditions!$Q$2,FALSE)*GJ$19+GJ$18*VLOOKUP(GJ$1,Conditions!$A:$CT,MATCH($B65&amp;"_m2",Conditions!$S$1:$CT$1,0)+Conditions!$Q$2,FALSE))+VLOOKUP(GJ$1,Conditions!$A:$CT,MATCH($B65&amp;"_b",Conditions!$S$1:$CT$1,0)+Conditions!$Q$2,FALSE),"")</f>
        <v/>
      </c>
      <c r="GK65" s="15" t="str">
        <f>IF(GK39,GK49*(VLOOKUP(GK$1,Conditions!$A:$CT,MATCH($B65&amp;"_m1",Conditions!$S$1:$CT$1,0)+Conditions!$Q$2,FALSE)*GK$19+GK$18*VLOOKUP(GK$1,Conditions!$A:$CT,MATCH($B65&amp;"_m2",Conditions!$S$1:$CT$1,0)+Conditions!$Q$2,FALSE))+VLOOKUP(GK$1,Conditions!$A:$CT,MATCH($B65&amp;"_b",Conditions!$S$1:$CT$1,0)+Conditions!$Q$2,FALSE),"")</f>
        <v/>
      </c>
      <c r="GL65" s="15" t="str">
        <f>IF(GL39,GL49*(VLOOKUP(GL$1,Conditions!$A:$CT,MATCH($B65&amp;"_m1",Conditions!$S$1:$CT$1,0)+Conditions!$Q$2,FALSE)*GL$19+GL$18*VLOOKUP(GL$1,Conditions!$A:$CT,MATCH($B65&amp;"_m2",Conditions!$S$1:$CT$1,0)+Conditions!$Q$2,FALSE))+VLOOKUP(GL$1,Conditions!$A:$CT,MATCH($B65&amp;"_b",Conditions!$S$1:$CT$1,0)+Conditions!$Q$2,FALSE),"")</f>
        <v/>
      </c>
      <c r="GM65" s="15" t="str">
        <f>IF(GM39,GM49*(VLOOKUP(GM$1,Conditions!$A:$CT,MATCH($B65&amp;"_m1",Conditions!$S$1:$CT$1,0)+Conditions!$Q$2,FALSE)*GM$19+GM$18*VLOOKUP(GM$1,Conditions!$A:$CT,MATCH($B65&amp;"_m2",Conditions!$S$1:$CT$1,0)+Conditions!$Q$2,FALSE))+VLOOKUP(GM$1,Conditions!$A:$CT,MATCH($B65&amp;"_b",Conditions!$S$1:$CT$1,0)+Conditions!$Q$2,FALSE),"")</f>
        <v/>
      </c>
      <c r="GN65" s="15" t="str">
        <f>IF(GN39,GN49*(VLOOKUP(GN$1,Conditions!$A:$CT,MATCH($B65&amp;"_m1",Conditions!$S$1:$CT$1,0)+Conditions!$Q$2,FALSE)*GN$19+GN$18*VLOOKUP(GN$1,Conditions!$A:$CT,MATCH($B65&amp;"_m2",Conditions!$S$1:$CT$1,0)+Conditions!$Q$2,FALSE))+VLOOKUP(GN$1,Conditions!$A:$CT,MATCH($B65&amp;"_b",Conditions!$S$1:$CT$1,0)+Conditions!$Q$2,FALSE),"")</f>
        <v/>
      </c>
      <c r="GO65" s="15" t="str">
        <f>IF(GO39,GO49*(VLOOKUP(GO$1,Conditions!$A:$CT,MATCH($B65&amp;"_m1",Conditions!$S$1:$CT$1,0)+Conditions!$Q$2,FALSE)*GO$19+GO$18*VLOOKUP(GO$1,Conditions!$A:$CT,MATCH($B65&amp;"_m2",Conditions!$S$1:$CT$1,0)+Conditions!$Q$2,FALSE))+VLOOKUP(GO$1,Conditions!$A:$CT,MATCH($B65&amp;"_b",Conditions!$S$1:$CT$1,0)+Conditions!$Q$2,FALSE),"")</f>
        <v/>
      </c>
      <c r="GP65" s="15" t="str">
        <f>IF(GP39,GP49*(VLOOKUP(GP$1,Conditions!$A:$CT,MATCH($B65&amp;"_m1",Conditions!$S$1:$CT$1,0)+Conditions!$Q$2,FALSE)*GP$19+GP$18*VLOOKUP(GP$1,Conditions!$A:$CT,MATCH($B65&amp;"_m2",Conditions!$S$1:$CT$1,0)+Conditions!$Q$2,FALSE))+VLOOKUP(GP$1,Conditions!$A:$CT,MATCH($B65&amp;"_b",Conditions!$S$1:$CT$1,0)+Conditions!$Q$2,FALSE),"")</f>
        <v/>
      </c>
      <c r="GQ65" s="15" t="str">
        <f>IF(GQ39,GQ49*(VLOOKUP(GQ$1,Conditions!$A:$CT,MATCH($B65&amp;"_m1",Conditions!$S$1:$CT$1,0)+Conditions!$Q$2,FALSE)*GQ$19+GQ$18*VLOOKUP(GQ$1,Conditions!$A:$CT,MATCH($B65&amp;"_m2",Conditions!$S$1:$CT$1,0)+Conditions!$Q$2,FALSE))+VLOOKUP(GQ$1,Conditions!$A:$CT,MATCH($B65&amp;"_b",Conditions!$S$1:$CT$1,0)+Conditions!$Q$2,FALSE),"")</f>
        <v/>
      </c>
      <c r="GR65" s="15" t="str">
        <f>IF(GR39,GR49*(VLOOKUP(GR$1,Conditions!$A:$CT,MATCH($B65&amp;"_m1",Conditions!$S$1:$CT$1,0)+Conditions!$Q$2,FALSE)*GR$19+GR$18*VLOOKUP(GR$1,Conditions!$A:$CT,MATCH($B65&amp;"_m2",Conditions!$S$1:$CT$1,0)+Conditions!$Q$2,FALSE))+VLOOKUP(GR$1,Conditions!$A:$CT,MATCH($B65&amp;"_b",Conditions!$S$1:$CT$1,0)+Conditions!$Q$2,FALSE),"")</f>
        <v/>
      </c>
      <c r="GS65" s="15" t="str">
        <f>IF(GS39,GS49*(VLOOKUP(GS$1,Conditions!$A:$CT,MATCH($B65&amp;"_m1",Conditions!$S$1:$CT$1,0)+Conditions!$Q$2,FALSE)*GS$19+GS$18*VLOOKUP(GS$1,Conditions!$A:$CT,MATCH($B65&amp;"_m2",Conditions!$S$1:$CT$1,0)+Conditions!$Q$2,FALSE))+VLOOKUP(GS$1,Conditions!$A:$CT,MATCH($B65&amp;"_b",Conditions!$S$1:$CT$1,0)+Conditions!$Q$2,FALSE),"")</f>
        <v/>
      </c>
      <c r="GT65" s="15" t="str">
        <f>IF(GT39,GT49*(VLOOKUP(GT$1,Conditions!$A:$CT,MATCH($B65&amp;"_m1",Conditions!$S$1:$CT$1,0)+Conditions!$Q$2,FALSE)*GT$19+GT$18*VLOOKUP(GT$1,Conditions!$A:$CT,MATCH($B65&amp;"_m2",Conditions!$S$1:$CT$1,0)+Conditions!$Q$2,FALSE))+VLOOKUP(GT$1,Conditions!$A:$CT,MATCH($B65&amp;"_b",Conditions!$S$1:$CT$1,0)+Conditions!$Q$2,FALSE),"")</f>
        <v/>
      </c>
      <c r="GU65" s="15" t="str">
        <f>IF(GU39,GU49*(VLOOKUP(GU$1,Conditions!$A:$CT,MATCH($B65&amp;"_m1",Conditions!$S$1:$CT$1,0)+Conditions!$Q$2,FALSE)*GU$19+GU$18*VLOOKUP(GU$1,Conditions!$A:$CT,MATCH($B65&amp;"_m2",Conditions!$S$1:$CT$1,0)+Conditions!$Q$2,FALSE))+VLOOKUP(GU$1,Conditions!$A:$CT,MATCH($B65&amp;"_b",Conditions!$S$1:$CT$1,0)+Conditions!$Q$2,FALSE),"")</f>
        <v/>
      </c>
      <c r="GV65" s="15" t="str">
        <f>IF(GV39,GV49*(VLOOKUP(GV$1,Conditions!$A:$CT,MATCH($B65&amp;"_m1",Conditions!$S$1:$CT$1,0)+Conditions!$Q$2,FALSE)*GV$19+GV$18*VLOOKUP(GV$1,Conditions!$A:$CT,MATCH($B65&amp;"_m2",Conditions!$S$1:$CT$1,0)+Conditions!$Q$2,FALSE))+VLOOKUP(GV$1,Conditions!$A:$CT,MATCH($B65&amp;"_b",Conditions!$S$1:$CT$1,0)+Conditions!$Q$2,FALSE),"")</f>
        <v/>
      </c>
      <c r="GW65" s="15" t="str">
        <f>IF(GW39,GW49*(VLOOKUP(GW$1,Conditions!$A:$CT,MATCH($B65&amp;"_m1",Conditions!$S$1:$CT$1,0)+Conditions!$Q$2,FALSE)*GW$19+GW$18*VLOOKUP(GW$1,Conditions!$A:$CT,MATCH($B65&amp;"_m2",Conditions!$S$1:$CT$1,0)+Conditions!$Q$2,FALSE))+VLOOKUP(GW$1,Conditions!$A:$CT,MATCH($B65&amp;"_b",Conditions!$S$1:$CT$1,0)+Conditions!$Q$2,FALSE),"")</f>
        <v/>
      </c>
      <c r="GX65" s="15" t="str">
        <f>IF(GX39,GX49*(VLOOKUP(GX$1,Conditions!$A:$CT,MATCH($B65&amp;"_m1",Conditions!$S$1:$CT$1,0)+Conditions!$Q$2,FALSE)*GX$19+GX$18*VLOOKUP(GX$1,Conditions!$A:$CT,MATCH($B65&amp;"_m2",Conditions!$S$1:$CT$1,0)+Conditions!$Q$2,FALSE))+VLOOKUP(GX$1,Conditions!$A:$CT,MATCH($B65&amp;"_b",Conditions!$S$1:$CT$1,0)+Conditions!$Q$2,FALSE),"")</f>
        <v/>
      </c>
      <c r="GY65" s="15" t="str">
        <f>IF(GY39,GY49*(VLOOKUP(GY$1,Conditions!$A:$CT,MATCH($B65&amp;"_m1",Conditions!$S$1:$CT$1,0)+Conditions!$Q$2,FALSE)*GY$19+GY$18*VLOOKUP(GY$1,Conditions!$A:$CT,MATCH($B65&amp;"_m2",Conditions!$S$1:$CT$1,0)+Conditions!$Q$2,FALSE))+VLOOKUP(GY$1,Conditions!$A:$CT,MATCH($B65&amp;"_b",Conditions!$S$1:$CT$1,0)+Conditions!$Q$2,FALSE),"")</f>
        <v/>
      </c>
      <c r="GZ65" s="15" t="str">
        <f>IF(GZ39,GZ49*(VLOOKUP(GZ$1,Conditions!$A:$CT,MATCH($B65&amp;"_m1",Conditions!$S$1:$CT$1,0)+Conditions!$Q$2,FALSE)*GZ$19+GZ$18*VLOOKUP(GZ$1,Conditions!$A:$CT,MATCH($B65&amp;"_m2",Conditions!$S$1:$CT$1,0)+Conditions!$Q$2,FALSE))+VLOOKUP(GZ$1,Conditions!$A:$CT,MATCH($B65&amp;"_b",Conditions!$S$1:$CT$1,0)+Conditions!$Q$2,FALSE),"")</f>
        <v/>
      </c>
      <c r="HA65" s="15" t="str">
        <f>IF(HA39,HA49*(VLOOKUP(HA$1,Conditions!$A:$CT,MATCH($B65&amp;"_m1",Conditions!$S$1:$CT$1,0)+Conditions!$Q$2,FALSE)*HA$19+HA$18*VLOOKUP(HA$1,Conditions!$A:$CT,MATCH($B65&amp;"_m2",Conditions!$S$1:$CT$1,0)+Conditions!$Q$2,FALSE))+VLOOKUP(HA$1,Conditions!$A:$CT,MATCH($B65&amp;"_b",Conditions!$S$1:$CT$1,0)+Conditions!$Q$2,FALSE),"")</f>
        <v/>
      </c>
      <c r="HB65" s="15" t="str">
        <f>IF(HB39,HB49*(VLOOKUP(HB$1,Conditions!$A:$CT,MATCH($B65&amp;"_m1",Conditions!$S$1:$CT$1,0)+Conditions!$Q$2,FALSE)*HB$19+HB$18*VLOOKUP(HB$1,Conditions!$A:$CT,MATCH($B65&amp;"_m2",Conditions!$S$1:$CT$1,0)+Conditions!$Q$2,FALSE))+VLOOKUP(HB$1,Conditions!$A:$CT,MATCH($B65&amp;"_b",Conditions!$S$1:$CT$1,0)+Conditions!$Q$2,FALSE),"")</f>
        <v/>
      </c>
      <c r="HC65" s="15" t="str">
        <f>IF(HC39,HC49*(VLOOKUP(HC$1,Conditions!$A:$CT,MATCH($B65&amp;"_m1",Conditions!$S$1:$CT$1,0)+Conditions!$Q$2,FALSE)*HC$19+HC$18*VLOOKUP(HC$1,Conditions!$A:$CT,MATCH($B65&amp;"_m2",Conditions!$S$1:$CT$1,0)+Conditions!$Q$2,FALSE))+VLOOKUP(HC$1,Conditions!$A:$CT,MATCH($B65&amp;"_b",Conditions!$S$1:$CT$1,0)+Conditions!$Q$2,FALSE),"")</f>
        <v/>
      </c>
      <c r="HD65" s="15" t="str">
        <f>IF(HD39,HD49*(VLOOKUP(HD$1,Conditions!$A:$CT,MATCH($B65&amp;"_m1",Conditions!$S$1:$CT$1,0)+Conditions!$Q$2,FALSE)*HD$19+HD$18*VLOOKUP(HD$1,Conditions!$A:$CT,MATCH($B65&amp;"_m2",Conditions!$S$1:$CT$1,0)+Conditions!$Q$2,FALSE))+VLOOKUP(HD$1,Conditions!$A:$CT,MATCH($B65&amp;"_b",Conditions!$S$1:$CT$1,0)+Conditions!$Q$2,FALSE),"")</f>
        <v/>
      </c>
      <c r="HE65" s="15" t="str">
        <f>IF(HE39,HE49*(VLOOKUP(HE$1,Conditions!$A:$CT,MATCH($B65&amp;"_m1",Conditions!$S$1:$CT$1,0)+Conditions!$Q$2,FALSE)*HE$19+HE$18*VLOOKUP(HE$1,Conditions!$A:$CT,MATCH($B65&amp;"_m2",Conditions!$S$1:$CT$1,0)+Conditions!$Q$2,FALSE))+VLOOKUP(HE$1,Conditions!$A:$CT,MATCH($B65&amp;"_b",Conditions!$S$1:$CT$1,0)+Conditions!$Q$2,FALSE),"")</f>
        <v/>
      </c>
      <c r="HF65" s="15" t="str">
        <f>IF(HF39,HF49*(VLOOKUP(HF$1,Conditions!$A:$CT,MATCH($B65&amp;"_m1",Conditions!$S$1:$CT$1,0)+Conditions!$Q$2,FALSE)*HF$19+HF$18*VLOOKUP(HF$1,Conditions!$A:$CT,MATCH($B65&amp;"_m2",Conditions!$S$1:$CT$1,0)+Conditions!$Q$2,FALSE))+VLOOKUP(HF$1,Conditions!$A:$CT,MATCH($B65&amp;"_b",Conditions!$S$1:$CT$1,0)+Conditions!$Q$2,FALSE),"")</f>
        <v/>
      </c>
      <c r="HG65" s="15" t="str">
        <f>IF(HG39,HG49*(VLOOKUP(HG$1,Conditions!$A:$CT,MATCH($B65&amp;"_m1",Conditions!$S$1:$CT$1,0)+Conditions!$Q$2,FALSE)*HG$19+HG$18*VLOOKUP(HG$1,Conditions!$A:$CT,MATCH($B65&amp;"_m2",Conditions!$S$1:$CT$1,0)+Conditions!$Q$2,FALSE))+VLOOKUP(HG$1,Conditions!$A:$CT,MATCH($B65&amp;"_b",Conditions!$S$1:$CT$1,0)+Conditions!$Q$2,FALSE),"")</f>
        <v/>
      </c>
      <c r="HH65" s="15" t="str">
        <f>IF(HH39,HH49*(VLOOKUP(HH$1,Conditions!$A:$CT,MATCH($B65&amp;"_m1",Conditions!$S$1:$CT$1,0)+Conditions!$Q$2,FALSE)*HH$19+HH$18*VLOOKUP(HH$1,Conditions!$A:$CT,MATCH($B65&amp;"_m2",Conditions!$S$1:$CT$1,0)+Conditions!$Q$2,FALSE))+VLOOKUP(HH$1,Conditions!$A:$CT,MATCH($B65&amp;"_b",Conditions!$S$1:$CT$1,0)+Conditions!$Q$2,FALSE),"")</f>
        <v/>
      </c>
      <c r="HI65" s="15" t="str">
        <f>IF(HI39,HI49*(VLOOKUP(HI$1,Conditions!$A:$CT,MATCH($B65&amp;"_m1",Conditions!$S$1:$CT$1,0)+Conditions!$Q$2,FALSE)*HI$19+HI$18*VLOOKUP(HI$1,Conditions!$A:$CT,MATCH($B65&amp;"_m2",Conditions!$S$1:$CT$1,0)+Conditions!$Q$2,FALSE))+VLOOKUP(HI$1,Conditions!$A:$CT,MATCH($B65&amp;"_b",Conditions!$S$1:$CT$1,0)+Conditions!$Q$2,FALSE),"")</f>
        <v/>
      </c>
      <c r="HJ65" s="15" t="str">
        <f>IF(HJ39,HJ49*(VLOOKUP(HJ$1,Conditions!$A:$CT,MATCH($B65&amp;"_m1",Conditions!$S$1:$CT$1,0)+Conditions!$Q$2,FALSE)*HJ$19+HJ$18*VLOOKUP(HJ$1,Conditions!$A:$CT,MATCH($B65&amp;"_m2",Conditions!$S$1:$CT$1,0)+Conditions!$Q$2,FALSE))+VLOOKUP(HJ$1,Conditions!$A:$CT,MATCH($B65&amp;"_b",Conditions!$S$1:$CT$1,0)+Conditions!$Q$2,FALSE),"")</f>
        <v/>
      </c>
      <c r="HK65" s="15" t="str">
        <f>IF(HK39,HK49*(VLOOKUP(HK$1,Conditions!$A:$CT,MATCH($B65&amp;"_m1",Conditions!$S$1:$CT$1,0)+Conditions!$Q$2,FALSE)*HK$19+HK$18*VLOOKUP(HK$1,Conditions!$A:$CT,MATCH($B65&amp;"_m2",Conditions!$S$1:$CT$1,0)+Conditions!$Q$2,FALSE))+VLOOKUP(HK$1,Conditions!$A:$CT,MATCH($B65&amp;"_b",Conditions!$S$1:$CT$1,0)+Conditions!$Q$2,FALSE),"")</f>
        <v/>
      </c>
      <c r="HL65" s="15" t="str">
        <f>IF(HL39,HL49*(VLOOKUP(HL$1,Conditions!$A:$CT,MATCH($B65&amp;"_m1",Conditions!$S$1:$CT$1,0)+Conditions!$Q$2,FALSE)*HL$19+HL$18*VLOOKUP(HL$1,Conditions!$A:$CT,MATCH($B65&amp;"_m2",Conditions!$S$1:$CT$1,0)+Conditions!$Q$2,FALSE))+VLOOKUP(HL$1,Conditions!$A:$CT,MATCH($B65&amp;"_b",Conditions!$S$1:$CT$1,0)+Conditions!$Q$2,FALSE),"")</f>
        <v/>
      </c>
      <c r="HM65" s="15" t="str">
        <f>IF(HM39,HM49*(VLOOKUP(HM$1,Conditions!$A:$CT,MATCH($B65&amp;"_m1",Conditions!$S$1:$CT$1,0)+Conditions!$Q$2,FALSE)*HM$19+HM$18*VLOOKUP(HM$1,Conditions!$A:$CT,MATCH($B65&amp;"_m2",Conditions!$S$1:$CT$1,0)+Conditions!$Q$2,FALSE))+VLOOKUP(HM$1,Conditions!$A:$CT,MATCH($B65&amp;"_b",Conditions!$S$1:$CT$1,0)+Conditions!$Q$2,FALSE),"")</f>
        <v/>
      </c>
      <c r="HN65" s="15" t="str">
        <f>IF(HN39,HN49*(VLOOKUP(HN$1,Conditions!$A:$CT,MATCH($B65&amp;"_m1",Conditions!$S$1:$CT$1,0)+Conditions!$Q$2,FALSE)*HN$19+HN$18*VLOOKUP(HN$1,Conditions!$A:$CT,MATCH($B65&amp;"_m2",Conditions!$S$1:$CT$1,0)+Conditions!$Q$2,FALSE))+VLOOKUP(HN$1,Conditions!$A:$CT,MATCH($B65&amp;"_b",Conditions!$S$1:$CT$1,0)+Conditions!$Q$2,FALSE),"")</f>
        <v/>
      </c>
      <c r="HO65" s="15" t="str">
        <f>IF(HO39,HO49*(VLOOKUP(HO$1,Conditions!$A:$CT,MATCH($B65&amp;"_m1",Conditions!$S$1:$CT$1,0)+Conditions!$Q$2,FALSE)*HO$19+HO$18*VLOOKUP(HO$1,Conditions!$A:$CT,MATCH($B65&amp;"_m2",Conditions!$S$1:$CT$1,0)+Conditions!$Q$2,FALSE))+VLOOKUP(HO$1,Conditions!$A:$CT,MATCH($B65&amp;"_b",Conditions!$S$1:$CT$1,0)+Conditions!$Q$2,FALSE),"")</f>
        <v/>
      </c>
      <c r="HP65" s="15" t="str">
        <f>IF(HP39,HP49*(VLOOKUP(HP$1,Conditions!$A:$CT,MATCH($B65&amp;"_m1",Conditions!$S$1:$CT$1,0)+Conditions!$Q$2,FALSE)*HP$19+HP$18*VLOOKUP(HP$1,Conditions!$A:$CT,MATCH($B65&amp;"_m2",Conditions!$S$1:$CT$1,0)+Conditions!$Q$2,FALSE))+VLOOKUP(HP$1,Conditions!$A:$CT,MATCH($B65&amp;"_b",Conditions!$S$1:$CT$1,0)+Conditions!$Q$2,FALSE),"")</f>
        <v/>
      </c>
      <c r="HQ65" s="15" t="str">
        <f>IF(HQ39,HQ49*(VLOOKUP(HQ$1,Conditions!$A:$CT,MATCH($B65&amp;"_m1",Conditions!$S$1:$CT$1,0)+Conditions!$Q$2,FALSE)*HQ$19+HQ$18*VLOOKUP(HQ$1,Conditions!$A:$CT,MATCH($B65&amp;"_m2",Conditions!$S$1:$CT$1,0)+Conditions!$Q$2,FALSE))+VLOOKUP(HQ$1,Conditions!$A:$CT,MATCH($B65&amp;"_b",Conditions!$S$1:$CT$1,0)+Conditions!$Q$2,FALSE),"")</f>
        <v/>
      </c>
      <c r="HR65" s="15" t="str">
        <f>IF(HR39,HR49*(VLOOKUP(HR$1,Conditions!$A:$CT,MATCH($B65&amp;"_m1",Conditions!$S$1:$CT$1,0)+Conditions!$Q$2,FALSE)*HR$19+HR$18*VLOOKUP(HR$1,Conditions!$A:$CT,MATCH($B65&amp;"_m2",Conditions!$S$1:$CT$1,0)+Conditions!$Q$2,FALSE))+VLOOKUP(HR$1,Conditions!$A:$CT,MATCH($B65&amp;"_b",Conditions!$S$1:$CT$1,0)+Conditions!$Q$2,FALSE),"")</f>
        <v/>
      </c>
      <c r="HS65" s="15" t="str">
        <f>IF(HS39,HS49*(VLOOKUP(HS$1,Conditions!$A:$CT,MATCH($B65&amp;"_m1",Conditions!$S$1:$CT$1,0)+Conditions!$Q$2,FALSE)*HS$19+HS$18*VLOOKUP(HS$1,Conditions!$A:$CT,MATCH($B65&amp;"_m2",Conditions!$S$1:$CT$1,0)+Conditions!$Q$2,FALSE))+VLOOKUP(HS$1,Conditions!$A:$CT,MATCH($B65&amp;"_b",Conditions!$S$1:$CT$1,0)+Conditions!$Q$2,FALSE),"")</f>
        <v/>
      </c>
      <c r="HT65" s="15" t="str">
        <f>IF(HT39,HT49*(VLOOKUP(HT$1,Conditions!$A:$CT,MATCH($B65&amp;"_m1",Conditions!$S$1:$CT$1,0)+Conditions!$Q$2,FALSE)*HT$19+HT$18*VLOOKUP(HT$1,Conditions!$A:$CT,MATCH($B65&amp;"_m2",Conditions!$S$1:$CT$1,0)+Conditions!$Q$2,FALSE))+VLOOKUP(HT$1,Conditions!$A:$CT,MATCH($B65&amp;"_b",Conditions!$S$1:$CT$1,0)+Conditions!$Q$2,FALSE),"")</f>
        <v/>
      </c>
      <c r="HU65" s="15" t="str">
        <f>IF(HU39,HU49*(VLOOKUP(HU$1,Conditions!$A:$CT,MATCH($B65&amp;"_m1",Conditions!$S$1:$CT$1,0)+Conditions!$Q$2,FALSE)*HU$19+HU$18*VLOOKUP(HU$1,Conditions!$A:$CT,MATCH($B65&amp;"_m2",Conditions!$S$1:$CT$1,0)+Conditions!$Q$2,FALSE))+VLOOKUP(HU$1,Conditions!$A:$CT,MATCH($B65&amp;"_b",Conditions!$S$1:$CT$1,0)+Conditions!$Q$2,FALSE),"")</f>
        <v/>
      </c>
      <c r="HV65" s="15" t="str">
        <f>IF(HV39,HV49*(VLOOKUP(HV$1,Conditions!$A:$CT,MATCH($B65&amp;"_m1",Conditions!$S$1:$CT$1,0)+Conditions!$Q$2,FALSE)*HV$19+HV$18*VLOOKUP(HV$1,Conditions!$A:$CT,MATCH($B65&amp;"_m2",Conditions!$S$1:$CT$1,0)+Conditions!$Q$2,FALSE))+VLOOKUP(HV$1,Conditions!$A:$CT,MATCH($B65&amp;"_b",Conditions!$S$1:$CT$1,0)+Conditions!$Q$2,FALSE),"")</f>
        <v/>
      </c>
      <c r="HW65" s="15" t="str">
        <f>IF(HW39,HW49*(VLOOKUP(HW$1,Conditions!$A:$CT,MATCH($B65&amp;"_m1",Conditions!$S$1:$CT$1,0)+Conditions!$Q$2,FALSE)*HW$19+HW$18*VLOOKUP(HW$1,Conditions!$A:$CT,MATCH($B65&amp;"_m2",Conditions!$S$1:$CT$1,0)+Conditions!$Q$2,FALSE))+VLOOKUP(HW$1,Conditions!$A:$CT,MATCH($B65&amp;"_b",Conditions!$S$1:$CT$1,0)+Conditions!$Q$2,FALSE),"")</f>
        <v/>
      </c>
      <c r="HX65" s="15" t="str">
        <f>IF(HX39,HX49*(VLOOKUP(HX$1,Conditions!$A:$CT,MATCH($B65&amp;"_m1",Conditions!$S$1:$CT$1,0)+Conditions!$Q$2,FALSE)*HX$19+HX$18*VLOOKUP(HX$1,Conditions!$A:$CT,MATCH($B65&amp;"_m2",Conditions!$S$1:$CT$1,0)+Conditions!$Q$2,FALSE))+VLOOKUP(HX$1,Conditions!$A:$CT,MATCH($B65&amp;"_b",Conditions!$S$1:$CT$1,0)+Conditions!$Q$2,FALSE),"")</f>
        <v/>
      </c>
      <c r="HY65" s="15" t="str">
        <f>IF(HY39,HY49*(VLOOKUP(HY$1,Conditions!$A:$CT,MATCH($B65&amp;"_m1",Conditions!$S$1:$CT$1,0)+Conditions!$Q$2,FALSE)*HY$19+HY$18*VLOOKUP(HY$1,Conditions!$A:$CT,MATCH($B65&amp;"_m2",Conditions!$S$1:$CT$1,0)+Conditions!$Q$2,FALSE))+VLOOKUP(HY$1,Conditions!$A:$CT,MATCH($B65&amp;"_b",Conditions!$S$1:$CT$1,0)+Conditions!$Q$2,FALSE),"")</f>
        <v/>
      </c>
      <c r="HZ65" s="15" t="str">
        <f>IF(HZ39,HZ49*(VLOOKUP(HZ$1,Conditions!$A:$CT,MATCH($B65&amp;"_m1",Conditions!$S$1:$CT$1,0)+Conditions!$Q$2,FALSE)*HZ$19+HZ$18*VLOOKUP(HZ$1,Conditions!$A:$CT,MATCH($B65&amp;"_m2",Conditions!$S$1:$CT$1,0)+Conditions!$Q$2,FALSE))+VLOOKUP(HZ$1,Conditions!$A:$CT,MATCH($B65&amp;"_b",Conditions!$S$1:$CT$1,0)+Conditions!$Q$2,FALSE),"")</f>
        <v/>
      </c>
      <c r="IA65" s="15" t="str">
        <f>IF(IA39,IA49*(VLOOKUP(IA$1,Conditions!$A:$CT,MATCH($B65&amp;"_m1",Conditions!$S$1:$CT$1,0)+Conditions!$Q$2,FALSE)*IA$19+IA$18*VLOOKUP(IA$1,Conditions!$A:$CT,MATCH($B65&amp;"_m2",Conditions!$S$1:$CT$1,0)+Conditions!$Q$2,FALSE))+VLOOKUP(IA$1,Conditions!$A:$CT,MATCH($B65&amp;"_b",Conditions!$S$1:$CT$1,0)+Conditions!$Q$2,FALSE),"")</f>
        <v/>
      </c>
      <c r="IB65" s="15" t="str">
        <f>IF(IB39,IB49*(VLOOKUP(IB$1,Conditions!$A:$CT,MATCH($B65&amp;"_m1",Conditions!$S$1:$CT$1,0)+Conditions!$Q$2,FALSE)*IB$19+IB$18*VLOOKUP(IB$1,Conditions!$A:$CT,MATCH($B65&amp;"_m2",Conditions!$S$1:$CT$1,0)+Conditions!$Q$2,FALSE))+VLOOKUP(IB$1,Conditions!$A:$CT,MATCH($B65&amp;"_b",Conditions!$S$1:$CT$1,0)+Conditions!$Q$2,FALSE),"")</f>
        <v/>
      </c>
      <c r="IC65" s="15" t="str">
        <f>IF(IC39,IC49*(VLOOKUP(IC$1,Conditions!$A:$CT,MATCH($B65&amp;"_m1",Conditions!$S$1:$CT$1,0)+Conditions!$Q$2,FALSE)*IC$19+IC$18*VLOOKUP(IC$1,Conditions!$A:$CT,MATCH($B65&amp;"_m2",Conditions!$S$1:$CT$1,0)+Conditions!$Q$2,FALSE))+VLOOKUP(IC$1,Conditions!$A:$CT,MATCH($B65&amp;"_b",Conditions!$S$1:$CT$1,0)+Conditions!$Q$2,FALSE),"")</f>
        <v/>
      </c>
      <c r="ID65" s="15" t="str">
        <f>IF(ID39,ID49*(VLOOKUP(ID$1,Conditions!$A:$CT,MATCH($B65&amp;"_m1",Conditions!$S$1:$CT$1,0)+Conditions!$Q$2,FALSE)*ID$19+ID$18*VLOOKUP(ID$1,Conditions!$A:$CT,MATCH($B65&amp;"_m2",Conditions!$S$1:$CT$1,0)+Conditions!$Q$2,FALSE))+VLOOKUP(ID$1,Conditions!$A:$CT,MATCH($B65&amp;"_b",Conditions!$S$1:$CT$1,0)+Conditions!$Q$2,FALSE),"")</f>
        <v/>
      </c>
      <c r="IE65" s="15" t="str">
        <f>IF(IE39,IE49*(VLOOKUP(IE$1,Conditions!$A:$CT,MATCH($B65&amp;"_m1",Conditions!$S$1:$CT$1,0)+Conditions!$Q$2,FALSE)*IE$19+IE$18*VLOOKUP(IE$1,Conditions!$A:$CT,MATCH($B65&amp;"_m2",Conditions!$S$1:$CT$1,0)+Conditions!$Q$2,FALSE))+VLOOKUP(IE$1,Conditions!$A:$CT,MATCH($B65&amp;"_b",Conditions!$S$1:$CT$1,0)+Conditions!$Q$2,FALSE),"")</f>
        <v/>
      </c>
      <c r="IF65" s="15" t="str">
        <f>IF(IF39,IF49*(VLOOKUP(IF$1,Conditions!$A:$CT,MATCH($B65&amp;"_m1",Conditions!$S$1:$CT$1,0)+Conditions!$Q$2,FALSE)*IF$19+IF$18*VLOOKUP(IF$1,Conditions!$A:$CT,MATCH($B65&amp;"_m2",Conditions!$S$1:$CT$1,0)+Conditions!$Q$2,FALSE))+VLOOKUP(IF$1,Conditions!$A:$CT,MATCH($B65&amp;"_b",Conditions!$S$1:$CT$1,0)+Conditions!$Q$2,FALSE),"")</f>
        <v/>
      </c>
      <c r="IG65" s="15" t="str">
        <f>IF(IG39,IG49*(VLOOKUP(IG$1,Conditions!$A:$CT,MATCH($B65&amp;"_m1",Conditions!$S$1:$CT$1,0)+Conditions!$Q$2,FALSE)*IG$19+IG$18*VLOOKUP(IG$1,Conditions!$A:$CT,MATCH($B65&amp;"_m2",Conditions!$S$1:$CT$1,0)+Conditions!$Q$2,FALSE))+VLOOKUP(IG$1,Conditions!$A:$CT,MATCH($B65&amp;"_b",Conditions!$S$1:$CT$1,0)+Conditions!$Q$2,FALSE),"")</f>
        <v/>
      </c>
      <c r="IH65" s="15" t="str">
        <f>IF(IH39,IH49*(VLOOKUP(IH$1,Conditions!$A:$CT,MATCH($B65&amp;"_m1",Conditions!$S$1:$CT$1,0)+Conditions!$Q$2,FALSE)*IH$19+IH$18*VLOOKUP(IH$1,Conditions!$A:$CT,MATCH($B65&amp;"_m2",Conditions!$S$1:$CT$1,0)+Conditions!$Q$2,FALSE))+VLOOKUP(IH$1,Conditions!$A:$CT,MATCH($B65&amp;"_b",Conditions!$S$1:$CT$1,0)+Conditions!$Q$2,FALSE),"")</f>
        <v/>
      </c>
      <c r="II65" s="15" t="str">
        <f>IF(II39,II49*(VLOOKUP(II$1,Conditions!$A:$CT,MATCH($B65&amp;"_m1",Conditions!$S$1:$CT$1,0)+Conditions!$Q$2,FALSE)*II$19+II$18*VLOOKUP(II$1,Conditions!$A:$CT,MATCH($B65&amp;"_m2",Conditions!$S$1:$CT$1,0)+Conditions!$Q$2,FALSE))+VLOOKUP(II$1,Conditions!$A:$CT,MATCH($B65&amp;"_b",Conditions!$S$1:$CT$1,0)+Conditions!$Q$2,FALSE),"")</f>
        <v/>
      </c>
      <c r="IJ65" s="15" t="str">
        <f>IF(IJ39,IJ49*(VLOOKUP(IJ$1,Conditions!$A:$CT,MATCH($B65&amp;"_m1",Conditions!$S$1:$CT$1,0)+Conditions!$Q$2,FALSE)*IJ$19+IJ$18*VLOOKUP(IJ$1,Conditions!$A:$CT,MATCH($B65&amp;"_m2",Conditions!$S$1:$CT$1,0)+Conditions!$Q$2,FALSE))+VLOOKUP(IJ$1,Conditions!$A:$CT,MATCH($B65&amp;"_b",Conditions!$S$1:$CT$1,0)+Conditions!$Q$2,FALSE),"")</f>
        <v/>
      </c>
      <c r="IK65" s="15" t="str">
        <f>IF(IK39,IK49*(VLOOKUP(IK$1,Conditions!$A:$CT,MATCH($B65&amp;"_m1",Conditions!$S$1:$CT$1,0)+Conditions!$Q$2,FALSE)*IK$19+IK$18*VLOOKUP(IK$1,Conditions!$A:$CT,MATCH($B65&amp;"_m2",Conditions!$S$1:$CT$1,0)+Conditions!$Q$2,FALSE))+VLOOKUP(IK$1,Conditions!$A:$CT,MATCH($B65&amp;"_b",Conditions!$S$1:$CT$1,0)+Conditions!$Q$2,FALSE),"")</f>
        <v/>
      </c>
      <c r="IL65" s="15" t="str">
        <f>IF(IL39,IL49*(VLOOKUP(IL$1,Conditions!$A:$CT,MATCH($B65&amp;"_m1",Conditions!$S$1:$CT$1,0)+Conditions!$Q$2,FALSE)*IL$19+IL$18*VLOOKUP(IL$1,Conditions!$A:$CT,MATCH($B65&amp;"_m2",Conditions!$S$1:$CT$1,0)+Conditions!$Q$2,FALSE))+VLOOKUP(IL$1,Conditions!$A:$CT,MATCH($B65&amp;"_b",Conditions!$S$1:$CT$1,0)+Conditions!$Q$2,FALSE),"")</f>
        <v/>
      </c>
      <c r="IM65" s="15" t="str">
        <f>IF(IM39,IM49*(VLOOKUP(IM$1,Conditions!$A:$CT,MATCH($B65&amp;"_m1",Conditions!$S$1:$CT$1,0)+Conditions!$Q$2,FALSE)*IM$19+IM$18*VLOOKUP(IM$1,Conditions!$A:$CT,MATCH($B65&amp;"_m2",Conditions!$S$1:$CT$1,0)+Conditions!$Q$2,FALSE))+VLOOKUP(IM$1,Conditions!$A:$CT,MATCH($B65&amp;"_b",Conditions!$S$1:$CT$1,0)+Conditions!$Q$2,FALSE),"")</f>
        <v/>
      </c>
      <c r="IN65" s="15" t="str">
        <f>IF(IN39,IN49*(VLOOKUP(IN$1,Conditions!$A:$CT,MATCH($B65&amp;"_m1",Conditions!$S$1:$CT$1,0)+Conditions!$Q$2,FALSE)*IN$19+IN$18*VLOOKUP(IN$1,Conditions!$A:$CT,MATCH($B65&amp;"_m2",Conditions!$S$1:$CT$1,0)+Conditions!$Q$2,FALSE))+VLOOKUP(IN$1,Conditions!$A:$CT,MATCH($B65&amp;"_b",Conditions!$S$1:$CT$1,0)+Conditions!$Q$2,FALSE),"")</f>
        <v/>
      </c>
      <c r="IO65" s="15" t="str">
        <f>IF(IO39,IO49*(VLOOKUP(IO$1,Conditions!$A:$CT,MATCH($B65&amp;"_m1",Conditions!$S$1:$CT$1,0)+Conditions!$Q$2,FALSE)*IO$19+IO$18*VLOOKUP(IO$1,Conditions!$A:$CT,MATCH($B65&amp;"_m2",Conditions!$S$1:$CT$1,0)+Conditions!$Q$2,FALSE))+VLOOKUP(IO$1,Conditions!$A:$CT,MATCH($B65&amp;"_b",Conditions!$S$1:$CT$1,0)+Conditions!$Q$2,FALSE),"")</f>
        <v/>
      </c>
      <c r="IP65" s="15" t="str">
        <f>IF(IP39,IP49*(VLOOKUP(IP$1,Conditions!$A:$CT,MATCH($B65&amp;"_m1",Conditions!$S$1:$CT$1,0)+Conditions!$Q$2,FALSE)*IP$19+IP$18*VLOOKUP(IP$1,Conditions!$A:$CT,MATCH($B65&amp;"_m2",Conditions!$S$1:$CT$1,0)+Conditions!$Q$2,FALSE))+VLOOKUP(IP$1,Conditions!$A:$CT,MATCH($B65&amp;"_b",Conditions!$S$1:$CT$1,0)+Conditions!$Q$2,FALSE),"")</f>
        <v/>
      </c>
      <c r="IQ65" s="15" t="str">
        <f>IF(IQ39,IQ49*(VLOOKUP(IQ$1,Conditions!$A:$CT,MATCH($B65&amp;"_m1",Conditions!$S$1:$CT$1,0)+Conditions!$Q$2,FALSE)*IQ$19+IQ$18*VLOOKUP(IQ$1,Conditions!$A:$CT,MATCH($B65&amp;"_m2",Conditions!$S$1:$CT$1,0)+Conditions!$Q$2,FALSE))+VLOOKUP(IQ$1,Conditions!$A:$CT,MATCH($B65&amp;"_b",Conditions!$S$1:$CT$1,0)+Conditions!$Q$2,FALSE),"")</f>
        <v/>
      </c>
      <c r="IR65" s="15" t="str">
        <f>IF(IR39,IR49*(VLOOKUP(IR$1,Conditions!$A:$CT,MATCH($B65&amp;"_m1",Conditions!$S$1:$CT$1,0)+Conditions!$Q$2,FALSE)*IR$19+IR$18*VLOOKUP(IR$1,Conditions!$A:$CT,MATCH($B65&amp;"_m2",Conditions!$S$1:$CT$1,0)+Conditions!$Q$2,FALSE))+VLOOKUP(IR$1,Conditions!$A:$CT,MATCH($B65&amp;"_b",Conditions!$S$1:$CT$1,0)+Conditions!$Q$2,FALSE),"")</f>
        <v/>
      </c>
      <c r="IS65" s="15" t="str">
        <f>IF(IS39,IS49*(VLOOKUP(IS$1,Conditions!$A:$CT,MATCH($B65&amp;"_m1",Conditions!$S$1:$CT$1,0)+Conditions!$Q$2,FALSE)*IS$19+IS$18*VLOOKUP(IS$1,Conditions!$A:$CT,MATCH($B65&amp;"_m2",Conditions!$S$1:$CT$1,0)+Conditions!$Q$2,FALSE))+VLOOKUP(IS$1,Conditions!$A:$CT,MATCH($B65&amp;"_b",Conditions!$S$1:$CT$1,0)+Conditions!$Q$2,FALSE),"")</f>
        <v/>
      </c>
      <c r="IT65" s="15" t="str">
        <f>IF(IT39,IT49*(VLOOKUP(IT$1,Conditions!$A:$CT,MATCH($B65&amp;"_m1",Conditions!$S$1:$CT$1,0)+Conditions!$Q$2,FALSE)*IT$19+IT$18*VLOOKUP(IT$1,Conditions!$A:$CT,MATCH($B65&amp;"_m2",Conditions!$S$1:$CT$1,0)+Conditions!$Q$2,FALSE))+VLOOKUP(IT$1,Conditions!$A:$CT,MATCH($B65&amp;"_b",Conditions!$S$1:$CT$1,0)+Conditions!$Q$2,FALSE),"")</f>
        <v/>
      </c>
      <c r="IU65" s="15" t="str">
        <f>IF(IU39,IU49*(VLOOKUP(IU$1,Conditions!$A:$CT,MATCH($B65&amp;"_m1",Conditions!$S$1:$CT$1,0)+Conditions!$Q$2,FALSE)*IU$19+IU$18*VLOOKUP(IU$1,Conditions!$A:$CT,MATCH($B65&amp;"_m2",Conditions!$S$1:$CT$1,0)+Conditions!$Q$2,FALSE))+VLOOKUP(IU$1,Conditions!$A:$CT,MATCH($B65&amp;"_b",Conditions!$S$1:$CT$1,0)+Conditions!$Q$2,FALSE),"")</f>
        <v/>
      </c>
      <c r="IV65" s="15" t="str">
        <f>IF(IV39,IV49*(VLOOKUP(IV$1,Conditions!$A:$CT,MATCH($B65&amp;"_m1",Conditions!$S$1:$CT$1,0)+Conditions!$Q$2,FALSE)*IV$19+IV$18*VLOOKUP(IV$1,Conditions!$A:$CT,MATCH($B65&amp;"_m2",Conditions!$S$1:$CT$1,0)+Conditions!$Q$2,FALSE))+VLOOKUP(IV$1,Conditions!$A:$CT,MATCH($B65&amp;"_b",Conditions!$S$1:$CT$1,0)+Conditions!$Q$2,FALSE),"")</f>
        <v/>
      </c>
      <c r="IW65" s="15" t="str">
        <f>IF(IW39,IW49*(VLOOKUP(IW$1,Conditions!$A:$CT,MATCH($B65&amp;"_m1",Conditions!$S$1:$CT$1,0)+Conditions!$Q$2,FALSE)*IW$19+IW$18*VLOOKUP(IW$1,Conditions!$A:$CT,MATCH($B65&amp;"_m2",Conditions!$S$1:$CT$1,0)+Conditions!$Q$2,FALSE))+VLOOKUP(IW$1,Conditions!$A:$CT,MATCH($B65&amp;"_b",Conditions!$S$1:$CT$1,0)+Conditions!$Q$2,FALSE),"")</f>
        <v/>
      </c>
      <c r="IX65" s="15" t="str">
        <f>IF(IX39,IX49*(VLOOKUP(IX$1,Conditions!$A:$CT,MATCH($B65&amp;"_m1",Conditions!$S$1:$CT$1,0)+Conditions!$Q$2,FALSE)*IX$19+IX$18*VLOOKUP(IX$1,Conditions!$A:$CT,MATCH($B65&amp;"_m2",Conditions!$S$1:$CT$1,0)+Conditions!$Q$2,FALSE))+VLOOKUP(IX$1,Conditions!$A:$CT,MATCH($B65&amp;"_b",Conditions!$S$1:$CT$1,0)+Conditions!$Q$2,FALSE),"")</f>
        <v/>
      </c>
      <c r="IY65" s="15" t="str">
        <f>IF(IY39,IY49*(VLOOKUP(IY$1,Conditions!$A:$CT,MATCH($B65&amp;"_m1",Conditions!$S$1:$CT$1,0)+Conditions!$Q$2,FALSE)*IY$19+IY$18*VLOOKUP(IY$1,Conditions!$A:$CT,MATCH($B65&amp;"_m2",Conditions!$S$1:$CT$1,0)+Conditions!$Q$2,FALSE))+VLOOKUP(IY$1,Conditions!$A:$CT,MATCH($B65&amp;"_b",Conditions!$S$1:$CT$1,0)+Conditions!$Q$2,FALSE),"")</f>
        <v/>
      </c>
      <c r="IZ65" s="15" t="str">
        <f>IF(IZ39,IZ49*(VLOOKUP(IZ$1,Conditions!$A:$CT,MATCH($B65&amp;"_m1",Conditions!$S$1:$CT$1,0)+Conditions!$Q$2,FALSE)*IZ$19+IZ$18*VLOOKUP(IZ$1,Conditions!$A:$CT,MATCH($B65&amp;"_m2",Conditions!$S$1:$CT$1,0)+Conditions!$Q$2,FALSE))+VLOOKUP(IZ$1,Conditions!$A:$CT,MATCH($B65&amp;"_b",Conditions!$S$1:$CT$1,0)+Conditions!$Q$2,FALSE),"")</f>
        <v/>
      </c>
      <c r="JA65" s="15" t="str">
        <f>IF(JA39,JA49*(VLOOKUP(JA$1,Conditions!$A:$CT,MATCH($B65&amp;"_m1",Conditions!$S$1:$CT$1,0)+Conditions!$Q$2,FALSE)*JA$19+JA$18*VLOOKUP(JA$1,Conditions!$A:$CT,MATCH($B65&amp;"_m2",Conditions!$S$1:$CT$1,0)+Conditions!$Q$2,FALSE))+VLOOKUP(JA$1,Conditions!$A:$CT,MATCH($B65&amp;"_b",Conditions!$S$1:$CT$1,0)+Conditions!$Q$2,FALSE),"")</f>
        <v/>
      </c>
      <c r="JB65" s="15" t="str">
        <f>IF(JB39,JB49*(VLOOKUP(JB$1,Conditions!$A:$CT,MATCH($B65&amp;"_m1",Conditions!$S$1:$CT$1,0)+Conditions!$Q$2,FALSE)*JB$19+JB$18*VLOOKUP(JB$1,Conditions!$A:$CT,MATCH($B65&amp;"_m2",Conditions!$S$1:$CT$1,0)+Conditions!$Q$2,FALSE))+VLOOKUP(JB$1,Conditions!$A:$CT,MATCH($B65&amp;"_b",Conditions!$S$1:$CT$1,0)+Conditions!$Q$2,FALSE),"")</f>
        <v/>
      </c>
      <c r="JC65" s="15" t="str">
        <f>IF(JC39,JC49*(VLOOKUP(JC$1,Conditions!$A:$CT,MATCH($B65&amp;"_m1",Conditions!$S$1:$CT$1,0)+Conditions!$Q$2,FALSE)*JC$19+JC$18*VLOOKUP(JC$1,Conditions!$A:$CT,MATCH($B65&amp;"_m2",Conditions!$S$1:$CT$1,0)+Conditions!$Q$2,FALSE))+VLOOKUP(JC$1,Conditions!$A:$CT,MATCH($B65&amp;"_b",Conditions!$S$1:$CT$1,0)+Conditions!$Q$2,FALSE),"")</f>
        <v/>
      </c>
      <c r="JD65" s="15" t="str">
        <f>IF(JD39,JD49*(VLOOKUP(JD$1,Conditions!$A:$CT,MATCH($B65&amp;"_m1",Conditions!$S$1:$CT$1,0)+Conditions!$Q$2,FALSE)*JD$19+JD$18*VLOOKUP(JD$1,Conditions!$A:$CT,MATCH($B65&amp;"_m2",Conditions!$S$1:$CT$1,0)+Conditions!$Q$2,FALSE))+VLOOKUP(JD$1,Conditions!$A:$CT,MATCH($B65&amp;"_b",Conditions!$S$1:$CT$1,0)+Conditions!$Q$2,FALSE),"")</f>
        <v/>
      </c>
      <c r="JE65" s="15" t="str">
        <f>IF(JE39,JE49*(VLOOKUP(JE$1,Conditions!$A:$CT,MATCH($B65&amp;"_m1",Conditions!$S$1:$CT$1,0)+Conditions!$Q$2,FALSE)*JE$19+JE$18*VLOOKUP(JE$1,Conditions!$A:$CT,MATCH($B65&amp;"_m2",Conditions!$S$1:$CT$1,0)+Conditions!$Q$2,FALSE))+VLOOKUP(JE$1,Conditions!$A:$CT,MATCH($B65&amp;"_b",Conditions!$S$1:$CT$1,0)+Conditions!$Q$2,FALSE),"")</f>
        <v/>
      </c>
    </row>
    <row r="66" spans="1:265" x14ac:dyDescent="0.2">
      <c r="C66" s="11"/>
      <c r="D66" s="11"/>
    </row>
    <row r="67" spans="1:265" s="13" customFormat="1" x14ac:dyDescent="0.2">
      <c r="A67" s="3" t="s">
        <v>21</v>
      </c>
      <c r="B67" s="26" t="s">
        <v>19</v>
      </c>
      <c r="C67" s="27"/>
      <c r="D67" s="27"/>
      <c r="E67" s="25" t="e">
        <f t="shared" ref="E67:AE67" si="162">1-(E59*$C$59-SUMPRODUCT(E60:E65,$C$60:$C$65)+$C$59*E65)/(E59*$C$59)</f>
        <v>#VALUE!</v>
      </c>
      <c r="F67" s="25" t="e">
        <f t="shared" si="162"/>
        <v>#VALUE!</v>
      </c>
      <c r="G67" s="25" t="e">
        <f t="shared" si="162"/>
        <v>#VALUE!</v>
      </c>
      <c r="H67" s="25">
        <f t="shared" si="162"/>
        <v>14.24145885706165</v>
      </c>
      <c r="I67" s="25">
        <f t="shared" si="162"/>
        <v>15.466831803726656</v>
      </c>
      <c r="J67" s="25">
        <f t="shared" si="162"/>
        <v>12.463662602087627</v>
      </c>
      <c r="K67" s="25">
        <f t="shared" si="162"/>
        <v>14.40907913099338</v>
      </c>
      <c r="L67" s="25">
        <f t="shared" si="162"/>
        <v>15.181991137118468</v>
      </c>
      <c r="M67" s="25">
        <f t="shared" si="162"/>
        <v>12.993639037343689</v>
      </c>
      <c r="N67" s="25">
        <f t="shared" si="162"/>
        <v>12.632605521486115</v>
      </c>
      <c r="O67" s="25">
        <f t="shared" si="162"/>
        <v>14.078351642415054</v>
      </c>
      <c r="P67" s="25">
        <f t="shared" si="162"/>
        <v>17.622306556990548</v>
      </c>
      <c r="Q67" s="25">
        <f t="shared" si="162"/>
        <v>17.899168163620292</v>
      </c>
      <c r="R67" s="25">
        <f t="shared" si="162"/>
        <v>17.90520908829896</v>
      </c>
      <c r="S67" s="25">
        <f t="shared" si="162"/>
        <v>17.653048494469058</v>
      </c>
      <c r="T67" s="25">
        <f t="shared" si="162"/>
        <v>12.454765454440217</v>
      </c>
      <c r="U67" s="25">
        <f t="shared" si="162"/>
        <v>13.381665250505829</v>
      </c>
      <c r="V67" s="25">
        <f t="shared" si="162"/>
        <v>13.761655495674622</v>
      </c>
      <c r="W67" s="25">
        <f t="shared" si="162"/>
        <v>13.045744898051153</v>
      </c>
      <c r="X67" s="25" t="e">
        <f t="shared" si="162"/>
        <v>#VALUE!</v>
      </c>
      <c r="Y67" s="25" t="e">
        <f t="shared" si="162"/>
        <v>#VALUE!</v>
      </c>
      <c r="Z67" s="25" t="e">
        <f t="shared" si="162"/>
        <v>#VALUE!</v>
      </c>
      <c r="AA67" s="25" t="e">
        <f t="shared" si="162"/>
        <v>#VALUE!</v>
      </c>
      <c r="AB67" s="25" t="e">
        <f t="shared" si="162"/>
        <v>#VALUE!</v>
      </c>
      <c r="AC67" s="25" t="e">
        <f t="shared" si="162"/>
        <v>#VALUE!</v>
      </c>
      <c r="AD67" s="25" t="e">
        <f t="shared" si="162"/>
        <v>#VALUE!</v>
      </c>
      <c r="AE67" s="25" t="e">
        <f t="shared" si="162"/>
        <v>#VALUE!</v>
      </c>
      <c r="AF67" s="25" t="e">
        <f t="shared" ref="AF67:AG67" si="163">1-(AF59*$C$59-SUMPRODUCT(AF60:AF65,$C$60:$C$65)+$C$59*AF65)/(AF59*$C$59)</f>
        <v>#VALUE!</v>
      </c>
      <c r="AG67" s="25" t="e">
        <f t="shared" si="163"/>
        <v>#VALUE!</v>
      </c>
      <c r="AH67" s="25">
        <f>1-(AH59*$C$59-SUMPRODUCT(AH60:AH65,$C$60:$C$65)+$C$59*AH65)/(AH59*$C$59)</f>
        <v>0.146172055483483</v>
      </c>
      <c r="AI67" s="25">
        <f>1-(AI59*$C$59-SUMPRODUCT(AI60:AI65,$C$60:$C$65)+$C$59*AI65)/(AI59*$C$59)</f>
        <v>0.15031371438279184</v>
      </c>
      <c r="AJ67" s="25">
        <f>1-(AJ59*$C$59-SUMPRODUCT(AJ60:AJ65,$C$60:$C$65)+$C$59*AJ65)/(AJ59*$C$59)</f>
        <v>0.13997754305192545</v>
      </c>
      <c r="AK67" s="25" t="e">
        <f t="shared" ref="AK67:CV67" si="164">1-(AK59*$C$59-SUMPRODUCT(AK60:AK65,$C$60:$C$65)+$C$59*AK65)/(AK59*$C$59)</f>
        <v>#VALUE!</v>
      </c>
      <c r="AL67" s="25" t="e">
        <f t="shared" si="164"/>
        <v>#VALUE!</v>
      </c>
      <c r="AM67" s="25" t="e">
        <f t="shared" si="164"/>
        <v>#VALUE!</v>
      </c>
      <c r="AN67" s="25" t="e">
        <f t="shared" si="164"/>
        <v>#VALUE!</v>
      </c>
      <c r="AO67" s="25" t="e">
        <f t="shared" si="164"/>
        <v>#VALUE!</v>
      </c>
      <c r="AP67" s="25" t="e">
        <f t="shared" si="164"/>
        <v>#VALUE!</v>
      </c>
      <c r="AQ67" s="25" t="e">
        <f t="shared" si="164"/>
        <v>#VALUE!</v>
      </c>
      <c r="AR67" s="25" t="e">
        <f t="shared" si="164"/>
        <v>#VALUE!</v>
      </c>
      <c r="AS67" s="25" t="e">
        <f t="shared" si="164"/>
        <v>#VALUE!</v>
      </c>
      <c r="AT67" s="25" t="e">
        <f t="shared" si="164"/>
        <v>#VALUE!</v>
      </c>
      <c r="AU67" s="25" t="e">
        <f t="shared" si="164"/>
        <v>#VALUE!</v>
      </c>
      <c r="AV67" s="25" t="e">
        <f t="shared" si="164"/>
        <v>#VALUE!</v>
      </c>
      <c r="AW67" s="25" t="e">
        <f t="shared" si="164"/>
        <v>#VALUE!</v>
      </c>
      <c r="AX67" s="25" t="e">
        <f t="shared" si="164"/>
        <v>#VALUE!</v>
      </c>
      <c r="AY67" s="25" t="e">
        <f t="shared" si="164"/>
        <v>#VALUE!</v>
      </c>
      <c r="AZ67" s="25" t="e">
        <f t="shared" si="164"/>
        <v>#VALUE!</v>
      </c>
      <c r="BA67" s="25" t="e">
        <f t="shared" si="164"/>
        <v>#VALUE!</v>
      </c>
      <c r="BB67" s="25" t="e">
        <f t="shared" si="164"/>
        <v>#VALUE!</v>
      </c>
      <c r="BC67" s="25" t="e">
        <f t="shared" si="164"/>
        <v>#VALUE!</v>
      </c>
      <c r="BD67" s="25" t="e">
        <f t="shared" si="164"/>
        <v>#VALUE!</v>
      </c>
      <c r="BE67" s="25" t="e">
        <f t="shared" si="164"/>
        <v>#VALUE!</v>
      </c>
      <c r="BF67" s="25" t="e">
        <f t="shared" si="164"/>
        <v>#VALUE!</v>
      </c>
      <c r="BG67" s="25" t="e">
        <f t="shared" si="164"/>
        <v>#VALUE!</v>
      </c>
      <c r="BH67" s="25" t="e">
        <f t="shared" si="164"/>
        <v>#VALUE!</v>
      </c>
      <c r="BI67" s="25" t="e">
        <f t="shared" si="164"/>
        <v>#VALUE!</v>
      </c>
      <c r="BJ67" s="25" t="e">
        <f t="shared" si="164"/>
        <v>#VALUE!</v>
      </c>
      <c r="BK67" s="25" t="e">
        <f t="shared" si="164"/>
        <v>#VALUE!</v>
      </c>
      <c r="BL67" s="25" t="e">
        <f t="shared" si="164"/>
        <v>#VALUE!</v>
      </c>
      <c r="BM67" s="25" t="e">
        <f t="shared" si="164"/>
        <v>#VALUE!</v>
      </c>
      <c r="BN67" s="25" t="e">
        <f t="shared" si="164"/>
        <v>#VALUE!</v>
      </c>
      <c r="BO67" s="25" t="e">
        <f t="shared" si="164"/>
        <v>#VALUE!</v>
      </c>
      <c r="BP67" s="25" t="e">
        <f t="shared" si="164"/>
        <v>#VALUE!</v>
      </c>
      <c r="BQ67" s="25" t="e">
        <f t="shared" si="164"/>
        <v>#VALUE!</v>
      </c>
      <c r="BR67" s="25" t="e">
        <f t="shared" si="164"/>
        <v>#VALUE!</v>
      </c>
      <c r="BS67" s="25" t="e">
        <f t="shared" si="164"/>
        <v>#VALUE!</v>
      </c>
      <c r="BT67" s="25" t="e">
        <f t="shared" si="164"/>
        <v>#VALUE!</v>
      </c>
      <c r="BU67" s="25" t="e">
        <f t="shared" si="164"/>
        <v>#VALUE!</v>
      </c>
      <c r="BV67" s="25" t="e">
        <f t="shared" si="164"/>
        <v>#VALUE!</v>
      </c>
      <c r="BW67" s="25" t="e">
        <f t="shared" si="164"/>
        <v>#VALUE!</v>
      </c>
      <c r="BX67" s="25" t="e">
        <f t="shared" si="164"/>
        <v>#VALUE!</v>
      </c>
      <c r="BY67" s="25" t="e">
        <f t="shared" si="164"/>
        <v>#VALUE!</v>
      </c>
      <c r="BZ67" s="25" t="e">
        <f t="shared" si="164"/>
        <v>#VALUE!</v>
      </c>
      <c r="CA67" s="25" t="e">
        <f t="shared" si="164"/>
        <v>#VALUE!</v>
      </c>
      <c r="CB67" s="25" t="e">
        <f t="shared" si="164"/>
        <v>#VALUE!</v>
      </c>
      <c r="CC67" s="25" t="e">
        <f t="shared" si="164"/>
        <v>#VALUE!</v>
      </c>
      <c r="CD67" s="25" t="e">
        <f t="shared" si="164"/>
        <v>#VALUE!</v>
      </c>
      <c r="CE67" s="25" t="e">
        <f t="shared" si="164"/>
        <v>#VALUE!</v>
      </c>
      <c r="CF67" s="25" t="e">
        <f t="shared" si="164"/>
        <v>#VALUE!</v>
      </c>
      <c r="CG67" s="25" t="e">
        <f t="shared" si="164"/>
        <v>#VALUE!</v>
      </c>
      <c r="CH67" s="25" t="e">
        <f t="shared" si="164"/>
        <v>#VALUE!</v>
      </c>
      <c r="CI67" s="25" t="e">
        <f t="shared" si="164"/>
        <v>#VALUE!</v>
      </c>
      <c r="CJ67" s="25" t="e">
        <f t="shared" si="164"/>
        <v>#VALUE!</v>
      </c>
      <c r="CK67" s="25" t="e">
        <f t="shared" si="164"/>
        <v>#VALUE!</v>
      </c>
      <c r="CL67" s="25" t="e">
        <f t="shared" si="164"/>
        <v>#VALUE!</v>
      </c>
      <c r="CM67" s="25" t="e">
        <f t="shared" si="164"/>
        <v>#VALUE!</v>
      </c>
      <c r="CN67" s="25" t="e">
        <f t="shared" si="164"/>
        <v>#VALUE!</v>
      </c>
      <c r="CO67" s="25" t="e">
        <f t="shared" si="164"/>
        <v>#VALUE!</v>
      </c>
      <c r="CP67" s="25" t="e">
        <f t="shared" si="164"/>
        <v>#VALUE!</v>
      </c>
      <c r="CQ67" s="25" t="e">
        <f t="shared" si="164"/>
        <v>#VALUE!</v>
      </c>
      <c r="CR67" s="25" t="e">
        <f t="shared" si="164"/>
        <v>#VALUE!</v>
      </c>
      <c r="CS67" s="25" t="e">
        <f t="shared" si="164"/>
        <v>#VALUE!</v>
      </c>
      <c r="CT67" s="25" t="e">
        <f t="shared" si="164"/>
        <v>#VALUE!</v>
      </c>
      <c r="CU67" s="25" t="e">
        <f t="shared" si="164"/>
        <v>#VALUE!</v>
      </c>
      <c r="CV67" s="25">
        <f t="shared" si="164"/>
        <v>9.6646406463848367E-2</v>
      </c>
      <c r="CW67" s="25" t="e">
        <f t="shared" ref="CW67:JE67" si="165">1-(CW59*$C$59-SUMPRODUCT(CW60:CW65,$C$60:$C$65)+$C$59*CW65)/(CW59*$C$59)</f>
        <v>#VALUE!</v>
      </c>
      <c r="CX67" s="25">
        <f t="shared" si="165"/>
        <v>9.4792960502128598E-2</v>
      </c>
      <c r="CY67" s="25">
        <f t="shared" si="165"/>
        <v>9.4593475759537471E-2</v>
      </c>
      <c r="CZ67" s="25">
        <f t="shared" si="165"/>
        <v>0.10069010292437841</v>
      </c>
      <c r="DA67" s="25">
        <f t="shared" si="165"/>
        <v>9.8606686359060114E-2</v>
      </c>
      <c r="DB67" s="25">
        <f t="shared" si="165"/>
        <v>9.4649282372565868E-2</v>
      </c>
      <c r="DC67" s="25">
        <f t="shared" si="165"/>
        <v>9.9402128379128429E-2</v>
      </c>
      <c r="DD67" s="25">
        <f t="shared" si="165"/>
        <v>0.13443733477872377</v>
      </c>
      <c r="DE67" s="25">
        <f t="shared" si="165"/>
        <v>0.12085036733160925</v>
      </c>
      <c r="DF67" s="25">
        <f t="shared" si="165"/>
        <v>0.12119687989882499</v>
      </c>
      <c r="DG67" s="25">
        <f t="shared" si="165"/>
        <v>0.12385708674923679</v>
      </c>
      <c r="DH67" s="25" t="e">
        <f t="shared" ref="DH67:FS67" si="166">1-(DH59*$C$59-SUMPRODUCT(DH60:DH65,$C$60:$C$65)+$C$59*DH65)/(DH59*$C$59)</f>
        <v>#VALUE!</v>
      </c>
      <c r="DI67" s="25" t="e">
        <f t="shared" si="166"/>
        <v>#VALUE!</v>
      </c>
      <c r="DJ67" s="25" t="e">
        <f t="shared" si="166"/>
        <v>#VALUE!</v>
      </c>
      <c r="DK67" s="25" t="e">
        <f t="shared" si="166"/>
        <v>#VALUE!</v>
      </c>
      <c r="DL67" s="25" t="e">
        <f t="shared" si="166"/>
        <v>#VALUE!</v>
      </c>
      <c r="DM67" s="25" t="e">
        <f t="shared" si="166"/>
        <v>#VALUE!</v>
      </c>
      <c r="DN67" s="25" t="e">
        <f t="shared" si="166"/>
        <v>#VALUE!</v>
      </c>
      <c r="DO67" s="25" t="e">
        <f t="shared" si="166"/>
        <v>#VALUE!</v>
      </c>
      <c r="DP67" s="25" t="e">
        <f t="shared" si="166"/>
        <v>#VALUE!</v>
      </c>
      <c r="DQ67" s="25" t="e">
        <f t="shared" si="166"/>
        <v>#VALUE!</v>
      </c>
      <c r="DR67" s="25" t="e">
        <f t="shared" si="166"/>
        <v>#VALUE!</v>
      </c>
      <c r="DS67" s="25" t="e">
        <f t="shared" si="166"/>
        <v>#VALUE!</v>
      </c>
      <c r="DT67" s="25" t="e">
        <f t="shared" si="166"/>
        <v>#VALUE!</v>
      </c>
      <c r="DU67" s="25" t="e">
        <f t="shared" si="166"/>
        <v>#VALUE!</v>
      </c>
      <c r="DV67" s="25" t="e">
        <f t="shared" si="166"/>
        <v>#VALUE!</v>
      </c>
      <c r="DW67" s="25" t="e">
        <f t="shared" si="166"/>
        <v>#VALUE!</v>
      </c>
      <c r="DX67" s="25" t="e">
        <f t="shared" si="166"/>
        <v>#VALUE!</v>
      </c>
      <c r="DY67" s="25" t="e">
        <f t="shared" si="166"/>
        <v>#VALUE!</v>
      </c>
      <c r="DZ67" s="25" t="e">
        <f t="shared" si="166"/>
        <v>#VALUE!</v>
      </c>
      <c r="EA67" s="25" t="e">
        <f t="shared" si="166"/>
        <v>#VALUE!</v>
      </c>
      <c r="EB67" s="25" t="e">
        <f t="shared" si="166"/>
        <v>#VALUE!</v>
      </c>
      <c r="EC67" s="25" t="e">
        <f t="shared" si="166"/>
        <v>#VALUE!</v>
      </c>
      <c r="ED67" s="25" t="e">
        <f t="shared" si="166"/>
        <v>#VALUE!</v>
      </c>
      <c r="EE67" s="25" t="e">
        <f t="shared" si="166"/>
        <v>#VALUE!</v>
      </c>
      <c r="EF67" s="25" t="e">
        <f t="shared" si="166"/>
        <v>#VALUE!</v>
      </c>
      <c r="EG67" s="25" t="e">
        <f t="shared" si="166"/>
        <v>#VALUE!</v>
      </c>
      <c r="EH67" s="25" t="e">
        <f t="shared" si="166"/>
        <v>#VALUE!</v>
      </c>
      <c r="EI67" s="25" t="e">
        <f t="shared" si="166"/>
        <v>#VALUE!</v>
      </c>
      <c r="EJ67" s="25" t="e">
        <f t="shared" si="166"/>
        <v>#VALUE!</v>
      </c>
      <c r="EK67" s="25" t="e">
        <f t="shared" si="166"/>
        <v>#VALUE!</v>
      </c>
      <c r="EL67" s="25" t="e">
        <f t="shared" si="166"/>
        <v>#VALUE!</v>
      </c>
      <c r="EM67" s="25" t="e">
        <f t="shared" si="166"/>
        <v>#VALUE!</v>
      </c>
      <c r="EN67" s="25" t="e">
        <f t="shared" si="166"/>
        <v>#VALUE!</v>
      </c>
      <c r="EO67" s="25" t="e">
        <f t="shared" si="166"/>
        <v>#VALUE!</v>
      </c>
      <c r="EP67" s="25" t="e">
        <f t="shared" si="166"/>
        <v>#VALUE!</v>
      </c>
      <c r="EQ67" s="25" t="e">
        <f t="shared" si="166"/>
        <v>#VALUE!</v>
      </c>
      <c r="ER67" s="25" t="e">
        <f t="shared" si="166"/>
        <v>#VALUE!</v>
      </c>
      <c r="ES67" s="25" t="e">
        <f t="shared" si="166"/>
        <v>#VALUE!</v>
      </c>
      <c r="ET67" s="25" t="e">
        <f t="shared" si="166"/>
        <v>#VALUE!</v>
      </c>
      <c r="EU67" s="25" t="e">
        <f t="shared" si="166"/>
        <v>#VALUE!</v>
      </c>
      <c r="EV67" s="25" t="e">
        <f t="shared" si="166"/>
        <v>#VALUE!</v>
      </c>
      <c r="EW67" s="25" t="e">
        <f t="shared" si="166"/>
        <v>#VALUE!</v>
      </c>
      <c r="EX67" s="25" t="e">
        <f t="shared" si="166"/>
        <v>#VALUE!</v>
      </c>
      <c r="EY67" s="25" t="e">
        <f t="shared" si="166"/>
        <v>#VALUE!</v>
      </c>
      <c r="EZ67" s="25" t="e">
        <f t="shared" si="166"/>
        <v>#VALUE!</v>
      </c>
      <c r="FA67" s="25" t="e">
        <f t="shared" si="166"/>
        <v>#VALUE!</v>
      </c>
      <c r="FB67" s="25" t="e">
        <f t="shared" si="166"/>
        <v>#VALUE!</v>
      </c>
      <c r="FC67" s="25" t="e">
        <f t="shared" si="166"/>
        <v>#VALUE!</v>
      </c>
      <c r="FD67" s="25" t="e">
        <f t="shared" si="166"/>
        <v>#VALUE!</v>
      </c>
      <c r="FE67" s="25" t="e">
        <f t="shared" si="166"/>
        <v>#VALUE!</v>
      </c>
      <c r="FF67" s="25" t="e">
        <f t="shared" si="166"/>
        <v>#VALUE!</v>
      </c>
      <c r="FG67" s="25" t="e">
        <f t="shared" si="166"/>
        <v>#VALUE!</v>
      </c>
      <c r="FH67" s="25" t="e">
        <f t="shared" si="166"/>
        <v>#VALUE!</v>
      </c>
      <c r="FI67" s="25" t="e">
        <f t="shared" si="166"/>
        <v>#VALUE!</v>
      </c>
      <c r="FJ67" s="25" t="e">
        <f t="shared" si="166"/>
        <v>#VALUE!</v>
      </c>
      <c r="FK67" s="25" t="e">
        <f t="shared" si="166"/>
        <v>#VALUE!</v>
      </c>
      <c r="FL67" s="25" t="e">
        <f t="shared" si="166"/>
        <v>#VALUE!</v>
      </c>
      <c r="FM67" s="25" t="e">
        <f t="shared" si="166"/>
        <v>#VALUE!</v>
      </c>
      <c r="FN67" s="25" t="e">
        <f t="shared" si="166"/>
        <v>#VALUE!</v>
      </c>
      <c r="FO67" s="25" t="e">
        <f t="shared" si="166"/>
        <v>#VALUE!</v>
      </c>
      <c r="FP67" s="25" t="e">
        <f t="shared" si="166"/>
        <v>#VALUE!</v>
      </c>
      <c r="FQ67" s="25" t="e">
        <f t="shared" si="166"/>
        <v>#VALUE!</v>
      </c>
      <c r="FR67" s="25" t="e">
        <f t="shared" si="166"/>
        <v>#VALUE!</v>
      </c>
      <c r="FS67" s="25" t="e">
        <f t="shared" si="166"/>
        <v>#VALUE!</v>
      </c>
      <c r="FT67" s="25" t="e">
        <f t="shared" ref="FT67:IE67" si="167">1-(FT59*$C$59-SUMPRODUCT(FT60:FT65,$C$60:$C$65)+$C$59*FT65)/(FT59*$C$59)</f>
        <v>#VALUE!</v>
      </c>
      <c r="FU67" s="25" t="e">
        <f t="shared" si="167"/>
        <v>#VALUE!</v>
      </c>
      <c r="FV67" s="25" t="e">
        <f t="shared" si="167"/>
        <v>#VALUE!</v>
      </c>
      <c r="FW67" s="25" t="e">
        <f t="shared" si="167"/>
        <v>#VALUE!</v>
      </c>
      <c r="FX67" s="25" t="e">
        <f t="shared" si="167"/>
        <v>#VALUE!</v>
      </c>
      <c r="FY67" s="25" t="e">
        <f t="shared" si="167"/>
        <v>#VALUE!</v>
      </c>
      <c r="FZ67" s="25" t="e">
        <f t="shared" si="167"/>
        <v>#VALUE!</v>
      </c>
      <c r="GA67" s="25" t="e">
        <f t="shared" si="167"/>
        <v>#VALUE!</v>
      </c>
      <c r="GB67" s="25" t="e">
        <f t="shared" si="167"/>
        <v>#VALUE!</v>
      </c>
      <c r="GC67" s="25" t="e">
        <f t="shared" si="167"/>
        <v>#VALUE!</v>
      </c>
      <c r="GD67" s="25" t="e">
        <f t="shared" si="167"/>
        <v>#VALUE!</v>
      </c>
      <c r="GE67" s="25" t="e">
        <f t="shared" si="167"/>
        <v>#VALUE!</v>
      </c>
      <c r="GF67" s="25" t="e">
        <f t="shared" si="167"/>
        <v>#VALUE!</v>
      </c>
      <c r="GG67" s="25" t="e">
        <f t="shared" si="167"/>
        <v>#VALUE!</v>
      </c>
      <c r="GH67" s="25" t="e">
        <f t="shared" si="167"/>
        <v>#VALUE!</v>
      </c>
      <c r="GI67" s="25" t="e">
        <f t="shared" si="167"/>
        <v>#VALUE!</v>
      </c>
      <c r="GJ67" s="25" t="e">
        <f t="shared" si="167"/>
        <v>#VALUE!</v>
      </c>
      <c r="GK67" s="25" t="e">
        <f t="shared" si="167"/>
        <v>#VALUE!</v>
      </c>
      <c r="GL67" s="25" t="e">
        <f t="shared" si="167"/>
        <v>#VALUE!</v>
      </c>
      <c r="GM67" s="25" t="e">
        <f t="shared" si="167"/>
        <v>#VALUE!</v>
      </c>
      <c r="GN67" s="25" t="e">
        <f t="shared" si="167"/>
        <v>#VALUE!</v>
      </c>
      <c r="GO67" s="25" t="e">
        <f t="shared" si="167"/>
        <v>#VALUE!</v>
      </c>
      <c r="GP67" s="25" t="e">
        <f t="shared" si="167"/>
        <v>#VALUE!</v>
      </c>
      <c r="GQ67" s="25" t="e">
        <f t="shared" si="167"/>
        <v>#VALUE!</v>
      </c>
      <c r="GR67" s="25" t="e">
        <f t="shared" si="167"/>
        <v>#VALUE!</v>
      </c>
      <c r="GS67" s="25" t="e">
        <f t="shared" si="167"/>
        <v>#VALUE!</v>
      </c>
      <c r="GT67" s="25" t="e">
        <f t="shared" si="167"/>
        <v>#VALUE!</v>
      </c>
      <c r="GU67" s="25" t="e">
        <f t="shared" si="167"/>
        <v>#VALUE!</v>
      </c>
      <c r="GV67" s="25" t="e">
        <f t="shared" si="167"/>
        <v>#VALUE!</v>
      </c>
      <c r="GW67" s="25" t="e">
        <f t="shared" si="167"/>
        <v>#VALUE!</v>
      </c>
      <c r="GX67" s="25" t="e">
        <f t="shared" si="167"/>
        <v>#VALUE!</v>
      </c>
      <c r="GY67" s="25" t="e">
        <f t="shared" si="167"/>
        <v>#VALUE!</v>
      </c>
      <c r="GZ67" s="25" t="e">
        <f t="shared" si="167"/>
        <v>#VALUE!</v>
      </c>
      <c r="HA67" s="25" t="e">
        <f t="shared" si="167"/>
        <v>#VALUE!</v>
      </c>
      <c r="HB67" s="25" t="e">
        <f t="shared" si="167"/>
        <v>#VALUE!</v>
      </c>
      <c r="HC67" s="25" t="e">
        <f t="shared" si="167"/>
        <v>#VALUE!</v>
      </c>
      <c r="HD67" s="25" t="e">
        <f t="shared" si="167"/>
        <v>#VALUE!</v>
      </c>
      <c r="HE67" s="25" t="e">
        <f t="shared" si="167"/>
        <v>#VALUE!</v>
      </c>
      <c r="HF67" s="25" t="e">
        <f t="shared" si="167"/>
        <v>#VALUE!</v>
      </c>
      <c r="HG67" s="25" t="e">
        <f t="shared" si="167"/>
        <v>#VALUE!</v>
      </c>
      <c r="HH67" s="25" t="e">
        <f t="shared" si="167"/>
        <v>#VALUE!</v>
      </c>
      <c r="HI67" s="25" t="e">
        <f t="shared" si="167"/>
        <v>#VALUE!</v>
      </c>
      <c r="HJ67" s="25" t="e">
        <f t="shared" si="167"/>
        <v>#VALUE!</v>
      </c>
      <c r="HK67" s="25" t="e">
        <f t="shared" si="167"/>
        <v>#VALUE!</v>
      </c>
      <c r="HL67" s="25" t="e">
        <f t="shared" si="167"/>
        <v>#VALUE!</v>
      </c>
      <c r="HM67" s="25" t="e">
        <f t="shared" si="167"/>
        <v>#VALUE!</v>
      </c>
      <c r="HN67" s="25" t="e">
        <f t="shared" si="167"/>
        <v>#VALUE!</v>
      </c>
      <c r="HO67" s="25" t="e">
        <f t="shared" si="167"/>
        <v>#VALUE!</v>
      </c>
      <c r="HP67" s="25" t="e">
        <f t="shared" si="167"/>
        <v>#VALUE!</v>
      </c>
      <c r="HQ67" s="25" t="e">
        <f t="shared" si="167"/>
        <v>#VALUE!</v>
      </c>
      <c r="HR67" s="25" t="e">
        <f t="shared" si="167"/>
        <v>#VALUE!</v>
      </c>
      <c r="HS67" s="25" t="e">
        <f t="shared" si="167"/>
        <v>#VALUE!</v>
      </c>
      <c r="HT67" s="25" t="e">
        <f t="shared" si="167"/>
        <v>#VALUE!</v>
      </c>
      <c r="HU67" s="25" t="e">
        <f t="shared" si="167"/>
        <v>#VALUE!</v>
      </c>
      <c r="HV67" s="25" t="e">
        <f t="shared" si="167"/>
        <v>#VALUE!</v>
      </c>
      <c r="HW67" s="25" t="e">
        <f t="shared" si="167"/>
        <v>#VALUE!</v>
      </c>
      <c r="HX67" s="25" t="e">
        <f t="shared" si="167"/>
        <v>#VALUE!</v>
      </c>
      <c r="HY67" s="25" t="e">
        <f t="shared" si="167"/>
        <v>#VALUE!</v>
      </c>
      <c r="HZ67" s="25" t="e">
        <f t="shared" si="167"/>
        <v>#VALUE!</v>
      </c>
      <c r="IA67" s="25" t="e">
        <f t="shared" si="167"/>
        <v>#VALUE!</v>
      </c>
      <c r="IB67" s="25" t="e">
        <f t="shared" si="167"/>
        <v>#VALUE!</v>
      </c>
      <c r="IC67" s="25" t="e">
        <f t="shared" si="167"/>
        <v>#VALUE!</v>
      </c>
      <c r="ID67" s="25" t="e">
        <f t="shared" si="167"/>
        <v>#VALUE!</v>
      </c>
      <c r="IE67" s="25" t="e">
        <f t="shared" si="167"/>
        <v>#VALUE!</v>
      </c>
      <c r="IF67" s="25" t="e">
        <f t="shared" ref="IF67:JD67" si="168">1-(IF59*$C$59-SUMPRODUCT(IF60:IF65,$C$60:$C$65)+$C$59*IF65)/(IF59*$C$59)</f>
        <v>#VALUE!</v>
      </c>
      <c r="IG67" s="25" t="e">
        <f t="shared" si="168"/>
        <v>#VALUE!</v>
      </c>
      <c r="IH67" s="25" t="e">
        <f t="shared" si="168"/>
        <v>#VALUE!</v>
      </c>
      <c r="II67" s="25" t="e">
        <f t="shared" si="168"/>
        <v>#VALUE!</v>
      </c>
      <c r="IJ67" s="25" t="e">
        <f t="shared" si="168"/>
        <v>#VALUE!</v>
      </c>
      <c r="IK67" s="25" t="e">
        <f t="shared" si="168"/>
        <v>#VALUE!</v>
      </c>
      <c r="IL67" s="25" t="e">
        <f t="shared" si="168"/>
        <v>#VALUE!</v>
      </c>
      <c r="IM67" s="25" t="e">
        <f t="shared" si="168"/>
        <v>#VALUE!</v>
      </c>
      <c r="IN67" s="25" t="e">
        <f t="shared" si="168"/>
        <v>#VALUE!</v>
      </c>
      <c r="IO67" s="25" t="e">
        <f t="shared" si="168"/>
        <v>#VALUE!</v>
      </c>
      <c r="IP67" s="25" t="e">
        <f t="shared" si="168"/>
        <v>#VALUE!</v>
      </c>
      <c r="IQ67" s="25" t="e">
        <f t="shared" si="168"/>
        <v>#VALUE!</v>
      </c>
      <c r="IR67" s="25" t="e">
        <f t="shared" si="168"/>
        <v>#VALUE!</v>
      </c>
      <c r="IS67" s="25" t="e">
        <f t="shared" si="168"/>
        <v>#VALUE!</v>
      </c>
      <c r="IT67" s="25" t="e">
        <f t="shared" si="168"/>
        <v>#VALUE!</v>
      </c>
      <c r="IU67" s="25" t="e">
        <f t="shared" si="168"/>
        <v>#VALUE!</v>
      </c>
      <c r="IV67" s="25" t="e">
        <f t="shared" si="168"/>
        <v>#VALUE!</v>
      </c>
      <c r="IW67" s="25" t="e">
        <f t="shared" si="168"/>
        <v>#VALUE!</v>
      </c>
      <c r="IX67" s="25" t="e">
        <f t="shared" si="168"/>
        <v>#VALUE!</v>
      </c>
      <c r="IY67" s="25" t="e">
        <f t="shared" si="168"/>
        <v>#VALUE!</v>
      </c>
      <c r="IZ67" s="25" t="e">
        <f t="shared" si="168"/>
        <v>#VALUE!</v>
      </c>
      <c r="JA67" s="25" t="e">
        <f t="shared" si="168"/>
        <v>#VALUE!</v>
      </c>
      <c r="JB67" s="25" t="e">
        <f t="shared" si="168"/>
        <v>#VALUE!</v>
      </c>
      <c r="JC67" s="25" t="e">
        <f t="shared" si="168"/>
        <v>#VALUE!</v>
      </c>
      <c r="JD67" s="25" t="e">
        <f t="shared" si="168"/>
        <v>#VALUE!</v>
      </c>
      <c r="JE67" s="25" t="e">
        <f t="shared" si="165"/>
        <v>#VALUE!</v>
      </c>
    </row>
    <row r="68" spans="1:265" x14ac:dyDescent="0.2">
      <c r="A68" s="5"/>
      <c r="B68" s="28" t="s">
        <v>18</v>
      </c>
      <c r="C68" s="11"/>
      <c r="D68" s="11"/>
      <c r="E68" s="12" t="e">
        <f t="shared" ref="E68:AJ68" si="169">(E59-E65)/E59</f>
        <v>#VALUE!</v>
      </c>
      <c r="F68" s="12">
        <f t="shared" si="169"/>
        <v>0</v>
      </c>
      <c r="G68" s="12">
        <f t="shared" si="169"/>
        <v>0</v>
      </c>
      <c r="H68" s="12">
        <f t="shared" si="169"/>
        <v>0</v>
      </c>
      <c r="I68" s="12">
        <f t="shared" si="169"/>
        <v>0</v>
      </c>
      <c r="J68" s="12">
        <f t="shared" si="169"/>
        <v>0</v>
      </c>
      <c r="K68" s="12">
        <f t="shared" si="169"/>
        <v>0</v>
      </c>
      <c r="L68" s="12">
        <f t="shared" si="169"/>
        <v>0</v>
      </c>
      <c r="M68" s="12">
        <f t="shared" si="169"/>
        <v>0</v>
      </c>
      <c r="N68" s="12">
        <f t="shared" si="169"/>
        <v>0</v>
      </c>
      <c r="O68" s="12">
        <f t="shared" si="169"/>
        <v>0</v>
      </c>
      <c r="P68" s="12">
        <f t="shared" si="169"/>
        <v>0</v>
      </c>
      <c r="Q68" s="12">
        <f t="shared" si="169"/>
        <v>0</v>
      </c>
      <c r="R68" s="12">
        <f t="shared" si="169"/>
        <v>0</v>
      </c>
      <c r="S68" s="12">
        <f t="shared" si="169"/>
        <v>0</v>
      </c>
      <c r="T68" s="12">
        <f t="shared" si="169"/>
        <v>0</v>
      </c>
      <c r="U68" s="12">
        <f t="shared" si="169"/>
        <v>0</v>
      </c>
      <c r="V68" s="12">
        <f t="shared" si="169"/>
        <v>0</v>
      </c>
      <c r="W68" s="12">
        <f t="shared" si="169"/>
        <v>0</v>
      </c>
      <c r="X68" s="12">
        <f t="shared" si="169"/>
        <v>0</v>
      </c>
      <c r="Y68" s="12" t="e">
        <f t="shared" si="169"/>
        <v>#VALUE!</v>
      </c>
      <c r="Z68" s="12" t="e">
        <f t="shared" si="169"/>
        <v>#VALUE!</v>
      </c>
      <c r="AA68" s="12" t="e">
        <f t="shared" si="169"/>
        <v>#VALUE!</v>
      </c>
      <c r="AB68" s="12" t="e">
        <f t="shared" si="169"/>
        <v>#VALUE!</v>
      </c>
      <c r="AC68" s="12" t="e">
        <f t="shared" si="169"/>
        <v>#VALUE!</v>
      </c>
      <c r="AD68" s="12" t="e">
        <f t="shared" si="169"/>
        <v>#VALUE!</v>
      </c>
      <c r="AE68" s="12" t="e">
        <f t="shared" si="169"/>
        <v>#VALUE!</v>
      </c>
      <c r="AF68" s="12">
        <f t="shared" ref="AF68:AG68" si="170">(AF59-AF65)/AF59</f>
        <v>0</v>
      </c>
      <c r="AG68" s="12">
        <f t="shared" si="170"/>
        <v>0</v>
      </c>
      <c r="AH68" s="12">
        <f t="shared" si="169"/>
        <v>0.97438351697046643</v>
      </c>
      <c r="AI68" s="12">
        <f t="shared" si="169"/>
        <v>0.97387952972913083</v>
      </c>
      <c r="AJ68" s="12">
        <f t="shared" si="169"/>
        <v>0.97621891478799128</v>
      </c>
      <c r="AK68" s="12" t="e">
        <f t="shared" ref="AK68:CV68" si="171">(AK59-AK65)/AK59</f>
        <v>#VALUE!</v>
      </c>
      <c r="AL68" s="12" t="e">
        <f t="shared" si="171"/>
        <v>#VALUE!</v>
      </c>
      <c r="AM68" s="12" t="e">
        <f t="shared" si="171"/>
        <v>#VALUE!</v>
      </c>
      <c r="AN68" s="12" t="e">
        <f t="shared" si="171"/>
        <v>#VALUE!</v>
      </c>
      <c r="AO68" s="12" t="e">
        <f t="shared" si="171"/>
        <v>#VALUE!</v>
      </c>
      <c r="AP68" s="12" t="e">
        <f t="shared" si="171"/>
        <v>#VALUE!</v>
      </c>
      <c r="AQ68" s="12" t="e">
        <f t="shared" si="171"/>
        <v>#VALUE!</v>
      </c>
      <c r="AR68" s="12" t="e">
        <f t="shared" si="171"/>
        <v>#VALUE!</v>
      </c>
      <c r="AS68" s="12" t="e">
        <f t="shared" si="171"/>
        <v>#VALUE!</v>
      </c>
      <c r="AT68" s="12" t="e">
        <f t="shared" si="171"/>
        <v>#VALUE!</v>
      </c>
      <c r="AU68" s="12" t="e">
        <f t="shared" si="171"/>
        <v>#VALUE!</v>
      </c>
      <c r="AV68" s="12" t="e">
        <f t="shared" si="171"/>
        <v>#VALUE!</v>
      </c>
      <c r="AW68" s="12" t="e">
        <f t="shared" si="171"/>
        <v>#VALUE!</v>
      </c>
      <c r="AX68" s="12" t="e">
        <f t="shared" si="171"/>
        <v>#VALUE!</v>
      </c>
      <c r="AY68" s="12" t="e">
        <f t="shared" si="171"/>
        <v>#VALUE!</v>
      </c>
      <c r="AZ68" s="12" t="e">
        <f t="shared" si="171"/>
        <v>#VALUE!</v>
      </c>
      <c r="BA68" s="12" t="e">
        <f t="shared" si="171"/>
        <v>#VALUE!</v>
      </c>
      <c r="BB68" s="12" t="e">
        <f t="shared" si="171"/>
        <v>#VALUE!</v>
      </c>
      <c r="BC68" s="12" t="e">
        <f t="shared" si="171"/>
        <v>#VALUE!</v>
      </c>
      <c r="BD68" s="12" t="e">
        <f t="shared" si="171"/>
        <v>#VALUE!</v>
      </c>
      <c r="BE68" s="12" t="e">
        <f t="shared" si="171"/>
        <v>#VALUE!</v>
      </c>
      <c r="BF68" s="12" t="e">
        <f t="shared" si="171"/>
        <v>#VALUE!</v>
      </c>
      <c r="BG68" s="12" t="e">
        <f t="shared" si="171"/>
        <v>#VALUE!</v>
      </c>
      <c r="BH68" s="12" t="e">
        <f t="shared" si="171"/>
        <v>#VALUE!</v>
      </c>
      <c r="BI68" s="12" t="e">
        <f t="shared" si="171"/>
        <v>#VALUE!</v>
      </c>
      <c r="BJ68" s="12" t="e">
        <f t="shared" si="171"/>
        <v>#VALUE!</v>
      </c>
      <c r="BK68" s="12" t="e">
        <f t="shared" si="171"/>
        <v>#VALUE!</v>
      </c>
      <c r="BL68" s="12" t="e">
        <f t="shared" si="171"/>
        <v>#VALUE!</v>
      </c>
      <c r="BM68" s="12" t="e">
        <f t="shared" si="171"/>
        <v>#VALUE!</v>
      </c>
      <c r="BN68" s="12" t="e">
        <f t="shared" si="171"/>
        <v>#VALUE!</v>
      </c>
      <c r="BO68" s="12" t="e">
        <f t="shared" si="171"/>
        <v>#VALUE!</v>
      </c>
      <c r="BP68" s="12" t="e">
        <f t="shared" si="171"/>
        <v>#VALUE!</v>
      </c>
      <c r="BQ68" s="12" t="e">
        <f t="shared" si="171"/>
        <v>#VALUE!</v>
      </c>
      <c r="BR68" s="12" t="e">
        <f t="shared" si="171"/>
        <v>#VALUE!</v>
      </c>
      <c r="BS68" s="12" t="e">
        <f t="shared" si="171"/>
        <v>#VALUE!</v>
      </c>
      <c r="BT68" s="12" t="e">
        <f t="shared" si="171"/>
        <v>#VALUE!</v>
      </c>
      <c r="BU68" s="12" t="e">
        <f t="shared" si="171"/>
        <v>#VALUE!</v>
      </c>
      <c r="BV68" s="12" t="e">
        <f t="shared" si="171"/>
        <v>#VALUE!</v>
      </c>
      <c r="BW68" s="12" t="e">
        <f t="shared" si="171"/>
        <v>#VALUE!</v>
      </c>
      <c r="BX68" s="12" t="e">
        <f t="shared" si="171"/>
        <v>#VALUE!</v>
      </c>
      <c r="BY68" s="12" t="e">
        <f t="shared" si="171"/>
        <v>#VALUE!</v>
      </c>
      <c r="BZ68" s="12" t="e">
        <f t="shared" si="171"/>
        <v>#VALUE!</v>
      </c>
      <c r="CA68" s="12" t="e">
        <f t="shared" si="171"/>
        <v>#VALUE!</v>
      </c>
      <c r="CB68" s="12" t="e">
        <f t="shared" si="171"/>
        <v>#VALUE!</v>
      </c>
      <c r="CC68" s="12" t="e">
        <f t="shared" si="171"/>
        <v>#VALUE!</v>
      </c>
      <c r="CD68" s="12" t="e">
        <f t="shared" si="171"/>
        <v>#VALUE!</v>
      </c>
      <c r="CE68" s="12" t="e">
        <f t="shared" si="171"/>
        <v>#VALUE!</v>
      </c>
      <c r="CF68" s="12" t="e">
        <f t="shared" si="171"/>
        <v>#VALUE!</v>
      </c>
      <c r="CG68" s="12" t="e">
        <f t="shared" si="171"/>
        <v>#VALUE!</v>
      </c>
      <c r="CH68" s="12" t="e">
        <f t="shared" si="171"/>
        <v>#VALUE!</v>
      </c>
      <c r="CI68" s="12" t="e">
        <f t="shared" si="171"/>
        <v>#VALUE!</v>
      </c>
      <c r="CJ68" s="12" t="e">
        <f t="shared" si="171"/>
        <v>#VALUE!</v>
      </c>
      <c r="CK68" s="12" t="e">
        <f t="shared" si="171"/>
        <v>#VALUE!</v>
      </c>
      <c r="CL68" s="12" t="e">
        <f t="shared" si="171"/>
        <v>#VALUE!</v>
      </c>
      <c r="CM68" s="12" t="e">
        <f t="shared" si="171"/>
        <v>#VALUE!</v>
      </c>
      <c r="CN68" s="12" t="e">
        <f t="shared" si="171"/>
        <v>#VALUE!</v>
      </c>
      <c r="CO68" s="12" t="e">
        <f t="shared" si="171"/>
        <v>#VALUE!</v>
      </c>
      <c r="CP68" s="12" t="e">
        <f t="shared" si="171"/>
        <v>#VALUE!</v>
      </c>
      <c r="CQ68" s="12" t="e">
        <f t="shared" si="171"/>
        <v>#VALUE!</v>
      </c>
      <c r="CR68" s="12" t="e">
        <f t="shared" si="171"/>
        <v>#VALUE!</v>
      </c>
      <c r="CS68" s="12" t="e">
        <f t="shared" si="171"/>
        <v>#VALUE!</v>
      </c>
      <c r="CT68" s="12" t="e">
        <f t="shared" si="171"/>
        <v>#VALUE!</v>
      </c>
      <c r="CU68" s="12" t="e">
        <f t="shared" si="171"/>
        <v>#VALUE!</v>
      </c>
      <c r="CV68" s="12">
        <f t="shared" si="171"/>
        <v>0.98323260468211948</v>
      </c>
      <c r="CW68" s="12">
        <f t="shared" ref="CW68:JE68" si="172">(CW59-CW65)/CW59</f>
        <v>0.96114779119930427</v>
      </c>
      <c r="CX68" s="12">
        <f t="shared" si="172"/>
        <v>0.98408819112729007</v>
      </c>
      <c r="CY68" s="12">
        <f t="shared" si="172"/>
        <v>0.98397134960452037</v>
      </c>
      <c r="CZ68" s="12">
        <f t="shared" si="172"/>
        <v>0.98297098780690417</v>
      </c>
      <c r="DA68" s="12">
        <f t="shared" si="172"/>
        <v>0.98336042168157911</v>
      </c>
      <c r="DB68" s="12">
        <f t="shared" si="172"/>
        <v>0.98408819112729007</v>
      </c>
      <c r="DC68" s="12">
        <f t="shared" si="172"/>
        <v>0.98323260468211948</v>
      </c>
      <c r="DD68" s="12">
        <f t="shared" si="172"/>
        <v>0.97845657097374839</v>
      </c>
      <c r="DE68" s="12">
        <f t="shared" si="172"/>
        <v>0.97983753754507097</v>
      </c>
      <c r="DF68" s="12">
        <f t="shared" si="172"/>
        <v>0.980549980866671</v>
      </c>
      <c r="DG68" s="12">
        <f t="shared" si="172"/>
        <v>0.980549980866671</v>
      </c>
      <c r="DH68" s="12" t="e">
        <f t="shared" ref="DH68:FS68" si="173">(DH59-DH65)/DH59</f>
        <v>#VALUE!</v>
      </c>
      <c r="DI68" s="12" t="e">
        <f t="shared" si="173"/>
        <v>#VALUE!</v>
      </c>
      <c r="DJ68" s="12" t="e">
        <f t="shared" si="173"/>
        <v>#VALUE!</v>
      </c>
      <c r="DK68" s="12" t="e">
        <f t="shared" si="173"/>
        <v>#VALUE!</v>
      </c>
      <c r="DL68" s="12" t="e">
        <f t="shared" si="173"/>
        <v>#VALUE!</v>
      </c>
      <c r="DM68" s="12" t="e">
        <f t="shared" si="173"/>
        <v>#VALUE!</v>
      </c>
      <c r="DN68" s="12" t="e">
        <f t="shared" si="173"/>
        <v>#VALUE!</v>
      </c>
      <c r="DO68" s="12" t="e">
        <f t="shared" si="173"/>
        <v>#VALUE!</v>
      </c>
      <c r="DP68" s="12" t="e">
        <f t="shared" si="173"/>
        <v>#VALUE!</v>
      </c>
      <c r="DQ68" s="12" t="e">
        <f t="shared" si="173"/>
        <v>#VALUE!</v>
      </c>
      <c r="DR68" s="12" t="e">
        <f t="shared" si="173"/>
        <v>#VALUE!</v>
      </c>
      <c r="DS68" s="12" t="e">
        <f t="shared" si="173"/>
        <v>#VALUE!</v>
      </c>
      <c r="DT68" s="12" t="e">
        <f t="shared" si="173"/>
        <v>#VALUE!</v>
      </c>
      <c r="DU68" s="12" t="e">
        <f t="shared" si="173"/>
        <v>#VALUE!</v>
      </c>
      <c r="DV68" s="12" t="e">
        <f t="shared" si="173"/>
        <v>#VALUE!</v>
      </c>
      <c r="DW68" s="12" t="e">
        <f t="shared" si="173"/>
        <v>#VALUE!</v>
      </c>
      <c r="DX68" s="12" t="e">
        <f t="shared" si="173"/>
        <v>#VALUE!</v>
      </c>
      <c r="DY68" s="12" t="e">
        <f t="shared" si="173"/>
        <v>#VALUE!</v>
      </c>
      <c r="DZ68" s="12" t="e">
        <f t="shared" si="173"/>
        <v>#VALUE!</v>
      </c>
      <c r="EA68" s="12" t="e">
        <f t="shared" si="173"/>
        <v>#VALUE!</v>
      </c>
      <c r="EB68" s="12" t="e">
        <f t="shared" si="173"/>
        <v>#VALUE!</v>
      </c>
      <c r="EC68" s="12" t="e">
        <f t="shared" si="173"/>
        <v>#VALUE!</v>
      </c>
      <c r="ED68" s="12" t="e">
        <f t="shared" si="173"/>
        <v>#VALUE!</v>
      </c>
      <c r="EE68" s="12" t="e">
        <f t="shared" si="173"/>
        <v>#VALUE!</v>
      </c>
      <c r="EF68" s="12" t="e">
        <f t="shared" si="173"/>
        <v>#VALUE!</v>
      </c>
      <c r="EG68" s="12" t="e">
        <f t="shared" si="173"/>
        <v>#VALUE!</v>
      </c>
      <c r="EH68" s="12" t="e">
        <f t="shared" si="173"/>
        <v>#VALUE!</v>
      </c>
      <c r="EI68" s="12" t="e">
        <f t="shared" si="173"/>
        <v>#VALUE!</v>
      </c>
      <c r="EJ68" s="12" t="e">
        <f t="shared" si="173"/>
        <v>#VALUE!</v>
      </c>
      <c r="EK68" s="12" t="e">
        <f t="shared" si="173"/>
        <v>#VALUE!</v>
      </c>
      <c r="EL68" s="12" t="e">
        <f t="shared" si="173"/>
        <v>#VALUE!</v>
      </c>
      <c r="EM68" s="12" t="e">
        <f t="shared" si="173"/>
        <v>#VALUE!</v>
      </c>
      <c r="EN68" s="12" t="e">
        <f t="shared" si="173"/>
        <v>#VALUE!</v>
      </c>
      <c r="EO68" s="12" t="e">
        <f t="shared" si="173"/>
        <v>#VALUE!</v>
      </c>
      <c r="EP68" s="12" t="e">
        <f t="shared" si="173"/>
        <v>#VALUE!</v>
      </c>
      <c r="EQ68" s="12" t="e">
        <f t="shared" si="173"/>
        <v>#VALUE!</v>
      </c>
      <c r="ER68" s="12" t="e">
        <f t="shared" si="173"/>
        <v>#VALUE!</v>
      </c>
      <c r="ES68" s="12" t="e">
        <f t="shared" si="173"/>
        <v>#VALUE!</v>
      </c>
      <c r="ET68" s="12" t="e">
        <f t="shared" si="173"/>
        <v>#VALUE!</v>
      </c>
      <c r="EU68" s="12" t="e">
        <f t="shared" si="173"/>
        <v>#VALUE!</v>
      </c>
      <c r="EV68" s="12" t="e">
        <f t="shared" si="173"/>
        <v>#VALUE!</v>
      </c>
      <c r="EW68" s="12" t="e">
        <f t="shared" si="173"/>
        <v>#VALUE!</v>
      </c>
      <c r="EX68" s="12" t="e">
        <f t="shared" si="173"/>
        <v>#VALUE!</v>
      </c>
      <c r="EY68" s="12" t="e">
        <f t="shared" si="173"/>
        <v>#VALUE!</v>
      </c>
      <c r="EZ68" s="12" t="e">
        <f t="shared" si="173"/>
        <v>#VALUE!</v>
      </c>
      <c r="FA68" s="12" t="e">
        <f t="shared" si="173"/>
        <v>#VALUE!</v>
      </c>
      <c r="FB68" s="12" t="e">
        <f t="shared" si="173"/>
        <v>#VALUE!</v>
      </c>
      <c r="FC68" s="12" t="e">
        <f t="shared" si="173"/>
        <v>#VALUE!</v>
      </c>
      <c r="FD68" s="12" t="e">
        <f t="shared" si="173"/>
        <v>#VALUE!</v>
      </c>
      <c r="FE68" s="12" t="e">
        <f t="shared" si="173"/>
        <v>#VALUE!</v>
      </c>
      <c r="FF68" s="12" t="e">
        <f t="shared" si="173"/>
        <v>#VALUE!</v>
      </c>
      <c r="FG68" s="12" t="e">
        <f t="shared" si="173"/>
        <v>#VALUE!</v>
      </c>
      <c r="FH68" s="12" t="e">
        <f t="shared" si="173"/>
        <v>#VALUE!</v>
      </c>
      <c r="FI68" s="12" t="e">
        <f t="shared" si="173"/>
        <v>#VALUE!</v>
      </c>
      <c r="FJ68" s="12" t="e">
        <f t="shared" si="173"/>
        <v>#VALUE!</v>
      </c>
      <c r="FK68" s="12" t="e">
        <f t="shared" si="173"/>
        <v>#VALUE!</v>
      </c>
      <c r="FL68" s="12" t="e">
        <f t="shared" si="173"/>
        <v>#VALUE!</v>
      </c>
      <c r="FM68" s="12" t="e">
        <f t="shared" si="173"/>
        <v>#VALUE!</v>
      </c>
      <c r="FN68" s="12" t="e">
        <f t="shared" si="173"/>
        <v>#VALUE!</v>
      </c>
      <c r="FO68" s="12" t="e">
        <f t="shared" si="173"/>
        <v>#VALUE!</v>
      </c>
      <c r="FP68" s="12" t="e">
        <f t="shared" si="173"/>
        <v>#VALUE!</v>
      </c>
      <c r="FQ68" s="12" t="e">
        <f t="shared" si="173"/>
        <v>#VALUE!</v>
      </c>
      <c r="FR68" s="12" t="e">
        <f t="shared" si="173"/>
        <v>#VALUE!</v>
      </c>
      <c r="FS68" s="12" t="e">
        <f t="shared" si="173"/>
        <v>#VALUE!</v>
      </c>
      <c r="FT68" s="12" t="e">
        <f t="shared" ref="FT68:IE68" si="174">(FT59-FT65)/FT59</f>
        <v>#VALUE!</v>
      </c>
      <c r="FU68" s="12" t="e">
        <f t="shared" si="174"/>
        <v>#VALUE!</v>
      </c>
      <c r="FV68" s="12" t="e">
        <f t="shared" si="174"/>
        <v>#VALUE!</v>
      </c>
      <c r="FW68" s="12" t="e">
        <f t="shared" si="174"/>
        <v>#VALUE!</v>
      </c>
      <c r="FX68" s="12" t="e">
        <f t="shared" si="174"/>
        <v>#VALUE!</v>
      </c>
      <c r="FY68" s="12" t="e">
        <f t="shared" si="174"/>
        <v>#VALUE!</v>
      </c>
      <c r="FZ68" s="12" t="e">
        <f t="shared" si="174"/>
        <v>#VALUE!</v>
      </c>
      <c r="GA68" s="12" t="e">
        <f t="shared" si="174"/>
        <v>#VALUE!</v>
      </c>
      <c r="GB68" s="12" t="e">
        <f t="shared" si="174"/>
        <v>#VALUE!</v>
      </c>
      <c r="GC68" s="12" t="e">
        <f t="shared" si="174"/>
        <v>#VALUE!</v>
      </c>
      <c r="GD68" s="12" t="e">
        <f t="shared" si="174"/>
        <v>#VALUE!</v>
      </c>
      <c r="GE68" s="12" t="e">
        <f t="shared" si="174"/>
        <v>#VALUE!</v>
      </c>
      <c r="GF68" s="12" t="e">
        <f t="shared" si="174"/>
        <v>#VALUE!</v>
      </c>
      <c r="GG68" s="12" t="e">
        <f t="shared" si="174"/>
        <v>#VALUE!</v>
      </c>
      <c r="GH68" s="12" t="e">
        <f t="shared" si="174"/>
        <v>#VALUE!</v>
      </c>
      <c r="GI68" s="12" t="e">
        <f t="shared" si="174"/>
        <v>#VALUE!</v>
      </c>
      <c r="GJ68" s="12" t="e">
        <f t="shared" si="174"/>
        <v>#VALUE!</v>
      </c>
      <c r="GK68" s="12" t="e">
        <f t="shared" si="174"/>
        <v>#VALUE!</v>
      </c>
      <c r="GL68" s="12" t="e">
        <f t="shared" si="174"/>
        <v>#VALUE!</v>
      </c>
      <c r="GM68" s="12" t="e">
        <f t="shared" si="174"/>
        <v>#VALUE!</v>
      </c>
      <c r="GN68" s="12" t="e">
        <f t="shared" si="174"/>
        <v>#VALUE!</v>
      </c>
      <c r="GO68" s="12" t="e">
        <f t="shared" si="174"/>
        <v>#VALUE!</v>
      </c>
      <c r="GP68" s="12" t="e">
        <f t="shared" si="174"/>
        <v>#VALUE!</v>
      </c>
      <c r="GQ68" s="12" t="e">
        <f t="shared" si="174"/>
        <v>#VALUE!</v>
      </c>
      <c r="GR68" s="12" t="e">
        <f t="shared" si="174"/>
        <v>#VALUE!</v>
      </c>
      <c r="GS68" s="12" t="e">
        <f t="shared" si="174"/>
        <v>#VALUE!</v>
      </c>
      <c r="GT68" s="12" t="e">
        <f t="shared" si="174"/>
        <v>#VALUE!</v>
      </c>
      <c r="GU68" s="12" t="e">
        <f t="shared" si="174"/>
        <v>#VALUE!</v>
      </c>
      <c r="GV68" s="12" t="e">
        <f t="shared" si="174"/>
        <v>#VALUE!</v>
      </c>
      <c r="GW68" s="12" t="e">
        <f t="shared" si="174"/>
        <v>#VALUE!</v>
      </c>
      <c r="GX68" s="12" t="e">
        <f t="shared" si="174"/>
        <v>#VALUE!</v>
      </c>
      <c r="GY68" s="12" t="e">
        <f t="shared" si="174"/>
        <v>#VALUE!</v>
      </c>
      <c r="GZ68" s="12" t="e">
        <f t="shared" si="174"/>
        <v>#VALUE!</v>
      </c>
      <c r="HA68" s="12" t="e">
        <f t="shared" si="174"/>
        <v>#VALUE!</v>
      </c>
      <c r="HB68" s="12" t="e">
        <f t="shared" si="174"/>
        <v>#VALUE!</v>
      </c>
      <c r="HC68" s="12" t="e">
        <f t="shared" si="174"/>
        <v>#VALUE!</v>
      </c>
      <c r="HD68" s="12" t="e">
        <f t="shared" si="174"/>
        <v>#VALUE!</v>
      </c>
      <c r="HE68" s="12" t="e">
        <f t="shared" si="174"/>
        <v>#VALUE!</v>
      </c>
      <c r="HF68" s="12" t="e">
        <f t="shared" si="174"/>
        <v>#VALUE!</v>
      </c>
      <c r="HG68" s="12" t="e">
        <f t="shared" si="174"/>
        <v>#VALUE!</v>
      </c>
      <c r="HH68" s="12" t="e">
        <f t="shared" si="174"/>
        <v>#VALUE!</v>
      </c>
      <c r="HI68" s="12" t="e">
        <f t="shared" si="174"/>
        <v>#VALUE!</v>
      </c>
      <c r="HJ68" s="12" t="e">
        <f t="shared" si="174"/>
        <v>#VALUE!</v>
      </c>
      <c r="HK68" s="12" t="e">
        <f t="shared" si="174"/>
        <v>#VALUE!</v>
      </c>
      <c r="HL68" s="12" t="e">
        <f t="shared" si="174"/>
        <v>#VALUE!</v>
      </c>
      <c r="HM68" s="12" t="e">
        <f t="shared" si="174"/>
        <v>#VALUE!</v>
      </c>
      <c r="HN68" s="12" t="e">
        <f t="shared" si="174"/>
        <v>#VALUE!</v>
      </c>
      <c r="HO68" s="12" t="e">
        <f t="shared" si="174"/>
        <v>#VALUE!</v>
      </c>
      <c r="HP68" s="12" t="e">
        <f t="shared" si="174"/>
        <v>#VALUE!</v>
      </c>
      <c r="HQ68" s="12" t="e">
        <f t="shared" si="174"/>
        <v>#VALUE!</v>
      </c>
      <c r="HR68" s="12" t="e">
        <f t="shared" si="174"/>
        <v>#VALUE!</v>
      </c>
      <c r="HS68" s="12" t="e">
        <f t="shared" si="174"/>
        <v>#VALUE!</v>
      </c>
      <c r="HT68" s="12" t="e">
        <f t="shared" si="174"/>
        <v>#VALUE!</v>
      </c>
      <c r="HU68" s="12" t="e">
        <f t="shared" si="174"/>
        <v>#VALUE!</v>
      </c>
      <c r="HV68" s="12" t="e">
        <f t="shared" si="174"/>
        <v>#VALUE!</v>
      </c>
      <c r="HW68" s="12" t="e">
        <f t="shared" si="174"/>
        <v>#VALUE!</v>
      </c>
      <c r="HX68" s="12" t="e">
        <f t="shared" si="174"/>
        <v>#VALUE!</v>
      </c>
      <c r="HY68" s="12" t="e">
        <f t="shared" si="174"/>
        <v>#VALUE!</v>
      </c>
      <c r="HZ68" s="12" t="e">
        <f t="shared" si="174"/>
        <v>#VALUE!</v>
      </c>
      <c r="IA68" s="12" t="e">
        <f t="shared" si="174"/>
        <v>#VALUE!</v>
      </c>
      <c r="IB68" s="12" t="e">
        <f t="shared" si="174"/>
        <v>#VALUE!</v>
      </c>
      <c r="IC68" s="12" t="e">
        <f t="shared" si="174"/>
        <v>#VALUE!</v>
      </c>
      <c r="ID68" s="12" t="e">
        <f t="shared" si="174"/>
        <v>#VALUE!</v>
      </c>
      <c r="IE68" s="12" t="e">
        <f t="shared" si="174"/>
        <v>#VALUE!</v>
      </c>
      <c r="IF68" s="12" t="e">
        <f t="shared" ref="IF68:JD68" si="175">(IF59-IF65)/IF59</f>
        <v>#VALUE!</v>
      </c>
      <c r="IG68" s="12" t="e">
        <f t="shared" si="175"/>
        <v>#VALUE!</v>
      </c>
      <c r="IH68" s="12" t="e">
        <f t="shared" si="175"/>
        <v>#VALUE!</v>
      </c>
      <c r="II68" s="12" t="e">
        <f t="shared" si="175"/>
        <v>#VALUE!</v>
      </c>
      <c r="IJ68" s="12" t="e">
        <f t="shared" si="175"/>
        <v>#VALUE!</v>
      </c>
      <c r="IK68" s="12" t="e">
        <f t="shared" si="175"/>
        <v>#VALUE!</v>
      </c>
      <c r="IL68" s="12" t="e">
        <f t="shared" si="175"/>
        <v>#VALUE!</v>
      </c>
      <c r="IM68" s="12" t="e">
        <f t="shared" si="175"/>
        <v>#VALUE!</v>
      </c>
      <c r="IN68" s="12" t="e">
        <f t="shared" si="175"/>
        <v>#VALUE!</v>
      </c>
      <c r="IO68" s="12" t="e">
        <f t="shared" si="175"/>
        <v>#VALUE!</v>
      </c>
      <c r="IP68" s="12" t="e">
        <f t="shared" si="175"/>
        <v>#VALUE!</v>
      </c>
      <c r="IQ68" s="12" t="e">
        <f t="shared" si="175"/>
        <v>#VALUE!</v>
      </c>
      <c r="IR68" s="12" t="e">
        <f t="shared" si="175"/>
        <v>#VALUE!</v>
      </c>
      <c r="IS68" s="12" t="e">
        <f t="shared" si="175"/>
        <v>#VALUE!</v>
      </c>
      <c r="IT68" s="12" t="e">
        <f t="shared" si="175"/>
        <v>#VALUE!</v>
      </c>
      <c r="IU68" s="12" t="e">
        <f t="shared" si="175"/>
        <v>#VALUE!</v>
      </c>
      <c r="IV68" s="12" t="e">
        <f t="shared" si="175"/>
        <v>#VALUE!</v>
      </c>
      <c r="IW68" s="12" t="e">
        <f t="shared" si="175"/>
        <v>#VALUE!</v>
      </c>
      <c r="IX68" s="12" t="e">
        <f t="shared" si="175"/>
        <v>#VALUE!</v>
      </c>
      <c r="IY68" s="12" t="e">
        <f t="shared" si="175"/>
        <v>#VALUE!</v>
      </c>
      <c r="IZ68" s="12" t="e">
        <f t="shared" si="175"/>
        <v>#VALUE!</v>
      </c>
      <c r="JA68" s="12" t="e">
        <f t="shared" si="175"/>
        <v>#VALUE!</v>
      </c>
      <c r="JB68" s="12" t="e">
        <f t="shared" si="175"/>
        <v>#VALUE!</v>
      </c>
      <c r="JC68" s="12" t="e">
        <f t="shared" si="175"/>
        <v>#VALUE!</v>
      </c>
      <c r="JD68" s="12" t="e">
        <f t="shared" si="175"/>
        <v>#VALUE!</v>
      </c>
      <c r="JE68" s="12" t="e">
        <f t="shared" si="172"/>
        <v>#VALUE!</v>
      </c>
    </row>
    <row r="69" spans="1:265" x14ac:dyDescent="0.2">
      <c r="B69" s="21" t="s">
        <v>15</v>
      </c>
      <c r="C69" s="11"/>
      <c r="D69" s="11"/>
      <c r="E69" s="12" t="e">
        <f t="shared" ref="E69:AJ69" si="176">SUMPRODUCT($C60:$C65,E60:E65)/SUMPRODUCT($C59,E59)</f>
        <v>#VALUE!</v>
      </c>
      <c r="F69" s="12" t="e">
        <f t="shared" si="176"/>
        <v>#VALUE!</v>
      </c>
      <c r="G69" s="12" t="e">
        <f t="shared" si="176"/>
        <v>#VALUE!</v>
      </c>
      <c r="H69" s="12">
        <f t="shared" si="176"/>
        <v>15.241458857061648</v>
      </c>
      <c r="I69" s="12">
        <f t="shared" si="176"/>
        <v>16.466831803726656</v>
      </c>
      <c r="J69" s="12">
        <f t="shared" si="176"/>
        <v>13.463662602087625</v>
      </c>
      <c r="K69" s="12">
        <f t="shared" si="176"/>
        <v>15.40907913099338</v>
      </c>
      <c r="L69" s="12">
        <f t="shared" si="176"/>
        <v>16.181991137118466</v>
      </c>
      <c r="M69" s="12">
        <f t="shared" si="176"/>
        <v>13.993639037343689</v>
      </c>
      <c r="N69" s="12">
        <f t="shared" si="176"/>
        <v>13.632605521486115</v>
      </c>
      <c r="O69" s="12">
        <f t="shared" si="176"/>
        <v>15.078351642415054</v>
      </c>
      <c r="P69" s="12">
        <f t="shared" si="176"/>
        <v>18.622306556990544</v>
      </c>
      <c r="Q69" s="12">
        <f t="shared" si="176"/>
        <v>18.899168163620292</v>
      </c>
      <c r="R69" s="12">
        <f t="shared" si="176"/>
        <v>18.90520908829896</v>
      </c>
      <c r="S69" s="12">
        <f t="shared" si="176"/>
        <v>18.653048494469058</v>
      </c>
      <c r="T69" s="12">
        <f t="shared" si="176"/>
        <v>13.454765454440215</v>
      </c>
      <c r="U69" s="12">
        <f t="shared" si="176"/>
        <v>14.381665250505829</v>
      </c>
      <c r="V69" s="12">
        <f t="shared" si="176"/>
        <v>14.761655495674622</v>
      </c>
      <c r="W69" s="12">
        <f t="shared" si="176"/>
        <v>14.045744898051153</v>
      </c>
      <c r="X69" s="12" t="e">
        <f t="shared" si="176"/>
        <v>#VALUE!</v>
      </c>
      <c r="Y69" s="12">
        <f t="shared" si="176"/>
        <v>0</v>
      </c>
      <c r="Z69" s="12">
        <f t="shared" si="176"/>
        <v>0</v>
      </c>
      <c r="AA69" s="12">
        <f t="shared" si="176"/>
        <v>0</v>
      </c>
      <c r="AB69" s="12">
        <f t="shared" si="176"/>
        <v>0</v>
      </c>
      <c r="AC69" s="12">
        <f t="shared" si="176"/>
        <v>0</v>
      </c>
      <c r="AD69" s="12">
        <f t="shared" si="176"/>
        <v>0</v>
      </c>
      <c r="AE69" s="12" t="e">
        <f t="shared" si="176"/>
        <v>#VALUE!</v>
      </c>
      <c r="AF69" s="12" t="e">
        <f t="shared" ref="AF69:AG69" si="177">SUMPRODUCT($C60:$C65,AF60:AF65)/SUMPRODUCT($C59,AF59)</f>
        <v>#VALUE!</v>
      </c>
      <c r="AG69" s="12" t="e">
        <f t="shared" si="177"/>
        <v>#VALUE!</v>
      </c>
      <c r="AH69" s="12">
        <f t="shared" si="176"/>
        <v>0.17178853851301654</v>
      </c>
      <c r="AI69" s="12">
        <f t="shared" si="176"/>
        <v>0.17643418465366101</v>
      </c>
      <c r="AJ69" s="12">
        <f t="shared" si="176"/>
        <v>0.16375862826393409</v>
      </c>
      <c r="AK69" s="12">
        <f t="shared" ref="AK69:CV69" si="178">SUMPRODUCT($C60:$C65,AK60:AK65)/SUMPRODUCT($C59,AK59)</f>
        <v>0</v>
      </c>
      <c r="AL69" s="12">
        <f t="shared" si="178"/>
        <v>0</v>
      </c>
      <c r="AM69" s="12">
        <f t="shared" si="178"/>
        <v>0</v>
      </c>
      <c r="AN69" s="12">
        <f t="shared" si="178"/>
        <v>0</v>
      </c>
      <c r="AO69" s="12">
        <f t="shared" si="178"/>
        <v>0</v>
      </c>
      <c r="AP69" s="12">
        <f t="shared" si="178"/>
        <v>0</v>
      </c>
      <c r="AQ69" s="12">
        <f t="shared" si="178"/>
        <v>0</v>
      </c>
      <c r="AR69" s="12">
        <f t="shared" si="178"/>
        <v>0</v>
      </c>
      <c r="AS69" s="12">
        <f t="shared" si="178"/>
        <v>0</v>
      </c>
      <c r="AT69" s="12">
        <f t="shared" si="178"/>
        <v>0</v>
      </c>
      <c r="AU69" s="12">
        <f t="shared" si="178"/>
        <v>0</v>
      </c>
      <c r="AV69" s="12">
        <f t="shared" si="178"/>
        <v>0</v>
      </c>
      <c r="AW69" s="12">
        <f t="shared" si="178"/>
        <v>0</v>
      </c>
      <c r="AX69" s="12">
        <f t="shared" si="178"/>
        <v>0</v>
      </c>
      <c r="AY69" s="12">
        <f t="shared" si="178"/>
        <v>0</v>
      </c>
      <c r="AZ69" s="12">
        <f t="shared" si="178"/>
        <v>0</v>
      </c>
      <c r="BA69" s="12">
        <f t="shared" si="178"/>
        <v>0</v>
      </c>
      <c r="BB69" s="12">
        <f t="shared" si="178"/>
        <v>0</v>
      </c>
      <c r="BC69" s="12">
        <f t="shared" si="178"/>
        <v>0</v>
      </c>
      <c r="BD69" s="12">
        <f t="shared" si="178"/>
        <v>0</v>
      </c>
      <c r="BE69" s="12">
        <f t="shared" si="178"/>
        <v>0</v>
      </c>
      <c r="BF69" s="12">
        <f t="shared" si="178"/>
        <v>0</v>
      </c>
      <c r="BG69" s="12">
        <f t="shared" si="178"/>
        <v>0</v>
      </c>
      <c r="BH69" s="12">
        <f t="shared" si="178"/>
        <v>0</v>
      </c>
      <c r="BI69" s="12">
        <f t="shared" si="178"/>
        <v>0</v>
      </c>
      <c r="BJ69" s="12">
        <f t="shared" si="178"/>
        <v>0</v>
      </c>
      <c r="BK69" s="12">
        <f t="shared" si="178"/>
        <v>0</v>
      </c>
      <c r="BL69" s="12">
        <f t="shared" si="178"/>
        <v>0</v>
      </c>
      <c r="BM69" s="12">
        <f t="shared" si="178"/>
        <v>0</v>
      </c>
      <c r="BN69" s="12">
        <f t="shared" si="178"/>
        <v>0</v>
      </c>
      <c r="BO69" s="12">
        <f t="shared" si="178"/>
        <v>0</v>
      </c>
      <c r="BP69" s="12">
        <f t="shared" si="178"/>
        <v>0</v>
      </c>
      <c r="BQ69" s="12">
        <f t="shared" si="178"/>
        <v>0</v>
      </c>
      <c r="BR69" s="12">
        <f t="shared" si="178"/>
        <v>0</v>
      </c>
      <c r="BS69" s="12">
        <f t="shared" si="178"/>
        <v>0</v>
      </c>
      <c r="BT69" s="12">
        <f t="shared" si="178"/>
        <v>0</v>
      </c>
      <c r="BU69" s="12">
        <f t="shared" si="178"/>
        <v>0</v>
      </c>
      <c r="BV69" s="12">
        <f t="shared" si="178"/>
        <v>0</v>
      </c>
      <c r="BW69" s="12">
        <f t="shared" si="178"/>
        <v>0</v>
      </c>
      <c r="BX69" s="12">
        <f t="shared" si="178"/>
        <v>0</v>
      </c>
      <c r="BY69" s="12">
        <f t="shared" si="178"/>
        <v>0</v>
      </c>
      <c r="BZ69" s="12">
        <f t="shared" si="178"/>
        <v>0</v>
      </c>
      <c r="CA69" s="12">
        <f t="shared" si="178"/>
        <v>0</v>
      </c>
      <c r="CB69" s="12">
        <f t="shared" si="178"/>
        <v>0</v>
      </c>
      <c r="CC69" s="12">
        <f t="shared" si="178"/>
        <v>0</v>
      </c>
      <c r="CD69" s="12">
        <f t="shared" si="178"/>
        <v>0</v>
      </c>
      <c r="CE69" s="12">
        <f t="shared" si="178"/>
        <v>0</v>
      </c>
      <c r="CF69" s="12">
        <f t="shared" si="178"/>
        <v>0</v>
      </c>
      <c r="CG69" s="12">
        <f t="shared" si="178"/>
        <v>0</v>
      </c>
      <c r="CH69" s="12">
        <f t="shared" si="178"/>
        <v>0</v>
      </c>
      <c r="CI69" s="12">
        <f t="shared" si="178"/>
        <v>0</v>
      </c>
      <c r="CJ69" s="12">
        <f t="shared" si="178"/>
        <v>0</v>
      </c>
      <c r="CK69" s="12">
        <f t="shared" si="178"/>
        <v>0</v>
      </c>
      <c r="CL69" s="12">
        <f t="shared" si="178"/>
        <v>0</v>
      </c>
      <c r="CM69" s="12">
        <f t="shared" si="178"/>
        <v>0</v>
      </c>
      <c r="CN69" s="12">
        <f t="shared" si="178"/>
        <v>0</v>
      </c>
      <c r="CO69" s="12">
        <f t="shared" si="178"/>
        <v>0</v>
      </c>
      <c r="CP69" s="12">
        <f t="shared" si="178"/>
        <v>0</v>
      </c>
      <c r="CQ69" s="12">
        <f t="shared" si="178"/>
        <v>0</v>
      </c>
      <c r="CR69" s="12">
        <f t="shared" si="178"/>
        <v>0</v>
      </c>
      <c r="CS69" s="12">
        <f t="shared" si="178"/>
        <v>0</v>
      </c>
      <c r="CT69" s="12">
        <f t="shared" si="178"/>
        <v>0</v>
      </c>
      <c r="CU69" s="12">
        <f t="shared" si="178"/>
        <v>0</v>
      </c>
      <c r="CV69" s="12">
        <f t="shared" si="178"/>
        <v>0.113413801781729</v>
      </c>
      <c r="CW69" s="12" t="e">
        <f t="shared" ref="CW69:JE69" si="179">SUMPRODUCT($C60:$C65,CW60:CW65)/SUMPRODUCT($C59,CW59)</f>
        <v>#VALUE!</v>
      </c>
      <c r="CX69" s="12">
        <f t="shared" si="179"/>
        <v>0.11070476937483863</v>
      </c>
      <c r="CY69" s="12">
        <f t="shared" si="179"/>
        <v>0.11062212615501708</v>
      </c>
      <c r="CZ69" s="12">
        <f t="shared" si="179"/>
        <v>0.11771911511747438</v>
      </c>
      <c r="DA69" s="12">
        <f t="shared" si="179"/>
        <v>0.115246264677481</v>
      </c>
      <c r="DB69" s="12">
        <f t="shared" si="179"/>
        <v>0.11056109124527587</v>
      </c>
      <c r="DC69" s="12">
        <f t="shared" si="179"/>
        <v>0.11616952369700902</v>
      </c>
      <c r="DD69" s="12">
        <f t="shared" si="179"/>
        <v>0.15598076380497544</v>
      </c>
      <c r="DE69" s="12">
        <f t="shared" si="179"/>
        <v>0.14101282978653823</v>
      </c>
      <c r="DF69" s="12">
        <f t="shared" si="179"/>
        <v>0.14064689903215388</v>
      </c>
      <c r="DG69" s="12">
        <f t="shared" si="179"/>
        <v>0.14330710588256571</v>
      </c>
      <c r="DH69" s="12">
        <f t="shared" ref="DH69:FS69" si="180">SUMPRODUCT($C60:$C65,DH60:DH65)/SUMPRODUCT($C59,DH59)</f>
        <v>0</v>
      </c>
      <c r="DI69" s="12">
        <f t="shared" si="180"/>
        <v>0</v>
      </c>
      <c r="DJ69" s="12">
        <f t="shared" si="180"/>
        <v>0</v>
      </c>
      <c r="DK69" s="12">
        <f t="shared" si="180"/>
        <v>0</v>
      </c>
      <c r="DL69" s="12">
        <f t="shared" si="180"/>
        <v>0</v>
      </c>
      <c r="DM69" s="12">
        <f t="shared" si="180"/>
        <v>0</v>
      </c>
      <c r="DN69" s="12">
        <f t="shared" si="180"/>
        <v>0</v>
      </c>
      <c r="DO69" s="12">
        <f t="shared" si="180"/>
        <v>0</v>
      </c>
      <c r="DP69" s="12">
        <f t="shared" si="180"/>
        <v>0</v>
      </c>
      <c r="DQ69" s="12">
        <f t="shared" si="180"/>
        <v>0</v>
      </c>
      <c r="DR69" s="12">
        <f t="shared" si="180"/>
        <v>0</v>
      </c>
      <c r="DS69" s="12">
        <f t="shared" si="180"/>
        <v>0</v>
      </c>
      <c r="DT69" s="12">
        <f t="shared" si="180"/>
        <v>0</v>
      </c>
      <c r="DU69" s="12">
        <f t="shared" si="180"/>
        <v>0</v>
      </c>
      <c r="DV69" s="12">
        <f t="shared" si="180"/>
        <v>0</v>
      </c>
      <c r="DW69" s="12">
        <f t="shared" si="180"/>
        <v>0</v>
      </c>
      <c r="DX69" s="12">
        <f t="shared" si="180"/>
        <v>0</v>
      </c>
      <c r="DY69" s="12">
        <f t="shared" si="180"/>
        <v>0</v>
      </c>
      <c r="DZ69" s="12">
        <f t="shared" si="180"/>
        <v>0</v>
      </c>
      <c r="EA69" s="12">
        <f t="shared" si="180"/>
        <v>0</v>
      </c>
      <c r="EB69" s="12">
        <f t="shared" si="180"/>
        <v>0</v>
      </c>
      <c r="EC69" s="12">
        <f t="shared" si="180"/>
        <v>0</v>
      </c>
      <c r="ED69" s="12">
        <f t="shared" si="180"/>
        <v>0</v>
      </c>
      <c r="EE69" s="12">
        <f t="shared" si="180"/>
        <v>0</v>
      </c>
      <c r="EF69" s="12">
        <f t="shared" si="180"/>
        <v>0</v>
      </c>
      <c r="EG69" s="12">
        <f t="shared" si="180"/>
        <v>0</v>
      </c>
      <c r="EH69" s="12">
        <f t="shared" si="180"/>
        <v>0</v>
      </c>
      <c r="EI69" s="12">
        <f t="shared" si="180"/>
        <v>0</v>
      </c>
      <c r="EJ69" s="12">
        <f t="shared" si="180"/>
        <v>0</v>
      </c>
      <c r="EK69" s="12">
        <f t="shared" si="180"/>
        <v>0</v>
      </c>
      <c r="EL69" s="12">
        <f t="shared" si="180"/>
        <v>0</v>
      </c>
      <c r="EM69" s="12">
        <f t="shared" si="180"/>
        <v>0</v>
      </c>
      <c r="EN69" s="12">
        <f t="shared" si="180"/>
        <v>0</v>
      </c>
      <c r="EO69" s="12">
        <f t="shared" si="180"/>
        <v>0</v>
      </c>
      <c r="EP69" s="12">
        <f t="shared" si="180"/>
        <v>0</v>
      </c>
      <c r="EQ69" s="12">
        <f t="shared" si="180"/>
        <v>0</v>
      </c>
      <c r="ER69" s="12">
        <f t="shared" si="180"/>
        <v>0</v>
      </c>
      <c r="ES69" s="12">
        <f t="shared" si="180"/>
        <v>0</v>
      </c>
      <c r="ET69" s="12">
        <f t="shared" si="180"/>
        <v>0</v>
      </c>
      <c r="EU69" s="12">
        <f t="shared" si="180"/>
        <v>0</v>
      </c>
      <c r="EV69" s="12">
        <f t="shared" si="180"/>
        <v>0</v>
      </c>
      <c r="EW69" s="12">
        <f t="shared" si="180"/>
        <v>0</v>
      </c>
      <c r="EX69" s="12">
        <f t="shared" si="180"/>
        <v>0</v>
      </c>
      <c r="EY69" s="12">
        <f t="shared" si="180"/>
        <v>0</v>
      </c>
      <c r="EZ69" s="12">
        <f t="shared" si="180"/>
        <v>0</v>
      </c>
      <c r="FA69" s="12">
        <f t="shared" si="180"/>
        <v>0</v>
      </c>
      <c r="FB69" s="12">
        <f t="shared" si="180"/>
        <v>0</v>
      </c>
      <c r="FC69" s="12">
        <f t="shared" si="180"/>
        <v>0</v>
      </c>
      <c r="FD69" s="12">
        <f t="shared" si="180"/>
        <v>0</v>
      </c>
      <c r="FE69" s="12">
        <f t="shared" si="180"/>
        <v>0</v>
      </c>
      <c r="FF69" s="12">
        <f t="shared" si="180"/>
        <v>0</v>
      </c>
      <c r="FG69" s="12">
        <f t="shared" si="180"/>
        <v>0</v>
      </c>
      <c r="FH69" s="12">
        <f t="shared" si="180"/>
        <v>0</v>
      </c>
      <c r="FI69" s="12">
        <f t="shared" si="180"/>
        <v>0</v>
      </c>
      <c r="FJ69" s="12">
        <f t="shared" si="180"/>
        <v>0</v>
      </c>
      <c r="FK69" s="12">
        <f t="shared" si="180"/>
        <v>0</v>
      </c>
      <c r="FL69" s="12">
        <f t="shared" si="180"/>
        <v>0</v>
      </c>
      <c r="FM69" s="12">
        <f t="shared" si="180"/>
        <v>0</v>
      </c>
      <c r="FN69" s="12">
        <f t="shared" si="180"/>
        <v>0</v>
      </c>
      <c r="FO69" s="12">
        <f t="shared" si="180"/>
        <v>0</v>
      </c>
      <c r="FP69" s="12">
        <f t="shared" si="180"/>
        <v>0</v>
      </c>
      <c r="FQ69" s="12">
        <f t="shared" si="180"/>
        <v>0</v>
      </c>
      <c r="FR69" s="12">
        <f t="shared" si="180"/>
        <v>0</v>
      </c>
      <c r="FS69" s="12">
        <f t="shared" si="180"/>
        <v>0</v>
      </c>
      <c r="FT69" s="12">
        <f t="shared" ref="FT69:IE69" si="181">SUMPRODUCT($C60:$C65,FT60:FT65)/SUMPRODUCT($C59,FT59)</f>
        <v>0</v>
      </c>
      <c r="FU69" s="12">
        <f t="shared" si="181"/>
        <v>0</v>
      </c>
      <c r="FV69" s="12">
        <f t="shared" si="181"/>
        <v>0</v>
      </c>
      <c r="FW69" s="12">
        <f t="shared" si="181"/>
        <v>0</v>
      </c>
      <c r="FX69" s="12">
        <f t="shared" si="181"/>
        <v>0</v>
      </c>
      <c r="FY69" s="12">
        <f t="shared" si="181"/>
        <v>0</v>
      </c>
      <c r="FZ69" s="12">
        <f t="shared" si="181"/>
        <v>0</v>
      </c>
      <c r="GA69" s="12">
        <f t="shared" si="181"/>
        <v>0</v>
      </c>
      <c r="GB69" s="12">
        <f t="shared" si="181"/>
        <v>0</v>
      </c>
      <c r="GC69" s="12">
        <f t="shared" si="181"/>
        <v>0</v>
      </c>
      <c r="GD69" s="12">
        <f t="shared" si="181"/>
        <v>0</v>
      </c>
      <c r="GE69" s="12">
        <f t="shared" si="181"/>
        <v>0</v>
      </c>
      <c r="GF69" s="12">
        <f t="shared" si="181"/>
        <v>0</v>
      </c>
      <c r="GG69" s="12">
        <f t="shared" si="181"/>
        <v>0</v>
      </c>
      <c r="GH69" s="12">
        <f t="shared" si="181"/>
        <v>0</v>
      </c>
      <c r="GI69" s="12">
        <f t="shared" si="181"/>
        <v>0</v>
      </c>
      <c r="GJ69" s="12">
        <f t="shared" si="181"/>
        <v>0</v>
      </c>
      <c r="GK69" s="12">
        <f t="shared" si="181"/>
        <v>0</v>
      </c>
      <c r="GL69" s="12">
        <f t="shared" si="181"/>
        <v>0</v>
      </c>
      <c r="GM69" s="12">
        <f t="shared" si="181"/>
        <v>0</v>
      </c>
      <c r="GN69" s="12">
        <f t="shared" si="181"/>
        <v>0</v>
      </c>
      <c r="GO69" s="12">
        <f t="shared" si="181"/>
        <v>0</v>
      </c>
      <c r="GP69" s="12">
        <f t="shared" si="181"/>
        <v>0</v>
      </c>
      <c r="GQ69" s="12">
        <f t="shared" si="181"/>
        <v>0</v>
      </c>
      <c r="GR69" s="12">
        <f t="shared" si="181"/>
        <v>0</v>
      </c>
      <c r="GS69" s="12">
        <f t="shared" si="181"/>
        <v>0</v>
      </c>
      <c r="GT69" s="12">
        <f t="shared" si="181"/>
        <v>0</v>
      </c>
      <c r="GU69" s="12">
        <f t="shared" si="181"/>
        <v>0</v>
      </c>
      <c r="GV69" s="12">
        <f t="shared" si="181"/>
        <v>0</v>
      </c>
      <c r="GW69" s="12">
        <f t="shared" si="181"/>
        <v>0</v>
      </c>
      <c r="GX69" s="12">
        <f t="shared" si="181"/>
        <v>0</v>
      </c>
      <c r="GY69" s="12">
        <f t="shared" si="181"/>
        <v>0</v>
      </c>
      <c r="GZ69" s="12">
        <f t="shared" si="181"/>
        <v>0</v>
      </c>
      <c r="HA69" s="12">
        <f t="shared" si="181"/>
        <v>0</v>
      </c>
      <c r="HB69" s="12">
        <f t="shared" si="181"/>
        <v>0</v>
      </c>
      <c r="HC69" s="12">
        <f t="shared" si="181"/>
        <v>0</v>
      </c>
      <c r="HD69" s="12">
        <f t="shared" si="181"/>
        <v>0</v>
      </c>
      <c r="HE69" s="12">
        <f t="shared" si="181"/>
        <v>0</v>
      </c>
      <c r="HF69" s="12">
        <f t="shared" si="181"/>
        <v>0</v>
      </c>
      <c r="HG69" s="12">
        <f t="shared" si="181"/>
        <v>0</v>
      </c>
      <c r="HH69" s="12">
        <f t="shared" si="181"/>
        <v>0</v>
      </c>
      <c r="HI69" s="12">
        <f t="shared" si="181"/>
        <v>0</v>
      </c>
      <c r="HJ69" s="12">
        <f t="shared" si="181"/>
        <v>0</v>
      </c>
      <c r="HK69" s="12">
        <f t="shared" si="181"/>
        <v>0</v>
      </c>
      <c r="HL69" s="12">
        <f t="shared" si="181"/>
        <v>0</v>
      </c>
      <c r="HM69" s="12">
        <f t="shared" si="181"/>
        <v>0</v>
      </c>
      <c r="HN69" s="12">
        <f t="shared" si="181"/>
        <v>0</v>
      </c>
      <c r="HO69" s="12">
        <f t="shared" si="181"/>
        <v>0</v>
      </c>
      <c r="HP69" s="12">
        <f t="shared" si="181"/>
        <v>0</v>
      </c>
      <c r="HQ69" s="12">
        <f t="shared" si="181"/>
        <v>0</v>
      </c>
      <c r="HR69" s="12">
        <f t="shared" si="181"/>
        <v>0</v>
      </c>
      <c r="HS69" s="12">
        <f t="shared" si="181"/>
        <v>0</v>
      </c>
      <c r="HT69" s="12">
        <f t="shared" si="181"/>
        <v>0</v>
      </c>
      <c r="HU69" s="12">
        <f t="shared" si="181"/>
        <v>0</v>
      </c>
      <c r="HV69" s="12">
        <f t="shared" si="181"/>
        <v>0</v>
      </c>
      <c r="HW69" s="12">
        <f t="shared" si="181"/>
        <v>0</v>
      </c>
      <c r="HX69" s="12">
        <f t="shared" si="181"/>
        <v>0</v>
      </c>
      <c r="HY69" s="12">
        <f t="shared" si="181"/>
        <v>0</v>
      </c>
      <c r="HZ69" s="12">
        <f t="shared" si="181"/>
        <v>0</v>
      </c>
      <c r="IA69" s="12">
        <f t="shared" si="181"/>
        <v>0</v>
      </c>
      <c r="IB69" s="12">
        <f t="shared" si="181"/>
        <v>0</v>
      </c>
      <c r="IC69" s="12">
        <f t="shared" si="181"/>
        <v>0</v>
      </c>
      <c r="ID69" s="12">
        <f t="shared" si="181"/>
        <v>0</v>
      </c>
      <c r="IE69" s="12">
        <f t="shared" si="181"/>
        <v>0</v>
      </c>
      <c r="IF69" s="12">
        <f t="shared" ref="IF69:JD69" si="182">SUMPRODUCT($C60:$C65,IF60:IF65)/SUMPRODUCT($C59,IF59)</f>
        <v>0</v>
      </c>
      <c r="IG69" s="12">
        <f t="shared" si="182"/>
        <v>0</v>
      </c>
      <c r="IH69" s="12">
        <f t="shared" si="182"/>
        <v>0</v>
      </c>
      <c r="II69" s="12">
        <f t="shared" si="182"/>
        <v>0</v>
      </c>
      <c r="IJ69" s="12">
        <f t="shared" si="182"/>
        <v>0</v>
      </c>
      <c r="IK69" s="12">
        <f t="shared" si="182"/>
        <v>0</v>
      </c>
      <c r="IL69" s="12">
        <f t="shared" si="182"/>
        <v>0</v>
      </c>
      <c r="IM69" s="12">
        <f t="shared" si="182"/>
        <v>0</v>
      </c>
      <c r="IN69" s="12">
        <f t="shared" si="182"/>
        <v>0</v>
      </c>
      <c r="IO69" s="12">
        <f t="shared" si="182"/>
        <v>0</v>
      </c>
      <c r="IP69" s="12">
        <f t="shared" si="182"/>
        <v>0</v>
      </c>
      <c r="IQ69" s="12">
        <f t="shared" si="182"/>
        <v>0</v>
      </c>
      <c r="IR69" s="12">
        <f t="shared" si="182"/>
        <v>0</v>
      </c>
      <c r="IS69" s="12">
        <f t="shared" si="182"/>
        <v>0</v>
      </c>
      <c r="IT69" s="12">
        <f t="shared" si="182"/>
        <v>0</v>
      </c>
      <c r="IU69" s="12">
        <f t="shared" si="182"/>
        <v>0</v>
      </c>
      <c r="IV69" s="12">
        <f t="shared" si="182"/>
        <v>0</v>
      </c>
      <c r="IW69" s="12">
        <f t="shared" si="182"/>
        <v>0</v>
      </c>
      <c r="IX69" s="12">
        <f t="shared" si="182"/>
        <v>0</v>
      </c>
      <c r="IY69" s="12">
        <f t="shared" si="182"/>
        <v>0</v>
      </c>
      <c r="IZ69" s="12">
        <f t="shared" si="182"/>
        <v>0</v>
      </c>
      <c r="JA69" s="12">
        <f t="shared" si="182"/>
        <v>0</v>
      </c>
      <c r="JB69" s="12">
        <f t="shared" si="182"/>
        <v>0</v>
      </c>
      <c r="JC69" s="12">
        <f t="shared" si="182"/>
        <v>0</v>
      </c>
      <c r="JD69" s="12">
        <f t="shared" si="182"/>
        <v>0</v>
      </c>
      <c r="JE69" s="12">
        <f t="shared" si="179"/>
        <v>0</v>
      </c>
    </row>
    <row r="70" spans="1:265" x14ac:dyDescent="0.2">
      <c r="B70" s="30" t="s">
        <v>36</v>
      </c>
      <c r="C70" s="11"/>
      <c r="D70" s="11"/>
      <c r="E70" s="12" t="str">
        <f t="shared" ref="E70:AE70" si="183">IFERROR(E61/(SUM(E$61:E$65)-E$65),"")</f>
        <v/>
      </c>
      <c r="F70" s="12" t="str">
        <f t="shared" si="183"/>
        <v/>
      </c>
      <c r="G70" s="12" t="str">
        <f t="shared" si="183"/>
        <v/>
      </c>
      <c r="H70" s="12">
        <f t="shared" si="183"/>
        <v>0.71927912507740743</v>
      </c>
      <c r="I70" s="12">
        <f t="shared" si="183"/>
        <v>0.73788030783893188</v>
      </c>
      <c r="J70" s="12">
        <f t="shared" si="183"/>
        <v>0.67269377231597138</v>
      </c>
      <c r="K70" s="12">
        <f t="shared" si="183"/>
        <v>0.7232116169951871</v>
      </c>
      <c r="L70" s="12">
        <f t="shared" si="183"/>
        <v>0.73649543126201089</v>
      </c>
      <c r="M70" s="12">
        <f t="shared" si="183"/>
        <v>0.76581813873057769</v>
      </c>
      <c r="N70" s="12">
        <f t="shared" si="183"/>
        <v>0.75862671995480857</v>
      </c>
      <c r="O70" s="12">
        <f t="shared" si="183"/>
        <v>0.78491307341576788</v>
      </c>
      <c r="P70" s="12">
        <f t="shared" si="183"/>
        <v>0.77810200957285369</v>
      </c>
      <c r="Q70" s="12">
        <f t="shared" si="183"/>
        <v>0.78036333624379395</v>
      </c>
      <c r="R70" s="12">
        <f t="shared" si="183"/>
        <v>0.78017481604907057</v>
      </c>
      <c r="S70" s="12">
        <f t="shared" si="183"/>
        <v>0.7772643883417939</v>
      </c>
      <c r="T70" s="12">
        <f t="shared" si="183"/>
        <v>0.67789959139237477</v>
      </c>
      <c r="U70" s="12">
        <f t="shared" si="183"/>
        <v>0.69952110184039085</v>
      </c>
      <c r="V70" s="12">
        <f t="shared" si="183"/>
        <v>0.70575465439047724</v>
      </c>
      <c r="W70" s="12">
        <f t="shared" si="183"/>
        <v>0.69142337921352615</v>
      </c>
      <c r="X70" s="12" t="str">
        <f t="shared" si="183"/>
        <v/>
      </c>
      <c r="Y70" s="12" t="str">
        <f t="shared" si="183"/>
        <v/>
      </c>
      <c r="Z70" s="12" t="str">
        <f t="shared" si="183"/>
        <v/>
      </c>
      <c r="AA70" s="12" t="str">
        <f t="shared" si="183"/>
        <v/>
      </c>
      <c r="AB70" s="12" t="str">
        <f t="shared" si="183"/>
        <v/>
      </c>
      <c r="AC70" s="12" t="str">
        <f t="shared" si="183"/>
        <v/>
      </c>
      <c r="AD70" s="12" t="str">
        <f t="shared" si="183"/>
        <v/>
      </c>
      <c r="AE70" s="12" t="str">
        <f t="shared" si="183"/>
        <v/>
      </c>
      <c r="AF70" s="12" t="str">
        <f t="shared" ref="AF70:AG70" si="184">IFERROR(AF61/(SUM(AF$61:AF$65)-AF$65),"")</f>
        <v/>
      </c>
      <c r="AG70" s="12" t="str">
        <f t="shared" si="184"/>
        <v/>
      </c>
      <c r="AH70" s="12">
        <f t="shared" ref="AH70:AJ73" si="185">IFERROR(AH61/(SUM(AH$61:AH$65)-AH$65),"")</f>
        <v>0.10383499046800204</v>
      </c>
      <c r="AI70" s="12">
        <f t="shared" si="185"/>
        <v>0.11453580474889663</v>
      </c>
      <c r="AJ70" s="12">
        <f t="shared" si="185"/>
        <v>0.13312090672004581</v>
      </c>
      <c r="AK70" s="12" t="str">
        <f t="shared" ref="AK70:CV70" si="186">IFERROR(AK61/(SUM(AK$61:AK$65)-AK$65),"")</f>
        <v/>
      </c>
      <c r="AL70" s="12" t="str">
        <f t="shared" si="186"/>
        <v/>
      </c>
      <c r="AM70" s="12" t="str">
        <f t="shared" si="186"/>
        <v/>
      </c>
      <c r="AN70" s="12" t="str">
        <f t="shared" si="186"/>
        <v/>
      </c>
      <c r="AO70" s="12" t="str">
        <f t="shared" si="186"/>
        <v/>
      </c>
      <c r="AP70" s="12" t="str">
        <f t="shared" si="186"/>
        <v/>
      </c>
      <c r="AQ70" s="12" t="str">
        <f t="shared" si="186"/>
        <v/>
      </c>
      <c r="AR70" s="12" t="str">
        <f t="shared" si="186"/>
        <v/>
      </c>
      <c r="AS70" s="12" t="str">
        <f t="shared" si="186"/>
        <v/>
      </c>
      <c r="AT70" s="12" t="str">
        <f t="shared" si="186"/>
        <v/>
      </c>
      <c r="AU70" s="12" t="str">
        <f t="shared" si="186"/>
        <v/>
      </c>
      <c r="AV70" s="12" t="str">
        <f t="shared" si="186"/>
        <v/>
      </c>
      <c r="AW70" s="12" t="str">
        <f t="shared" si="186"/>
        <v/>
      </c>
      <c r="AX70" s="12" t="str">
        <f t="shared" si="186"/>
        <v/>
      </c>
      <c r="AY70" s="12" t="str">
        <f t="shared" si="186"/>
        <v/>
      </c>
      <c r="AZ70" s="12" t="str">
        <f t="shared" si="186"/>
        <v/>
      </c>
      <c r="BA70" s="12" t="str">
        <f t="shared" si="186"/>
        <v/>
      </c>
      <c r="BB70" s="12" t="str">
        <f t="shared" si="186"/>
        <v/>
      </c>
      <c r="BC70" s="12" t="str">
        <f t="shared" si="186"/>
        <v/>
      </c>
      <c r="BD70" s="12" t="str">
        <f t="shared" si="186"/>
        <v/>
      </c>
      <c r="BE70" s="12" t="str">
        <f t="shared" si="186"/>
        <v/>
      </c>
      <c r="BF70" s="12" t="str">
        <f t="shared" si="186"/>
        <v/>
      </c>
      <c r="BG70" s="12" t="str">
        <f t="shared" si="186"/>
        <v/>
      </c>
      <c r="BH70" s="12" t="str">
        <f t="shared" si="186"/>
        <v/>
      </c>
      <c r="BI70" s="12" t="str">
        <f t="shared" si="186"/>
        <v/>
      </c>
      <c r="BJ70" s="12" t="str">
        <f t="shared" si="186"/>
        <v/>
      </c>
      <c r="BK70" s="12" t="str">
        <f t="shared" si="186"/>
        <v/>
      </c>
      <c r="BL70" s="12" t="str">
        <f t="shared" si="186"/>
        <v/>
      </c>
      <c r="BM70" s="12" t="str">
        <f t="shared" si="186"/>
        <v/>
      </c>
      <c r="BN70" s="12" t="str">
        <f t="shared" si="186"/>
        <v/>
      </c>
      <c r="BO70" s="12" t="str">
        <f t="shared" si="186"/>
        <v/>
      </c>
      <c r="BP70" s="12" t="str">
        <f t="shared" si="186"/>
        <v/>
      </c>
      <c r="BQ70" s="12" t="str">
        <f t="shared" si="186"/>
        <v/>
      </c>
      <c r="BR70" s="12" t="str">
        <f t="shared" si="186"/>
        <v/>
      </c>
      <c r="BS70" s="12" t="str">
        <f t="shared" si="186"/>
        <v/>
      </c>
      <c r="BT70" s="12" t="str">
        <f t="shared" si="186"/>
        <v/>
      </c>
      <c r="BU70" s="12" t="str">
        <f t="shared" si="186"/>
        <v/>
      </c>
      <c r="BV70" s="12" t="str">
        <f t="shared" si="186"/>
        <v/>
      </c>
      <c r="BW70" s="12" t="str">
        <f t="shared" si="186"/>
        <v/>
      </c>
      <c r="BX70" s="12" t="str">
        <f t="shared" si="186"/>
        <v/>
      </c>
      <c r="BY70" s="12" t="str">
        <f t="shared" si="186"/>
        <v/>
      </c>
      <c r="BZ70" s="12" t="str">
        <f t="shared" si="186"/>
        <v/>
      </c>
      <c r="CA70" s="12" t="str">
        <f t="shared" si="186"/>
        <v/>
      </c>
      <c r="CB70" s="12" t="str">
        <f t="shared" si="186"/>
        <v/>
      </c>
      <c r="CC70" s="12" t="str">
        <f t="shared" si="186"/>
        <v/>
      </c>
      <c r="CD70" s="12" t="str">
        <f t="shared" si="186"/>
        <v/>
      </c>
      <c r="CE70" s="12" t="str">
        <f t="shared" si="186"/>
        <v/>
      </c>
      <c r="CF70" s="12" t="str">
        <f t="shared" si="186"/>
        <v/>
      </c>
      <c r="CG70" s="12" t="str">
        <f t="shared" si="186"/>
        <v/>
      </c>
      <c r="CH70" s="12" t="str">
        <f t="shared" si="186"/>
        <v/>
      </c>
      <c r="CI70" s="12" t="str">
        <f t="shared" si="186"/>
        <v/>
      </c>
      <c r="CJ70" s="12" t="str">
        <f t="shared" si="186"/>
        <v/>
      </c>
      <c r="CK70" s="12" t="str">
        <f t="shared" si="186"/>
        <v/>
      </c>
      <c r="CL70" s="12" t="str">
        <f t="shared" si="186"/>
        <v/>
      </c>
      <c r="CM70" s="12" t="str">
        <f t="shared" si="186"/>
        <v/>
      </c>
      <c r="CN70" s="12" t="str">
        <f t="shared" si="186"/>
        <v/>
      </c>
      <c r="CO70" s="12" t="str">
        <f t="shared" si="186"/>
        <v/>
      </c>
      <c r="CP70" s="12" t="str">
        <f t="shared" si="186"/>
        <v/>
      </c>
      <c r="CQ70" s="12" t="str">
        <f t="shared" si="186"/>
        <v/>
      </c>
      <c r="CR70" s="12" t="str">
        <f t="shared" si="186"/>
        <v/>
      </c>
      <c r="CS70" s="12" t="str">
        <f t="shared" si="186"/>
        <v/>
      </c>
      <c r="CT70" s="12" t="str">
        <f t="shared" si="186"/>
        <v/>
      </c>
      <c r="CU70" s="12" t="str">
        <f t="shared" si="186"/>
        <v/>
      </c>
      <c r="CV70" s="12">
        <f t="shared" si="186"/>
        <v>5.620943731522788E-2</v>
      </c>
      <c r="CW70" s="12" t="str">
        <f t="shared" ref="CW70:JE70" si="187">IFERROR(CW61/(SUM(CW$61:CW$65)-CW$65),"")</f>
        <v/>
      </c>
      <c r="CX70" s="12">
        <f t="shared" si="187"/>
        <v>3.5398160081324945E-2</v>
      </c>
      <c r="CY70" s="12">
        <f t="shared" si="187"/>
        <v>3.4527774458438985E-2</v>
      </c>
      <c r="CZ70" s="12">
        <f t="shared" si="187"/>
        <v>3.469040000383463E-2</v>
      </c>
      <c r="DA70" s="12">
        <f t="shared" si="187"/>
        <v>3.5194295651988936E-2</v>
      </c>
      <c r="DB70" s="12">
        <f t="shared" si="187"/>
        <v>3.5516553141704189E-2</v>
      </c>
      <c r="DC70" s="12">
        <f t="shared" si="187"/>
        <v>3.5679803188461499E-2</v>
      </c>
      <c r="DD70" s="12">
        <f t="shared" si="187"/>
        <v>0.14401440696580867</v>
      </c>
      <c r="DE70" s="12">
        <f t="shared" si="187"/>
        <v>0.14033384274752966</v>
      </c>
      <c r="DF70" s="12">
        <f t="shared" si="187"/>
        <v>0.13463824155090659</v>
      </c>
      <c r="DG70" s="12">
        <f t="shared" si="187"/>
        <v>0.15753012506590999</v>
      </c>
      <c r="DH70" s="12" t="str">
        <f t="shared" ref="DH70:FS70" si="188">IFERROR(DH61/(SUM(DH$61:DH$65)-DH$65),"")</f>
        <v/>
      </c>
      <c r="DI70" s="12" t="str">
        <f t="shared" si="188"/>
        <v/>
      </c>
      <c r="DJ70" s="12" t="str">
        <f t="shared" si="188"/>
        <v/>
      </c>
      <c r="DK70" s="12" t="str">
        <f t="shared" si="188"/>
        <v/>
      </c>
      <c r="DL70" s="12" t="str">
        <f t="shared" si="188"/>
        <v/>
      </c>
      <c r="DM70" s="12" t="str">
        <f t="shared" si="188"/>
        <v/>
      </c>
      <c r="DN70" s="12" t="str">
        <f t="shared" si="188"/>
        <v/>
      </c>
      <c r="DO70" s="12" t="str">
        <f t="shared" si="188"/>
        <v/>
      </c>
      <c r="DP70" s="12" t="str">
        <f t="shared" si="188"/>
        <v/>
      </c>
      <c r="DQ70" s="12" t="str">
        <f t="shared" si="188"/>
        <v/>
      </c>
      <c r="DR70" s="12" t="str">
        <f t="shared" si="188"/>
        <v/>
      </c>
      <c r="DS70" s="12" t="str">
        <f t="shared" si="188"/>
        <v/>
      </c>
      <c r="DT70" s="12" t="str">
        <f t="shared" si="188"/>
        <v/>
      </c>
      <c r="DU70" s="12" t="str">
        <f t="shared" si="188"/>
        <v/>
      </c>
      <c r="DV70" s="12" t="str">
        <f t="shared" si="188"/>
        <v/>
      </c>
      <c r="DW70" s="12" t="str">
        <f t="shared" si="188"/>
        <v/>
      </c>
      <c r="DX70" s="12" t="str">
        <f t="shared" si="188"/>
        <v/>
      </c>
      <c r="DY70" s="12" t="str">
        <f t="shared" si="188"/>
        <v/>
      </c>
      <c r="DZ70" s="12" t="str">
        <f t="shared" si="188"/>
        <v/>
      </c>
      <c r="EA70" s="12" t="str">
        <f t="shared" si="188"/>
        <v/>
      </c>
      <c r="EB70" s="12" t="str">
        <f t="shared" si="188"/>
        <v/>
      </c>
      <c r="EC70" s="12" t="str">
        <f t="shared" si="188"/>
        <v/>
      </c>
      <c r="ED70" s="12" t="str">
        <f t="shared" si="188"/>
        <v/>
      </c>
      <c r="EE70" s="12" t="str">
        <f t="shared" si="188"/>
        <v/>
      </c>
      <c r="EF70" s="12" t="str">
        <f t="shared" si="188"/>
        <v/>
      </c>
      <c r="EG70" s="12" t="str">
        <f t="shared" si="188"/>
        <v/>
      </c>
      <c r="EH70" s="12" t="str">
        <f t="shared" si="188"/>
        <v/>
      </c>
      <c r="EI70" s="12" t="str">
        <f t="shared" si="188"/>
        <v/>
      </c>
      <c r="EJ70" s="12" t="str">
        <f t="shared" si="188"/>
        <v/>
      </c>
      <c r="EK70" s="12" t="str">
        <f t="shared" si="188"/>
        <v/>
      </c>
      <c r="EL70" s="12" t="str">
        <f t="shared" si="188"/>
        <v/>
      </c>
      <c r="EM70" s="12" t="str">
        <f t="shared" si="188"/>
        <v/>
      </c>
      <c r="EN70" s="12" t="str">
        <f t="shared" si="188"/>
        <v/>
      </c>
      <c r="EO70" s="12" t="str">
        <f t="shared" si="188"/>
        <v/>
      </c>
      <c r="EP70" s="12" t="str">
        <f t="shared" si="188"/>
        <v/>
      </c>
      <c r="EQ70" s="12" t="str">
        <f t="shared" si="188"/>
        <v/>
      </c>
      <c r="ER70" s="12" t="str">
        <f t="shared" si="188"/>
        <v/>
      </c>
      <c r="ES70" s="12" t="str">
        <f t="shared" si="188"/>
        <v/>
      </c>
      <c r="ET70" s="12" t="str">
        <f t="shared" si="188"/>
        <v/>
      </c>
      <c r="EU70" s="12" t="str">
        <f t="shared" si="188"/>
        <v/>
      </c>
      <c r="EV70" s="12" t="str">
        <f t="shared" si="188"/>
        <v/>
      </c>
      <c r="EW70" s="12" t="str">
        <f t="shared" si="188"/>
        <v/>
      </c>
      <c r="EX70" s="12" t="str">
        <f t="shared" si="188"/>
        <v/>
      </c>
      <c r="EY70" s="12" t="str">
        <f t="shared" si="188"/>
        <v/>
      </c>
      <c r="EZ70" s="12" t="str">
        <f t="shared" si="188"/>
        <v/>
      </c>
      <c r="FA70" s="12" t="str">
        <f t="shared" si="188"/>
        <v/>
      </c>
      <c r="FB70" s="12" t="str">
        <f t="shared" si="188"/>
        <v/>
      </c>
      <c r="FC70" s="12" t="str">
        <f t="shared" si="188"/>
        <v/>
      </c>
      <c r="FD70" s="12" t="str">
        <f t="shared" si="188"/>
        <v/>
      </c>
      <c r="FE70" s="12" t="str">
        <f t="shared" si="188"/>
        <v/>
      </c>
      <c r="FF70" s="12" t="str">
        <f t="shared" si="188"/>
        <v/>
      </c>
      <c r="FG70" s="12" t="str">
        <f t="shared" si="188"/>
        <v/>
      </c>
      <c r="FH70" s="12" t="str">
        <f t="shared" si="188"/>
        <v/>
      </c>
      <c r="FI70" s="12" t="str">
        <f t="shared" si="188"/>
        <v/>
      </c>
      <c r="FJ70" s="12" t="str">
        <f t="shared" si="188"/>
        <v/>
      </c>
      <c r="FK70" s="12" t="str">
        <f t="shared" si="188"/>
        <v/>
      </c>
      <c r="FL70" s="12" t="str">
        <f t="shared" si="188"/>
        <v/>
      </c>
      <c r="FM70" s="12" t="str">
        <f t="shared" si="188"/>
        <v/>
      </c>
      <c r="FN70" s="12" t="str">
        <f t="shared" si="188"/>
        <v/>
      </c>
      <c r="FO70" s="12" t="str">
        <f t="shared" si="188"/>
        <v/>
      </c>
      <c r="FP70" s="12" t="str">
        <f t="shared" si="188"/>
        <v/>
      </c>
      <c r="FQ70" s="12" t="str">
        <f t="shared" si="188"/>
        <v/>
      </c>
      <c r="FR70" s="12" t="str">
        <f t="shared" si="188"/>
        <v/>
      </c>
      <c r="FS70" s="12" t="str">
        <f t="shared" si="188"/>
        <v/>
      </c>
      <c r="FT70" s="12" t="str">
        <f t="shared" ref="FT70:IE70" si="189">IFERROR(FT61/(SUM(FT$61:FT$65)-FT$65),"")</f>
        <v/>
      </c>
      <c r="FU70" s="12" t="str">
        <f t="shared" si="189"/>
        <v/>
      </c>
      <c r="FV70" s="12" t="str">
        <f t="shared" si="189"/>
        <v/>
      </c>
      <c r="FW70" s="12" t="str">
        <f t="shared" si="189"/>
        <v/>
      </c>
      <c r="FX70" s="12" t="str">
        <f t="shared" si="189"/>
        <v/>
      </c>
      <c r="FY70" s="12" t="str">
        <f t="shared" si="189"/>
        <v/>
      </c>
      <c r="FZ70" s="12" t="str">
        <f t="shared" si="189"/>
        <v/>
      </c>
      <c r="GA70" s="12" t="str">
        <f t="shared" si="189"/>
        <v/>
      </c>
      <c r="GB70" s="12" t="str">
        <f t="shared" si="189"/>
        <v/>
      </c>
      <c r="GC70" s="12" t="str">
        <f t="shared" si="189"/>
        <v/>
      </c>
      <c r="GD70" s="12" t="str">
        <f t="shared" si="189"/>
        <v/>
      </c>
      <c r="GE70" s="12" t="str">
        <f t="shared" si="189"/>
        <v/>
      </c>
      <c r="GF70" s="12" t="str">
        <f t="shared" si="189"/>
        <v/>
      </c>
      <c r="GG70" s="12" t="str">
        <f t="shared" si="189"/>
        <v/>
      </c>
      <c r="GH70" s="12" t="str">
        <f t="shared" si="189"/>
        <v/>
      </c>
      <c r="GI70" s="12" t="str">
        <f t="shared" si="189"/>
        <v/>
      </c>
      <c r="GJ70" s="12" t="str">
        <f t="shared" si="189"/>
        <v/>
      </c>
      <c r="GK70" s="12" t="str">
        <f t="shared" si="189"/>
        <v/>
      </c>
      <c r="GL70" s="12" t="str">
        <f t="shared" si="189"/>
        <v/>
      </c>
      <c r="GM70" s="12" t="str">
        <f t="shared" si="189"/>
        <v/>
      </c>
      <c r="GN70" s="12" t="str">
        <f t="shared" si="189"/>
        <v/>
      </c>
      <c r="GO70" s="12" t="str">
        <f t="shared" si="189"/>
        <v/>
      </c>
      <c r="GP70" s="12" t="str">
        <f t="shared" si="189"/>
        <v/>
      </c>
      <c r="GQ70" s="12" t="str">
        <f t="shared" si="189"/>
        <v/>
      </c>
      <c r="GR70" s="12" t="str">
        <f t="shared" si="189"/>
        <v/>
      </c>
      <c r="GS70" s="12" t="str">
        <f t="shared" si="189"/>
        <v/>
      </c>
      <c r="GT70" s="12" t="str">
        <f t="shared" si="189"/>
        <v/>
      </c>
      <c r="GU70" s="12" t="str">
        <f t="shared" si="189"/>
        <v/>
      </c>
      <c r="GV70" s="12" t="str">
        <f t="shared" si="189"/>
        <v/>
      </c>
      <c r="GW70" s="12" t="str">
        <f t="shared" si="189"/>
        <v/>
      </c>
      <c r="GX70" s="12" t="str">
        <f t="shared" si="189"/>
        <v/>
      </c>
      <c r="GY70" s="12" t="str">
        <f t="shared" si="189"/>
        <v/>
      </c>
      <c r="GZ70" s="12" t="str">
        <f t="shared" si="189"/>
        <v/>
      </c>
      <c r="HA70" s="12" t="str">
        <f t="shared" si="189"/>
        <v/>
      </c>
      <c r="HB70" s="12" t="str">
        <f t="shared" si="189"/>
        <v/>
      </c>
      <c r="HC70" s="12" t="str">
        <f t="shared" si="189"/>
        <v/>
      </c>
      <c r="HD70" s="12" t="str">
        <f t="shared" si="189"/>
        <v/>
      </c>
      <c r="HE70" s="12" t="str">
        <f t="shared" si="189"/>
        <v/>
      </c>
      <c r="HF70" s="12" t="str">
        <f t="shared" si="189"/>
        <v/>
      </c>
      <c r="HG70" s="12" t="str">
        <f t="shared" si="189"/>
        <v/>
      </c>
      <c r="HH70" s="12" t="str">
        <f t="shared" si="189"/>
        <v/>
      </c>
      <c r="HI70" s="12" t="str">
        <f t="shared" si="189"/>
        <v/>
      </c>
      <c r="HJ70" s="12" t="str">
        <f t="shared" si="189"/>
        <v/>
      </c>
      <c r="HK70" s="12" t="str">
        <f t="shared" si="189"/>
        <v/>
      </c>
      <c r="HL70" s="12" t="str">
        <f t="shared" si="189"/>
        <v/>
      </c>
      <c r="HM70" s="12" t="str">
        <f t="shared" si="189"/>
        <v/>
      </c>
      <c r="HN70" s="12" t="str">
        <f t="shared" si="189"/>
        <v/>
      </c>
      <c r="HO70" s="12" t="str">
        <f t="shared" si="189"/>
        <v/>
      </c>
      <c r="HP70" s="12" t="str">
        <f t="shared" si="189"/>
        <v/>
      </c>
      <c r="HQ70" s="12" t="str">
        <f t="shared" si="189"/>
        <v/>
      </c>
      <c r="HR70" s="12" t="str">
        <f t="shared" si="189"/>
        <v/>
      </c>
      <c r="HS70" s="12" t="str">
        <f t="shared" si="189"/>
        <v/>
      </c>
      <c r="HT70" s="12" t="str">
        <f t="shared" si="189"/>
        <v/>
      </c>
      <c r="HU70" s="12" t="str">
        <f t="shared" si="189"/>
        <v/>
      </c>
      <c r="HV70" s="12" t="str">
        <f t="shared" si="189"/>
        <v/>
      </c>
      <c r="HW70" s="12" t="str">
        <f t="shared" si="189"/>
        <v/>
      </c>
      <c r="HX70" s="12" t="str">
        <f t="shared" si="189"/>
        <v/>
      </c>
      <c r="HY70" s="12" t="str">
        <f t="shared" si="189"/>
        <v/>
      </c>
      <c r="HZ70" s="12" t="str">
        <f t="shared" si="189"/>
        <v/>
      </c>
      <c r="IA70" s="12" t="str">
        <f t="shared" si="189"/>
        <v/>
      </c>
      <c r="IB70" s="12" t="str">
        <f t="shared" si="189"/>
        <v/>
      </c>
      <c r="IC70" s="12" t="str">
        <f t="shared" si="189"/>
        <v/>
      </c>
      <c r="ID70" s="12" t="str">
        <f t="shared" si="189"/>
        <v/>
      </c>
      <c r="IE70" s="12" t="str">
        <f t="shared" si="189"/>
        <v/>
      </c>
      <c r="IF70" s="12" t="str">
        <f t="shared" ref="IF70:JD70" si="190">IFERROR(IF61/(SUM(IF$61:IF$65)-IF$65),"")</f>
        <v/>
      </c>
      <c r="IG70" s="12" t="str">
        <f t="shared" si="190"/>
        <v/>
      </c>
      <c r="IH70" s="12" t="str">
        <f t="shared" si="190"/>
        <v/>
      </c>
      <c r="II70" s="12" t="str">
        <f t="shared" si="190"/>
        <v/>
      </c>
      <c r="IJ70" s="12" t="str">
        <f t="shared" si="190"/>
        <v/>
      </c>
      <c r="IK70" s="12" t="str">
        <f t="shared" si="190"/>
        <v/>
      </c>
      <c r="IL70" s="12" t="str">
        <f t="shared" si="190"/>
        <v/>
      </c>
      <c r="IM70" s="12" t="str">
        <f t="shared" si="190"/>
        <v/>
      </c>
      <c r="IN70" s="12" t="str">
        <f t="shared" si="190"/>
        <v/>
      </c>
      <c r="IO70" s="12" t="str">
        <f t="shared" si="190"/>
        <v/>
      </c>
      <c r="IP70" s="12" t="str">
        <f t="shared" si="190"/>
        <v/>
      </c>
      <c r="IQ70" s="12" t="str">
        <f t="shared" si="190"/>
        <v/>
      </c>
      <c r="IR70" s="12" t="str">
        <f t="shared" si="190"/>
        <v/>
      </c>
      <c r="IS70" s="12" t="str">
        <f t="shared" si="190"/>
        <v/>
      </c>
      <c r="IT70" s="12" t="str">
        <f t="shared" si="190"/>
        <v/>
      </c>
      <c r="IU70" s="12" t="str">
        <f t="shared" si="190"/>
        <v/>
      </c>
      <c r="IV70" s="12" t="str">
        <f t="shared" si="190"/>
        <v/>
      </c>
      <c r="IW70" s="12" t="str">
        <f t="shared" si="190"/>
        <v/>
      </c>
      <c r="IX70" s="12" t="str">
        <f t="shared" si="190"/>
        <v/>
      </c>
      <c r="IY70" s="12" t="str">
        <f t="shared" si="190"/>
        <v/>
      </c>
      <c r="IZ70" s="12" t="str">
        <f t="shared" si="190"/>
        <v/>
      </c>
      <c r="JA70" s="12" t="str">
        <f t="shared" si="190"/>
        <v/>
      </c>
      <c r="JB70" s="12" t="str">
        <f t="shared" si="190"/>
        <v/>
      </c>
      <c r="JC70" s="12" t="str">
        <f t="shared" si="190"/>
        <v/>
      </c>
      <c r="JD70" s="12" t="str">
        <f t="shared" si="190"/>
        <v/>
      </c>
      <c r="JE70" s="12" t="str">
        <f t="shared" si="187"/>
        <v/>
      </c>
    </row>
    <row r="71" spans="1:265" x14ac:dyDescent="0.2">
      <c r="B71" s="30" t="s">
        <v>37</v>
      </c>
      <c r="C71" s="11"/>
      <c r="D71" s="11"/>
      <c r="E71" s="12" t="str">
        <f t="shared" ref="E71:AE71" si="191">IFERROR(E62/(SUM(E$61:E$65)-E$65),"")</f>
        <v/>
      </c>
      <c r="F71" s="12" t="str">
        <f t="shared" si="191"/>
        <v/>
      </c>
      <c r="G71" s="12" t="str">
        <f t="shared" si="191"/>
        <v/>
      </c>
      <c r="H71" s="12">
        <f t="shared" si="191"/>
        <v>2.1808111075799233E-2</v>
      </c>
      <c r="I71" s="12">
        <f t="shared" si="191"/>
        <v>2.0095992665181056E-2</v>
      </c>
      <c r="J71" s="12">
        <f t="shared" si="191"/>
        <v>2.6212202818468346E-2</v>
      </c>
      <c r="K71" s="12">
        <f t="shared" si="191"/>
        <v>2.1822340131305809E-2</v>
      </c>
      <c r="L71" s="12">
        <f t="shared" si="191"/>
        <v>2.0768808001895015E-2</v>
      </c>
      <c r="M71" s="12">
        <f t="shared" si="191"/>
        <v>2.3289224482310567E-2</v>
      </c>
      <c r="N71" s="12">
        <f t="shared" si="191"/>
        <v>2.4012036803326222E-2</v>
      </c>
      <c r="O71" s="12">
        <f t="shared" si="191"/>
        <v>2.1440742688933135E-2</v>
      </c>
      <c r="P71" s="12">
        <f t="shared" si="191"/>
        <v>1.814663876790145E-2</v>
      </c>
      <c r="Q71" s="12">
        <f t="shared" si="191"/>
        <v>1.7933244823706E-2</v>
      </c>
      <c r="R71" s="12">
        <f t="shared" si="191"/>
        <v>1.8006104155346064E-2</v>
      </c>
      <c r="S71" s="12">
        <f t="shared" si="191"/>
        <v>1.8283868870751438E-2</v>
      </c>
      <c r="T71" s="12">
        <f t="shared" si="191"/>
        <v>2.5903650686555469E-2</v>
      </c>
      <c r="U71" s="12">
        <f t="shared" si="191"/>
        <v>2.4132224430794994E-2</v>
      </c>
      <c r="V71" s="12">
        <f t="shared" si="191"/>
        <v>2.363215257252366E-2</v>
      </c>
      <c r="W71" s="12">
        <f t="shared" si="191"/>
        <v>2.4832991870451616E-2</v>
      </c>
      <c r="X71" s="12" t="str">
        <f t="shared" si="191"/>
        <v/>
      </c>
      <c r="Y71" s="12" t="str">
        <f t="shared" si="191"/>
        <v/>
      </c>
      <c r="Z71" s="12" t="str">
        <f t="shared" si="191"/>
        <v/>
      </c>
      <c r="AA71" s="12" t="str">
        <f t="shared" si="191"/>
        <v/>
      </c>
      <c r="AB71" s="12" t="str">
        <f t="shared" si="191"/>
        <v/>
      </c>
      <c r="AC71" s="12" t="str">
        <f t="shared" si="191"/>
        <v/>
      </c>
      <c r="AD71" s="12" t="str">
        <f t="shared" si="191"/>
        <v/>
      </c>
      <c r="AE71" s="12" t="str">
        <f t="shared" si="191"/>
        <v/>
      </c>
      <c r="AF71" s="12" t="str">
        <f t="shared" ref="AF71:AG71" si="192">IFERROR(AF62/(SUM(AF$61:AF$65)-AF$65),"")</f>
        <v/>
      </c>
      <c r="AG71" s="12" t="str">
        <f t="shared" si="192"/>
        <v/>
      </c>
      <c r="AH71" s="12">
        <f t="shared" si="185"/>
        <v>7.4960195672652913E-2</v>
      </c>
      <c r="AI71" s="12">
        <f t="shared" si="185"/>
        <v>7.4540633681254242E-2</v>
      </c>
      <c r="AJ71" s="12">
        <f t="shared" si="185"/>
        <v>7.3910405587405428E-2</v>
      </c>
      <c r="AK71" s="12" t="str">
        <f t="shared" ref="AK71:CV71" si="193">IFERROR(AK62/(SUM(AK$61:AK$65)-AK$65),"")</f>
        <v/>
      </c>
      <c r="AL71" s="12" t="str">
        <f t="shared" si="193"/>
        <v/>
      </c>
      <c r="AM71" s="12" t="str">
        <f t="shared" si="193"/>
        <v/>
      </c>
      <c r="AN71" s="12" t="str">
        <f t="shared" si="193"/>
        <v/>
      </c>
      <c r="AO71" s="12" t="str">
        <f t="shared" si="193"/>
        <v/>
      </c>
      <c r="AP71" s="12" t="str">
        <f t="shared" si="193"/>
        <v/>
      </c>
      <c r="AQ71" s="12" t="str">
        <f t="shared" si="193"/>
        <v/>
      </c>
      <c r="AR71" s="12" t="str">
        <f t="shared" si="193"/>
        <v/>
      </c>
      <c r="AS71" s="12" t="str">
        <f t="shared" si="193"/>
        <v/>
      </c>
      <c r="AT71" s="12" t="str">
        <f t="shared" si="193"/>
        <v/>
      </c>
      <c r="AU71" s="12" t="str">
        <f t="shared" si="193"/>
        <v/>
      </c>
      <c r="AV71" s="12" t="str">
        <f t="shared" si="193"/>
        <v/>
      </c>
      <c r="AW71" s="12" t="str">
        <f t="shared" si="193"/>
        <v/>
      </c>
      <c r="AX71" s="12" t="str">
        <f t="shared" si="193"/>
        <v/>
      </c>
      <c r="AY71" s="12" t="str">
        <f t="shared" si="193"/>
        <v/>
      </c>
      <c r="AZ71" s="12" t="str">
        <f t="shared" si="193"/>
        <v/>
      </c>
      <c r="BA71" s="12" t="str">
        <f t="shared" si="193"/>
        <v/>
      </c>
      <c r="BB71" s="12" t="str">
        <f t="shared" si="193"/>
        <v/>
      </c>
      <c r="BC71" s="12" t="str">
        <f t="shared" si="193"/>
        <v/>
      </c>
      <c r="BD71" s="12" t="str">
        <f t="shared" si="193"/>
        <v/>
      </c>
      <c r="BE71" s="12" t="str">
        <f t="shared" si="193"/>
        <v/>
      </c>
      <c r="BF71" s="12" t="str">
        <f t="shared" si="193"/>
        <v/>
      </c>
      <c r="BG71" s="12" t="str">
        <f t="shared" si="193"/>
        <v/>
      </c>
      <c r="BH71" s="12" t="str">
        <f t="shared" si="193"/>
        <v/>
      </c>
      <c r="BI71" s="12" t="str">
        <f t="shared" si="193"/>
        <v/>
      </c>
      <c r="BJ71" s="12" t="str">
        <f t="shared" si="193"/>
        <v/>
      </c>
      <c r="BK71" s="12" t="str">
        <f t="shared" si="193"/>
        <v/>
      </c>
      <c r="BL71" s="12" t="str">
        <f t="shared" si="193"/>
        <v/>
      </c>
      <c r="BM71" s="12" t="str">
        <f t="shared" si="193"/>
        <v/>
      </c>
      <c r="BN71" s="12" t="str">
        <f t="shared" si="193"/>
        <v/>
      </c>
      <c r="BO71" s="12" t="str">
        <f t="shared" si="193"/>
        <v/>
      </c>
      <c r="BP71" s="12" t="str">
        <f t="shared" si="193"/>
        <v/>
      </c>
      <c r="BQ71" s="12" t="str">
        <f t="shared" si="193"/>
        <v/>
      </c>
      <c r="BR71" s="12" t="str">
        <f t="shared" si="193"/>
        <v/>
      </c>
      <c r="BS71" s="12" t="str">
        <f t="shared" si="193"/>
        <v/>
      </c>
      <c r="BT71" s="12" t="str">
        <f t="shared" si="193"/>
        <v/>
      </c>
      <c r="BU71" s="12" t="str">
        <f t="shared" si="193"/>
        <v/>
      </c>
      <c r="BV71" s="12" t="str">
        <f t="shared" si="193"/>
        <v/>
      </c>
      <c r="BW71" s="12" t="str">
        <f t="shared" si="193"/>
        <v/>
      </c>
      <c r="BX71" s="12" t="str">
        <f t="shared" si="193"/>
        <v/>
      </c>
      <c r="BY71" s="12" t="str">
        <f t="shared" si="193"/>
        <v/>
      </c>
      <c r="BZ71" s="12" t="str">
        <f t="shared" si="193"/>
        <v/>
      </c>
      <c r="CA71" s="12" t="str">
        <f t="shared" si="193"/>
        <v/>
      </c>
      <c r="CB71" s="12" t="str">
        <f t="shared" si="193"/>
        <v/>
      </c>
      <c r="CC71" s="12" t="str">
        <f t="shared" si="193"/>
        <v/>
      </c>
      <c r="CD71" s="12" t="str">
        <f t="shared" si="193"/>
        <v/>
      </c>
      <c r="CE71" s="12" t="str">
        <f t="shared" si="193"/>
        <v/>
      </c>
      <c r="CF71" s="12" t="str">
        <f t="shared" si="193"/>
        <v/>
      </c>
      <c r="CG71" s="12" t="str">
        <f t="shared" si="193"/>
        <v/>
      </c>
      <c r="CH71" s="12" t="str">
        <f t="shared" si="193"/>
        <v/>
      </c>
      <c r="CI71" s="12" t="str">
        <f t="shared" si="193"/>
        <v/>
      </c>
      <c r="CJ71" s="12" t="str">
        <f t="shared" si="193"/>
        <v/>
      </c>
      <c r="CK71" s="12" t="str">
        <f t="shared" si="193"/>
        <v/>
      </c>
      <c r="CL71" s="12" t="str">
        <f t="shared" si="193"/>
        <v/>
      </c>
      <c r="CM71" s="12" t="str">
        <f t="shared" si="193"/>
        <v/>
      </c>
      <c r="CN71" s="12" t="str">
        <f t="shared" si="193"/>
        <v/>
      </c>
      <c r="CO71" s="12" t="str">
        <f t="shared" si="193"/>
        <v/>
      </c>
      <c r="CP71" s="12" t="str">
        <f t="shared" si="193"/>
        <v/>
      </c>
      <c r="CQ71" s="12" t="str">
        <f t="shared" si="193"/>
        <v/>
      </c>
      <c r="CR71" s="12" t="str">
        <f t="shared" si="193"/>
        <v/>
      </c>
      <c r="CS71" s="12" t="str">
        <f t="shared" si="193"/>
        <v/>
      </c>
      <c r="CT71" s="12" t="str">
        <f t="shared" si="193"/>
        <v/>
      </c>
      <c r="CU71" s="12" t="str">
        <f t="shared" si="193"/>
        <v/>
      </c>
      <c r="CV71" s="12">
        <f t="shared" si="193"/>
        <v>6.9610681920570253E-2</v>
      </c>
      <c r="CW71" s="12" t="str">
        <f t="shared" ref="CW71:JE71" si="194">IFERROR(CW62/(SUM(CW$61:CW$65)-CW$65),"")</f>
        <v/>
      </c>
      <c r="CX71" s="12">
        <f t="shared" si="194"/>
        <v>6.9204721759931948E-2</v>
      </c>
      <c r="CY71" s="12">
        <f t="shared" si="194"/>
        <v>6.9225792507358663E-2</v>
      </c>
      <c r="CZ71" s="12">
        <f t="shared" si="194"/>
        <v>6.9118256692127442E-2</v>
      </c>
      <c r="DA71" s="12">
        <f t="shared" si="194"/>
        <v>6.9153508171830178E-2</v>
      </c>
      <c r="DB71" s="12">
        <f t="shared" si="194"/>
        <v>6.8941205885790433E-2</v>
      </c>
      <c r="DC71" s="12">
        <f t="shared" si="194"/>
        <v>6.9029601651062394E-2</v>
      </c>
      <c r="DD71" s="12">
        <f t="shared" si="194"/>
        <v>7.1127408665175584E-2</v>
      </c>
      <c r="DE71" s="12">
        <f t="shared" si="194"/>
        <v>7.6776608871664959E-2</v>
      </c>
      <c r="DF71" s="12">
        <f t="shared" si="194"/>
        <v>7.3156069315451114E-2</v>
      </c>
      <c r="DG71" s="12">
        <f t="shared" si="194"/>
        <v>7.0833972644268814E-2</v>
      </c>
      <c r="DH71" s="12" t="str">
        <f t="shared" ref="DH71:FS71" si="195">IFERROR(DH62/(SUM(DH$61:DH$65)-DH$65),"")</f>
        <v/>
      </c>
      <c r="DI71" s="12" t="str">
        <f t="shared" si="195"/>
        <v/>
      </c>
      <c r="DJ71" s="12" t="str">
        <f t="shared" si="195"/>
        <v/>
      </c>
      <c r="DK71" s="12" t="str">
        <f t="shared" si="195"/>
        <v/>
      </c>
      <c r="DL71" s="12" t="str">
        <f t="shared" si="195"/>
        <v/>
      </c>
      <c r="DM71" s="12" t="str">
        <f t="shared" si="195"/>
        <v/>
      </c>
      <c r="DN71" s="12" t="str">
        <f t="shared" si="195"/>
        <v/>
      </c>
      <c r="DO71" s="12" t="str">
        <f t="shared" si="195"/>
        <v/>
      </c>
      <c r="DP71" s="12" t="str">
        <f t="shared" si="195"/>
        <v/>
      </c>
      <c r="DQ71" s="12" t="str">
        <f t="shared" si="195"/>
        <v/>
      </c>
      <c r="DR71" s="12" t="str">
        <f t="shared" si="195"/>
        <v/>
      </c>
      <c r="DS71" s="12" t="str">
        <f t="shared" si="195"/>
        <v/>
      </c>
      <c r="DT71" s="12" t="str">
        <f t="shared" si="195"/>
        <v/>
      </c>
      <c r="DU71" s="12" t="str">
        <f t="shared" si="195"/>
        <v/>
      </c>
      <c r="DV71" s="12" t="str">
        <f t="shared" si="195"/>
        <v/>
      </c>
      <c r="DW71" s="12" t="str">
        <f t="shared" si="195"/>
        <v/>
      </c>
      <c r="DX71" s="12" t="str">
        <f t="shared" si="195"/>
        <v/>
      </c>
      <c r="DY71" s="12" t="str">
        <f t="shared" si="195"/>
        <v/>
      </c>
      <c r="DZ71" s="12" t="str">
        <f t="shared" si="195"/>
        <v/>
      </c>
      <c r="EA71" s="12" t="str">
        <f t="shared" si="195"/>
        <v/>
      </c>
      <c r="EB71" s="12" t="str">
        <f t="shared" si="195"/>
        <v/>
      </c>
      <c r="EC71" s="12" t="str">
        <f t="shared" si="195"/>
        <v/>
      </c>
      <c r="ED71" s="12" t="str">
        <f t="shared" si="195"/>
        <v/>
      </c>
      <c r="EE71" s="12" t="str">
        <f t="shared" si="195"/>
        <v/>
      </c>
      <c r="EF71" s="12" t="str">
        <f t="shared" si="195"/>
        <v/>
      </c>
      <c r="EG71" s="12" t="str">
        <f t="shared" si="195"/>
        <v/>
      </c>
      <c r="EH71" s="12" t="str">
        <f t="shared" si="195"/>
        <v/>
      </c>
      <c r="EI71" s="12" t="str">
        <f t="shared" si="195"/>
        <v/>
      </c>
      <c r="EJ71" s="12" t="str">
        <f t="shared" si="195"/>
        <v/>
      </c>
      <c r="EK71" s="12" t="str">
        <f t="shared" si="195"/>
        <v/>
      </c>
      <c r="EL71" s="12" t="str">
        <f t="shared" si="195"/>
        <v/>
      </c>
      <c r="EM71" s="12" t="str">
        <f t="shared" si="195"/>
        <v/>
      </c>
      <c r="EN71" s="12" t="str">
        <f t="shared" si="195"/>
        <v/>
      </c>
      <c r="EO71" s="12" t="str">
        <f t="shared" si="195"/>
        <v/>
      </c>
      <c r="EP71" s="12" t="str">
        <f t="shared" si="195"/>
        <v/>
      </c>
      <c r="EQ71" s="12" t="str">
        <f t="shared" si="195"/>
        <v/>
      </c>
      <c r="ER71" s="12" t="str">
        <f t="shared" si="195"/>
        <v/>
      </c>
      <c r="ES71" s="12" t="str">
        <f t="shared" si="195"/>
        <v/>
      </c>
      <c r="ET71" s="12" t="str">
        <f t="shared" si="195"/>
        <v/>
      </c>
      <c r="EU71" s="12" t="str">
        <f t="shared" si="195"/>
        <v/>
      </c>
      <c r="EV71" s="12" t="str">
        <f t="shared" si="195"/>
        <v/>
      </c>
      <c r="EW71" s="12" t="str">
        <f t="shared" si="195"/>
        <v/>
      </c>
      <c r="EX71" s="12" t="str">
        <f t="shared" si="195"/>
        <v/>
      </c>
      <c r="EY71" s="12" t="str">
        <f t="shared" si="195"/>
        <v/>
      </c>
      <c r="EZ71" s="12" t="str">
        <f t="shared" si="195"/>
        <v/>
      </c>
      <c r="FA71" s="12" t="str">
        <f t="shared" si="195"/>
        <v/>
      </c>
      <c r="FB71" s="12" t="str">
        <f t="shared" si="195"/>
        <v/>
      </c>
      <c r="FC71" s="12" t="str">
        <f t="shared" si="195"/>
        <v/>
      </c>
      <c r="FD71" s="12" t="str">
        <f t="shared" si="195"/>
        <v/>
      </c>
      <c r="FE71" s="12" t="str">
        <f t="shared" si="195"/>
        <v/>
      </c>
      <c r="FF71" s="12" t="str">
        <f t="shared" si="195"/>
        <v/>
      </c>
      <c r="FG71" s="12" t="str">
        <f t="shared" si="195"/>
        <v/>
      </c>
      <c r="FH71" s="12" t="str">
        <f t="shared" si="195"/>
        <v/>
      </c>
      <c r="FI71" s="12" t="str">
        <f t="shared" si="195"/>
        <v/>
      </c>
      <c r="FJ71" s="12" t="str">
        <f t="shared" si="195"/>
        <v/>
      </c>
      <c r="FK71" s="12" t="str">
        <f t="shared" si="195"/>
        <v/>
      </c>
      <c r="FL71" s="12" t="str">
        <f t="shared" si="195"/>
        <v/>
      </c>
      <c r="FM71" s="12" t="str">
        <f t="shared" si="195"/>
        <v/>
      </c>
      <c r="FN71" s="12" t="str">
        <f t="shared" si="195"/>
        <v/>
      </c>
      <c r="FO71" s="12" t="str">
        <f t="shared" si="195"/>
        <v/>
      </c>
      <c r="FP71" s="12" t="str">
        <f t="shared" si="195"/>
        <v/>
      </c>
      <c r="FQ71" s="12" t="str">
        <f t="shared" si="195"/>
        <v/>
      </c>
      <c r="FR71" s="12" t="str">
        <f t="shared" si="195"/>
        <v/>
      </c>
      <c r="FS71" s="12" t="str">
        <f t="shared" si="195"/>
        <v/>
      </c>
      <c r="FT71" s="12" t="str">
        <f t="shared" ref="FT71:IE71" si="196">IFERROR(FT62/(SUM(FT$61:FT$65)-FT$65),"")</f>
        <v/>
      </c>
      <c r="FU71" s="12" t="str">
        <f t="shared" si="196"/>
        <v/>
      </c>
      <c r="FV71" s="12" t="str">
        <f t="shared" si="196"/>
        <v/>
      </c>
      <c r="FW71" s="12" t="str">
        <f t="shared" si="196"/>
        <v/>
      </c>
      <c r="FX71" s="12" t="str">
        <f t="shared" si="196"/>
        <v/>
      </c>
      <c r="FY71" s="12" t="str">
        <f t="shared" si="196"/>
        <v/>
      </c>
      <c r="FZ71" s="12" t="str">
        <f t="shared" si="196"/>
        <v/>
      </c>
      <c r="GA71" s="12" t="str">
        <f t="shared" si="196"/>
        <v/>
      </c>
      <c r="GB71" s="12" t="str">
        <f t="shared" si="196"/>
        <v/>
      </c>
      <c r="GC71" s="12" t="str">
        <f t="shared" si="196"/>
        <v/>
      </c>
      <c r="GD71" s="12" t="str">
        <f t="shared" si="196"/>
        <v/>
      </c>
      <c r="GE71" s="12" t="str">
        <f t="shared" si="196"/>
        <v/>
      </c>
      <c r="GF71" s="12" t="str">
        <f t="shared" si="196"/>
        <v/>
      </c>
      <c r="GG71" s="12" t="str">
        <f t="shared" si="196"/>
        <v/>
      </c>
      <c r="GH71" s="12" t="str">
        <f t="shared" si="196"/>
        <v/>
      </c>
      <c r="GI71" s="12" t="str">
        <f t="shared" si="196"/>
        <v/>
      </c>
      <c r="GJ71" s="12" t="str">
        <f t="shared" si="196"/>
        <v/>
      </c>
      <c r="GK71" s="12" t="str">
        <f t="shared" si="196"/>
        <v/>
      </c>
      <c r="GL71" s="12" t="str">
        <f t="shared" si="196"/>
        <v/>
      </c>
      <c r="GM71" s="12" t="str">
        <f t="shared" si="196"/>
        <v/>
      </c>
      <c r="GN71" s="12" t="str">
        <f t="shared" si="196"/>
        <v/>
      </c>
      <c r="GO71" s="12" t="str">
        <f t="shared" si="196"/>
        <v/>
      </c>
      <c r="GP71" s="12" t="str">
        <f t="shared" si="196"/>
        <v/>
      </c>
      <c r="GQ71" s="12" t="str">
        <f t="shared" si="196"/>
        <v/>
      </c>
      <c r="GR71" s="12" t="str">
        <f t="shared" si="196"/>
        <v/>
      </c>
      <c r="GS71" s="12" t="str">
        <f t="shared" si="196"/>
        <v/>
      </c>
      <c r="GT71" s="12" t="str">
        <f t="shared" si="196"/>
        <v/>
      </c>
      <c r="GU71" s="12" t="str">
        <f t="shared" si="196"/>
        <v/>
      </c>
      <c r="GV71" s="12" t="str">
        <f t="shared" si="196"/>
        <v/>
      </c>
      <c r="GW71" s="12" t="str">
        <f t="shared" si="196"/>
        <v/>
      </c>
      <c r="GX71" s="12" t="str">
        <f t="shared" si="196"/>
        <v/>
      </c>
      <c r="GY71" s="12" t="str">
        <f t="shared" si="196"/>
        <v/>
      </c>
      <c r="GZ71" s="12" t="str">
        <f t="shared" si="196"/>
        <v/>
      </c>
      <c r="HA71" s="12" t="str">
        <f t="shared" si="196"/>
        <v/>
      </c>
      <c r="HB71" s="12" t="str">
        <f t="shared" si="196"/>
        <v/>
      </c>
      <c r="HC71" s="12" t="str">
        <f t="shared" si="196"/>
        <v/>
      </c>
      <c r="HD71" s="12" t="str">
        <f t="shared" si="196"/>
        <v/>
      </c>
      <c r="HE71" s="12" t="str">
        <f t="shared" si="196"/>
        <v/>
      </c>
      <c r="HF71" s="12" t="str">
        <f t="shared" si="196"/>
        <v/>
      </c>
      <c r="HG71" s="12" t="str">
        <f t="shared" si="196"/>
        <v/>
      </c>
      <c r="HH71" s="12" t="str">
        <f t="shared" si="196"/>
        <v/>
      </c>
      <c r="HI71" s="12" t="str">
        <f t="shared" si="196"/>
        <v/>
      </c>
      <c r="HJ71" s="12" t="str">
        <f t="shared" si="196"/>
        <v/>
      </c>
      <c r="HK71" s="12" t="str">
        <f t="shared" si="196"/>
        <v/>
      </c>
      <c r="HL71" s="12" t="str">
        <f t="shared" si="196"/>
        <v/>
      </c>
      <c r="HM71" s="12" t="str">
        <f t="shared" si="196"/>
        <v/>
      </c>
      <c r="HN71" s="12" t="str">
        <f t="shared" si="196"/>
        <v/>
      </c>
      <c r="HO71" s="12" t="str">
        <f t="shared" si="196"/>
        <v/>
      </c>
      <c r="HP71" s="12" t="str">
        <f t="shared" si="196"/>
        <v/>
      </c>
      <c r="HQ71" s="12" t="str">
        <f t="shared" si="196"/>
        <v/>
      </c>
      <c r="HR71" s="12" t="str">
        <f t="shared" si="196"/>
        <v/>
      </c>
      <c r="HS71" s="12" t="str">
        <f t="shared" si="196"/>
        <v/>
      </c>
      <c r="HT71" s="12" t="str">
        <f t="shared" si="196"/>
        <v/>
      </c>
      <c r="HU71" s="12" t="str">
        <f t="shared" si="196"/>
        <v/>
      </c>
      <c r="HV71" s="12" t="str">
        <f t="shared" si="196"/>
        <v/>
      </c>
      <c r="HW71" s="12" t="str">
        <f t="shared" si="196"/>
        <v/>
      </c>
      <c r="HX71" s="12" t="str">
        <f t="shared" si="196"/>
        <v/>
      </c>
      <c r="HY71" s="12" t="str">
        <f t="shared" si="196"/>
        <v/>
      </c>
      <c r="HZ71" s="12" t="str">
        <f t="shared" si="196"/>
        <v/>
      </c>
      <c r="IA71" s="12" t="str">
        <f t="shared" si="196"/>
        <v/>
      </c>
      <c r="IB71" s="12" t="str">
        <f t="shared" si="196"/>
        <v/>
      </c>
      <c r="IC71" s="12" t="str">
        <f t="shared" si="196"/>
        <v/>
      </c>
      <c r="ID71" s="12" t="str">
        <f t="shared" si="196"/>
        <v/>
      </c>
      <c r="IE71" s="12" t="str">
        <f t="shared" si="196"/>
        <v/>
      </c>
      <c r="IF71" s="12" t="str">
        <f t="shared" ref="IF71:JD71" si="197">IFERROR(IF62/(SUM(IF$61:IF$65)-IF$65),"")</f>
        <v/>
      </c>
      <c r="IG71" s="12" t="str">
        <f t="shared" si="197"/>
        <v/>
      </c>
      <c r="IH71" s="12" t="str">
        <f t="shared" si="197"/>
        <v/>
      </c>
      <c r="II71" s="12" t="str">
        <f t="shared" si="197"/>
        <v/>
      </c>
      <c r="IJ71" s="12" t="str">
        <f t="shared" si="197"/>
        <v/>
      </c>
      <c r="IK71" s="12" t="str">
        <f t="shared" si="197"/>
        <v/>
      </c>
      <c r="IL71" s="12" t="str">
        <f t="shared" si="197"/>
        <v/>
      </c>
      <c r="IM71" s="12" t="str">
        <f t="shared" si="197"/>
        <v/>
      </c>
      <c r="IN71" s="12" t="str">
        <f t="shared" si="197"/>
        <v/>
      </c>
      <c r="IO71" s="12" t="str">
        <f t="shared" si="197"/>
        <v/>
      </c>
      <c r="IP71" s="12" t="str">
        <f t="shared" si="197"/>
        <v/>
      </c>
      <c r="IQ71" s="12" t="str">
        <f t="shared" si="197"/>
        <v/>
      </c>
      <c r="IR71" s="12" t="str">
        <f t="shared" si="197"/>
        <v/>
      </c>
      <c r="IS71" s="12" t="str">
        <f t="shared" si="197"/>
        <v/>
      </c>
      <c r="IT71" s="12" t="str">
        <f t="shared" si="197"/>
        <v/>
      </c>
      <c r="IU71" s="12" t="str">
        <f t="shared" si="197"/>
        <v/>
      </c>
      <c r="IV71" s="12" t="str">
        <f t="shared" si="197"/>
        <v/>
      </c>
      <c r="IW71" s="12" t="str">
        <f t="shared" si="197"/>
        <v/>
      </c>
      <c r="IX71" s="12" t="str">
        <f t="shared" si="197"/>
        <v/>
      </c>
      <c r="IY71" s="12" t="str">
        <f t="shared" si="197"/>
        <v/>
      </c>
      <c r="IZ71" s="12" t="str">
        <f t="shared" si="197"/>
        <v/>
      </c>
      <c r="JA71" s="12" t="str">
        <f t="shared" si="197"/>
        <v/>
      </c>
      <c r="JB71" s="12" t="str">
        <f t="shared" si="197"/>
        <v/>
      </c>
      <c r="JC71" s="12" t="str">
        <f t="shared" si="197"/>
        <v/>
      </c>
      <c r="JD71" s="12" t="str">
        <f t="shared" si="197"/>
        <v/>
      </c>
      <c r="JE71" s="12" t="str">
        <f t="shared" si="194"/>
        <v/>
      </c>
    </row>
    <row r="72" spans="1:265" x14ac:dyDescent="0.2">
      <c r="B72" s="30" t="s">
        <v>9</v>
      </c>
      <c r="C72" s="11"/>
      <c r="D72" s="11"/>
      <c r="E72" s="12" t="str">
        <f t="shared" ref="E72:AE72" si="198">IFERROR(E63/(SUM(E$61:E$65)-E$65),"")</f>
        <v/>
      </c>
      <c r="F72" s="12" t="str">
        <f t="shared" si="198"/>
        <v/>
      </c>
      <c r="G72" s="12" t="str">
        <f t="shared" si="198"/>
        <v/>
      </c>
      <c r="H72" s="12">
        <f t="shared" si="198"/>
        <v>5.6960818081961392E-2</v>
      </c>
      <c r="I72" s="12">
        <f t="shared" si="198"/>
        <v>5.6582220368005816E-2</v>
      </c>
      <c r="J72" s="12">
        <f t="shared" si="198"/>
        <v>6.566462269613349E-2</v>
      </c>
      <c r="K72" s="12">
        <f t="shared" si="198"/>
        <v>5.5814749315118116E-2</v>
      </c>
      <c r="L72" s="12">
        <f t="shared" si="198"/>
        <v>5.4490763482325656E-2</v>
      </c>
      <c r="M72" s="12" t="str">
        <f t="shared" si="198"/>
        <v/>
      </c>
      <c r="N72" s="12" t="str">
        <f t="shared" si="198"/>
        <v/>
      </c>
      <c r="O72" s="12" t="str">
        <f t="shared" si="198"/>
        <v/>
      </c>
      <c r="P72" s="12">
        <f t="shared" si="198"/>
        <v>4.4921454840418262E-2</v>
      </c>
      <c r="Q72" s="12">
        <f t="shared" si="198"/>
        <v>4.5313380015006552E-2</v>
      </c>
      <c r="R72" s="12">
        <f t="shared" si="198"/>
        <v>4.5434429788638944E-2</v>
      </c>
      <c r="S72" s="12">
        <f t="shared" si="198"/>
        <v>4.5727042254007214E-2</v>
      </c>
      <c r="T72" s="12">
        <f t="shared" si="198"/>
        <v>6.2091144770307811E-2</v>
      </c>
      <c r="U72" s="12">
        <f t="shared" si="198"/>
        <v>5.9966025826657193E-2</v>
      </c>
      <c r="V72" s="12">
        <f t="shared" si="198"/>
        <v>6.0379795495233916E-2</v>
      </c>
      <c r="W72" s="12">
        <f t="shared" si="198"/>
        <v>6.1153569817711619E-2</v>
      </c>
      <c r="X72" s="12" t="str">
        <f t="shared" si="198"/>
        <v/>
      </c>
      <c r="Y72" s="12" t="str">
        <f t="shared" si="198"/>
        <v/>
      </c>
      <c r="Z72" s="12" t="str">
        <f t="shared" si="198"/>
        <v/>
      </c>
      <c r="AA72" s="12" t="str">
        <f t="shared" si="198"/>
        <v/>
      </c>
      <c r="AB72" s="12" t="str">
        <f t="shared" si="198"/>
        <v/>
      </c>
      <c r="AC72" s="12" t="str">
        <f t="shared" si="198"/>
        <v/>
      </c>
      <c r="AD72" s="12" t="str">
        <f t="shared" si="198"/>
        <v/>
      </c>
      <c r="AE72" s="12" t="str">
        <f t="shared" si="198"/>
        <v/>
      </c>
      <c r="AF72" s="12" t="str">
        <f t="shared" ref="AF72:AG72" si="199">IFERROR(AF63/(SUM(AF$61:AF$65)-AF$65),"")</f>
        <v/>
      </c>
      <c r="AG72" s="12" t="str">
        <f t="shared" si="199"/>
        <v/>
      </c>
      <c r="AH72" s="12">
        <f t="shared" si="185"/>
        <v>0.18559554383304763</v>
      </c>
      <c r="AI72" s="12">
        <f t="shared" si="185"/>
        <v>0.18335499502665378</v>
      </c>
      <c r="AJ72" s="12">
        <f t="shared" si="185"/>
        <v>0.18271962226090332</v>
      </c>
      <c r="AK72" s="12" t="str">
        <f t="shared" ref="AK72:CV72" si="200">IFERROR(AK63/(SUM(AK$61:AK$65)-AK$65),"")</f>
        <v/>
      </c>
      <c r="AL72" s="12" t="str">
        <f t="shared" si="200"/>
        <v/>
      </c>
      <c r="AM72" s="12" t="str">
        <f t="shared" si="200"/>
        <v/>
      </c>
      <c r="AN72" s="12" t="str">
        <f t="shared" si="200"/>
        <v/>
      </c>
      <c r="AO72" s="12" t="str">
        <f t="shared" si="200"/>
        <v/>
      </c>
      <c r="AP72" s="12" t="str">
        <f t="shared" si="200"/>
        <v/>
      </c>
      <c r="AQ72" s="12" t="str">
        <f t="shared" si="200"/>
        <v/>
      </c>
      <c r="AR72" s="12" t="str">
        <f t="shared" si="200"/>
        <v/>
      </c>
      <c r="AS72" s="12" t="str">
        <f t="shared" si="200"/>
        <v/>
      </c>
      <c r="AT72" s="12" t="str">
        <f t="shared" si="200"/>
        <v/>
      </c>
      <c r="AU72" s="12" t="str">
        <f t="shared" si="200"/>
        <v/>
      </c>
      <c r="AV72" s="12" t="str">
        <f t="shared" si="200"/>
        <v/>
      </c>
      <c r="AW72" s="12" t="str">
        <f t="shared" si="200"/>
        <v/>
      </c>
      <c r="AX72" s="12" t="str">
        <f t="shared" si="200"/>
        <v/>
      </c>
      <c r="AY72" s="12" t="str">
        <f t="shared" si="200"/>
        <v/>
      </c>
      <c r="AZ72" s="12" t="str">
        <f t="shared" si="200"/>
        <v/>
      </c>
      <c r="BA72" s="12" t="str">
        <f t="shared" si="200"/>
        <v/>
      </c>
      <c r="BB72" s="12" t="str">
        <f t="shared" si="200"/>
        <v/>
      </c>
      <c r="BC72" s="12" t="str">
        <f t="shared" si="200"/>
        <v/>
      </c>
      <c r="BD72" s="12" t="str">
        <f t="shared" si="200"/>
        <v/>
      </c>
      <c r="BE72" s="12" t="str">
        <f t="shared" si="200"/>
        <v/>
      </c>
      <c r="BF72" s="12" t="str">
        <f t="shared" si="200"/>
        <v/>
      </c>
      <c r="BG72" s="12" t="str">
        <f t="shared" si="200"/>
        <v/>
      </c>
      <c r="BH72" s="12" t="str">
        <f t="shared" si="200"/>
        <v/>
      </c>
      <c r="BI72" s="12" t="str">
        <f t="shared" si="200"/>
        <v/>
      </c>
      <c r="BJ72" s="12" t="str">
        <f t="shared" si="200"/>
        <v/>
      </c>
      <c r="BK72" s="12" t="str">
        <f t="shared" si="200"/>
        <v/>
      </c>
      <c r="BL72" s="12" t="str">
        <f t="shared" si="200"/>
        <v/>
      </c>
      <c r="BM72" s="12" t="str">
        <f t="shared" si="200"/>
        <v/>
      </c>
      <c r="BN72" s="12" t="str">
        <f t="shared" si="200"/>
        <v/>
      </c>
      <c r="BO72" s="12" t="str">
        <f t="shared" si="200"/>
        <v/>
      </c>
      <c r="BP72" s="12" t="str">
        <f t="shared" si="200"/>
        <v/>
      </c>
      <c r="BQ72" s="12" t="str">
        <f t="shared" si="200"/>
        <v/>
      </c>
      <c r="BR72" s="12" t="str">
        <f t="shared" si="200"/>
        <v/>
      </c>
      <c r="BS72" s="12" t="str">
        <f t="shared" si="200"/>
        <v/>
      </c>
      <c r="BT72" s="12" t="str">
        <f t="shared" si="200"/>
        <v/>
      </c>
      <c r="BU72" s="12" t="str">
        <f t="shared" si="200"/>
        <v/>
      </c>
      <c r="BV72" s="12" t="str">
        <f t="shared" si="200"/>
        <v/>
      </c>
      <c r="BW72" s="12" t="str">
        <f t="shared" si="200"/>
        <v/>
      </c>
      <c r="BX72" s="12" t="str">
        <f t="shared" si="200"/>
        <v/>
      </c>
      <c r="BY72" s="12" t="str">
        <f t="shared" si="200"/>
        <v/>
      </c>
      <c r="BZ72" s="12" t="str">
        <f t="shared" si="200"/>
        <v/>
      </c>
      <c r="CA72" s="12" t="str">
        <f t="shared" si="200"/>
        <v/>
      </c>
      <c r="CB72" s="12" t="str">
        <f t="shared" si="200"/>
        <v/>
      </c>
      <c r="CC72" s="12" t="str">
        <f t="shared" si="200"/>
        <v/>
      </c>
      <c r="CD72" s="12" t="str">
        <f t="shared" si="200"/>
        <v/>
      </c>
      <c r="CE72" s="12" t="str">
        <f t="shared" si="200"/>
        <v/>
      </c>
      <c r="CF72" s="12" t="str">
        <f t="shared" si="200"/>
        <v/>
      </c>
      <c r="CG72" s="12" t="str">
        <f t="shared" si="200"/>
        <v/>
      </c>
      <c r="CH72" s="12" t="str">
        <f t="shared" si="200"/>
        <v/>
      </c>
      <c r="CI72" s="12" t="str">
        <f t="shared" si="200"/>
        <v/>
      </c>
      <c r="CJ72" s="12" t="str">
        <f t="shared" si="200"/>
        <v/>
      </c>
      <c r="CK72" s="12" t="str">
        <f t="shared" si="200"/>
        <v/>
      </c>
      <c r="CL72" s="12" t="str">
        <f t="shared" si="200"/>
        <v/>
      </c>
      <c r="CM72" s="12" t="str">
        <f t="shared" si="200"/>
        <v/>
      </c>
      <c r="CN72" s="12" t="str">
        <f t="shared" si="200"/>
        <v/>
      </c>
      <c r="CO72" s="12" t="str">
        <f t="shared" si="200"/>
        <v/>
      </c>
      <c r="CP72" s="12" t="str">
        <f t="shared" si="200"/>
        <v/>
      </c>
      <c r="CQ72" s="12" t="str">
        <f t="shared" si="200"/>
        <v/>
      </c>
      <c r="CR72" s="12" t="str">
        <f t="shared" si="200"/>
        <v/>
      </c>
      <c r="CS72" s="12" t="str">
        <f t="shared" si="200"/>
        <v/>
      </c>
      <c r="CT72" s="12" t="str">
        <f t="shared" si="200"/>
        <v/>
      </c>
      <c r="CU72" s="12" t="str">
        <f t="shared" si="200"/>
        <v/>
      </c>
      <c r="CV72" s="12">
        <f t="shared" si="200"/>
        <v>0.22545452153986964</v>
      </c>
      <c r="CW72" s="12" t="str">
        <f t="shared" ref="CW72:JE72" si="201">IFERROR(CW63/(SUM(CW$61:CW$65)-CW$65),"")</f>
        <v/>
      </c>
      <c r="CX72" s="12">
        <f t="shared" si="201"/>
        <v>0.25642083943880534</v>
      </c>
      <c r="CY72" s="12">
        <f t="shared" si="201"/>
        <v>0.25225520439686994</v>
      </c>
      <c r="CZ72" s="12">
        <f t="shared" si="201"/>
        <v>0.25320049500566544</v>
      </c>
      <c r="DA72" s="12">
        <f t="shared" si="201"/>
        <v>0.25396772561997044</v>
      </c>
      <c r="DB72" s="12">
        <f t="shared" si="201"/>
        <v>0.25578601661948958</v>
      </c>
      <c r="DC72" s="12">
        <f t="shared" si="201"/>
        <v>0.25390984594906563</v>
      </c>
      <c r="DD72" s="12">
        <f t="shared" si="201"/>
        <v>0.20492351862445041</v>
      </c>
      <c r="DE72" s="12">
        <f t="shared" si="201"/>
        <v>0.18461105710413006</v>
      </c>
      <c r="DF72" s="12">
        <f t="shared" si="201"/>
        <v>0.20914993316810823</v>
      </c>
      <c r="DG72" s="12">
        <f t="shared" si="201"/>
        <v>0.20527498198123709</v>
      </c>
      <c r="DH72" s="12" t="str">
        <f t="shared" ref="DH72:FS72" si="202">IFERROR(DH63/(SUM(DH$61:DH$65)-DH$65),"")</f>
        <v/>
      </c>
      <c r="DI72" s="12" t="str">
        <f t="shared" si="202"/>
        <v/>
      </c>
      <c r="DJ72" s="12" t="str">
        <f t="shared" si="202"/>
        <v/>
      </c>
      <c r="DK72" s="12" t="str">
        <f t="shared" si="202"/>
        <v/>
      </c>
      <c r="DL72" s="12" t="str">
        <f t="shared" si="202"/>
        <v/>
      </c>
      <c r="DM72" s="12" t="str">
        <f t="shared" si="202"/>
        <v/>
      </c>
      <c r="DN72" s="12" t="str">
        <f t="shared" si="202"/>
        <v/>
      </c>
      <c r="DO72" s="12" t="str">
        <f t="shared" si="202"/>
        <v/>
      </c>
      <c r="DP72" s="12" t="str">
        <f t="shared" si="202"/>
        <v/>
      </c>
      <c r="DQ72" s="12" t="str">
        <f t="shared" si="202"/>
        <v/>
      </c>
      <c r="DR72" s="12" t="str">
        <f t="shared" si="202"/>
        <v/>
      </c>
      <c r="DS72" s="12" t="str">
        <f t="shared" si="202"/>
        <v/>
      </c>
      <c r="DT72" s="12" t="str">
        <f t="shared" si="202"/>
        <v/>
      </c>
      <c r="DU72" s="12" t="str">
        <f t="shared" si="202"/>
        <v/>
      </c>
      <c r="DV72" s="12" t="str">
        <f t="shared" si="202"/>
        <v/>
      </c>
      <c r="DW72" s="12" t="str">
        <f t="shared" si="202"/>
        <v/>
      </c>
      <c r="DX72" s="12" t="str">
        <f t="shared" si="202"/>
        <v/>
      </c>
      <c r="DY72" s="12" t="str">
        <f t="shared" si="202"/>
        <v/>
      </c>
      <c r="DZ72" s="12" t="str">
        <f t="shared" si="202"/>
        <v/>
      </c>
      <c r="EA72" s="12" t="str">
        <f t="shared" si="202"/>
        <v/>
      </c>
      <c r="EB72" s="12" t="str">
        <f t="shared" si="202"/>
        <v/>
      </c>
      <c r="EC72" s="12" t="str">
        <f t="shared" si="202"/>
        <v/>
      </c>
      <c r="ED72" s="12" t="str">
        <f t="shared" si="202"/>
        <v/>
      </c>
      <c r="EE72" s="12" t="str">
        <f t="shared" si="202"/>
        <v/>
      </c>
      <c r="EF72" s="12" t="str">
        <f t="shared" si="202"/>
        <v/>
      </c>
      <c r="EG72" s="12" t="str">
        <f t="shared" si="202"/>
        <v/>
      </c>
      <c r="EH72" s="12" t="str">
        <f t="shared" si="202"/>
        <v/>
      </c>
      <c r="EI72" s="12" t="str">
        <f t="shared" si="202"/>
        <v/>
      </c>
      <c r="EJ72" s="12" t="str">
        <f t="shared" si="202"/>
        <v/>
      </c>
      <c r="EK72" s="12" t="str">
        <f t="shared" si="202"/>
        <v/>
      </c>
      <c r="EL72" s="12" t="str">
        <f t="shared" si="202"/>
        <v/>
      </c>
      <c r="EM72" s="12" t="str">
        <f t="shared" si="202"/>
        <v/>
      </c>
      <c r="EN72" s="12" t="str">
        <f t="shared" si="202"/>
        <v/>
      </c>
      <c r="EO72" s="12" t="str">
        <f t="shared" si="202"/>
        <v/>
      </c>
      <c r="EP72" s="12" t="str">
        <f t="shared" si="202"/>
        <v/>
      </c>
      <c r="EQ72" s="12" t="str">
        <f t="shared" si="202"/>
        <v/>
      </c>
      <c r="ER72" s="12" t="str">
        <f t="shared" si="202"/>
        <v/>
      </c>
      <c r="ES72" s="12" t="str">
        <f t="shared" si="202"/>
        <v/>
      </c>
      <c r="ET72" s="12" t="str">
        <f t="shared" si="202"/>
        <v/>
      </c>
      <c r="EU72" s="12" t="str">
        <f t="shared" si="202"/>
        <v/>
      </c>
      <c r="EV72" s="12" t="str">
        <f t="shared" si="202"/>
        <v/>
      </c>
      <c r="EW72" s="12" t="str">
        <f t="shared" si="202"/>
        <v/>
      </c>
      <c r="EX72" s="12" t="str">
        <f t="shared" si="202"/>
        <v/>
      </c>
      <c r="EY72" s="12" t="str">
        <f t="shared" si="202"/>
        <v/>
      </c>
      <c r="EZ72" s="12" t="str">
        <f t="shared" si="202"/>
        <v/>
      </c>
      <c r="FA72" s="12" t="str">
        <f t="shared" si="202"/>
        <v/>
      </c>
      <c r="FB72" s="12" t="str">
        <f t="shared" si="202"/>
        <v/>
      </c>
      <c r="FC72" s="12" t="str">
        <f t="shared" si="202"/>
        <v/>
      </c>
      <c r="FD72" s="12" t="str">
        <f t="shared" si="202"/>
        <v/>
      </c>
      <c r="FE72" s="12" t="str">
        <f t="shared" si="202"/>
        <v/>
      </c>
      <c r="FF72" s="12" t="str">
        <f t="shared" si="202"/>
        <v/>
      </c>
      <c r="FG72" s="12" t="str">
        <f t="shared" si="202"/>
        <v/>
      </c>
      <c r="FH72" s="12" t="str">
        <f t="shared" si="202"/>
        <v/>
      </c>
      <c r="FI72" s="12" t="str">
        <f t="shared" si="202"/>
        <v/>
      </c>
      <c r="FJ72" s="12" t="str">
        <f t="shared" si="202"/>
        <v/>
      </c>
      <c r="FK72" s="12" t="str">
        <f t="shared" si="202"/>
        <v/>
      </c>
      <c r="FL72" s="12" t="str">
        <f t="shared" si="202"/>
        <v/>
      </c>
      <c r="FM72" s="12" t="str">
        <f t="shared" si="202"/>
        <v/>
      </c>
      <c r="FN72" s="12" t="str">
        <f t="shared" si="202"/>
        <v/>
      </c>
      <c r="FO72" s="12" t="str">
        <f t="shared" si="202"/>
        <v/>
      </c>
      <c r="FP72" s="12" t="str">
        <f t="shared" si="202"/>
        <v/>
      </c>
      <c r="FQ72" s="12" t="str">
        <f t="shared" si="202"/>
        <v/>
      </c>
      <c r="FR72" s="12" t="str">
        <f t="shared" si="202"/>
        <v/>
      </c>
      <c r="FS72" s="12" t="str">
        <f t="shared" si="202"/>
        <v/>
      </c>
      <c r="FT72" s="12" t="str">
        <f t="shared" ref="FT72:IE72" si="203">IFERROR(FT63/(SUM(FT$61:FT$65)-FT$65),"")</f>
        <v/>
      </c>
      <c r="FU72" s="12" t="str">
        <f t="shared" si="203"/>
        <v/>
      </c>
      <c r="FV72" s="12" t="str">
        <f t="shared" si="203"/>
        <v/>
      </c>
      <c r="FW72" s="12" t="str">
        <f t="shared" si="203"/>
        <v/>
      </c>
      <c r="FX72" s="12" t="str">
        <f t="shared" si="203"/>
        <v/>
      </c>
      <c r="FY72" s="12" t="str">
        <f t="shared" si="203"/>
        <v/>
      </c>
      <c r="FZ72" s="12" t="str">
        <f t="shared" si="203"/>
        <v/>
      </c>
      <c r="GA72" s="12" t="str">
        <f t="shared" si="203"/>
        <v/>
      </c>
      <c r="GB72" s="12" t="str">
        <f t="shared" si="203"/>
        <v/>
      </c>
      <c r="GC72" s="12" t="str">
        <f t="shared" si="203"/>
        <v/>
      </c>
      <c r="GD72" s="12" t="str">
        <f t="shared" si="203"/>
        <v/>
      </c>
      <c r="GE72" s="12" t="str">
        <f t="shared" si="203"/>
        <v/>
      </c>
      <c r="GF72" s="12" t="str">
        <f t="shared" si="203"/>
        <v/>
      </c>
      <c r="GG72" s="12" t="str">
        <f t="shared" si="203"/>
        <v/>
      </c>
      <c r="GH72" s="12" t="str">
        <f t="shared" si="203"/>
        <v/>
      </c>
      <c r="GI72" s="12" t="str">
        <f t="shared" si="203"/>
        <v/>
      </c>
      <c r="GJ72" s="12" t="str">
        <f t="shared" si="203"/>
        <v/>
      </c>
      <c r="GK72" s="12" t="str">
        <f t="shared" si="203"/>
        <v/>
      </c>
      <c r="GL72" s="12" t="str">
        <f t="shared" si="203"/>
        <v/>
      </c>
      <c r="GM72" s="12" t="str">
        <f t="shared" si="203"/>
        <v/>
      </c>
      <c r="GN72" s="12" t="str">
        <f t="shared" si="203"/>
        <v/>
      </c>
      <c r="GO72" s="12" t="str">
        <f t="shared" si="203"/>
        <v/>
      </c>
      <c r="GP72" s="12" t="str">
        <f t="shared" si="203"/>
        <v/>
      </c>
      <c r="GQ72" s="12" t="str">
        <f t="shared" si="203"/>
        <v/>
      </c>
      <c r="GR72" s="12" t="str">
        <f t="shared" si="203"/>
        <v/>
      </c>
      <c r="GS72" s="12" t="str">
        <f t="shared" si="203"/>
        <v/>
      </c>
      <c r="GT72" s="12" t="str">
        <f t="shared" si="203"/>
        <v/>
      </c>
      <c r="GU72" s="12" t="str">
        <f t="shared" si="203"/>
        <v/>
      </c>
      <c r="GV72" s="12" t="str">
        <f t="shared" si="203"/>
        <v/>
      </c>
      <c r="GW72" s="12" t="str">
        <f t="shared" si="203"/>
        <v/>
      </c>
      <c r="GX72" s="12" t="str">
        <f t="shared" si="203"/>
        <v/>
      </c>
      <c r="GY72" s="12" t="str">
        <f t="shared" si="203"/>
        <v/>
      </c>
      <c r="GZ72" s="12" t="str">
        <f t="shared" si="203"/>
        <v/>
      </c>
      <c r="HA72" s="12" t="str">
        <f t="shared" si="203"/>
        <v/>
      </c>
      <c r="HB72" s="12" t="str">
        <f t="shared" si="203"/>
        <v/>
      </c>
      <c r="HC72" s="12" t="str">
        <f t="shared" si="203"/>
        <v/>
      </c>
      <c r="HD72" s="12" t="str">
        <f t="shared" si="203"/>
        <v/>
      </c>
      <c r="HE72" s="12" t="str">
        <f t="shared" si="203"/>
        <v/>
      </c>
      <c r="HF72" s="12" t="str">
        <f t="shared" si="203"/>
        <v/>
      </c>
      <c r="HG72" s="12" t="str">
        <f t="shared" si="203"/>
        <v/>
      </c>
      <c r="HH72" s="12" t="str">
        <f t="shared" si="203"/>
        <v/>
      </c>
      <c r="HI72" s="12" t="str">
        <f t="shared" si="203"/>
        <v/>
      </c>
      <c r="HJ72" s="12" t="str">
        <f t="shared" si="203"/>
        <v/>
      </c>
      <c r="HK72" s="12" t="str">
        <f t="shared" si="203"/>
        <v/>
      </c>
      <c r="HL72" s="12" t="str">
        <f t="shared" si="203"/>
        <v/>
      </c>
      <c r="HM72" s="12" t="str">
        <f t="shared" si="203"/>
        <v/>
      </c>
      <c r="HN72" s="12" t="str">
        <f t="shared" si="203"/>
        <v/>
      </c>
      <c r="HO72" s="12" t="str">
        <f t="shared" si="203"/>
        <v/>
      </c>
      <c r="HP72" s="12" t="str">
        <f t="shared" si="203"/>
        <v/>
      </c>
      <c r="HQ72" s="12" t="str">
        <f t="shared" si="203"/>
        <v/>
      </c>
      <c r="HR72" s="12" t="str">
        <f t="shared" si="203"/>
        <v/>
      </c>
      <c r="HS72" s="12" t="str">
        <f t="shared" si="203"/>
        <v/>
      </c>
      <c r="HT72" s="12" t="str">
        <f t="shared" si="203"/>
        <v/>
      </c>
      <c r="HU72" s="12" t="str">
        <f t="shared" si="203"/>
        <v/>
      </c>
      <c r="HV72" s="12" t="str">
        <f t="shared" si="203"/>
        <v/>
      </c>
      <c r="HW72" s="12" t="str">
        <f t="shared" si="203"/>
        <v/>
      </c>
      <c r="HX72" s="12" t="str">
        <f t="shared" si="203"/>
        <v/>
      </c>
      <c r="HY72" s="12" t="str">
        <f t="shared" si="203"/>
        <v/>
      </c>
      <c r="HZ72" s="12" t="str">
        <f t="shared" si="203"/>
        <v/>
      </c>
      <c r="IA72" s="12" t="str">
        <f t="shared" si="203"/>
        <v/>
      </c>
      <c r="IB72" s="12" t="str">
        <f t="shared" si="203"/>
        <v/>
      </c>
      <c r="IC72" s="12" t="str">
        <f t="shared" si="203"/>
        <v/>
      </c>
      <c r="ID72" s="12" t="str">
        <f t="shared" si="203"/>
        <v/>
      </c>
      <c r="IE72" s="12" t="str">
        <f t="shared" si="203"/>
        <v/>
      </c>
      <c r="IF72" s="12" t="str">
        <f t="shared" ref="IF72:JD72" si="204">IFERROR(IF63/(SUM(IF$61:IF$65)-IF$65),"")</f>
        <v/>
      </c>
      <c r="IG72" s="12" t="str">
        <f t="shared" si="204"/>
        <v/>
      </c>
      <c r="IH72" s="12" t="str">
        <f t="shared" si="204"/>
        <v/>
      </c>
      <c r="II72" s="12" t="str">
        <f t="shared" si="204"/>
        <v/>
      </c>
      <c r="IJ72" s="12" t="str">
        <f t="shared" si="204"/>
        <v/>
      </c>
      <c r="IK72" s="12" t="str">
        <f t="shared" si="204"/>
        <v/>
      </c>
      <c r="IL72" s="12" t="str">
        <f t="shared" si="204"/>
        <v/>
      </c>
      <c r="IM72" s="12" t="str">
        <f t="shared" si="204"/>
        <v/>
      </c>
      <c r="IN72" s="12" t="str">
        <f t="shared" si="204"/>
        <v/>
      </c>
      <c r="IO72" s="12" t="str">
        <f t="shared" si="204"/>
        <v/>
      </c>
      <c r="IP72" s="12" t="str">
        <f t="shared" si="204"/>
        <v/>
      </c>
      <c r="IQ72" s="12" t="str">
        <f t="shared" si="204"/>
        <v/>
      </c>
      <c r="IR72" s="12" t="str">
        <f t="shared" si="204"/>
        <v/>
      </c>
      <c r="IS72" s="12" t="str">
        <f t="shared" si="204"/>
        <v/>
      </c>
      <c r="IT72" s="12" t="str">
        <f t="shared" si="204"/>
        <v/>
      </c>
      <c r="IU72" s="12" t="str">
        <f t="shared" si="204"/>
        <v/>
      </c>
      <c r="IV72" s="12" t="str">
        <f t="shared" si="204"/>
        <v/>
      </c>
      <c r="IW72" s="12" t="str">
        <f t="shared" si="204"/>
        <v/>
      </c>
      <c r="IX72" s="12" t="str">
        <f t="shared" si="204"/>
        <v/>
      </c>
      <c r="IY72" s="12" t="str">
        <f t="shared" si="204"/>
        <v/>
      </c>
      <c r="IZ72" s="12" t="str">
        <f t="shared" si="204"/>
        <v/>
      </c>
      <c r="JA72" s="12" t="str">
        <f t="shared" si="204"/>
        <v/>
      </c>
      <c r="JB72" s="12" t="str">
        <f t="shared" si="204"/>
        <v/>
      </c>
      <c r="JC72" s="12" t="str">
        <f t="shared" si="204"/>
        <v/>
      </c>
      <c r="JD72" s="12" t="str">
        <f t="shared" si="204"/>
        <v/>
      </c>
      <c r="JE72" s="12" t="str">
        <f t="shared" si="201"/>
        <v/>
      </c>
    </row>
    <row r="73" spans="1:265" x14ac:dyDescent="0.2">
      <c r="B73" s="20" t="s">
        <v>38</v>
      </c>
      <c r="C73" s="11"/>
      <c r="D73" s="11"/>
      <c r="E73" s="12" t="str">
        <f t="shared" ref="E73:AE73" si="205">IFERROR(E64/(SUM(E$61:E$65)-E$65),"")</f>
        <v/>
      </c>
      <c r="F73" s="12" t="str">
        <f t="shared" si="205"/>
        <v/>
      </c>
      <c r="G73" s="12" t="str">
        <f t="shared" si="205"/>
        <v/>
      </c>
      <c r="H73" s="12">
        <f t="shared" si="205"/>
        <v>0.20195194576483197</v>
      </c>
      <c r="I73" s="12">
        <f t="shared" si="205"/>
        <v>0.18544147912788128</v>
      </c>
      <c r="J73" s="12">
        <f t="shared" si="205"/>
        <v>0.2354294021694267</v>
      </c>
      <c r="K73" s="12">
        <f t="shared" si="205"/>
        <v>0.19915129355838901</v>
      </c>
      <c r="L73" s="12">
        <f t="shared" si="205"/>
        <v>0.18824499725376848</v>
      </c>
      <c r="M73" s="12">
        <f t="shared" si="205"/>
        <v>0.2108926367871117</v>
      </c>
      <c r="N73" s="12">
        <f t="shared" si="205"/>
        <v>0.21736124324186526</v>
      </c>
      <c r="O73" s="12">
        <f t="shared" si="205"/>
        <v>0.19364618389529889</v>
      </c>
      <c r="P73" s="12">
        <f t="shared" si="205"/>
        <v>0.15882989681882667</v>
      </c>
      <c r="Q73" s="12">
        <f t="shared" si="205"/>
        <v>0.15639003891749348</v>
      </c>
      <c r="R73" s="12">
        <f t="shared" si="205"/>
        <v>0.15638465000694449</v>
      </c>
      <c r="S73" s="12">
        <f t="shared" si="205"/>
        <v>0.15872470053344756</v>
      </c>
      <c r="T73" s="12">
        <f t="shared" si="205"/>
        <v>0.23410561315076203</v>
      </c>
      <c r="U73" s="12">
        <f t="shared" si="205"/>
        <v>0.21638064790215683</v>
      </c>
      <c r="V73" s="12">
        <f t="shared" si="205"/>
        <v>0.21023339754176509</v>
      </c>
      <c r="W73" s="12">
        <f t="shared" si="205"/>
        <v>0.22259005909831073</v>
      </c>
      <c r="X73" s="12" t="str">
        <f t="shared" si="205"/>
        <v/>
      </c>
      <c r="Y73" s="12" t="str">
        <f t="shared" si="205"/>
        <v/>
      </c>
      <c r="Z73" s="12" t="str">
        <f t="shared" si="205"/>
        <v/>
      </c>
      <c r="AA73" s="12" t="str">
        <f t="shared" si="205"/>
        <v/>
      </c>
      <c r="AB73" s="12" t="str">
        <f t="shared" si="205"/>
        <v/>
      </c>
      <c r="AC73" s="12" t="str">
        <f t="shared" si="205"/>
        <v/>
      </c>
      <c r="AD73" s="12" t="str">
        <f t="shared" si="205"/>
        <v/>
      </c>
      <c r="AE73" s="12" t="str">
        <f t="shared" si="205"/>
        <v/>
      </c>
      <c r="AF73" s="12" t="str">
        <f t="shared" ref="AF73:AG73" si="206">IFERROR(AF64/(SUM(AF$61:AF$65)-AF$65),"")</f>
        <v/>
      </c>
      <c r="AG73" s="12" t="str">
        <f t="shared" si="206"/>
        <v/>
      </c>
      <c r="AH73" s="12">
        <f t="shared" si="185"/>
        <v>0.63560927002629741</v>
      </c>
      <c r="AI73" s="12">
        <f t="shared" si="185"/>
        <v>0.62756856654319515</v>
      </c>
      <c r="AJ73" s="12">
        <f t="shared" si="185"/>
        <v>0.61024906543164548</v>
      </c>
      <c r="AK73" s="12" t="str">
        <f t="shared" ref="AK73:CV73" si="207">IFERROR(AK64/(SUM(AK$61:AK$65)-AK$65),"")</f>
        <v/>
      </c>
      <c r="AL73" s="12" t="str">
        <f t="shared" si="207"/>
        <v/>
      </c>
      <c r="AM73" s="12" t="str">
        <f t="shared" si="207"/>
        <v/>
      </c>
      <c r="AN73" s="12" t="str">
        <f t="shared" si="207"/>
        <v/>
      </c>
      <c r="AO73" s="12" t="str">
        <f t="shared" si="207"/>
        <v/>
      </c>
      <c r="AP73" s="12" t="str">
        <f t="shared" si="207"/>
        <v/>
      </c>
      <c r="AQ73" s="12" t="str">
        <f t="shared" si="207"/>
        <v/>
      </c>
      <c r="AR73" s="12" t="str">
        <f t="shared" si="207"/>
        <v/>
      </c>
      <c r="AS73" s="12" t="str">
        <f t="shared" si="207"/>
        <v/>
      </c>
      <c r="AT73" s="12" t="str">
        <f t="shared" si="207"/>
        <v/>
      </c>
      <c r="AU73" s="12" t="str">
        <f t="shared" si="207"/>
        <v/>
      </c>
      <c r="AV73" s="12" t="str">
        <f t="shared" si="207"/>
        <v/>
      </c>
      <c r="AW73" s="12" t="str">
        <f t="shared" si="207"/>
        <v/>
      </c>
      <c r="AX73" s="12" t="str">
        <f t="shared" si="207"/>
        <v/>
      </c>
      <c r="AY73" s="12" t="str">
        <f t="shared" si="207"/>
        <v/>
      </c>
      <c r="AZ73" s="12" t="str">
        <f t="shared" si="207"/>
        <v/>
      </c>
      <c r="BA73" s="12" t="str">
        <f t="shared" si="207"/>
        <v/>
      </c>
      <c r="BB73" s="12" t="str">
        <f t="shared" si="207"/>
        <v/>
      </c>
      <c r="BC73" s="12" t="str">
        <f t="shared" si="207"/>
        <v/>
      </c>
      <c r="BD73" s="12" t="str">
        <f t="shared" si="207"/>
        <v/>
      </c>
      <c r="BE73" s="12" t="str">
        <f t="shared" si="207"/>
        <v/>
      </c>
      <c r="BF73" s="12" t="str">
        <f t="shared" si="207"/>
        <v/>
      </c>
      <c r="BG73" s="12" t="str">
        <f t="shared" si="207"/>
        <v/>
      </c>
      <c r="BH73" s="12" t="str">
        <f t="shared" si="207"/>
        <v/>
      </c>
      <c r="BI73" s="12" t="str">
        <f t="shared" si="207"/>
        <v/>
      </c>
      <c r="BJ73" s="12" t="str">
        <f t="shared" si="207"/>
        <v/>
      </c>
      <c r="BK73" s="12" t="str">
        <f t="shared" si="207"/>
        <v/>
      </c>
      <c r="BL73" s="12" t="str">
        <f t="shared" si="207"/>
        <v/>
      </c>
      <c r="BM73" s="12" t="str">
        <f t="shared" si="207"/>
        <v/>
      </c>
      <c r="BN73" s="12" t="str">
        <f t="shared" si="207"/>
        <v/>
      </c>
      <c r="BO73" s="12" t="str">
        <f t="shared" si="207"/>
        <v/>
      </c>
      <c r="BP73" s="12" t="str">
        <f t="shared" si="207"/>
        <v/>
      </c>
      <c r="BQ73" s="12" t="str">
        <f t="shared" si="207"/>
        <v/>
      </c>
      <c r="BR73" s="12" t="str">
        <f t="shared" si="207"/>
        <v/>
      </c>
      <c r="BS73" s="12" t="str">
        <f t="shared" si="207"/>
        <v/>
      </c>
      <c r="BT73" s="12" t="str">
        <f t="shared" si="207"/>
        <v/>
      </c>
      <c r="BU73" s="12" t="str">
        <f t="shared" si="207"/>
        <v/>
      </c>
      <c r="BV73" s="12" t="str">
        <f t="shared" si="207"/>
        <v/>
      </c>
      <c r="BW73" s="12" t="str">
        <f t="shared" si="207"/>
        <v/>
      </c>
      <c r="BX73" s="12" t="str">
        <f t="shared" si="207"/>
        <v/>
      </c>
      <c r="BY73" s="12" t="str">
        <f t="shared" si="207"/>
        <v/>
      </c>
      <c r="BZ73" s="12" t="str">
        <f t="shared" si="207"/>
        <v/>
      </c>
      <c r="CA73" s="12" t="str">
        <f t="shared" si="207"/>
        <v/>
      </c>
      <c r="CB73" s="12" t="str">
        <f t="shared" si="207"/>
        <v/>
      </c>
      <c r="CC73" s="12" t="str">
        <f t="shared" si="207"/>
        <v/>
      </c>
      <c r="CD73" s="12" t="str">
        <f t="shared" si="207"/>
        <v/>
      </c>
      <c r="CE73" s="12" t="str">
        <f t="shared" si="207"/>
        <v/>
      </c>
      <c r="CF73" s="12" t="str">
        <f t="shared" si="207"/>
        <v/>
      </c>
      <c r="CG73" s="12" t="str">
        <f t="shared" si="207"/>
        <v/>
      </c>
      <c r="CH73" s="12" t="str">
        <f t="shared" si="207"/>
        <v/>
      </c>
      <c r="CI73" s="12" t="str">
        <f t="shared" si="207"/>
        <v/>
      </c>
      <c r="CJ73" s="12" t="str">
        <f t="shared" si="207"/>
        <v/>
      </c>
      <c r="CK73" s="12" t="str">
        <f t="shared" si="207"/>
        <v/>
      </c>
      <c r="CL73" s="12" t="str">
        <f t="shared" si="207"/>
        <v/>
      </c>
      <c r="CM73" s="12" t="str">
        <f t="shared" si="207"/>
        <v/>
      </c>
      <c r="CN73" s="12" t="str">
        <f t="shared" si="207"/>
        <v/>
      </c>
      <c r="CO73" s="12" t="str">
        <f t="shared" si="207"/>
        <v/>
      </c>
      <c r="CP73" s="12" t="str">
        <f t="shared" si="207"/>
        <v/>
      </c>
      <c r="CQ73" s="12" t="str">
        <f t="shared" si="207"/>
        <v/>
      </c>
      <c r="CR73" s="12" t="str">
        <f t="shared" si="207"/>
        <v/>
      </c>
      <c r="CS73" s="12" t="str">
        <f t="shared" si="207"/>
        <v/>
      </c>
      <c r="CT73" s="12" t="str">
        <f t="shared" si="207"/>
        <v/>
      </c>
      <c r="CU73" s="12" t="str">
        <f t="shared" si="207"/>
        <v/>
      </c>
      <c r="CV73" s="12">
        <f t="shared" si="207"/>
        <v>0.64872535922433217</v>
      </c>
      <c r="CW73" s="12" t="str">
        <f t="shared" ref="CW73:JE73" si="208">IFERROR(CW64/(SUM(CW$61:CW$65)-CW$65),"")</f>
        <v/>
      </c>
      <c r="CX73" s="12">
        <f t="shared" si="208"/>
        <v>0.63897627871993767</v>
      </c>
      <c r="CY73" s="12">
        <f t="shared" si="208"/>
        <v>0.64399122863733238</v>
      </c>
      <c r="CZ73" s="12">
        <f t="shared" si="208"/>
        <v>0.64299084829837261</v>
      </c>
      <c r="DA73" s="12">
        <f t="shared" si="208"/>
        <v>0.64168447055621047</v>
      </c>
      <c r="DB73" s="12">
        <f t="shared" si="208"/>
        <v>0.6397562243530156</v>
      </c>
      <c r="DC73" s="12">
        <f t="shared" si="208"/>
        <v>0.64138074921141053</v>
      </c>
      <c r="DD73" s="12">
        <f t="shared" si="208"/>
        <v>0.5799346657445652</v>
      </c>
      <c r="DE73" s="12">
        <f t="shared" si="208"/>
        <v>0.5982784912766751</v>
      </c>
      <c r="DF73" s="12">
        <f t="shared" si="208"/>
        <v>0.58305575596553416</v>
      </c>
      <c r="DG73" s="12">
        <f t="shared" si="208"/>
        <v>0.56636092030858398</v>
      </c>
      <c r="DH73" s="12" t="str">
        <f t="shared" ref="DH73:FS73" si="209">IFERROR(DH64/(SUM(DH$61:DH$65)-DH$65),"")</f>
        <v/>
      </c>
      <c r="DI73" s="12" t="str">
        <f t="shared" si="209"/>
        <v/>
      </c>
      <c r="DJ73" s="12" t="str">
        <f t="shared" si="209"/>
        <v/>
      </c>
      <c r="DK73" s="12" t="str">
        <f t="shared" si="209"/>
        <v/>
      </c>
      <c r="DL73" s="12" t="str">
        <f t="shared" si="209"/>
        <v/>
      </c>
      <c r="DM73" s="12" t="str">
        <f t="shared" si="209"/>
        <v/>
      </c>
      <c r="DN73" s="12" t="str">
        <f t="shared" si="209"/>
        <v/>
      </c>
      <c r="DO73" s="12" t="str">
        <f t="shared" si="209"/>
        <v/>
      </c>
      <c r="DP73" s="12" t="str">
        <f t="shared" si="209"/>
        <v/>
      </c>
      <c r="DQ73" s="12" t="str">
        <f t="shared" si="209"/>
        <v/>
      </c>
      <c r="DR73" s="12" t="str">
        <f t="shared" si="209"/>
        <v/>
      </c>
      <c r="DS73" s="12" t="str">
        <f t="shared" si="209"/>
        <v/>
      </c>
      <c r="DT73" s="12" t="str">
        <f t="shared" si="209"/>
        <v/>
      </c>
      <c r="DU73" s="12" t="str">
        <f t="shared" si="209"/>
        <v/>
      </c>
      <c r="DV73" s="12" t="str">
        <f t="shared" si="209"/>
        <v/>
      </c>
      <c r="DW73" s="12" t="str">
        <f t="shared" si="209"/>
        <v/>
      </c>
      <c r="DX73" s="12" t="str">
        <f t="shared" si="209"/>
        <v/>
      </c>
      <c r="DY73" s="12" t="str">
        <f t="shared" si="209"/>
        <v/>
      </c>
      <c r="DZ73" s="12" t="str">
        <f t="shared" si="209"/>
        <v/>
      </c>
      <c r="EA73" s="12" t="str">
        <f t="shared" si="209"/>
        <v/>
      </c>
      <c r="EB73" s="12" t="str">
        <f t="shared" si="209"/>
        <v/>
      </c>
      <c r="EC73" s="12" t="str">
        <f t="shared" si="209"/>
        <v/>
      </c>
      <c r="ED73" s="12" t="str">
        <f t="shared" si="209"/>
        <v/>
      </c>
      <c r="EE73" s="12" t="str">
        <f t="shared" si="209"/>
        <v/>
      </c>
      <c r="EF73" s="12" t="str">
        <f t="shared" si="209"/>
        <v/>
      </c>
      <c r="EG73" s="12" t="str">
        <f t="shared" si="209"/>
        <v/>
      </c>
      <c r="EH73" s="12" t="str">
        <f t="shared" si="209"/>
        <v/>
      </c>
      <c r="EI73" s="12" t="str">
        <f t="shared" si="209"/>
        <v/>
      </c>
      <c r="EJ73" s="12" t="str">
        <f t="shared" si="209"/>
        <v/>
      </c>
      <c r="EK73" s="12" t="str">
        <f t="shared" si="209"/>
        <v/>
      </c>
      <c r="EL73" s="12" t="str">
        <f t="shared" si="209"/>
        <v/>
      </c>
      <c r="EM73" s="12" t="str">
        <f t="shared" si="209"/>
        <v/>
      </c>
      <c r="EN73" s="12" t="str">
        <f t="shared" si="209"/>
        <v/>
      </c>
      <c r="EO73" s="12" t="str">
        <f t="shared" si="209"/>
        <v/>
      </c>
      <c r="EP73" s="12" t="str">
        <f t="shared" si="209"/>
        <v/>
      </c>
      <c r="EQ73" s="12" t="str">
        <f t="shared" si="209"/>
        <v/>
      </c>
      <c r="ER73" s="12" t="str">
        <f t="shared" si="209"/>
        <v/>
      </c>
      <c r="ES73" s="12" t="str">
        <f t="shared" si="209"/>
        <v/>
      </c>
      <c r="ET73" s="12" t="str">
        <f t="shared" si="209"/>
        <v/>
      </c>
      <c r="EU73" s="12" t="str">
        <f t="shared" si="209"/>
        <v/>
      </c>
      <c r="EV73" s="12" t="str">
        <f t="shared" si="209"/>
        <v/>
      </c>
      <c r="EW73" s="12" t="str">
        <f t="shared" si="209"/>
        <v/>
      </c>
      <c r="EX73" s="12" t="str">
        <f t="shared" si="209"/>
        <v/>
      </c>
      <c r="EY73" s="12" t="str">
        <f t="shared" si="209"/>
        <v/>
      </c>
      <c r="EZ73" s="12" t="str">
        <f t="shared" si="209"/>
        <v/>
      </c>
      <c r="FA73" s="12" t="str">
        <f t="shared" si="209"/>
        <v/>
      </c>
      <c r="FB73" s="12" t="str">
        <f t="shared" si="209"/>
        <v/>
      </c>
      <c r="FC73" s="12" t="str">
        <f t="shared" si="209"/>
        <v/>
      </c>
      <c r="FD73" s="12" t="str">
        <f t="shared" si="209"/>
        <v/>
      </c>
      <c r="FE73" s="12" t="str">
        <f t="shared" si="209"/>
        <v/>
      </c>
      <c r="FF73" s="12" t="str">
        <f t="shared" si="209"/>
        <v/>
      </c>
      <c r="FG73" s="12" t="str">
        <f t="shared" si="209"/>
        <v/>
      </c>
      <c r="FH73" s="12" t="str">
        <f t="shared" si="209"/>
        <v/>
      </c>
      <c r="FI73" s="12" t="str">
        <f t="shared" si="209"/>
        <v/>
      </c>
      <c r="FJ73" s="12" t="str">
        <f t="shared" si="209"/>
        <v/>
      </c>
      <c r="FK73" s="12" t="str">
        <f t="shared" si="209"/>
        <v/>
      </c>
      <c r="FL73" s="12" t="str">
        <f t="shared" si="209"/>
        <v/>
      </c>
      <c r="FM73" s="12" t="str">
        <f t="shared" si="209"/>
        <v/>
      </c>
      <c r="FN73" s="12" t="str">
        <f t="shared" si="209"/>
        <v/>
      </c>
      <c r="FO73" s="12" t="str">
        <f t="shared" si="209"/>
        <v/>
      </c>
      <c r="FP73" s="12" t="str">
        <f t="shared" si="209"/>
        <v/>
      </c>
      <c r="FQ73" s="12" t="str">
        <f t="shared" si="209"/>
        <v/>
      </c>
      <c r="FR73" s="12" t="str">
        <f t="shared" si="209"/>
        <v/>
      </c>
      <c r="FS73" s="12" t="str">
        <f t="shared" si="209"/>
        <v/>
      </c>
      <c r="FT73" s="12" t="str">
        <f t="shared" ref="FT73:IE73" si="210">IFERROR(FT64/(SUM(FT$61:FT$65)-FT$65),"")</f>
        <v/>
      </c>
      <c r="FU73" s="12" t="str">
        <f t="shared" si="210"/>
        <v/>
      </c>
      <c r="FV73" s="12" t="str">
        <f t="shared" si="210"/>
        <v/>
      </c>
      <c r="FW73" s="12" t="str">
        <f t="shared" si="210"/>
        <v/>
      </c>
      <c r="FX73" s="12" t="str">
        <f t="shared" si="210"/>
        <v/>
      </c>
      <c r="FY73" s="12" t="str">
        <f t="shared" si="210"/>
        <v/>
      </c>
      <c r="FZ73" s="12" t="str">
        <f t="shared" si="210"/>
        <v/>
      </c>
      <c r="GA73" s="12" t="str">
        <f t="shared" si="210"/>
        <v/>
      </c>
      <c r="GB73" s="12" t="str">
        <f t="shared" si="210"/>
        <v/>
      </c>
      <c r="GC73" s="12" t="str">
        <f t="shared" si="210"/>
        <v/>
      </c>
      <c r="GD73" s="12" t="str">
        <f t="shared" si="210"/>
        <v/>
      </c>
      <c r="GE73" s="12" t="str">
        <f t="shared" si="210"/>
        <v/>
      </c>
      <c r="GF73" s="12" t="str">
        <f t="shared" si="210"/>
        <v/>
      </c>
      <c r="GG73" s="12" t="str">
        <f t="shared" si="210"/>
        <v/>
      </c>
      <c r="GH73" s="12" t="str">
        <f t="shared" si="210"/>
        <v/>
      </c>
      <c r="GI73" s="12" t="str">
        <f t="shared" si="210"/>
        <v/>
      </c>
      <c r="GJ73" s="12" t="str">
        <f t="shared" si="210"/>
        <v/>
      </c>
      <c r="GK73" s="12" t="str">
        <f t="shared" si="210"/>
        <v/>
      </c>
      <c r="GL73" s="12" t="str">
        <f t="shared" si="210"/>
        <v/>
      </c>
      <c r="GM73" s="12" t="str">
        <f t="shared" si="210"/>
        <v/>
      </c>
      <c r="GN73" s="12" t="str">
        <f t="shared" si="210"/>
        <v/>
      </c>
      <c r="GO73" s="12" t="str">
        <f t="shared" si="210"/>
        <v/>
      </c>
      <c r="GP73" s="12" t="str">
        <f t="shared" si="210"/>
        <v/>
      </c>
      <c r="GQ73" s="12" t="str">
        <f t="shared" si="210"/>
        <v/>
      </c>
      <c r="GR73" s="12" t="str">
        <f t="shared" si="210"/>
        <v/>
      </c>
      <c r="GS73" s="12" t="str">
        <f t="shared" si="210"/>
        <v/>
      </c>
      <c r="GT73" s="12" t="str">
        <f t="shared" si="210"/>
        <v/>
      </c>
      <c r="GU73" s="12" t="str">
        <f t="shared" si="210"/>
        <v/>
      </c>
      <c r="GV73" s="12" t="str">
        <f t="shared" si="210"/>
        <v/>
      </c>
      <c r="GW73" s="12" t="str">
        <f t="shared" si="210"/>
        <v/>
      </c>
      <c r="GX73" s="12" t="str">
        <f t="shared" si="210"/>
        <v/>
      </c>
      <c r="GY73" s="12" t="str">
        <f t="shared" si="210"/>
        <v/>
      </c>
      <c r="GZ73" s="12" t="str">
        <f t="shared" si="210"/>
        <v/>
      </c>
      <c r="HA73" s="12" t="str">
        <f t="shared" si="210"/>
        <v/>
      </c>
      <c r="HB73" s="12" t="str">
        <f t="shared" si="210"/>
        <v/>
      </c>
      <c r="HC73" s="12" t="str">
        <f t="shared" si="210"/>
        <v/>
      </c>
      <c r="HD73" s="12" t="str">
        <f t="shared" si="210"/>
        <v/>
      </c>
      <c r="HE73" s="12" t="str">
        <f t="shared" si="210"/>
        <v/>
      </c>
      <c r="HF73" s="12" t="str">
        <f t="shared" si="210"/>
        <v/>
      </c>
      <c r="HG73" s="12" t="str">
        <f t="shared" si="210"/>
        <v/>
      </c>
      <c r="HH73" s="12" t="str">
        <f t="shared" si="210"/>
        <v/>
      </c>
      <c r="HI73" s="12" t="str">
        <f t="shared" si="210"/>
        <v/>
      </c>
      <c r="HJ73" s="12" t="str">
        <f t="shared" si="210"/>
        <v/>
      </c>
      <c r="HK73" s="12" t="str">
        <f t="shared" si="210"/>
        <v/>
      </c>
      <c r="HL73" s="12" t="str">
        <f t="shared" si="210"/>
        <v/>
      </c>
      <c r="HM73" s="12" t="str">
        <f t="shared" si="210"/>
        <v/>
      </c>
      <c r="HN73" s="12" t="str">
        <f t="shared" si="210"/>
        <v/>
      </c>
      <c r="HO73" s="12" t="str">
        <f t="shared" si="210"/>
        <v/>
      </c>
      <c r="HP73" s="12" t="str">
        <f t="shared" si="210"/>
        <v/>
      </c>
      <c r="HQ73" s="12" t="str">
        <f t="shared" si="210"/>
        <v/>
      </c>
      <c r="HR73" s="12" t="str">
        <f t="shared" si="210"/>
        <v/>
      </c>
      <c r="HS73" s="12" t="str">
        <f t="shared" si="210"/>
        <v/>
      </c>
      <c r="HT73" s="12" t="str">
        <f t="shared" si="210"/>
        <v/>
      </c>
      <c r="HU73" s="12" t="str">
        <f t="shared" si="210"/>
        <v/>
      </c>
      <c r="HV73" s="12" t="str">
        <f t="shared" si="210"/>
        <v/>
      </c>
      <c r="HW73" s="12" t="str">
        <f t="shared" si="210"/>
        <v/>
      </c>
      <c r="HX73" s="12" t="str">
        <f t="shared" si="210"/>
        <v/>
      </c>
      <c r="HY73" s="12" t="str">
        <f t="shared" si="210"/>
        <v/>
      </c>
      <c r="HZ73" s="12" t="str">
        <f t="shared" si="210"/>
        <v/>
      </c>
      <c r="IA73" s="12" t="str">
        <f t="shared" si="210"/>
        <v/>
      </c>
      <c r="IB73" s="12" t="str">
        <f t="shared" si="210"/>
        <v/>
      </c>
      <c r="IC73" s="12" t="str">
        <f t="shared" si="210"/>
        <v/>
      </c>
      <c r="ID73" s="12" t="str">
        <f t="shared" si="210"/>
        <v/>
      </c>
      <c r="IE73" s="12" t="str">
        <f t="shared" si="210"/>
        <v/>
      </c>
      <c r="IF73" s="12" t="str">
        <f t="shared" ref="IF73:JD73" si="211">IFERROR(IF64/(SUM(IF$61:IF$65)-IF$65),"")</f>
        <v/>
      </c>
      <c r="IG73" s="12" t="str">
        <f t="shared" si="211"/>
        <v/>
      </c>
      <c r="IH73" s="12" t="str">
        <f t="shared" si="211"/>
        <v/>
      </c>
      <c r="II73" s="12" t="str">
        <f t="shared" si="211"/>
        <v/>
      </c>
      <c r="IJ73" s="12" t="str">
        <f t="shared" si="211"/>
        <v/>
      </c>
      <c r="IK73" s="12" t="str">
        <f t="shared" si="211"/>
        <v/>
      </c>
      <c r="IL73" s="12" t="str">
        <f t="shared" si="211"/>
        <v/>
      </c>
      <c r="IM73" s="12" t="str">
        <f t="shared" si="211"/>
        <v/>
      </c>
      <c r="IN73" s="12" t="str">
        <f t="shared" si="211"/>
        <v/>
      </c>
      <c r="IO73" s="12" t="str">
        <f t="shared" si="211"/>
        <v/>
      </c>
      <c r="IP73" s="12" t="str">
        <f t="shared" si="211"/>
        <v/>
      </c>
      <c r="IQ73" s="12" t="str">
        <f t="shared" si="211"/>
        <v/>
      </c>
      <c r="IR73" s="12" t="str">
        <f t="shared" si="211"/>
        <v/>
      </c>
      <c r="IS73" s="12" t="str">
        <f t="shared" si="211"/>
        <v/>
      </c>
      <c r="IT73" s="12" t="str">
        <f t="shared" si="211"/>
        <v/>
      </c>
      <c r="IU73" s="12" t="str">
        <f t="shared" si="211"/>
        <v/>
      </c>
      <c r="IV73" s="12" t="str">
        <f t="shared" si="211"/>
        <v/>
      </c>
      <c r="IW73" s="12" t="str">
        <f t="shared" si="211"/>
        <v/>
      </c>
      <c r="IX73" s="12" t="str">
        <f t="shared" si="211"/>
        <v/>
      </c>
      <c r="IY73" s="12" t="str">
        <f t="shared" si="211"/>
        <v/>
      </c>
      <c r="IZ73" s="12" t="str">
        <f t="shared" si="211"/>
        <v/>
      </c>
      <c r="JA73" s="12" t="str">
        <f t="shared" si="211"/>
        <v/>
      </c>
      <c r="JB73" s="12" t="str">
        <f t="shared" si="211"/>
        <v/>
      </c>
      <c r="JC73" s="12" t="str">
        <f t="shared" si="211"/>
        <v/>
      </c>
      <c r="JD73" s="12" t="str">
        <f t="shared" si="211"/>
        <v/>
      </c>
      <c r="JE73" s="12" t="str">
        <f t="shared" si="208"/>
        <v/>
      </c>
    </row>
    <row r="74" spans="1:265" x14ac:dyDescent="0.2">
      <c r="B74" s="20"/>
      <c r="C74" s="11"/>
      <c r="D74" s="11"/>
      <c r="E74" s="12" t="str">
        <f>IFERROR(#REF!/(SUM(E$44:E$48)-E$47),"")</f>
        <v/>
      </c>
      <c r="F74" s="12" t="str">
        <f>IFERROR(#REF!/(SUM(F$44:F$48)-F$47),"")</f>
        <v/>
      </c>
      <c r="G74" s="12" t="str">
        <f>IFERROR(#REF!/(SUM(G$44:G$48)-G$47),"")</f>
        <v/>
      </c>
      <c r="H74" s="12" t="str">
        <f>IFERROR(#REF!/(SUM(H$44:H$48)-H$47),"")</f>
        <v/>
      </c>
      <c r="I74" s="12" t="str">
        <f>IFERROR(#REF!/(SUM(I$44:I$48)-I$47),"")</f>
        <v/>
      </c>
      <c r="J74" s="12" t="str">
        <f>IFERROR(#REF!/(SUM(J$44:J$48)-J$47),"")</f>
        <v/>
      </c>
      <c r="K74" s="12" t="str">
        <f>IFERROR(#REF!/(SUM(K$44:K$48)-K$47),"")</f>
        <v/>
      </c>
      <c r="L74" s="12" t="str">
        <f>IFERROR(#REF!/(SUM(L$44:L$48)-L$47),"")</f>
        <v/>
      </c>
      <c r="M74" s="12" t="str">
        <f>IFERROR(#REF!/(SUM(M$44:M$48)-M$47),"")</f>
        <v/>
      </c>
      <c r="N74" s="12" t="str">
        <f>IFERROR(#REF!/(SUM(N$44:N$48)-N$47),"")</f>
        <v/>
      </c>
      <c r="O74" s="12" t="str">
        <f>IFERROR(#REF!/(SUM(O$44:O$48)-O$47),"")</f>
        <v/>
      </c>
      <c r="P74" s="12" t="str">
        <f>IFERROR(#REF!/(SUM(P$44:P$48)-P$47),"")</f>
        <v/>
      </c>
      <c r="Q74" s="12" t="str">
        <f>IFERROR(#REF!/(SUM(Q$44:Q$48)-Q$47),"")</f>
        <v/>
      </c>
      <c r="R74" s="12" t="str">
        <f>IFERROR(#REF!/(SUM(R$44:R$48)-R$47),"")</f>
        <v/>
      </c>
      <c r="S74" s="12" t="str">
        <f>IFERROR(#REF!/(SUM(S$44:S$48)-S$47),"")</f>
        <v/>
      </c>
      <c r="T74" s="12" t="str">
        <f>IFERROR(#REF!/(SUM(T$44:T$48)-T$47),"")</f>
        <v/>
      </c>
      <c r="U74" s="12" t="str">
        <f>IFERROR(#REF!/(SUM(U$44:U$48)-U$47),"")</f>
        <v/>
      </c>
      <c r="V74" s="12" t="str">
        <f>IFERROR(#REF!/(SUM(V$44:V$48)-V$47),"")</f>
        <v/>
      </c>
      <c r="W74" s="12" t="str">
        <f>IFERROR(#REF!/(SUM(W$44:W$48)-W$47),"")</f>
        <v/>
      </c>
      <c r="X74" s="12" t="str">
        <f>IFERROR(#REF!/(SUM(X$44:X$48)-X$47),"")</f>
        <v/>
      </c>
      <c r="Y74" s="12" t="str">
        <f>IFERROR(#REF!/(SUM(Y$44:Y$48)-Y$47),"")</f>
        <v/>
      </c>
      <c r="Z74" s="12" t="str">
        <f>IFERROR(#REF!/(SUM(Z$44:Z$48)-Z$47),"")</f>
        <v/>
      </c>
      <c r="AA74" s="12" t="str">
        <f>IFERROR(#REF!/(SUM(AA$44:AA$48)-AA$47),"")</f>
        <v/>
      </c>
      <c r="AB74" s="12" t="str">
        <f>IFERROR(#REF!/(SUM(AB$44:AB$48)-AB$47),"")</f>
        <v/>
      </c>
      <c r="AC74" s="12" t="str">
        <f>IFERROR(#REF!/(SUM(AC$44:AC$48)-AC$47),"")</f>
        <v/>
      </c>
      <c r="AD74" s="12" t="str">
        <f>IFERROR(#REF!/(SUM(AD$44:AD$48)-AD$47),"")</f>
        <v/>
      </c>
      <c r="AE74" s="12" t="str">
        <f>IFERROR(#REF!/(SUM(AE$44:AE$48)-AE$47),"")</f>
        <v/>
      </c>
      <c r="AF74" s="12" t="str">
        <f>IFERROR(#REF!/(SUM(AF$44:AF$48)-AF$47),"")</f>
        <v/>
      </c>
      <c r="AG74" s="12" t="str">
        <f>IFERROR(#REF!/(SUM(AG$44:AG$48)-AG$47),"")</f>
        <v/>
      </c>
      <c r="AH74" s="12" t="str">
        <f>IFERROR(#REF!/(SUM(AH$44:AH$48)-AH$47),"")</f>
        <v/>
      </c>
      <c r="AI74" s="12" t="str">
        <f>IFERROR(#REF!/(SUM(AI$44:AI$48)-AI$47),"")</f>
        <v/>
      </c>
      <c r="AJ74" s="12" t="str">
        <f>IFERROR(#REF!/(SUM(AJ$44:AJ$48)-AJ$47),"")</f>
        <v/>
      </c>
      <c r="AK74" s="12" t="str">
        <f>IFERROR(#REF!/(SUM(AK$44:AK$48)-AK$47),"")</f>
        <v/>
      </c>
      <c r="AL74" s="12" t="str">
        <f>IFERROR(#REF!/(SUM(AL$44:AL$48)-AL$47),"")</f>
        <v/>
      </c>
      <c r="AM74" s="12" t="str">
        <f>IFERROR(#REF!/(SUM(AM$44:AM$48)-AM$47),"")</f>
        <v/>
      </c>
      <c r="AN74" s="12" t="str">
        <f>IFERROR(#REF!/(SUM(AN$44:AN$48)-AN$47),"")</f>
        <v/>
      </c>
      <c r="AO74" s="12" t="str">
        <f>IFERROR(#REF!/(SUM(AO$44:AO$48)-AO$47),"")</f>
        <v/>
      </c>
      <c r="AP74" s="12" t="str">
        <f>IFERROR(#REF!/(SUM(AP$44:AP$48)-AP$47),"")</f>
        <v/>
      </c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735D-7B31-4E61-997A-B00164EC6EDF}">
  <dimension ref="A1:Z80"/>
  <sheetViews>
    <sheetView tabSelected="1" topLeftCell="A31" zoomScale="55" zoomScaleNormal="55" workbookViewId="0">
      <selection activeCell="G69" sqref="G69:G73"/>
    </sheetView>
  </sheetViews>
  <sheetFormatPr defaultColWidth="20.625" defaultRowHeight="15" x14ac:dyDescent="0.2"/>
  <cols>
    <col min="1" max="1" width="8.875" style="3" bestFit="1" customWidth="1"/>
    <col min="2" max="2" width="15.375" style="21" bestFit="1" customWidth="1"/>
    <col min="3" max="3" width="11" style="4" bestFit="1" customWidth="1"/>
    <col min="4" max="4" width="11" style="4" customWidth="1"/>
    <col min="5" max="6" width="11" style="5" bestFit="1" customWidth="1"/>
    <col min="7" max="7" width="10.125" style="125" customWidth="1"/>
    <col min="8" max="26" width="10.75" style="5" customWidth="1"/>
    <col min="27" max="16384" width="20.625" style="5"/>
  </cols>
  <sheetData>
    <row r="1" spans="1:26" x14ac:dyDescent="0.2">
      <c r="A1" s="3" t="s">
        <v>6</v>
      </c>
      <c r="C1" s="3"/>
      <c r="D1" s="3"/>
      <c r="E1" s="3" t="str">
        <f t="shared" ref="E1:Z1" si="0">_xlfn.CONCAT(E2,"-",E3)</f>
        <v>E2-4</v>
      </c>
      <c r="F1" s="3" t="str">
        <f t="shared" si="0"/>
        <v>E2-4</v>
      </c>
      <c r="G1" s="122" t="str">
        <f t="shared" si="0"/>
        <v>E2-4</v>
      </c>
      <c r="H1" s="3" t="str">
        <f t="shared" si="0"/>
        <v>E2-4</v>
      </c>
      <c r="I1" s="3" t="str">
        <f t="shared" si="0"/>
        <v>E2-5</v>
      </c>
      <c r="J1" s="3" t="str">
        <f t="shared" si="0"/>
        <v>E2-5</v>
      </c>
      <c r="K1" s="3" t="str">
        <f t="shared" si="0"/>
        <v>E2-5</v>
      </c>
      <c r="L1" s="3" t="str">
        <f t="shared" si="0"/>
        <v>E2-5</v>
      </c>
      <c r="M1" s="3" t="str">
        <f t="shared" si="0"/>
        <v>E2-5</v>
      </c>
      <c r="N1" s="3" t="str">
        <f t="shared" si="0"/>
        <v>E2-5</v>
      </c>
      <c r="O1" s="3" t="str">
        <f t="shared" si="0"/>
        <v>E2-1</v>
      </c>
      <c r="P1" s="3" t="str">
        <f t="shared" si="0"/>
        <v>E2-1</v>
      </c>
      <c r="Q1" s="3" t="str">
        <f t="shared" si="0"/>
        <v>E2-1</v>
      </c>
      <c r="R1" s="3" t="str">
        <f t="shared" si="0"/>
        <v>E2-2</v>
      </c>
      <c r="S1" s="3" t="str">
        <f t="shared" si="0"/>
        <v>E2-2</v>
      </c>
      <c r="T1" s="3" t="str">
        <f t="shared" si="0"/>
        <v>E2-2</v>
      </c>
      <c r="U1" s="3" t="str">
        <f t="shared" si="0"/>
        <v>E2-2</v>
      </c>
      <c r="V1" s="3" t="str">
        <f t="shared" si="0"/>
        <v>E2-2</v>
      </c>
      <c r="W1" s="3" t="str">
        <f t="shared" si="0"/>
        <v>E2-3</v>
      </c>
      <c r="X1" s="3" t="str">
        <f t="shared" si="0"/>
        <v>E2-3</v>
      </c>
      <c r="Y1" s="3" t="str">
        <f t="shared" si="0"/>
        <v>E2-3</v>
      </c>
      <c r="Z1" s="3" t="str">
        <f t="shared" si="0"/>
        <v>E2-3</v>
      </c>
    </row>
    <row r="2" spans="1:26" x14ac:dyDescent="0.2">
      <c r="B2" s="21" t="s">
        <v>25</v>
      </c>
      <c r="C2" s="3"/>
      <c r="D2" s="3"/>
      <c r="E2" s="3" t="s">
        <v>27</v>
      </c>
      <c r="F2" s="3" t="s">
        <v>27</v>
      </c>
      <c r="G2" s="122" t="s">
        <v>27</v>
      </c>
      <c r="H2" s="3" t="s">
        <v>27</v>
      </c>
      <c r="I2" s="3" t="s">
        <v>27</v>
      </c>
      <c r="J2" s="3" t="s">
        <v>27</v>
      </c>
      <c r="K2" s="3" t="s">
        <v>27</v>
      </c>
      <c r="L2" s="3" t="s">
        <v>27</v>
      </c>
      <c r="M2" s="3" t="s">
        <v>27</v>
      </c>
      <c r="N2" s="3" t="s">
        <v>27</v>
      </c>
      <c r="O2" s="3" t="s">
        <v>27</v>
      </c>
      <c r="P2" s="3" t="s">
        <v>27</v>
      </c>
      <c r="Q2" s="3" t="s">
        <v>27</v>
      </c>
      <c r="R2" s="3" t="s">
        <v>27</v>
      </c>
      <c r="S2" s="3" t="s">
        <v>27</v>
      </c>
      <c r="T2" s="3" t="s">
        <v>27</v>
      </c>
      <c r="U2" s="3" t="s">
        <v>27</v>
      </c>
      <c r="V2" s="3" t="s">
        <v>27</v>
      </c>
      <c r="W2" s="3" t="s">
        <v>27</v>
      </c>
      <c r="X2" s="3" t="s">
        <v>27</v>
      </c>
      <c r="Y2" s="3" t="s">
        <v>27</v>
      </c>
      <c r="Z2" s="3" t="s">
        <v>27</v>
      </c>
    </row>
    <row r="3" spans="1:26" x14ac:dyDescent="0.2">
      <c r="B3" s="33" t="s">
        <v>46</v>
      </c>
      <c r="C3" s="3"/>
      <c r="D3" s="3"/>
      <c r="E3" s="3">
        <v>4</v>
      </c>
      <c r="F3" s="3">
        <v>4</v>
      </c>
      <c r="G3" s="122">
        <v>4</v>
      </c>
      <c r="H3" s="3">
        <v>4</v>
      </c>
      <c r="I3" s="3">
        <v>5</v>
      </c>
      <c r="J3" s="3">
        <v>5</v>
      </c>
      <c r="K3" s="3">
        <v>5</v>
      </c>
      <c r="L3" s="3">
        <v>5</v>
      </c>
      <c r="M3" s="3">
        <v>5</v>
      </c>
      <c r="N3" s="3">
        <v>5</v>
      </c>
      <c r="O3" s="3">
        <v>1</v>
      </c>
      <c r="P3" s="3">
        <v>1</v>
      </c>
      <c r="Q3" s="3">
        <v>1</v>
      </c>
      <c r="R3" s="3">
        <v>2</v>
      </c>
      <c r="S3" s="3">
        <v>2</v>
      </c>
      <c r="T3" s="3">
        <v>2</v>
      </c>
      <c r="U3" s="3">
        <v>2</v>
      </c>
      <c r="V3" s="3">
        <v>2</v>
      </c>
      <c r="W3" s="3">
        <v>3</v>
      </c>
      <c r="X3" s="3">
        <v>3</v>
      </c>
      <c r="Y3" s="3">
        <v>3</v>
      </c>
      <c r="Z3" s="3">
        <v>3</v>
      </c>
    </row>
    <row r="4" spans="1:26" s="3" customFormat="1" x14ac:dyDescent="0.25">
      <c r="B4" s="20" t="s">
        <v>5</v>
      </c>
      <c r="C4" s="16"/>
      <c r="D4" s="16"/>
      <c r="E4" s="3">
        <v>18</v>
      </c>
      <c r="F4" s="3">
        <v>19</v>
      </c>
      <c r="G4" s="122">
        <v>20</v>
      </c>
      <c r="H4" s="3">
        <v>21</v>
      </c>
      <c r="I4" s="3">
        <v>2</v>
      </c>
      <c r="J4" s="3">
        <v>3</v>
      </c>
      <c r="K4" s="3">
        <v>4</v>
      </c>
      <c r="L4" s="3">
        <v>5</v>
      </c>
      <c r="M4" s="3">
        <v>6</v>
      </c>
      <c r="N4" s="3">
        <v>7</v>
      </c>
      <c r="O4" s="3">
        <v>6</v>
      </c>
      <c r="P4" s="3">
        <v>7</v>
      </c>
      <c r="Q4" s="3">
        <v>8</v>
      </c>
      <c r="R4" s="3">
        <v>9</v>
      </c>
      <c r="S4" s="3">
        <v>10</v>
      </c>
      <c r="T4" s="3">
        <v>11</v>
      </c>
      <c r="U4" s="3">
        <v>12</v>
      </c>
      <c r="V4" s="3">
        <v>13</v>
      </c>
      <c r="W4" s="3">
        <v>14</v>
      </c>
      <c r="X4" s="3">
        <v>15</v>
      </c>
      <c r="Y4" s="3">
        <v>16</v>
      </c>
      <c r="Z4" s="3">
        <v>17</v>
      </c>
    </row>
    <row r="5" spans="1:26" s="3" customFormat="1" x14ac:dyDescent="0.25">
      <c r="B5" s="20" t="s">
        <v>12</v>
      </c>
      <c r="C5" s="16"/>
      <c r="D5" s="16"/>
      <c r="E5" s="3">
        <v>1</v>
      </c>
      <c r="F5" s="3">
        <v>1</v>
      </c>
      <c r="G5" s="122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1</v>
      </c>
      <c r="Z5" s="3">
        <v>1</v>
      </c>
    </row>
    <row r="6" spans="1:26" s="3" customFormat="1" x14ac:dyDescent="0.25">
      <c r="B6" s="20" t="s">
        <v>13</v>
      </c>
      <c r="C6" s="16"/>
      <c r="D6" s="16"/>
      <c r="E6" s="16">
        <f t="shared" ref="E6:Z6" si="1">E3*E5</f>
        <v>4</v>
      </c>
      <c r="F6" s="16">
        <f t="shared" si="1"/>
        <v>4</v>
      </c>
      <c r="G6" s="123">
        <f t="shared" si="1"/>
        <v>4</v>
      </c>
      <c r="H6" s="16">
        <f t="shared" si="1"/>
        <v>4</v>
      </c>
      <c r="I6" s="16">
        <f t="shared" si="1"/>
        <v>5</v>
      </c>
      <c r="J6" s="16">
        <f t="shared" si="1"/>
        <v>5</v>
      </c>
      <c r="K6" s="16">
        <f t="shared" si="1"/>
        <v>5</v>
      </c>
      <c r="L6" s="16">
        <f t="shared" si="1"/>
        <v>5</v>
      </c>
      <c r="M6" s="16">
        <f t="shared" si="1"/>
        <v>5</v>
      </c>
      <c r="N6" s="16">
        <f t="shared" si="1"/>
        <v>5</v>
      </c>
      <c r="O6" s="16">
        <f t="shared" si="1"/>
        <v>1</v>
      </c>
      <c r="P6" s="16">
        <f t="shared" si="1"/>
        <v>1</v>
      </c>
      <c r="Q6" s="16">
        <f t="shared" si="1"/>
        <v>1</v>
      </c>
      <c r="R6" s="16">
        <f t="shared" si="1"/>
        <v>2</v>
      </c>
      <c r="S6" s="16">
        <f t="shared" si="1"/>
        <v>2</v>
      </c>
      <c r="T6" s="16">
        <f t="shared" si="1"/>
        <v>2</v>
      </c>
      <c r="U6" s="16">
        <f t="shared" si="1"/>
        <v>2</v>
      </c>
      <c r="V6" s="16">
        <f t="shared" si="1"/>
        <v>2</v>
      </c>
      <c r="W6" s="16">
        <f t="shared" si="1"/>
        <v>3</v>
      </c>
      <c r="X6" s="16">
        <f t="shared" si="1"/>
        <v>3</v>
      </c>
      <c r="Y6" s="16">
        <f t="shared" si="1"/>
        <v>3</v>
      </c>
      <c r="Z6" s="16">
        <f t="shared" si="1"/>
        <v>3</v>
      </c>
    </row>
    <row r="7" spans="1:26" s="3" customFormat="1" x14ac:dyDescent="0.25">
      <c r="B7" s="20"/>
      <c r="C7" s="16"/>
      <c r="D7" s="16"/>
      <c r="E7" s="16"/>
      <c r="F7" s="16"/>
      <c r="G7" s="123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s="3" customFormat="1" x14ac:dyDescent="0.25">
      <c r="B8" s="39" t="s">
        <v>82</v>
      </c>
      <c r="C8" s="16"/>
      <c r="D8" s="16"/>
      <c r="E8" s="16" t="str">
        <f t="shared" ref="E8:Z8" si="2">_xlfn.CONCAT(E2,"-",E3)</f>
        <v>E2-4</v>
      </c>
      <c r="F8" s="16" t="str">
        <f t="shared" si="2"/>
        <v>E2-4</v>
      </c>
      <c r="G8" s="123" t="str">
        <f t="shared" si="2"/>
        <v>E2-4</v>
      </c>
      <c r="H8" s="16" t="str">
        <f t="shared" si="2"/>
        <v>E2-4</v>
      </c>
      <c r="I8" s="16" t="str">
        <f t="shared" si="2"/>
        <v>E2-5</v>
      </c>
      <c r="J8" s="16" t="str">
        <f t="shared" si="2"/>
        <v>E2-5</v>
      </c>
      <c r="K8" s="16" t="str">
        <f t="shared" si="2"/>
        <v>E2-5</v>
      </c>
      <c r="L8" s="16" t="str">
        <f t="shared" si="2"/>
        <v>E2-5</v>
      </c>
      <c r="M8" s="16" t="str">
        <f t="shared" si="2"/>
        <v>E2-5</v>
      </c>
      <c r="N8" s="16" t="str">
        <f t="shared" si="2"/>
        <v>E2-5</v>
      </c>
      <c r="O8" s="16" t="str">
        <f t="shared" si="2"/>
        <v>E2-1</v>
      </c>
      <c r="P8" s="16" t="str">
        <f t="shared" si="2"/>
        <v>E2-1</v>
      </c>
      <c r="Q8" s="16" t="str">
        <f t="shared" si="2"/>
        <v>E2-1</v>
      </c>
      <c r="R8" s="16" t="str">
        <f t="shared" si="2"/>
        <v>E2-2</v>
      </c>
      <c r="S8" s="16" t="str">
        <f t="shared" si="2"/>
        <v>E2-2</v>
      </c>
      <c r="T8" s="16" t="str">
        <f t="shared" si="2"/>
        <v>E2-2</v>
      </c>
      <c r="U8" s="16" t="str">
        <f t="shared" si="2"/>
        <v>E2-2</v>
      </c>
      <c r="V8" s="16" t="str">
        <f t="shared" si="2"/>
        <v>E2-2</v>
      </c>
      <c r="W8" s="16" t="str">
        <f t="shared" si="2"/>
        <v>E2-3</v>
      </c>
      <c r="X8" s="16" t="str">
        <f t="shared" si="2"/>
        <v>E2-3</v>
      </c>
      <c r="Y8" s="16" t="str">
        <f t="shared" si="2"/>
        <v>E2-3</v>
      </c>
      <c r="Z8" s="16" t="str">
        <f t="shared" si="2"/>
        <v>E2-3</v>
      </c>
    </row>
    <row r="9" spans="1:26" s="3" customFormat="1" x14ac:dyDescent="0.25">
      <c r="B9" s="24" t="s">
        <v>11</v>
      </c>
      <c r="C9" s="16">
        <v>7</v>
      </c>
      <c r="D9" s="16"/>
      <c r="E9" s="16" t="str">
        <f>VLOOKUP(E$8,Conditions!$A:$R,$C9,FALSE)</f>
        <v>Ethanol</v>
      </c>
      <c r="F9" s="16" t="str">
        <f>VLOOKUP(F$8,Conditions!$A:$R,$C9,FALSE)</f>
        <v>Ethanol</v>
      </c>
      <c r="G9" s="123" t="str">
        <f>VLOOKUP(G$8,Conditions!$A:$R,$C9,FALSE)</f>
        <v>Ethanol</v>
      </c>
      <c r="H9" s="16" t="str">
        <f>VLOOKUP(H$8,Conditions!$A:$R,$C9,FALSE)</f>
        <v>Ethanol</v>
      </c>
      <c r="I9" s="16" t="str">
        <f>VLOOKUP(I$8,Conditions!$A:$R,$C9,FALSE)</f>
        <v>Ethanol</v>
      </c>
      <c r="J9" s="16" t="str">
        <f>VLOOKUP(J$8,Conditions!$A:$R,$C9,FALSE)</f>
        <v>Ethanol</v>
      </c>
      <c r="K9" s="16" t="str">
        <f>VLOOKUP(K$8,Conditions!$A:$R,$C9,FALSE)</f>
        <v>Ethanol</v>
      </c>
      <c r="L9" s="16" t="str">
        <f>VLOOKUP(L$8,Conditions!$A:$R,$C9,FALSE)</f>
        <v>Ethanol</v>
      </c>
      <c r="M9" s="16" t="str">
        <f>VLOOKUP(M$8,Conditions!$A:$R,$C9,FALSE)</f>
        <v>Ethanol</v>
      </c>
      <c r="N9" s="16" t="str">
        <f>VLOOKUP(N$8,Conditions!$A:$R,$C9,FALSE)</f>
        <v>Ethanol</v>
      </c>
      <c r="O9" s="16" t="str">
        <f>VLOOKUP(O$8,Conditions!$A:$R,$C9,FALSE)</f>
        <v>Ethanol</v>
      </c>
      <c r="P9" s="16" t="str">
        <f>VLOOKUP(P$8,Conditions!$A:$R,$C9,FALSE)</f>
        <v>Ethanol</v>
      </c>
      <c r="Q9" s="16" t="str">
        <f>VLOOKUP(Q$8,Conditions!$A:$R,$C9,FALSE)</f>
        <v>Ethanol</v>
      </c>
      <c r="R9" s="16" t="str">
        <f>VLOOKUP(R$8,Conditions!$A:$R,$C9,FALSE)</f>
        <v>Ethanol</v>
      </c>
      <c r="S9" s="16" t="str">
        <f>VLOOKUP(S$8,Conditions!$A:$R,$C9,FALSE)</f>
        <v>Ethanol</v>
      </c>
      <c r="T9" s="16" t="str">
        <f>VLOOKUP(T$8,Conditions!$A:$R,$C9,FALSE)</f>
        <v>Ethanol</v>
      </c>
      <c r="U9" s="16" t="str">
        <f>VLOOKUP(U$8,Conditions!$A:$R,$C9,FALSE)</f>
        <v>Ethanol</v>
      </c>
      <c r="V9" s="16" t="str">
        <f>VLOOKUP(V$8,Conditions!$A:$R,$C9,FALSE)</f>
        <v>Ethanol</v>
      </c>
      <c r="W9" s="16" t="str">
        <f>VLOOKUP(W$8,Conditions!$A:$R,$C9,FALSE)</f>
        <v>Ethanol</v>
      </c>
      <c r="X9" s="16" t="str">
        <f>VLOOKUP(X$8,Conditions!$A:$R,$C9,FALSE)</f>
        <v>Ethanol</v>
      </c>
      <c r="Y9" s="16" t="str">
        <f>VLOOKUP(Y$8,Conditions!$A:$R,$C9,FALSE)</f>
        <v>Ethanol</v>
      </c>
      <c r="Z9" s="16" t="str">
        <f>VLOOKUP(Z$8,Conditions!$A:$R,$C9,FALSE)</f>
        <v>Ethanol</v>
      </c>
    </row>
    <row r="10" spans="1:26" s="3" customFormat="1" x14ac:dyDescent="0.25">
      <c r="B10" s="39" t="s">
        <v>88</v>
      </c>
      <c r="C10" s="16">
        <v>8</v>
      </c>
      <c r="D10" s="16" t="s">
        <v>86</v>
      </c>
      <c r="E10" s="16">
        <f>VLOOKUP(E$8,Conditions!$A:$R,$C10,FALSE)</f>
        <v>1</v>
      </c>
      <c r="F10" s="16">
        <f>VLOOKUP(F$8,Conditions!$A:$R,$C10,FALSE)</f>
        <v>1</v>
      </c>
      <c r="G10" s="123">
        <f>VLOOKUP(G$8,Conditions!$A:$R,$C10,FALSE)</f>
        <v>1</v>
      </c>
      <c r="H10" s="16">
        <f>VLOOKUP(H$8,Conditions!$A:$R,$C10,FALSE)</f>
        <v>1</v>
      </c>
      <c r="I10" s="16">
        <f>VLOOKUP(I$8,Conditions!$A:$R,$C10,FALSE)</f>
        <v>1</v>
      </c>
      <c r="J10" s="16">
        <f>VLOOKUP(J$8,Conditions!$A:$R,$C10,FALSE)</f>
        <v>1</v>
      </c>
      <c r="K10" s="16">
        <f>VLOOKUP(K$8,Conditions!$A:$R,$C10,FALSE)</f>
        <v>1</v>
      </c>
      <c r="L10" s="16">
        <f>VLOOKUP(L$8,Conditions!$A:$R,$C10,FALSE)</f>
        <v>1</v>
      </c>
      <c r="M10" s="16">
        <f>VLOOKUP(M$8,Conditions!$A:$R,$C10,FALSE)</f>
        <v>1</v>
      </c>
      <c r="N10" s="16">
        <f>VLOOKUP(N$8,Conditions!$A:$R,$C10,FALSE)</f>
        <v>1</v>
      </c>
      <c r="O10" s="16">
        <f>VLOOKUP(O$8,Conditions!$A:$R,$C10,FALSE)</f>
        <v>1</v>
      </c>
      <c r="P10" s="16">
        <f>VLOOKUP(P$8,Conditions!$A:$R,$C10,FALSE)</f>
        <v>1</v>
      </c>
      <c r="Q10" s="16">
        <f>VLOOKUP(Q$8,Conditions!$A:$R,$C10,FALSE)</f>
        <v>1</v>
      </c>
      <c r="R10" s="16">
        <f>VLOOKUP(R$8,Conditions!$A:$R,$C10,FALSE)</f>
        <v>1</v>
      </c>
      <c r="S10" s="16">
        <f>VLOOKUP(S$8,Conditions!$A:$R,$C10,FALSE)</f>
        <v>1</v>
      </c>
      <c r="T10" s="16">
        <f>VLOOKUP(T$8,Conditions!$A:$R,$C10,FALSE)</f>
        <v>1</v>
      </c>
      <c r="U10" s="16">
        <f>VLOOKUP(U$8,Conditions!$A:$R,$C10,FALSE)</f>
        <v>1</v>
      </c>
      <c r="V10" s="16">
        <f>VLOOKUP(V$8,Conditions!$A:$R,$C10,FALSE)</f>
        <v>1</v>
      </c>
      <c r="W10" s="16">
        <f>VLOOKUP(W$8,Conditions!$A:$R,$C10,FALSE)</f>
        <v>1</v>
      </c>
      <c r="X10" s="16">
        <f>VLOOKUP(X$8,Conditions!$A:$R,$C10,FALSE)</f>
        <v>1</v>
      </c>
      <c r="Y10" s="16">
        <f>VLOOKUP(Y$8,Conditions!$A:$R,$C10,FALSE)</f>
        <v>1</v>
      </c>
      <c r="Z10" s="16">
        <f>VLOOKUP(Z$8,Conditions!$A:$R,$C10,FALSE)</f>
        <v>1</v>
      </c>
    </row>
    <row r="11" spans="1:26" s="3" customFormat="1" x14ac:dyDescent="0.25">
      <c r="B11" s="39" t="s">
        <v>92</v>
      </c>
      <c r="C11" s="16">
        <v>5</v>
      </c>
      <c r="D11" s="16" t="s">
        <v>1</v>
      </c>
      <c r="E11" s="16">
        <f>VLOOKUP(E$8,Conditions!$A:$R,$C11,FALSE)</f>
        <v>220</v>
      </c>
      <c r="F11" s="16">
        <f>VLOOKUP(F$8,Conditions!$A:$R,$C11,FALSE)</f>
        <v>220</v>
      </c>
      <c r="G11" s="123">
        <f>VLOOKUP(G$8,Conditions!$A:$R,$C11,FALSE)</f>
        <v>220</v>
      </c>
      <c r="H11" s="16">
        <f>VLOOKUP(H$8,Conditions!$A:$R,$C11,FALSE)</f>
        <v>220</v>
      </c>
      <c r="I11" s="16">
        <f>VLOOKUP(I$8,Conditions!$A:$R,$C11,FALSE)</f>
        <v>220</v>
      </c>
      <c r="J11" s="16">
        <f>VLOOKUP(J$8,Conditions!$A:$R,$C11,FALSE)</f>
        <v>220</v>
      </c>
      <c r="K11" s="16">
        <f>VLOOKUP(K$8,Conditions!$A:$R,$C11,FALSE)</f>
        <v>220</v>
      </c>
      <c r="L11" s="16">
        <f>VLOOKUP(L$8,Conditions!$A:$R,$C11,FALSE)</f>
        <v>220</v>
      </c>
      <c r="M11" s="16">
        <f>VLOOKUP(M$8,Conditions!$A:$R,$C11,FALSE)</f>
        <v>220</v>
      </c>
      <c r="N11" s="16">
        <f>VLOOKUP(N$8,Conditions!$A:$R,$C11,FALSE)</f>
        <v>220</v>
      </c>
      <c r="O11" s="16">
        <f>VLOOKUP(O$8,Conditions!$A:$R,$C11,FALSE)</f>
        <v>205</v>
      </c>
      <c r="P11" s="16">
        <f>VLOOKUP(P$8,Conditions!$A:$R,$C11,FALSE)</f>
        <v>205</v>
      </c>
      <c r="Q11" s="16">
        <f>VLOOKUP(Q$8,Conditions!$A:$R,$C11,FALSE)</f>
        <v>205</v>
      </c>
      <c r="R11" s="16">
        <f>VLOOKUP(R$8,Conditions!$A:$R,$C11,FALSE)</f>
        <v>210</v>
      </c>
      <c r="S11" s="16">
        <f>VLOOKUP(S$8,Conditions!$A:$R,$C11,FALSE)</f>
        <v>210</v>
      </c>
      <c r="T11" s="16">
        <f>VLOOKUP(T$8,Conditions!$A:$R,$C11,FALSE)</f>
        <v>210</v>
      </c>
      <c r="U11" s="16">
        <f>VLOOKUP(U$8,Conditions!$A:$R,$C11,FALSE)</f>
        <v>210</v>
      </c>
      <c r="V11" s="16">
        <f>VLOOKUP(V$8,Conditions!$A:$R,$C11,FALSE)</f>
        <v>210</v>
      </c>
      <c r="W11" s="16">
        <f>VLOOKUP(W$8,Conditions!$A:$R,$C11,FALSE)</f>
        <v>220</v>
      </c>
      <c r="X11" s="16">
        <f>VLOOKUP(X$8,Conditions!$A:$R,$C11,FALSE)</f>
        <v>220</v>
      </c>
      <c r="Y11" s="16">
        <f>VLOOKUP(Y$8,Conditions!$A:$R,$C11,FALSE)</f>
        <v>220</v>
      </c>
      <c r="Z11" s="16">
        <f>VLOOKUP(Z$8,Conditions!$A:$R,$C11,FALSE)</f>
        <v>220</v>
      </c>
    </row>
    <row r="12" spans="1:26" s="3" customFormat="1" x14ac:dyDescent="0.25">
      <c r="B12" s="39" t="s">
        <v>91</v>
      </c>
      <c r="C12" s="16">
        <v>6</v>
      </c>
      <c r="D12" s="16" t="s">
        <v>49</v>
      </c>
      <c r="E12" s="16">
        <f>VLOOKUP(E$8,Conditions!$A:$R,$C12,FALSE)</f>
        <v>296</v>
      </c>
      <c r="F12" s="16">
        <f>VLOOKUP(F$8,Conditions!$A:$R,$C12,FALSE)</f>
        <v>296</v>
      </c>
      <c r="G12" s="123">
        <f>VLOOKUP(G$8,Conditions!$A:$R,$C12,FALSE)</f>
        <v>296</v>
      </c>
      <c r="H12" s="16">
        <f>VLOOKUP(H$8,Conditions!$A:$R,$C12,FALSE)</f>
        <v>296</v>
      </c>
      <c r="I12" s="16">
        <f>VLOOKUP(I$8,Conditions!$A:$R,$C12,FALSE)</f>
        <v>296</v>
      </c>
      <c r="J12" s="16">
        <f>VLOOKUP(J$8,Conditions!$A:$R,$C12,FALSE)</f>
        <v>296</v>
      </c>
      <c r="K12" s="16">
        <f>VLOOKUP(K$8,Conditions!$A:$R,$C12,FALSE)</f>
        <v>296</v>
      </c>
      <c r="L12" s="16">
        <f>VLOOKUP(L$8,Conditions!$A:$R,$C12,FALSE)</f>
        <v>296</v>
      </c>
      <c r="M12" s="16">
        <f>VLOOKUP(M$8,Conditions!$A:$R,$C12,FALSE)</f>
        <v>296</v>
      </c>
      <c r="N12" s="16">
        <f>VLOOKUP(N$8,Conditions!$A:$R,$C12,FALSE)</f>
        <v>296</v>
      </c>
      <c r="O12" s="16">
        <f>VLOOKUP(O$8,Conditions!$A:$R,$C12,FALSE)</f>
        <v>296</v>
      </c>
      <c r="P12" s="16">
        <f>VLOOKUP(P$8,Conditions!$A:$R,$C12,FALSE)</f>
        <v>296</v>
      </c>
      <c r="Q12" s="16">
        <f>VLOOKUP(Q$8,Conditions!$A:$R,$C12,FALSE)</f>
        <v>296</v>
      </c>
      <c r="R12" s="16">
        <f>VLOOKUP(R$8,Conditions!$A:$R,$C12,FALSE)</f>
        <v>296</v>
      </c>
      <c r="S12" s="16">
        <f>VLOOKUP(S$8,Conditions!$A:$R,$C12,FALSE)</f>
        <v>296</v>
      </c>
      <c r="T12" s="16">
        <f>VLOOKUP(T$8,Conditions!$A:$R,$C12,FALSE)</f>
        <v>296</v>
      </c>
      <c r="U12" s="16">
        <f>VLOOKUP(U$8,Conditions!$A:$R,$C12,FALSE)</f>
        <v>296</v>
      </c>
      <c r="V12" s="16">
        <f>VLOOKUP(V$8,Conditions!$A:$R,$C12,FALSE)</f>
        <v>296</v>
      </c>
      <c r="W12" s="16">
        <f>VLOOKUP(W$8,Conditions!$A:$R,$C12,FALSE)</f>
        <v>296</v>
      </c>
      <c r="X12" s="16">
        <f>VLOOKUP(X$8,Conditions!$A:$R,$C12,FALSE)</f>
        <v>296</v>
      </c>
      <c r="Y12" s="16">
        <f>VLOOKUP(Y$8,Conditions!$A:$R,$C12,FALSE)</f>
        <v>296</v>
      </c>
      <c r="Z12" s="16">
        <f>VLOOKUP(Z$8,Conditions!$A:$R,$C12,FALSE)</f>
        <v>296</v>
      </c>
    </row>
    <row r="13" spans="1:26" s="3" customFormat="1" x14ac:dyDescent="0.25">
      <c r="B13" s="39" t="s">
        <v>90</v>
      </c>
      <c r="C13" s="16">
        <v>9</v>
      </c>
      <c r="D13" s="16" t="s">
        <v>89</v>
      </c>
      <c r="E13" s="16">
        <f>VLOOKUP(E$8,Conditions!$A:$R,$C13,FALSE)</f>
        <v>0.1</v>
      </c>
      <c r="F13" s="16">
        <f>VLOOKUP(F$8,Conditions!$A:$R,$C13,FALSE)</f>
        <v>0.1</v>
      </c>
      <c r="G13" s="123">
        <f>VLOOKUP(G$8,Conditions!$A:$R,$C13,FALSE)</f>
        <v>0.1</v>
      </c>
      <c r="H13" s="16">
        <f>VLOOKUP(H$8,Conditions!$A:$R,$C13,FALSE)</f>
        <v>0.1</v>
      </c>
      <c r="I13" s="16">
        <f>VLOOKUP(I$8,Conditions!$A:$R,$C13,FALSE)</f>
        <v>0.1</v>
      </c>
      <c r="J13" s="16">
        <f>VLOOKUP(J$8,Conditions!$A:$R,$C13,FALSE)</f>
        <v>0.1</v>
      </c>
      <c r="K13" s="16">
        <f>VLOOKUP(K$8,Conditions!$A:$R,$C13,FALSE)</f>
        <v>0.1</v>
      </c>
      <c r="L13" s="16">
        <f>VLOOKUP(L$8,Conditions!$A:$R,$C13,FALSE)</f>
        <v>0.1</v>
      </c>
      <c r="M13" s="16">
        <f>VLOOKUP(M$8,Conditions!$A:$R,$C13,FALSE)</f>
        <v>0.1</v>
      </c>
      <c r="N13" s="16">
        <f>VLOOKUP(N$8,Conditions!$A:$R,$C13,FALSE)</f>
        <v>0.1</v>
      </c>
      <c r="O13" s="16">
        <f>VLOOKUP(O$8,Conditions!$A:$R,$C13,FALSE)</f>
        <v>0.1</v>
      </c>
      <c r="P13" s="16">
        <f>VLOOKUP(P$8,Conditions!$A:$R,$C13,FALSE)</f>
        <v>0.1</v>
      </c>
      <c r="Q13" s="16">
        <f>VLOOKUP(Q$8,Conditions!$A:$R,$C13,FALSE)</f>
        <v>0.1</v>
      </c>
      <c r="R13" s="16">
        <f>VLOOKUP(R$8,Conditions!$A:$R,$C13,FALSE)</f>
        <v>0.1</v>
      </c>
      <c r="S13" s="16">
        <f>VLOOKUP(S$8,Conditions!$A:$R,$C13,FALSE)</f>
        <v>0.1</v>
      </c>
      <c r="T13" s="16">
        <f>VLOOKUP(T$8,Conditions!$A:$R,$C13,FALSE)</f>
        <v>0.1</v>
      </c>
      <c r="U13" s="16">
        <f>VLOOKUP(U$8,Conditions!$A:$R,$C13,FALSE)</f>
        <v>0.1</v>
      </c>
      <c r="V13" s="16">
        <f>VLOOKUP(V$8,Conditions!$A:$R,$C13,FALSE)</f>
        <v>0.1</v>
      </c>
      <c r="W13" s="16">
        <f>VLOOKUP(W$8,Conditions!$A:$R,$C13,FALSE)</f>
        <v>0.1</v>
      </c>
      <c r="X13" s="16">
        <f>VLOOKUP(X$8,Conditions!$A:$R,$C13,FALSE)</f>
        <v>0.1</v>
      </c>
      <c r="Y13" s="16">
        <f>VLOOKUP(Y$8,Conditions!$A:$R,$C13,FALSE)</f>
        <v>0.1</v>
      </c>
      <c r="Z13" s="16">
        <f>VLOOKUP(Z$8,Conditions!$A:$R,$C13,FALSE)</f>
        <v>0.1</v>
      </c>
    </row>
    <row r="14" spans="1:26" s="3" customFormat="1" x14ac:dyDescent="0.25">
      <c r="B14" s="24" t="s">
        <v>48</v>
      </c>
      <c r="C14" s="16">
        <v>10</v>
      </c>
      <c r="D14" s="16" t="s">
        <v>104</v>
      </c>
      <c r="E14" s="16">
        <f>VLOOKUP(E$8,Conditions!$A:$R,$C14,FALSE)</f>
        <v>8.2500000000000004E-3</v>
      </c>
      <c r="F14" s="16">
        <f>VLOOKUP(F$8,Conditions!$A:$R,$C14,FALSE)</f>
        <v>8.2500000000000004E-3</v>
      </c>
      <c r="G14" s="123">
        <f>VLOOKUP(G$8,Conditions!$A:$R,$C14,FALSE)</f>
        <v>8.2500000000000004E-3</v>
      </c>
      <c r="H14" s="16">
        <f>VLOOKUP(H$8,Conditions!$A:$R,$C14,FALSE)</f>
        <v>8.2500000000000004E-3</v>
      </c>
      <c r="I14" s="16">
        <f>VLOOKUP(I$8,Conditions!$A:$R,$C14,FALSE)</f>
        <v>8.8000000000000005E-3</v>
      </c>
      <c r="J14" s="16">
        <f>VLOOKUP(J$8,Conditions!$A:$R,$C14,FALSE)</f>
        <v>8.8000000000000005E-3</v>
      </c>
      <c r="K14" s="16">
        <f>VLOOKUP(K$8,Conditions!$A:$R,$C14,FALSE)</f>
        <v>8.8000000000000005E-3</v>
      </c>
      <c r="L14" s="16">
        <f>VLOOKUP(L$8,Conditions!$A:$R,$C14,FALSE)</f>
        <v>8.8000000000000005E-3</v>
      </c>
      <c r="M14" s="16">
        <f>VLOOKUP(M$8,Conditions!$A:$R,$C14,FALSE)</f>
        <v>8.8000000000000005E-3</v>
      </c>
      <c r="N14" s="16">
        <f>VLOOKUP(N$8,Conditions!$A:$R,$C14,FALSE)</f>
        <v>8.8000000000000005E-3</v>
      </c>
      <c r="O14" s="16">
        <f>VLOOKUP(O$8,Conditions!$A:$R,$C14,FALSE)</f>
        <v>0.01</v>
      </c>
      <c r="P14" s="16">
        <f>VLOOKUP(P$8,Conditions!$A:$R,$C14,FALSE)</f>
        <v>0.01</v>
      </c>
      <c r="Q14" s="16">
        <f>VLOOKUP(Q$8,Conditions!$A:$R,$C14,FALSE)</f>
        <v>0.01</v>
      </c>
      <c r="R14" s="16">
        <f>VLOOKUP(R$8,Conditions!$A:$R,$C14,FALSE)</f>
        <v>1.1140000000000001E-2</v>
      </c>
      <c r="S14" s="16">
        <f>VLOOKUP(S$8,Conditions!$A:$R,$C14,FALSE)</f>
        <v>1.1140000000000001E-2</v>
      </c>
      <c r="T14" s="16">
        <f>VLOOKUP(T$8,Conditions!$A:$R,$C14,FALSE)</f>
        <v>1.1140000000000001E-2</v>
      </c>
      <c r="U14" s="16">
        <f>VLOOKUP(U$8,Conditions!$A:$R,$C14,FALSE)</f>
        <v>1.1140000000000001E-2</v>
      </c>
      <c r="V14" s="16">
        <f>VLOOKUP(V$8,Conditions!$A:$R,$C14,FALSE)</f>
        <v>1.1140000000000001E-2</v>
      </c>
      <c r="W14" s="16">
        <f>VLOOKUP(W$8,Conditions!$A:$R,$C14,FALSE)</f>
        <v>1.261E-2</v>
      </c>
      <c r="X14" s="16">
        <f>VLOOKUP(X$8,Conditions!$A:$R,$C14,FALSE)</f>
        <v>1.261E-2</v>
      </c>
      <c r="Y14" s="16">
        <f>VLOOKUP(Y$8,Conditions!$A:$R,$C14,FALSE)</f>
        <v>1.261E-2</v>
      </c>
      <c r="Z14" s="16">
        <f>VLOOKUP(Z$8,Conditions!$A:$R,$C14,FALSE)</f>
        <v>1.261E-2</v>
      </c>
    </row>
    <row r="15" spans="1:26" s="3" customFormat="1" x14ac:dyDescent="0.25">
      <c r="B15" s="24" t="s">
        <v>48</v>
      </c>
      <c r="C15" s="16">
        <v>11</v>
      </c>
      <c r="D15" s="16" t="s">
        <v>84</v>
      </c>
      <c r="E15" s="16">
        <f>VLOOKUP(E$8,Conditions!$A:$R,$C15,FALSE)</f>
        <v>3.1602450000000002</v>
      </c>
      <c r="F15" s="16">
        <f>VLOOKUP(F$8,Conditions!$A:$R,$C15,FALSE)</f>
        <v>3.1602450000000002</v>
      </c>
      <c r="G15" s="123">
        <f>VLOOKUP(G$8,Conditions!$A:$R,$C15,FALSE)</f>
        <v>3.1602450000000002</v>
      </c>
      <c r="H15" s="16">
        <f>VLOOKUP(H$8,Conditions!$A:$R,$C15,FALSE)</f>
        <v>3.1602450000000002</v>
      </c>
      <c r="I15" s="16">
        <f>VLOOKUP(I$8,Conditions!$A:$R,$C15,FALSE)</f>
        <v>3.3709280000000001</v>
      </c>
      <c r="J15" s="16">
        <f>VLOOKUP(J$8,Conditions!$A:$R,$C15,FALSE)</f>
        <v>3.3709280000000001</v>
      </c>
      <c r="K15" s="16">
        <f>VLOOKUP(K$8,Conditions!$A:$R,$C15,FALSE)</f>
        <v>3.3709280000000001</v>
      </c>
      <c r="L15" s="16">
        <f>VLOOKUP(L$8,Conditions!$A:$R,$C15,FALSE)</f>
        <v>3.3709280000000001</v>
      </c>
      <c r="M15" s="16">
        <f>VLOOKUP(M$8,Conditions!$A:$R,$C15,FALSE)</f>
        <v>3.3709280000000001</v>
      </c>
      <c r="N15" s="16">
        <f>VLOOKUP(N$8,Conditions!$A:$R,$C15,FALSE)</f>
        <v>3.3709280000000001</v>
      </c>
      <c r="O15" s="16">
        <f>VLOOKUP(O$8,Conditions!$A:$R,$C15,FALSE)</f>
        <v>3.8306</v>
      </c>
      <c r="P15" s="16">
        <f>VLOOKUP(P$8,Conditions!$A:$R,$C15,FALSE)</f>
        <v>3.8306</v>
      </c>
      <c r="Q15" s="16">
        <f>VLOOKUP(Q$8,Conditions!$A:$R,$C15,FALSE)</f>
        <v>3.8306</v>
      </c>
      <c r="R15" s="16">
        <f>VLOOKUP(R$8,Conditions!$A:$R,$C15,FALSE)</f>
        <v>4.2672884</v>
      </c>
      <c r="S15" s="16">
        <f>VLOOKUP(S$8,Conditions!$A:$R,$C15,FALSE)</f>
        <v>4.2672884</v>
      </c>
      <c r="T15" s="16">
        <f>VLOOKUP(T$8,Conditions!$A:$R,$C15,FALSE)</f>
        <v>4.2672884</v>
      </c>
      <c r="U15" s="16">
        <f>VLOOKUP(U$8,Conditions!$A:$R,$C15,FALSE)</f>
        <v>4.2672884</v>
      </c>
      <c r="V15" s="16">
        <f>VLOOKUP(V$8,Conditions!$A:$R,$C15,FALSE)</f>
        <v>4.2672884</v>
      </c>
      <c r="W15" s="16">
        <f>VLOOKUP(W$8,Conditions!$A:$R,$C15,FALSE)</f>
        <v>4.8303865999999998</v>
      </c>
      <c r="X15" s="16">
        <f>VLOOKUP(X$8,Conditions!$A:$R,$C15,FALSE)</f>
        <v>4.8303865999999998</v>
      </c>
      <c r="Y15" s="16">
        <f>VLOOKUP(Y$8,Conditions!$A:$R,$C15,FALSE)</f>
        <v>4.8303865999999998</v>
      </c>
      <c r="Z15" s="16">
        <f>VLOOKUP(Z$8,Conditions!$A:$R,$C15,FALSE)</f>
        <v>4.8303865999999998</v>
      </c>
    </row>
    <row r="16" spans="1:26" s="3" customFormat="1" x14ac:dyDescent="0.25">
      <c r="B16" s="24" t="s">
        <v>47</v>
      </c>
      <c r="C16" s="16">
        <v>12</v>
      </c>
      <c r="D16" s="16" t="s">
        <v>117</v>
      </c>
      <c r="E16" s="16">
        <f>VLOOKUP(E$8,Conditions!$A:$R,$C16,FALSE)</f>
        <v>27.9</v>
      </c>
      <c r="F16" s="16">
        <f>VLOOKUP(F$8,Conditions!$A:$R,$C16,FALSE)</f>
        <v>27.9</v>
      </c>
      <c r="G16" s="123">
        <f>VLOOKUP(G$8,Conditions!$A:$R,$C16,FALSE)</f>
        <v>27.9</v>
      </c>
      <c r="H16" s="16">
        <f>VLOOKUP(H$8,Conditions!$A:$R,$C16,FALSE)</f>
        <v>27.9</v>
      </c>
      <c r="I16" s="16">
        <f>VLOOKUP(I$8,Conditions!$A:$R,$C16,FALSE)</f>
        <v>32.9</v>
      </c>
      <c r="J16" s="16">
        <f>VLOOKUP(J$8,Conditions!$A:$R,$C16,FALSE)</f>
        <v>32.9</v>
      </c>
      <c r="K16" s="16">
        <f>VLOOKUP(K$8,Conditions!$A:$R,$C16,FALSE)</f>
        <v>32.9</v>
      </c>
      <c r="L16" s="16">
        <f>VLOOKUP(L$8,Conditions!$A:$R,$C16,FALSE)</f>
        <v>32.9</v>
      </c>
      <c r="M16" s="16">
        <f>VLOOKUP(M$8,Conditions!$A:$R,$C16,FALSE)</f>
        <v>32.9</v>
      </c>
      <c r="N16" s="16">
        <f>VLOOKUP(N$8,Conditions!$A:$R,$C16,FALSE)</f>
        <v>32.9</v>
      </c>
      <c r="O16" s="16">
        <f>VLOOKUP(O$8,Conditions!$A:$R,$C16,FALSE)</f>
        <v>32.9</v>
      </c>
      <c r="P16" s="16">
        <f>VLOOKUP(P$8,Conditions!$A:$R,$C16,FALSE)</f>
        <v>32.9</v>
      </c>
      <c r="Q16" s="16">
        <f>VLOOKUP(Q$8,Conditions!$A:$R,$C16,FALSE)</f>
        <v>32.9</v>
      </c>
      <c r="R16" s="16">
        <f>VLOOKUP(R$8,Conditions!$A:$R,$C16,FALSE)</f>
        <v>37.799999999999997</v>
      </c>
      <c r="S16" s="16">
        <f>VLOOKUP(S$8,Conditions!$A:$R,$C16,FALSE)</f>
        <v>37.799999999999997</v>
      </c>
      <c r="T16" s="16">
        <f>VLOOKUP(T$8,Conditions!$A:$R,$C16,FALSE)</f>
        <v>37.799999999999997</v>
      </c>
      <c r="U16" s="16">
        <f>VLOOKUP(U$8,Conditions!$A:$R,$C16,FALSE)</f>
        <v>37.799999999999997</v>
      </c>
      <c r="V16" s="16">
        <f>VLOOKUP(V$8,Conditions!$A:$R,$C16,FALSE)</f>
        <v>37.799999999999997</v>
      </c>
      <c r="W16" s="16">
        <f>VLOOKUP(W$8,Conditions!$A:$R,$C16,FALSE)</f>
        <v>42.89</v>
      </c>
      <c r="X16" s="16">
        <f>VLOOKUP(X$8,Conditions!$A:$R,$C16,FALSE)</f>
        <v>42.89</v>
      </c>
      <c r="Y16" s="16">
        <f>VLOOKUP(Y$8,Conditions!$A:$R,$C16,FALSE)</f>
        <v>42.89</v>
      </c>
      <c r="Z16" s="16">
        <f>VLOOKUP(Z$8,Conditions!$A:$R,$C16,FALSE)</f>
        <v>42.89</v>
      </c>
    </row>
    <row r="17" spans="2:26" s="3" customFormat="1" x14ac:dyDescent="0.25">
      <c r="B17" s="24" t="s">
        <v>47</v>
      </c>
      <c r="C17" s="16">
        <v>13</v>
      </c>
      <c r="D17" s="16" t="s">
        <v>84</v>
      </c>
      <c r="E17" s="16">
        <f>VLOOKUP(E$8,Conditions!$A:$R,$C17,FALSE)</f>
        <v>84.953568102407345</v>
      </c>
      <c r="F17" s="16">
        <f>VLOOKUP(F$8,Conditions!$A:$R,$C17,FALSE)</f>
        <v>84.953568102407345</v>
      </c>
      <c r="G17" s="123">
        <f>VLOOKUP(G$8,Conditions!$A:$R,$C17,FALSE)</f>
        <v>84.953568102407345</v>
      </c>
      <c r="H17" s="16">
        <f>VLOOKUP(H$8,Conditions!$A:$R,$C17,FALSE)</f>
        <v>84.953568102407345</v>
      </c>
      <c r="I17" s="16">
        <f>VLOOKUP(I$8,Conditions!$A:$R,$C17,FALSE)</f>
        <v>99.979068102407339</v>
      </c>
      <c r="J17" s="16">
        <f>VLOOKUP(J$8,Conditions!$A:$R,$C17,FALSE)</f>
        <v>99.979068102407339</v>
      </c>
      <c r="K17" s="16">
        <f>VLOOKUP(K$8,Conditions!$A:$R,$C17,FALSE)</f>
        <v>99.979068102407339</v>
      </c>
      <c r="L17" s="16">
        <f>VLOOKUP(L$8,Conditions!$A:$R,$C17,FALSE)</f>
        <v>99.979068102407339</v>
      </c>
      <c r="M17" s="16">
        <f>VLOOKUP(M$8,Conditions!$A:$R,$C17,FALSE)</f>
        <v>99.979068102407339</v>
      </c>
      <c r="N17" s="16">
        <f>VLOOKUP(N$8,Conditions!$A:$R,$C17,FALSE)</f>
        <v>99.979068102407339</v>
      </c>
      <c r="O17" s="16">
        <f>VLOOKUP(O$8,Conditions!$A:$R,$C17,FALSE)</f>
        <v>99.979068102407339</v>
      </c>
      <c r="P17" s="16">
        <f>VLOOKUP(P$8,Conditions!$A:$R,$C17,FALSE)</f>
        <v>99.979068102407339</v>
      </c>
      <c r="Q17" s="16">
        <f>VLOOKUP(Q$8,Conditions!$A:$R,$C17,FALSE)</f>
        <v>99.979068102407339</v>
      </c>
      <c r="R17" s="16">
        <f>VLOOKUP(R$8,Conditions!$A:$R,$C17,FALSE)</f>
        <v>114.70405810240733</v>
      </c>
      <c r="S17" s="16">
        <f>VLOOKUP(S$8,Conditions!$A:$R,$C17,FALSE)</f>
        <v>114.70405810240733</v>
      </c>
      <c r="T17" s="16">
        <f>VLOOKUP(T$8,Conditions!$A:$R,$C17,FALSE)</f>
        <v>114.70405810240733</v>
      </c>
      <c r="U17" s="16">
        <f>VLOOKUP(U$8,Conditions!$A:$R,$C17,FALSE)</f>
        <v>114.70405810240733</v>
      </c>
      <c r="V17" s="16">
        <f>VLOOKUP(V$8,Conditions!$A:$R,$C17,FALSE)</f>
        <v>114.70405810240733</v>
      </c>
      <c r="W17" s="16">
        <f>VLOOKUP(W$8,Conditions!$A:$R,$C17,FALSE)</f>
        <v>130.00001710240736</v>
      </c>
      <c r="X17" s="16">
        <f>VLOOKUP(X$8,Conditions!$A:$R,$C17,FALSE)</f>
        <v>130.00001710240736</v>
      </c>
      <c r="Y17" s="16">
        <f>VLOOKUP(Y$8,Conditions!$A:$R,$C17,FALSE)</f>
        <v>130.00001710240736</v>
      </c>
      <c r="Z17" s="16">
        <f>VLOOKUP(Z$8,Conditions!$A:$R,$C17,FALSE)</f>
        <v>130.00001710240736</v>
      </c>
    </row>
    <row r="18" spans="2:26" s="3" customFormat="1" x14ac:dyDescent="0.25">
      <c r="B18" s="24" t="s">
        <v>52</v>
      </c>
      <c r="C18" s="16">
        <v>14</v>
      </c>
      <c r="D18" s="16" t="s">
        <v>85</v>
      </c>
      <c r="E18" s="16">
        <f>VLOOKUP(E$8,Conditions!$A:$R,$C18,FALSE)</f>
        <v>3.5865489061597082E-2</v>
      </c>
      <c r="F18" s="16">
        <f>VLOOKUP(F$8,Conditions!$A:$R,$C18,FALSE)</f>
        <v>3.5865489061597082E-2</v>
      </c>
      <c r="G18" s="123">
        <f>VLOOKUP(G$8,Conditions!$A:$R,$C18,FALSE)</f>
        <v>3.5865489061597082E-2</v>
      </c>
      <c r="H18" s="16">
        <f>VLOOKUP(H$8,Conditions!$A:$R,$C18,FALSE)</f>
        <v>3.5865489061597082E-2</v>
      </c>
      <c r="I18" s="16">
        <f>VLOOKUP(I$8,Conditions!$A:$R,$C18,FALSE)</f>
        <v>3.2616624355358642E-2</v>
      </c>
      <c r="J18" s="16">
        <f>VLOOKUP(J$8,Conditions!$A:$R,$C18,FALSE)</f>
        <v>3.2616624355358642E-2</v>
      </c>
      <c r="K18" s="16">
        <f>VLOOKUP(K$8,Conditions!$A:$R,$C18,FALSE)</f>
        <v>3.2616624355358642E-2</v>
      </c>
      <c r="L18" s="16">
        <f>VLOOKUP(L$8,Conditions!$A:$R,$C18,FALSE)</f>
        <v>3.2616624355358642E-2</v>
      </c>
      <c r="M18" s="16">
        <f>VLOOKUP(M$8,Conditions!$A:$R,$C18,FALSE)</f>
        <v>3.2616624355358642E-2</v>
      </c>
      <c r="N18" s="16">
        <f>VLOOKUP(N$8,Conditions!$A:$R,$C18,FALSE)</f>
        <v>3.2616624355358642E-2</v>
      </c>
      <c r="O18" s="16">
        <f>VLOOKUP(O$8,Conditions!$A:$R,$C18,FALSE)</f>
        <v>3.6900223938883481E-2</v>
      </c>
      <c r="P18" s="16">
        <f>VLOOKUP(P$8,Conditions!$A:$R,$C18,FALSE)</f>
        <v>3.6900223938883481E-2</v>
      </c>
      <c r="Q18" s="16">
        <f>VLOOKUP(Q$8,Conditions!$A:$R,$C18,FALSE)</f>
        <v>3.6900223938883481E-2</v>
      </c>
      <c r="R18" s="16">
        <f>VLOOKUP(R$8,Conditions!$A:$R,$C18,FALSE)</f>
        <v>3.586820293669328E-2</v>
      </c>
      <c r="S18" s="16">
        <f>VLOOKUP(S$8,Conditions!$A:$R,$C18,FALSE)</f>
        <v>3.586820293669328E-2</v>
      </c>
      <c r="T18" s="16">
        <f>VLOOKUP(T$8,Conditions!$A:$R,$C18,FALSE)</f>
        <v>3.586820293669328E-2</v>
      </c>
      <c r="U18" s="16">
        <f>VLOOKUP(U$8,Conditions!$A:$R,$C18,FALSE)</f>
        <v>3.586820293669328E-2</v>
      </c>
      <c r="V18" s="16">
        <f>VLOOKUP(V$8,Conditions!$A:$R,$C18,FALSE)</f>
        <v>3.586820293669328E-2</v>
      </c>
      <c r="W18" s="16">
        <f>VLOOKUP(W$8,Conditions!$A:$R,$C18,FALSE)</f>
        <v>3.5825648128010125E-2</v>
      </c>
      <c r="X18" s="16">
        <f>VLOOKUP(X$8,Conditions!$A:$R,$C18,FALSE)</f>
        <v>3.5825648128010125E-2</v>
      </c>
      <c r="Y18" s="16">
        <f>VLOOKUP(Y$8,Conditions!$A:$R,$C18,FALSE)</f>
        <v>3.5825648128010125E-2</v>
      </c>
      <c r="Z18" s="16">
        <f>VLOOKUP(Z$8,Conditions!$A:$R,$C18,FALSE)</f>
        <v>3.5825648128010125E-2</v>
      </c>
    </row>
    <row r="19" spans="2:26" s="3" customFormat="1" x14ac:dyDescent="0.25">
      <c r="B19" s="39" t="s">
        <v>87</v>
      </c>
      <c r="C19" s="16">
        <v>15</v>
      </c>
      <c r="D19" s="16" t="s">
        <v>84</v>
      </c>
      <c r="E19" s="16">
        <f>VLOOKUP(E$8,Conditions!$A:$R,$C19,FALSE)</f>
        <v>94.9</v>
      </c>
      <c r="F19" s="16">
        <f>VLOOKUP(F$8,Conditions!$A:$R,$C19,FALSE)</f>
        <v>94.9</v>
      </c>
      <c r="G19" s="123">
        <f>VLOOKUP(G$8,Conditions!$A:$R,$C19,FALSE)</f>
        <v>94.9</v>
      </c>
      <c r="H19" s="16">
        <f>VLOOKUP(H$8,Conditions!$A:$R,$C19,FALSE)</f>
        <v>94.9</v>
      </c>
      <c r="I19" s="16">
        <f>VLOOKUP(I$8,Conditions!$A:$R,$C19,FALSE)</f>
        <v>104.5</v>
      </c>
      <c r="J19" s="16">
        <f>VLOOKUP(J$8,Conditions!$A:$R,$C19,FALSE)</f>
        <v>104.5</v>
      </c>
      <c r="K19" s="16">
        <f>VLOOKUP(K$8,Conditions!$A:$R,$C19,FALSE)</f>
        <v>104.5</v>
      </c>
      <c r="L19" s="16">
        <f>VLOOKUP(L$8,Conditions!$A:$R,$C19,FALSE)</f>
        <v>104.5</v>
      </c>
      <c r="M19" s="16">
        <f>VLOOKUP(M$8,Conditions!$A:$R,$C19,FALSE)</f>
        <v>104.5</v>
      </c>
      <c r="N19" s="16">
        <f>VLOOKUP(N$8,Conditions!$A:$R,$C19,FALSE)</f>
        <v>104.5</v>
      </c>
      <c r="O19" s="16">
        <f>VLOOKUP(O$8,Conditions!$A:$R,$C19,FALSE)</f>
        <v>107</v>
      </c>
      <c r="P19" s="16">
        <f>VLOOKUP(P$8,Conditions!$A:$R,$C19,FALSE)</f>
        <v>107</v>
      </c>
      <c r="Q19" s="16">
        <f>VLOOKUP(Q$8,Conditions!$A:$R,$C19,FALSE)</f>
        <v>107</v>
      </c>
      <c r="R19" s="16">
        <f>VLOOKUP(R$8,Conditions!$A:$R,$C19,FALSE)</f>
        <v>123</v>
      </c>
      <c r="S19" s="16">
        <f>VLOOKUP(S$8,Conditions!$A:$R,$C19,FALSE)</f>
        <v>123</v>
      </c>
      <c r="T19" s="16">
        <f>VLOOKUP(T$8,Conditions!$A:$R,$C19,FALSE)</f>
        <v>123</v>
      </c>
      <c r="U19" s="16">
        <f>VLOOKUP(U$8,Conditions!$A:$R,$C19,FALSE)</f>
        <v>123</v>
      </c>
      <c r="V19" s="16">
        <f>VLOOKUP(V$8,Conditions!$A:$R,$C19,FALSE)</f>
        <v>123</v>
      </c>
      <c r="W19" s="16">
        <f>VLOOKUP(W$8,Conditions!$A:$R,$C19,FALSE)</f>
        <v>141.5</v>
      </c>
      <c r="X19" s="16">
        <f>VLOOKUP(X$8,Conditions!$A:$R,$C19,FALSE)</f>
        <v>141.5</v>
      </c>
      <c r="Y19" s="16">
        <f>VLOOKUP(Y$8,Conditions!$A:$R,$C19,FALSE)</f>
        <v>141.5</v>
      </c>
      <c r="Z19" s="16">
        <f>VLOOKUP(Z$8,Conditions!$A:$R,$C19,FALSE)</f>
        <v>141.5</v>
      </c>
    </row>
    <row r="20" spans="2:26" s="3" customFormat="1" x14ac:dyDescent="0.25">
      <c r="B20" s="39" t="s">
        <v>93</v>
      </c>
      <c r="C20" s="16"/>
      <c r="D20" s="16"/>
      <c r="E20" s="34">
        <v>0.98402777777777783</v>
      </c>
      <c r="F20" s="34">
        <v>2.1527777777777781E-2</v>
      </c>
      <c r="G20" s="124">
        <v>6.3888888888888884E-2</v>
      </c>
      <c r="H20" s="34">
        <v>9.930555555555555E-2</v>
      </c>
      <c r="I20" s="34">
        <v>0.58194444444444449</v>
      </c>
      <c r="J20" s="34">
        <v>0.62291666666666667</v>
      </c>
      <c r="K20" s="34">
        <v>0.65972222222222221</v>
      </c>
      <c r="L20" s="34">
        <v>0.70347222222222217</v>
      </c>
      <c r="M20" s="34">
        <v>0.73958333333333337</v>
      </c>
      <c r="N20" s="34">
        <v>0.77986111111111101</v>
      </c>
      <c r="O20" s="34">
        <v>0.57152777777777775</v>
      </c>
      <c r="P20" s="34">
        <v>0.60277777777777775</v>
      </c>
      <c r="Q20" s="34">
        <v>0.63472222222222219</v>
      </c>
      <c r="R20" s="34">
        <v>0.66388888888888886</v>
      </c>
      <c r="S20" s="34">
        <v>0.69444444444444453</v>
      </c>
      <c r="T20" s="34">
        <v>0.72361111111111109</v>
      </c>
      <c r="U20" s="34">
        <v>0.75277777777777777</v>
      </c>
      <c r="V20" s="34">
        <v>0.78472222222222221</v>
      </c>
      <c r="W20" s="34">
        <v>0.82500000000000007</v>
      </c>
      <c r="X20" s="34">
        <v>0.86319444444444438</v>
      </c>
      <c r="Y20" s="34">
        <v>0.90416666666666667</v>
      </c>
      <c r="Z20" s="34">
        <v>0.94861111111111107</v>
      </c>
    </row>
    <row r="21" spans="2:26" s="3" customFormat="1" x14ac:dyDescent="0.25">
      <c r="B21" s="31" t="s">
        <v>43</v>
      </c>
      <c r="C21" s="16"/>
      <c r="D21" s="16"/>
      <c r="G21" s="122"/>
    </row>
    <row r="22" spans="2:26" s="3" customFormat="1" ht="30" x14ac:dyDescent="0.25">
      <c r="B22" s="95" t="s">
        <v>250</v>
      </c>
      <c r="C22" s="16">
        <v>16</v>
      </c>
      <c r="D22" s="16"/>
      <c r="E22" s="16">
        <v>2741</v>
      </c>
      <c r="F22" s="16">
        <v>2741</v>
      </c>
      <c r="G22" s="123">
        <f>1.03*G29</f>
        <v>3557.4140000000002</v>
      </c>
      <c r="H22" s="16">
        <v>2741</v>
      </c>
      <c r="I22" s="16">
        <v>2741</v>
      </c>
      <c r="J22" s="16">
        <v>2741</v>
      </c>
      <c r="K22" s="16">
        <v>2741</v>
      </c>
      <c r="L22" s="16">
        <v>2741</v>
      </c>
      <c r="M22" s="16">
        <v>2741</v>
      </c>
      <c r="N22" s="16">
        <v>2741</v>
      </c>
      <c r="O22" s="16">
        <v>2741</v>
      </c>
      <c r="P22" s="16">
        <v>3424.4</v>
      </c>
      <c r="Q22" s="16">
        <v>3424.4</v>
      </c>
      <c r="R22" s="16">
        <v>3424.4</v>
      </c>
      <c r="S22" s="16">
        <v>3424.4</v>
      </c>
      <c r="T22" s="16">
        <v>3424.4</v>
      </c>
      <c r="U22" s="16">
        <v>3424.4</v>
      </c>
      <c r="V22" s="16">
        <v>3424.4</v>
      </c>
      <c r="W22" s="16">
        <v>3424.4</v>
      </c>
      <c r="X22" s="16">
        <v>3424.4</v>
      </c>
      <c r="Y22" s="16">
        <v>3424.4</v>
      </c>
      <c r="Z22" s="16">
        <v>3424.4</v>
      </c>
    </row>
    <row r="23" spans="2:26" s="3" customFormat="1" ht="30" x14ac:dyDescent="0.25">
      <c r="B23" s="95" t="s">
        <v>251</v>
      </c>
      <c r="C23" s="16"/>
      <c r="D23" s="16"/>
      <c r="E23" s="16">
        <v>7094.5</v>
      </c>
      <c r="F23" s="16">
        <v>7094.5</v>
      </c>
      <c r="G23" s="123">
        <v>7094.5</v>
      </c>
      <c r="H23" s="16">
        <v>7094.5</v>
      </c>
      <c r="I23" s="16">
        <v>7094.5</v>
      </c>
      <c r="J23" s="16">
        <v>7094.5</v>
      </c>
      <c r="K23" s="16">
        <v>7094.5</v>
      </c>
      <c r="L23" s="16">
        <v>7094.5</v>
      </c>
      <c r="M23" s="16">
        <v>7094.5</v>
      </c>
      <c r="N23" s="16">
        <v>7094.5</v>
      </c>
      <c r="O23" s="16">
        <v>7094.5</v>
      </c>
      <c r="P23" s="16">
        <v>7094.5</v>
      </c>
      <c r="Q23" s="16">
        <v>7094.5</v>
      </c>
      <c r="R23" s="16">
        <v>7094.5</v>
      </c>
      <c r="S23" s="16">
        <v>7094.5</v>
      </c>
      <c r="T23" s="16">
        <v>7094.5</v>
      </c>
      <c r="U23" s="16">
        <v>7094.5</v>
      </c>
      <c r="V23" s="16">
        <v>7094.5</v>
      </c>
      <c r="W23" s="16">
        <v>7094.5</v>
      </c>
      <c r="X23" s="16">
        <v>7094.5</v>
      </c>
      <c r="Y23" s="16">
        <v>7094.5</v>
      </c>
      <c r="Z23" s="16">
        <v>7094.5</v>
      </c>
    </row>
    <row r="24" spans="2:26" s="3" customFormat="1" x14ac:dyDescent="0.25">
      <c r="B24" s="24"/>
      <c r="C24" s="16"/>
      <c r="D24" s="16"/>
      <c r="E24" s="16"/>
      <c r="F24" s="16"/>
      <c r="G24" s="123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2:26" s="3" customFormat="1" x14ac:dyDescent="0.25">
      <c r="B25" s="38" t="s">
        <v>39</v>
      </c>
      <c r="C25" s="16" t="s">
        <v>7</v>
      </c>
      <c r="D25" s="16"/>
      <c r="G25" s="122"/>
    </row>
    <row r="26" spans="2:26" x14ac:dyDescent="0.2">
      <c r="B26" s="30" t="s">
        <v>36</v>
      </c>
      <c r="C26" s="4">
        <v>2.08</v>
      </c>
      <c r="E26" s="5">
        <v>22.7</v>
      </c>
      <c r="F26" s="5">
        <v>26.3</v>
      </c>
      <c r="G26" s="125">
        <v>27.2</v>
      </c>
      <c r="H26" s="5">
        <v>25.8</v>
      </c>
      <c r="I26" s="5">
        <v>22.8</v>
      </c>
      <c r="J26" s="5">
        <v>22.6</v>
      </c>
      <c r="K26" s="5">
        <v>22.3</v>
      </c>
      <c r="L26" s="5">
        <v>22.9</v>
      </c>
      <c r="M26" s="5">
        <v>22.2</v>
      </c>
      <c r="N26" s="5">
        <v>22.8</v>
      </c>
      <c r="O26" s="5">
        <v>12.2</v>
      </c>
      <c r="P26" s="5">
        <v>12.9</v>
      </c>
      <c r="Q26" s="5">
        <v>10.8</v>
      </c>
      <c r="R26" s="5">
        <v>11.7</v>
      </c>
      <c r="S26" s="5">
        <v>12</v>
      </c>
      <c r="T26" s="5">
        <v>11.8</v>
      </c>
      <c r="U26" s="5">
        <v>12</v>
      </c>
      <c r="V26" s="5">
        <v>12.2</v>
      </c>
      <c r="W26" s="5">
        <v>15.3</v>
      </c>
      <c r="X26" s="5">
        <v>15.5</v>
      </c>
      <c r="Y26" s="5">
        <v>15.5</v>
      </c>
      <c r="Z26" s="5">
        <v>15.5</v>
      </c>
    </row>
    <row r="27" spans="2:26" x14ac:dyDescent="0.2">
      <c r="B27" s="30" t="s">
        <v>37</v>
      </c>
      <c r="C27" s="4">
        <v>2.1360000000000001</v>
      </c>
      <c r="D27" s="4" t="s">
        <v>94</v>
      </c>
      <c r="E27" s="5">
        <v>6.8</v>
      </c>
      <c r="F27" s="5">
        <v>7.6</v>
      </c>
      <c r="G27" s="125">
        <v>7.9</v>
      </c>
      <c r="H27" s="5">
        <v>7.3</v>
      </c>
      <c r="I27" s="5">
        <v>8.5</v>
      </c>
      <c r="J27" s="5">
        <v>7.7</v>
      </c>
      <c r="K27" s="5">
        <v>6.6</v>
      </c>
      <c r="L27" s="5">
        <v>7.5</v>
      </c>
      <c r="M27" s="5">
        <v>6</v>
      </c>
      <c r="N27" s="5">
        <v>7</v>
      </c>
      <c r="O27" s="5">
        <v>6.6</v>
      </c>
      <c r="P27" s="5">
        <v>7.4</v>
      </c>
      <c r="Q27" s="5">
        <v>5.3</v>
      </c>
      <c r="R27" s="5">
        <v>5.0999999999999996</v>
      </c>
      <c r="S27" s="5">
        <v>5.5</v>
      </c>
      <c r="T27" s="5">
        <v>5.0999999999999996</v>
      </c>
      <c r="U27" s="5">
        <v>4.9000000000000004</v>
      </c>
      <c r="V27" s="5">
        <v>5.7</v>
      </c>
      <c r="W27" s="5">
        <v>5.2</v>
      </c>
      <c r="X27" s="5">
        <v>5.3</v>
      </c>
      <c r="Y27" s="5">
        <v>5.3</v>
      </c>
      <c r="Z27" s="5">
        <v>5.2</v>
      </c>
    </row>
    <row r="28" spans="2:26" x14ac:dyDescent="0.2">
      <c r="B28" s="30" t="s">
        <v>9</v>
      </c>
      <c r="C28" s="4">
        <v>2.4590000000000001</v>
      </c>
      <c r="E28" s="5">
        <v>3</v>
      </c>
      <c r="F28" s="5">
        <v>3.3</v>
      </c>
      <c r="G28" s="125">
        <v>3.6</v>
      </c>
      <c r="H28" s="5">
        <v>3.3</v>
      </c>
      <c r="I28" s="5">
        <v>3.1</v>
      </c>
      <c r="J28" s="5">
        <v>3.1</v>
      </c>
      <c r="K28" s="5">
        <v>2.9</v>
      </c>
      <c r="L28" s="5">
        <v>3.2</v>
      </c>
      <c r="M28" s="5">
        <v>2.9</v>
      </c>
      <c r="N28" s="5">
        <v>3.1</v>
      </c>
      <c r="O28" s="5">
        <v>1.9</v>
      </c>
      <c r="P28" s="5">
        <v>2.1</v>
      </c>
      <c r="Q28" s="5">
        <v>2.8</v>
      </c>
      <c r="R28" s="5">
        <v>2</v>
      </c>
      <c r="S28" s="5">
        <v>2.2000000000000002</v>
      </c>
      <c r="T28" s="5">
        <v>2.2000000000000002</v>
      </c>
      <c r="U28" s="5">
        <v>2.2000000000000002</v>
      </c>
      <c r="V28" s="5">
        <v>2.2999999999999998</v>
      </c>
      <c r="W28" s="5">
        <v>2.6</v>
      </c>
      <c r="X28" s="5">
        <v>2.7</v>
      </c>
      <c r="Y28" s="5">
        <v>2.8</v>
      </c>
      <c r="Z28" s="5">
        <v>2.8</v>
      </c>
    </row>
    <row r="29" spans="2:26" x14ac:dyDescent="0.2">
      <c r="B29" s="20" t="s">
        <v>10</v>
      </c>
      <c r="C29" s="6">
        <v>2.919</v>
      </c>
      <c r="D29" s="6"/>
      <c r="E29" s="5">
        <v>2585</v>
      </c>
      <c r="F29" s="5">
        <v>3054.6</v>
      </c>
      <c r="G29" s="125">
        <v>3453.8</v>
      </c>
      <c r="H29" s="5">
        <v>2958.8</v>
      </c>
      <c r="I29" s="5">
        <v>3170.2</v>
      </c>
      <c r="J29" s="5">
        <v>3033.5</v>
      </c>
      <c r="K29" s="5">
        <v>2739.6</v>
      </c>
      <c r="L29" s="5">
        <v>3051.7</v>
      </c>
      <c r="M29" s="5">
        <v>2590</v>
      </c>
      <c r="N29" s="5">
        <v>2918.5</v>
      </c>
      <c r="O29" s="5">
        <v>3074.6</v>
      </c>
      <c r="P29" s="5">
        <v>3954.7</v>
      </c>
      <c r="Q29" s="5">
        <v>2970.6</v>
      </c>
      <c r="R29" s="5">
        <v>3181.9</v>
      </c>
      <c r="S29" s="5">
        <v>3547.5</v>
      </c>
      <c r="T29" s="5">
        <v>3271.2</v>
      </c>
      <c r="U29" s="5">
        <v>3196.7</v>
      </c>
      <c r="V29" s="5">
        <v>3806.3</v>
      </c>
      <c r="W29" s="5">
        <v>3277.1</v>
      </c>
      <c r="X29" s="5">
        <v>3551.5</v>
      </c>
      <c r="Y29" s="5">
        <v>3584.1</v>
      </c>
      <c r="Z29" s="5">
        <v>3484.8</v>
      </c>
    </row>
    <row r="30" spans="2:26" x14ac:dyDescent="0.2">
      <c r="B30" s="20" t="s">
        <v>38</v>
      </c>
      <c r="C30" s="6">
        <v>3.6589999999999998</v>
      </c>
      <c r="D30" s="6"/>
      <c r="E30" s="5">
        <v>12.8</v>
      </c>
      <c r="F30" s="5">
        <v>18</v>
      </c>
      <c r="G30" s="125">
        <v>22.9</v>
      </c>
      <c r="H30" s="5">
        <v>16.399999999999999</v>
      </c>
      <c r="I30" s="5">
        <v>48.3</v>
      </c>
      <c r="J30" s="5">
        <v>43.2</v>
      </c>
      <c r="K30" s="5">
        <v>34.4</v>
      </c>
      <c r="L30" s="5">
        <v>41.4</v>
      </c>
      <c r="M30" s="5">
        <v>29.1</v>
      </c>
      <c r="N30" s="5">
        <v>36.6</v>
      </c>
      <c r="O30" s="5">
        <v>21.4</v>
      </c>
      <c r="P30" s="5">
        <v>37.700000000000003</v>
      </c>
      <c r="Q30" s="5">
        <v>26</v>
      </c>
      <c r="R30" s="5">
        <v>21.2</v>
      </c>
      <c r="S30" s="5">
        <v>25.9</v>
      </c>
      <c r="T30" s="5">
        <v>21.4</v>
      </c>
      <c r="U30" s="5">
        <v>19.7</v>
      </c>
      <c r="V30" s="5">
        <v>27.5</v>
      </c>
      <c r="W30" s="5">
        <v>16.2</v>
      </c>
      <c r="X30" s="5">
        <v>19.399999999999999</v>
      </c>
      <c r="Y30" s="5">
        <v>20.399999999999999</v>
      </c>
      <c r="Z30" s="5">
        <v>18.2</v>
      </c>
    </row>
    <row r="31" spans="2:26" x14ac:dyDescent="0.2">
      <c r="B31" s="20"/>
      <c r="C31" s="11"/>
      <c r="D31" s="11"/>
      <c r="E31" s="12" t="str">
        <f>IFERROR(#REF!/(SUM(E$44:E$48)-E$47),"")</f>
        <v/>
      </c>
      <c r="F31" s="12" t="str">
        <f>IFERROR(#REF!/(SUM(F$44:F$48)-F$47),"")</f>
        <v/>
      </c>
      <c r="G31" s="126" t="str">
        <f>IFERROR(#REF!/(SUM(G$44:G$48)-G$47),"")</f>
        <v/>
      </c>
      <c r="H31" s="12" t="str">
        <f>IFERROR(#REF!/(SUM(H$44:H$48)-H$47),"")</f>
        <v/>
      </c>
      <c r="I31" s="12" t="str">
        <f>IFERROR(#REF!/(SUM(I$44:I$48)-I$47),"")</f>
        <v/>
      </c>
      <c r="J31" s="12" t="str">
        <f>IFERROR(#REF!/(SUM(J$44:J$48)-J$47),"")</f>
        <v/>
      </c>
      <c r="K31" s="12" t="str">
        <f>IFERROR(#REF!/(SUM(K$44:K$48)-K$47),"")</f>
        <v/>
      </c>
      <c r="L31" s="12" t="str">
        <f>IFERROR(#REF!/(SUM(L$44:L$48)-L$47),"")</f>
        <v/>
      </c>
      <c r="M31" s="12" t="str">
        <f>IFERROR(#REF!/(SUM(M$44:M$48)-M$47),"")</f>
        <v/>
      </c>
      <c r="N31" s="12" t="str">
        <f>IFERROR(#REF!/(SUM(N$44:N$48)-N$47),"")</f>
        <v/>
      </c>
      <c r="O31" s="12" t="str">
        <f>IFERROR(#REF!/(SUM(O$44:O$48)-O$47),"")</f>
        <v/>
      </c>
      <c r="P31" s="12" t="str">
        <f>IFERROR(#REF!/(SUM(P$44:P$48)-P$47),"")</f>
        <v/>
      </c>
      <c r="Q31" s="12" t="str">
        <f>IFERROR(#REF!/(SUM(Q$44:Q$48)-Q$47),"")</f>
        <v/>
      </c>
      <c r="R31" s="12" t="str">
        <f>IFERROR(#REF!/(SUM(R$44:R$48)-R$47),"")</f>
        <v/>
      </c>
      <c r="S31" s="12" t="str">
        <f>IFERROR(#REF!/(SUM(S$44:S$48)-S$47),"")</f>
        <v/>
      </c>
      <c r="T31" s="12" t="str">
        <f>IFERROR(#REF!/(SUM(T$44:T$48)-T$47),"")</f>
        <v/>
      </c>
      <c r="U31" s="12" t="str">
        <f>IFERROR(#REF!/(SUM(U$44:U$48)-U$47),"")</f>
        <v/>
      </c>
      <c r="V31" s="12" t="str">
        <f>IFERROR(#REF!/(SUM(V$44:V$48)-V$47),"")</f>
        <v/>
      </c>
      <c r="W31" s="12" t="str">
        <f>IFERROR(#REF!/(SUM(W$44:W$48)-W$47),"")</f>
        <v/>
      </c>
      <c r="X31" s="12" t="str">
        <f>IFERROR(#REF!/(SUM(X$44:X$48)-X$47),"")</f>
        <v/>
      </c>
      <c r="Y31" s="12" t="str">
        <f>IFERROR(#REF!/(SUM(Y$44:Y$48)-Y$47),"")</f>
        <v/>
      </c>
      <c r="Z31" s="12" t="str">
        <f>IFERROR(#REF!/(SUM(Z$44:Z$48)-Z$47),"")</f>
        <v/>
      </c>
    </row>
    <row r="32" spans="2:26" s="3" customFormat="1" x14ac:dyDescent="0.25">
      <c r="B32" s="38" t="s">
        <v>41</v>
      </c>
      <c r="C32" s="16" t="s">
        <v>7</v>
      </c>
      <c r="D32" s="16"/>
      <c r="G32" s="122"/>
    </row>
    <row r="33" spans="1:26" x14ac:dyDescent="0.2">
      <c r="B33" s="30" t="s">
        <v>42</v>
      </c>
      <c r="C33" s="4">
        <v>0.96699999999999997</v>
      </c>
      <c r="E33" s="5">
        <v>2761.2</v>
      </c>
      <c r="F33" s="5">
        <v>2745.5</v>
      </c>
      <c r="G33" s="125">
        <v>2735.8</v>
      </c>
      <c r="H33" s="5">
        <v>2750.5</v>
      </c>
      <c r="O33" s="5">
        <v>2727.9</v>
      </c>
      <c r="P33" s="5">
        <v>2708.8</v>
      </c>
      <c r="Q33" s="5">
        <v>2736.3</v>
      </c>
      <c r="R33" s="5">
        <v>2754.7</v>
      </c>
      <c r="S33" s="5">
        <v>2738.4</v>
      </c>
      <c r="T33" s="5">
        <v>2749.2</v>
      </c>
      <c r="U33" s="5">
        <v>2754.4</v>
      </c>
      <c r="V33" s="5">
        <v>2731.6</v>
      </c>
      <c r="W33" s="5">
        <v>2780.6</v>
      </c>
      <c r="X33" s="5">
        <v>2762</v>
      </c>
      <c r="Y33" s="5">
        <v>2766.6</v>
      </c>
      <c r="Z33" s="5">
        <v>2777.1</v>
      </c>
    </row>
    <row r="34" spans="1:26" x14ac:dyDescent="0.2">
      <c r="B34" s="33" t="s">
        <v>36</v>
      </c>
      <c r="C34" s="4">
        <v>1.3220000000000001</v>
      </c>
      <c r="E34" s="5">
        <v>40.299999999999997</v>
      </c>
      <c r="F34" s="5">
        <v>37.799999999999997</v>
      </c>
      <c r="G34" s="125">
        <v>49.8</v>
      </c>
      <c r="H34" s="5">
        <v>46.6</v>
      </c>
      <c r="O34" s="5">
        <v>18.399999999999999</v>
      </c>
      <c r="P34" s="5">
        <v>14</v>
      </c>
      <c r="Q34" s="5">
        <v>19.899999999999999</v>
      </c>
      <c r="R34" s="5">
        <v>10.5</v>
      </c>
      <c r="S34" s="5">
        <v>9.8000000000000007</v>
      </c>
      <c r="T34" s="5">
        <v>23.2</v>
      </c>
      <c r="U34" s="5">
        <v>25.9</v>
      </c>
      <c r="V34" s="5">
        <v>13</v>
      </c>
      <c r="W34" s="5">
        <v>29.3</v>
      </c>
      <c r="X34" s="5">
        <v>27.7</v>
      </c>
      <c r="Y34" s="5">
        <v>36.200000000000003</v>
      </c>
      <c r="Z34" s="5">
        <v>32.5</v>
      </c>
    </row>
    <row r="35" spans="1:26" x14ac:dyDescent="0.2">
      <c r="B35" s="97" t="s">
        <v>253</v>
      </c>
      <c r="C35" s="4">
        <v>1.51</v>
      </c>
    </row>
    <row r="36" spans="1:26" x14ac:dyDescent="0.2">
      <c r="B36" s="20" t="s">
        <v>37</v>
      </c>
      <c r="C36" s="6">
        <v>2.4300000000000002</v>
      </c>
      <c r="D36" s="6"/>
      <c r="E36" s="5">
        <v>56.8</v>
      </c>
      <c r="F36" s="5">
        <v>46.7</v>
      </c>
      <c r="G36" s="125">
        <v>48.2</v>
      </c>
      <c r="H36" s="5">
        <v>45.7</v>
      </c>
      <c r="O36" s="5">
        <v>33.700000000000003</v>
      </c>
      <c r="P36" s="5">
        <v>36.5</v>
      </c>
      <c r="Q36" s="5">
        <v>42.6</v>
      </c>
      <c r="R36" s="5">
        <v>33.9</v>
      </c>
      <c r="S36" s="5">
        <v>40.9</v>
      </c>
      <c r="T36" s="5">
        <v>39.799999999999997</v>
      </c>
      <c r="U36" s="5">
        <v>40</v>
      </c>
      <c r="V36" s="5">
        <v>39.1</v>
      </c>
      <c r="W36" s="5">
        <v>29.3</v>
      </c>
      <c r="X36" s="5">
        <v>29.1</v>
      </c>
      <c r="Y36" s="5">
        <v>30.1</v>
      </c>
      <c r="Z36" s="5">
        <v>29.8</v>
      </c>
    </row>
    <row r="37" spans="1:26" x14ac:dyDescent="0.2">
      <c r="B37" s="20" t="s">
        <v>9</v>
      </c>
      <c r="C37" s="6">
        <v>8.0609999999999999</v>
      </c>
      <c r="D37" s="6"/>
      <c r="E37" s="5">
        <v>248.6</v>
      </c>
      <c r="F37" s="5">
        <v>233.4</v>
      </c>
      <c r="G37" s="125">
        <v>67.8</v>
      </c>
      <c r="H37" s="5">
        <v>120.1</v>
      </c>
      <c r="O37" s="5">
        <v>108.6</v>
      </c>
      <c r="P37" s="5">
        <v>142.5</v>
      </c>
      <c r="Q37" s="5">
        <v>123.7</v>
      </c>
      <c r="R37" s="5">
        <v>120.1</v>
      </c>
      <c r="S37" s="5">
        <v>119.5</v>
      </c>
      <c r="W37" s="5">
        <v>76.099999999999994</v>
      </c>
      <c r="X37" s="5">
        <v>78</v>
      </c>
      <c r="Y37" s="5">
        <v>433.8</v>
      </c>
      <c r="Z37" s="5">
        <v>61</v>
      </c>
    </row>
    <row r="38" spans="1:26" x14ac:dyDescent="0.2">
      <c r="B38" s="20" t="s">
        <v>38</v>
      </c>
      <c r="C38" s="6">
        <v>9.0510000000000002</v>
      </c>
      <c r="D38" s="6"/>
      <c r="E38" s="5">
        <v>452.2</v>
      </c>
      <c r="F38" s="5">
        <v>433.8</v>
      </c>
      <c r="G38" s="125">
        <v>264.89999999999998</v>
      </c>
      <c r="H38" s="5">
        <v>336</v>
      </c>
      <c r="O38" s="5">
        <v>429.9</v>
      </c>
      <c r="P38" s="5">
        <v>412.5</v>
      </c>
      <c r="Q38" s="5">
        <v>428</v>
      </c>
      <c r="R38" s="5">
        <v>499.7</v>
      </c>
      <c r="S38" s="5">
        <v>405.5</v>
      </c>
      <c r="T38" s="5">
        <v>491.1</v>
      </c>
      <c r="U38" s="5">
        <v>481.7</v>
      </c>
      <c r="V38" s="5">
        <v>597.9</v>
      </c>
      <c r="W38" s="5">
        <v>259.39999999999998</v>
      </c>
      <c r="X38" s="5">
        <v>268.8</v>
      </c>
      <c r="Y38" s="5">
        <v>265.3</v>
      </c>
      <c r="Z38" s="5">
        <v>255.1</v>
      </c>
    </row>
    <row r="39" spans="1:26" x14ac:dyDescent="0.2">
      <c r="B39" s="20" t="s">
        <v>10</v>
      </c>
      <c r="C39" s="6">
        <v>14.115</v>
      </c>
      <c r="D39" s="6"/>
      <c r="E39" s="5">
        <v>5458.6</v>
      </c>
      <c r="F39" s="5">
        <v>6453.4</v>
      </c>
      <c r="G39" s="125">
        <v>7294.5</v>
      </c>
      <c r="H39" s="5">
        <v>6255.7</v>
      </c>
      <c r="O39" s="5">
        <v>7199.2</v>
      </c>
      <c r="P39" s="5">
        <v>8233.2999999999993</v>
      </c>
      <c r="Q39" s="5">
        <v>7166.2</v>
      </c>
      <c r="R39" s="5">
        <v>6605.7</v>
      </c>
      <c r="S39" s="5">
        <v>7401.5</v>
      </c>
      <c r="T39" s="5">
        <v>6801</v>
      </c>
      <c r="U39" s="5">
        <v>6684.6</v>
      </c>
      <c r="V39" s="5">
        <v>7930.7</v>
      </c>
      <c r="W39" s="5">
        <v>6845.9</v>
      </c>
      <c r="X39" s="5">
        <v>7392.5</v>
      </c>
      <c r="Y39" s="5">
        <v>7471.2</v>
      </c>
      <c r="Z39" s="5">
        <v>7372.5</v>
      </c>
    </row>
    <row r="40" spans="1:26" x14ac:dyDescent="0.2">
      <c r="B40" s="97" t="s">
        <v>252</v>
      </c>
      <c r="C40" s="4">
        <v>13.11</v>
      </c>
    </row>
    <row r="42" spans="1:26" s="7" customFormat="1" x14ac:dyDescent="0.2">
      <c r="A42" s="8"/>
      <c r="B42" s="22" t="s">
        <v>50</v>
      </c>
      <c r="C42" s="6" t="s">
        <v>28</v>
      </c>
      <c r="D42" s="6"/>
      <c r="G42" s="127"/>
    </row>
    <row r="43" spans="1:26" s="7" customFormat="1" x14ac:dyDescent="0.2">
      <c r="A43" s="23" t="s">
        <v>14</v>
      </c>
      <c r="B43" s="22" t="s">
        <v>40</v>
      </c>
      <c r="C43" s="11">
        <v>2</v>
      </c>
      <c r="D43" s="11"/>
      <c r="E43" s="15">
        <f>IF(E22,E22*(VLOOKUP(E$1,Conditions!$A:$CT,MATCH($B43&amp;"_m1",Conditions!$S$1:$CT$1,0)+Conditions!$Q$2,FALSE)*E$19+E$18*VLOOKUP(E$1,Conditions!$A:$CT,MATCH($B43&amp;"_m2",Conditions!$S$1:$CT$1,0)+Conditions!$Q$2,FALSE))+VLOOKUP(E$1,Conditions!$A:$CT,MATCH($B43&amp;"_b",Conditions!$S$1:$CT$1,0)+Conditions!$Q$2,FALSE),"")</f>
        <v>9.8291346510123501E-2</v>
      </c>
      <c r="F43" s="15">
        <f>IF(F22,F22*(VLOOKUP(F$1,Conditions!$A:$CT,MATCH($B43&amp;"_m1",Conditions!$S$1:$CT$1,0)+Conditions!$Q$2,FALSE)*F$19+F$18*VLOOKUP(F$1,Conditions!$A:$CT,MATCH($B43&amp;"_m2",Conditions!$S$1:$CT$1,0)+Conditions!$Q$2,FALSE))+VLOOKUP(F$1,Conditions!$A:$CT,MATCH($B43&amp;"_b",Conditions!$S$1:$CT$1,0)+Conditions!$Q$2,FALSE),"")</f>
        <v>9.8291346510123501E-2</v>
      </c>
      <c r="G43" s="128">
        <f>IF(G22,G22*(VLOOKUP(G$1,Conditions!$A:$CT,MATCH($B43&amp;"_m1",Conditions!$S$1:$CT$1,0)+Conditions!$Q$2,FALSE)*G$19+G$18*VLOOKUP(G$1,Conditions!$A:$CT,MATCH($B43&amp;"_m2",Conditions!$S$1:$CT$1,0)+Conditions!$Q$2,FALSE))+VLOOKUP(G$1,Conditions!$A:$CT,MATCH($B43&amp;"_b",Conditions!$S$1:$CT$1,0)+Conditions!$Q$2,FALSE),"")</f>
        <v>0.12756236710983393</v>
      </c>
      <c r="H43" s="15">
        <f>IF(H22,H22*(VLOOKUP(H$1,Conditions!$A:$CT,MATCH($B43&amp;"_m1",Conditions!$S$1:$CT$1,0)+Conditions!$Q$2,FALSE)*H$19+H$18*VLOOKUP(H$1,Conditions!$A:$CT,MATCH($B43&amp;"_m2",Conditions!$S$1:$CT$1,0)+Conditions!$Q$2,FALSE))+VLOOKUP(H$1,Conditions!$A:$CT,MATCH($B43&amp;"_b",Conditions!$S$1:$CT$1,0)+Conditions!$Q$2,FALSE),"")</f>
        <v>9.8291346510123501E-2</v>
      </c>
      <c r="I43" s="15">
        <f>IF(I22,I22*(VLOOKUP(I$1,Conditions!$A:$CT,MATCH($B43&amp;"_m1",Conditions!$S$1:$CT$1,0)+Conditions!$Q$2,FALSE)*I$19+I$18*VLOOKUP(I$1,Conditions!$A:$CT,MATCH($B43&amp;"_m2",Conditions!$S$1:$CT$1,0)+Conditions!$Q$2,FALSE))+VLOOKUP(I$1,Conditions!$A:$CT,MATCH($B43&amp;"_b",Conditions!$S$1:$CT$1,0)+Conditions!$Q$2,FALSE),"")</f>
        <v>8.9389269921367823E-2</v>
      </c>
      <c r="J43" s="15">
        <f>IF(J22,J22*(VLOOKUP(J$1,Conditions!$A:$CT,MATCH($B43&amp;"_m1",Conditions!$S$1:$CT$1,0)+Conditions!$Q$2,FALSE)*J$19+J$18*VLOOKUP(J$1,Conditions!$A:$CT,MATCH($B43&amp;"_m2",Conditions!$S$1:$CT$1,0)+Conditions!$Q$2,FALSE))+VLOOKUP(J$1,Conditions!$A:$CT,MATCH($B43&amp;"_b",Conditions!$S$1:$CT$1,0)+Conditions!$Q$2,FALSE),"")</f>
        <v>8.9389269921367823E-2</v>
      </c>
      <c r="K43" s="15">
        <f>IF(K22,K22*(VLOOKUP(K$1,Conditions!$A:$CT,MATCH($B43&amp;"_m1",Conditions!$S$1:$CT$1,0)+Conditions!$Q$2,FALSE)*K$19+K$18*VLOOKUP(K$1,Conditions!$A:$CT,MATCH($B43&amp;"_m2",Conditions!$S$1:$CT$1,0)+Conditions!$Q$2,FALSE))+VLOOKUP(K$1,Conditions!$A:$CT,MATCH($B43&amp;"_b",Conditions!$S$1:$CT$1,0)+Conditions!$Q$2,FALSE),"")</f>
        <v>8.9389269921367823E-2</v>
      </c>
      <c r="L43" s="15">
        <f>IF(L22,L22*(VLOOKUP(L$1,Conditions!$A:$CT,MATCH($B43&amp;"_m1",Conditions!$S$1:$CT$1,0)+Conditions!$Q$2,FALSE)*L$19+L$18*VLOOKUP(L$1,Conditions!$A:$CT,MATCH($B43&amp;"_m2",Conditions!$S$1:$CT$1,0)+Conditions!$Q$2,FALSE))+VLOOKUP(L$1,Conditions!$A:$CT,MATCH($B43&amp;"_b",Conditions!$S$1:$CT$1,0)+Conditions!$Q$2,FALSE),"")</f>
        <v>8.9389269921367823E-2</v>
      </c>
      <c r="M43" s="15">
        <f>IF(M22,M22*(VLOOKUP(M$1,Conditions!$A:$CT,MATCH($B43&amp;"_m1",Conditions!$S$1:$CT$1,0)+Conditions!$Q$2,FALSE)*M$19+M$18*VLOOKUP(M$1,Conditions!$A:$CT,MATCH($B43&amp;"_m2",Conditions!$S$1:$CT$1,0)+Conditions!$Q$2,FALSE))+VLOOKUP(M$1,Conditions!$A:$CT,MATCH($B43&amp;"_b",Conditions!$S$1:$CT$1,0)+Conditions!$Q$2,FALSE),"")</f>
        <v>8.9389269921367823E-2</v>
      </c>
      <c r="N43" s="15">
        <f>IF(N22,N22*(VLOOKUP(N$1,Conditions!$A:$CT,MATCH($B43&amp;"_m1",Conditions!$S$1:$CT$1,0)+Conditions!$Q$2,FALSE)*N$19+N$18*VLOOKUP(N$1,Conditions!$A:$CT,MATCH($B43&amp;"_m2",Conditions!$S$1:$CT$1,0)+Conditions!$Q$2,FALSE))+VLOOKUP(N$1,Conditions!$A:$CT,MATCH($B43&amp;"_b",Conditions!$S$1:$CT$1,0)+Conditions!$Q$2,FALSE),"")</f>
        <v>8.9389269921367823E-2</v>
      </c>
      <c r="O43" s="15">
        <f>IF(O22,O22*(VLOOKUP(O$1,Conditions!$A:$CT,MATCH($B43&amp;"_m1",Conditions!$S$1:$CT$1,0)+Conditions!$Q$2,FALSE)*O$19+O$18*VLOOKUP(O$1,Conditions!$A:$CT,MATCH($B43&amp;"_m2",Conditions!$S$1:$CT$1,0)+Conditions!$Q$2,FALSE))+VLOOKUP(O$1,Conditions!$A:$CT,MATCH($B43&amp;"_b",Conditions!$S$1:$CT$1,0)+Conditions!$Q$2,FALSE),"")</f>
        <v>0.10112657972527486</v>
      </c>
      <c r="P43" s="15">
        <f>IF(P22,P22*(VLOOKUP(P$1,Conditions!$A:$CT,MATCH($B43&amp;"_m1",Conditions!$S$1:$CT$1,0)+Conditions!$Q$2,FALSE)*P$19+P$18*VLOOKUP(P$1,Conditions!$A:$CT,MATCH($B43&amp;"_m2",Conditions!$S$1:$CT$1,0)+Conditions!$Q$2,FALSE))+VLOOKUP(P$1,Conditions!$A:$CT,MATCH($B43&amp;"_b",Conditions!$S$1:$CT$1,0)+Conditions!$Q$2,FALSE),"")</f>
        <v>0.12633552299351158</v>
      </c>
      <c r="Q43" s="15">
        <f>IF(Q22,Q22*(VLOOKUP(Q$1,Conditions!$A:$CT,MATCH($B43&amp;"_m1",Conditions!$S$1:$CT$1,0)+Conditions!$Q$2,FALSE)*Q$19+Q$18*VLOOKUP(Q$1,Conditions!$A:$CT,MATCH($B43&amp;"_m2",Conditions!$S$1:$CT$1,0)+Conditions!$Q$2,FALSE))+VLOOKUP(Q$1,Conditions!$A:$CT,MATCH($B43&amp;"_b",Conditions!$S$1:$CT$1,0)+Conditions!$Q$2,FALSE),"")</f>
        <v>0.12633552299351158</v>
      </c>
      <c r="R43" s="15">
        <f>IF(R22,R22*(VLOOKUP(R$1,Conditions!$A:$CT,MATCH($B43&amp;"_m1",Conditions!$S$1:$CT$1,0)+Conditions!$Q$2,FALSE)*R$19+R$18*VLOOKUP(R$1,Conditions!$A:$CT,MATCH($B43&amp;"_m2",Conditions!$S$1:$CT$1,0)+Conditions!$Q$2,FALSE))+VLOOKUP(R$1,Conditions!$A:$CT,MATCH($B43&amp;"_b",Conditions!$S$1:$CT$1,0)+Conditions!$Q$2,FALSE),"")</f>
        <v>0.12280268527480298</v>
      </c>
      <c r="S43" s="15">
        <f>IF(S22,S22*(VLOOKUP(S$1,Conditions!$A:$CT,MATCH($B43&amp;"_m1",Conditions!$S$1:$CT$1,0)+Conditions!$Q$2,FALSE)*S$19+S$18*VLOOKUP(S$1,Conditions!$A:$CT,MATCH($B43&amp;"_m2",Conditions!$S$1:$CT$1,0)+Conditions!$Q$2,FALSE))+VLOOKUP(S$1,Conditions!$A:$CT,MATCH($B43&amp;"_b",Conditions!$S$1:$CT$1,0)+Conditions!$Q$2,FALSE),"")</f>
        <v>0.12280268527480298</v>
      </c>
      <c r="T43" s="15">
        <f>IF(T22,T22*(VLOOKUP(T$1,Conditions!$A:$CT,MATCH($B43&amp;"_m1",Conditions!$S$1:$CT$1,0)+Conditions!$Q$2,FALSE)*T$19+T$18*VLOOKUP(T$1,Conditions!$A:$CT,MATCH($B43&amp;"_m2",Conditions!$S$1:$CT$1,0)+Conditions!$Q$2,FALSE))+VLOOKUP(T$1,Conditions!$A:$CT,MATCH($B43&amp;"_b",Conditions!$S$1:$CT$1,0)+Conditions!$Q$2,FALSE),"")</f>
        <v>0.12280268527480298</v>
      </c>
      <c r="U43" s="15">
        <f>IF(U22,U22*(VLOOKUP(U$1,Conditions!$A:$CT,MATCH($B43&amp;"_m1",Conditions!$S$1:$CT$1,0)+Conditions!$Q$2,FALSE)*U$19+U$18*VLOOKUP(U$1,Conditions!$A:$CT,MATCH($B43&amp;"_m2",Conditions!$S$1:$CT$1,0)+Conditions!$Q$2,FALSE))+VLOOKUP(U$1,Conditions!$A:$CT,MATCH($B43&amp;"_b",Conditions!$S$1:$CT$1,0)+Conditions!$Q$2,FALSE),"")</f>
        <v>0.12280268527480298</v>
      </c>
      <c r="V43" s="15">
        <f>IF(V22,V22*(VLOOKUP(V$1,Conditions!$A:$CT,MATCH($B43&amp;"_m1",Conditions!$S$1:$CT$1,0)+Conditions!$Q$2,FALSE)*V$19+V$18*VLOOKUP(V$1,Conditions!$A:$CT,MATCH($B43&amp;"_m2",Conditions!$S$1:$CT$1,0)+Conditions!$Q$2,FALSE))+VLOOKUP(V$1,Conditions!$A:$CT,MATCH($B43&amp;"_b",Conditions!$S$1:$CT$1,0)+Conditions!$Q$2,FALSE),"")</f>
        <v>0.12280268527480298</v>
      </c>
      <c r="W43" s="15">
        <f>IF(W22,W22*(VLOOKUP(W$1,Conditions!$A:$CT,MATCH($B43&amp;"_m1",Conditions!$S$1:$CT$1,0)+Conditions!$Q$2,FALSE)*W$19+W$18*VLOOKUP(W$1,Conditions!$A:$CT,MATCH($B43&amp;"_m2",Conditions!$S$1:$CT$1,0)+Conditions!$Q$2,FALSE))+VLOOKUP(W$1,Conditions!$A:$CT,MATCH($B43&amp;"_b",Conditions!$S$1:$CT$1,0)+Conditions!$Q$2,FALSE),"")</f>
        <v>0.12265701068784282</v>
      </c>
      <c r="X43" s="15">
        <f>IF(X22,X22*(VLOOKUP(X$1,Conditions!$A:$CT,MATCH($B43&amp;"_m1",Conditions!$S$1:$CT$1,0)+Conditions!$Q$2,FALSE)*X$19+X$18*VLOOKUP(X$1,Conditions!$A:$CT,MATCH($B43&amp;"_m2",Conditions!$S$1:$CT$1,0)+Conditions!$Q$2,FALSE))+VLOOKUP(X$1,Conditions!$A:$CT,MATCH($B43&amp;"_b",Conditions!$S$1:$CT$1,0)+Conditions!$Q$2,FALSE),"")</f>
        <v>0.12265701068784282</v>
      </c>
      <c r="Y43" s="15">
        <f>IF(Y22,Y22*(VLOOKUP(Y$1,Conditions!$A:$CT,MATCH($B43&amp;"_m1",Conditions!$S$1:$CT$1,0)+Conditions!$Q$2,FALSE)*Y$19+Y$18*VLOOKUP(Y$1,Conditions!$A:$CT,MATCH($B43&amp;"_m2",Conditions!$S$1:$CT$1,0)+Conditions!$Q$2,FALSE))+VLOOKUP(Y$1,Conditions!$A:$CT,MATCH($B43&amp;"_b",Conditions!$S$1:$CT$1,0)+Conditions!$Q$2,FALSE),"")</f>
        <v>0.12265701068784282</v>
      </c>
      <c r="Z43" s="15">
        <f>IF(Z22,Z22*(VLOOKUP(Z$1,Conditions!$A:$CT,MATCH($B43&amp;"_m1",Conditions!$S$1:$CT$1,0)+Conditions!$Q$2,FALSE)*Z$19+Z$18*VLOOKUP(Z$1,Conditions!$A:$CT,MATCH($B43&amp;"_m2",Conditions!$S$1:$CT$1,0)+Conditions!$Q$2,FALSE))+VLOOKUP(Z$1,Conditions!$A:$CT,MATCH($B43&amp;"_b",Conditions!$S$1:$CT$1,0)+Conditions!$Q$2,FALSE),"")</f>
        <v>0.12265701068784282</v>
      </c>
    </row>
    <row r="44" spans="1:26" s="7" customFormat="1" x14ac:dyDescent="0.2">
      <c r="A44" s="8"/>
      <c r="B44" s="21" t="str">
        <f>CONCATENATE(B26,"_",$C$42)</f>
        <v>methane_FID</v>
      </c>
      <c r="C44" s="11">
        <v>1</v>
      </c>
      <c r="D44" s="11"/>
      <c r="E44" s="15">
        <f>IF(E26,E26*(VLOOKUP(E$1,Conditions!$A:$CT,MATCH($B44&amp;"_m1",Conditions!$S$1:$CT$1,0)+Conditions!$Q$2,FALSE)*E$19+E$18*VLOOKUP(E$1,Conditions!$A:$CT,MATCH($B44&amp;"_m2",Conditions!$S$1:$CT$1,0)+Conditions!$Q$2,FALSE))+VLOOKUP(E$1,Conditions!$A:$CT,MATCH($B44&amp;"_b",Conditions!$S$1:$CT$1,0)+Conditions!$Q$2,FALSE),"")</f>
        <v>5.2089368225978198E-2</v>
      </c>
      <c r="F44" s="15">
        <f>IF(F26,F26*(VLOOKUP(F$1,Conditions!$A:$CT,MATCH($B44&amp;"_m1",Conditions!$S$1:$CT$1,0)+Conditions!$Q$2,FALSE)*F$19+F$18*VLOOKUP(F$1,Conditions!$A:$CT,MATCH($B44&amp;"_m2",Conditions!$S$1:$CT$1,0)+Conditions!$Q$2,FALSE))+VLOOKUP(F$1,Conditions!$A:$CT,MATCH($B44&amp;"_b",Conditions!$S$1:$CT$1,0)+Conditions!$Q$2,FALSE),"")</f>
        <v>6.0350237195736858E-2</v>
      </c>
      <c r="G44" s="128">
        <f>IF(G26,G26*(VLOOKUP(G$1,Conditions!$A:$CT,MATCH($B44&amp;"_m1",Conditions!$S$1:$CT$1,0)+Conditions!$Q$2,FALSE)*G$19+G$18*VLOOKUP(G$1,Conditions!$A:$CT,MATCH($B44&amp;"_m2",Conditions!$S$1:$CT$1,0)+Conditions!$Q$2,FALSE))+VLOOKUP(G$1,Conditions!$A:$CT,MATCH($B44&amp;"_b",Conditions!$S$1:$CT$1,0)+Conditions!$Q$2,FALSE),"")</f>
        <v>6.2415454438176518E-2</v>
      </c>
      <c r="H44" s="15">
        <f>IF(H26,H26*(VLOOKUP(H$1,Conditions!$A:$CT,MATCH($B44&amp;"_m1",Conditions!$S$1:$CT$1,0)+Conditions!$Q$2,FALSE)*H$19+H$18*VLOOKUP(H$1,Conditions!$A:$CT,MATCH($B44&amp;"_m2",Conditions!$S$1:$CT$1,0)+Conditions!$Q$2,FALSE))+VLOOKUP(H$1,Conditions!$A:$CT,MATCH($B44&amp;"_b",Conditions!$S$1:$CT$1,0)+Conditions!$Q$2,FALSE),"")</f>
        <v>5.9202894283270378E-2</v>
      </c>
      <c r="I44" s="15">
        <f>IF(I26,I26*(VLOOKUP(I$1,Conditions!$A:$CT,MATCH($B44&amp;"_m1",Conditions!$S$1:$CT$1,0)+Conditions!$Q$2,FALSE)*I$19+I$18*VLOOKUP(I$1,Conditions!$A:$CT,MATCH($B44&amp;"_m2",Conditions!$S$1:$CT$1,0)+Conditions!$Q$2,FALSE))+VLOOKUP(I$1,Conditions!$A:$CT,MATCH($B44&amp;"_b",Conditions!$S$1:$CT$1,0)+Conditions!$Q$2,FALSE),"")</f>
        <v>5.7547992642453145E-2</v>
      </c>
      <c r="J44" s="15">
        <f>IF(J26,J26*(VLOOKUP(J$1,Conditions!$A:$CT,MATCH($B44&amp;"_m1",Conditions!$S$1:$CT$1,0)+Conditions!$Q$2,FALSE)*J$19+J$18*VLOOKUP(J$1,Conditions!$A:$CT,MATCH($B44&amp;"_m2",Conditions!$S$1:$CT$1,0)+Conditions!$Q$2,FALSE))+VLOOKUP(J$1,Conditions!$A:$CT,MATCH($B44&amp;"_b",Conditions!$S$1:$CT$1,0)+Conditions!$Q$2,FALSE),"")</f>
        <v>5.7043185689449175E-2</v>
      </c>
      <c r="K44" s="15">
        <f>IF(K26,K26*(VLOOKUP(K$1,Conditions!$A:$CT,MATCH($B44&amp;"_m1",Conditions!$S$1:$CT$1,0)+Conditions!$Q$2,FALSE)*K$19+K$18*VLOOKUP(K$1,Conditions!$A:$CT,MATCH($B44&amp;"_m2",Conditions!$S$1:$CT$1,0)+Conditions!$Q$2,FALSE))+VLOOKUP(K$1,Conditions!$A:$CT,MATCH($B44&amp;"_b",Conditions!$S$1:$CT$1,0)+Conditions!$Q$2,FALSE),"")</f>
        <v>5.6285975259943208E-2</v>
      </c>
      <c r="L44" s="15">
        <f>IF(L26,L26*(VLOOKUP(L$1,Conditions!$A:$CT,MATCH($B44&amp;"_m1",Conditions!$S$1:$CT$1,0)+Conditions!$Q$2,FALSE)*L$19+L$18*VLOOKUP(L$1,Conditions!$A:$CT,MATCH($B44&amp;"_m2",Conditions!$S$1:$CT$1,0)+Conditions!$Q$2,FALSE))+VLOOKUP(L$1,Conditions!$A:$CT,MATCH($B44&amp;"_b",Conditions!$S$1:$CT$1,0)+Conditions!$Q$2,FALSE),"")</f>
        <v>5.7800396118955127E-2</v>
      </c>
      <c r="M44" s="15">
        <f>IF(M26,M26*(VLOOKUP(M$1,Conditions!$A:$CT,MATCH($B44&amp;"_m1",Conditions!$S$1:$CT$1,0)+Conditions!$Q$2,FALSE)*M$19+M$18*VLOOKUP(M$1,Conditions!$A:$CT,MATCH($B44&amp;"_m2",Conditions!$S$1:$CT$1,0)+Conditions!$Q$2,FALSE))+VLOOKUP(M$1,Conditions!$A:$CT,MATCH($B44&amp;"_b",Conditions!$S$1:$CT$1,0)+Conditions!$Q$2,FALSE),"")</f>
        <v>5.6033571783441219E-2</v>
      </c>
      <c r="N44" s="15">
        <f>IF(N26,N26*(VLOOKUP(N$1,Conditions!$A:$CT,MATCH($B44&amp;"_m1",Conditions!$S$1:$CT$1,0)+Conditions!$Q$2,FALSE)*N$19+N$18*VLOOKUP(N$1,Conditions!$A:$CT,MATCH($B44&amp;"_m2",Conditions!$S$1:$CT$1,0)+Conditions!$Q$2,FALSE))+VLOOKUP(N$1,Conditions!$A:$CT,MATCH($B44&amp;"_b",Conditions!$S$1:$CT$1,0)+Conditions!$Q$2,FALSE),"")</f>
        <v>5.7547992642453145E-2</v>
      </c>
      <c r="O44" s="15">
        <f>IF(O26,O26*(VLOOKUP(O$1,Conditions!$A:$CT,MATCH($B44&amp;"_m1",Conditions!$S$1:$CT$1,0)+Conditions!$Q$2,FALSE)*O$19+O$18*VLOOKUP(O$1,Conditions!$A:$CT,MATCH($B44&amp;"_m2",Conditions!$S$1:$CT$1,0)+Conditions!$Q$2,FALSE))+VLOOKUP(O$1,Conditions!$A:$CT,MATCH($B44&amp;"_b",Conditions!$S$1:$CT$1,0)+Conditions!$Q$2,FALSE),"")</f>
        <v>3.1547178302891117E-2</v>
      </c>
      <c r="P44" s="15">
        <f>IF(P26,P26*(VLOOKUP(P$1,Conditions!$A:$CT,MATCH($B44&amp;"_m1",Conditions!$S$1:$CT$1,0)+Conditions!$Q$2,FALSE)*P$19+P$18*VLOOKUP(P$1,Conditions!$A:$CT,MATCH($B44&amp;"_m2",Conditions!$S$1:$CT$1,0)+Conditions!$Q$2,FALSE))+VLOOKUP(P$1,Conditions!$A:$CT,MATCH($B44&amp;"_b",Conditions!$S$1:$CT$1,0)+Conditions!$Q$2,FALSE),"")</f>
        <v>3.3357262303876679E-2</v>
      </c>
      <c r="Q44" s="15">
        <f>IF(Q26,Q26*(VLOOKUP(Q$1,Conditions!$A:$CT,MATCH($B44&amp;"_m1",Conditions!$S$1:$CT$1,0)+Conditions!$Q$2,FALSE)*Q$19+Q$18*VLOOKUP(Q$1,Conditions!$A:$CT,MATCH($B44&amp;"_m2",Conditions!$S$1:$CT$1,0)+Conditions!$Q$2,FALSE))+VLOOKUP(Q$1,Conditions!$A:$CT,MATCH($B44&amp;"_b",Conditions!$S$1:$CT$1,0)+Conditions!$Q$2,FALSE),"")</f>
        <v>2.792701030092001E-2</v>
      </c>
      <c r="R44" s="15">
        <f>IF(R26,R26*(VLOOKUP(R$1,Conditions!$A:$CT,MATCH($B44&amp;"_m1",Conditions!$S$1:$CT$1,0)+Conditions!$Q$2,FALSE)*R$19+R$18*VLOOKUP(R$1,Conditions!$A:$CT,MATCH($B44&amp;"_m2",Conditions!$S$1:$CT$1,0)+Conditions!$Q$2,FALSE))+VLOOKUP(R$1,Conditions!$A:$CT,MATCH($B44&amp;"_b",Conditions!$S$1:$CT$1,0)+Conditions!$Q$2,FALSE),"")</f>
        <v>3.4747290424737565E-2</v>
      </c>
      <c r="S44" s="15">
        <f>IF(S26,S26*(VLOOKUP(S$1,Conditions!$A:$CT,MATCH($B44&amp;"_m1",Conditions!$S$1:$CT$1,0)+Conditions!$Q$2,FALSE)*S$19+S$18*VLOOKUP(S$1,Conditions!$A:$CT,MATCH($B44&amp;"_m2",Conditions!$S$1:$CT$1,0)+Conditions!$Q$2,FALSE))+VLOOKUP(S$1,Conditions!$A:$CT,MATCH($B44&amp;"_b",Conditions!$S$1:$CT$1,0)+Conditions!$Q$2,FALSE),"")</f>
        <v>3.5638246589474426E-2</v>
      </c>
      <c r="T44" s="15">
        <f>IF(T26,T26*(VLOOKUP(T$1,Conditions!$A:$CT,MATCH($B44&amp;"_m1",Conditions!$S$1:$CT$1,0)+Conditions!$Q$2,FALSE)*T$19+T$18*VLOOKUP(T$1,Conditions!$A:$CT,MATCH($B44&amp;"_m2",Conditions!$S$1:$CT$1,0)+Conditions!$Q$2,FALSE))+VLOOKUP(T$1,Conditions!$A:$CT,MATCH($B44&amp;"_b",Conditions!$S$1:$CT$1,0)+Conditions!$Q$2,FALSE),"")</f>
        <v>3.5044275812983194E-2</v>
      </c>
      <c r="U44" s="15">
        <f>IF(U26,U26*(VLOOKUP(U$1,Conditions!$A:$CT,MATCH($B44&amp;"_m1",Conditions!$S$1:$CT$1,0)+Conditions!$Q$2,FALSE)*U$19+U$18*VLOOKUP(U$1,Conditions!$A:$CT,MATCH($B44&amp;"_m2",Conditions!$S$1:$CT$1,0)+Conditions!$Q$2,FALSE))+VLOOKUP(U$1,Conditions!$A:$CT,MATCH($B44&amp;"_b",Conditions!$S$1:$CT$1,0)+Conditions!$Q$2,FALSE),"")</f>
        <v>3.5638246589474426E-2</v>
      </c>
      <c r="V44" s="15">
        <f>IF(V26,V26*(VLOOKUP(V$1,Conditions!$A:$CT,MATCH($B44&amp;"_m1",Conditions!$S$1:$CT$1,0)+Conditions!$Q$2,FALSE)*V$19+V$18*VLOOKUP(V$1,Conditions!$A:$CT,MATCH($B44&amp;"_m2",Conditions!$S$1:$CT$1,0)+Conditions!$Q$2,FALSE))+VLOOKUP(V$1,Conditions!$A:$CT,MATCH($B44&amp;"_b",Conditions!$S$1:$CT$1,0)+Conditions!$Q$2,FALSE),"")</f>
        <v>3.6232217365965665E-2</v>
      </c>
      <c r="W44" s="15">
        <f>IF(W26,W26*(VLOOKUP(W$1,Conditions!$A:$CT,MATCH($B44&amp;"_m1",Conditions!$S$1:$CT$1,0)+Conditions!$Q$2,FALSE)*W$19+W$18*VLOOKUP(W$1,Conditions!$A:$CT,MATCH($B44&amp;"_m2",Conditions!$S$1:$CT$1,0)+Conditions!$Q$2,FALSE))+VLOOKUP(W$1,Conditions!$A:$CT,MATCH($B44&amp;"_b",Conditions!$S$1:$CT$1,0)+Conditions!$Q$2,FALSE),"")</f>
        <v>5.2239426812739985E-2</v>
      </c>
      <c r="X44" s="15">
        <f>IF(X26,X26*(VLOOKUP(X$1,Conditions!$A:$CT,MATCH($B44&amp;"_m1",Conditions!$S$1:$CT$1,0)+Conditions!$Q$2,FALSE)*X$19+X$18*VLOOKUP(X$1,Conditions!$A:$CT,MATCH($B44&amp;"_m2",Conditions!$S$1:$CT$1,0)+Conditions!$Q$2,FALSE))+VLOOKUP(X$1,Conditions!$A:$CT,MATCH($B44&amp;"_b",Conditions!$S$1:$CT$1,0)+Conditions!$Q$2,FALSE),"")</f>
        <v>5.2922295137089528E-2</v>
      </c>
      <c r="Y44" s="15">
        <f>IF(Y26,Y26*(VLOOKUP(Y$1,Conditions!$A:$CT,MATCH($B44&amp;"_m1",Conditions!$S$1:$CT$1,0)+Conditions!$Q$2,FALSE)*Y$19+Y$18*VLOOKUP(Y$1,Conditions!$A:$CT,MATCH($B44&amp;"_m2",Conditions!$S$1:$CT$1,0)+Conditions!$Q$2,FALSE))+VLOOKUP(Y$1,Conditions!$A:$CT,MATCH($B44&amp;"_b",Conditions!$S$1:$CT$1,0)+Conditions!$Q$2,FALSE),"")</f>
        <v>5.2922295137089528E-2</v>
      </c>
      <c r="Z44" s="15">
        <f>IF(Z26,Z26*(VLOOKUP(Z$1,Conditions!$A:$CT,MATCH($B44&amp;"_m1",Conditions!$S$1:$CT$1,0)+Conditions!$Q$2,FALSE)*Z$19+Z$18*VLOOKUP(Z$1,Conditions!$A:$CT,MATCH($B44&amp;"_m2",Conditions!$S$1:$CT$1,0)+Conditions!$Q$2,FALSE))+VLOOKUP(Z$1,Conditions!$A:$CT,MATCH($B44&amp;"_b",Conditions!$S$1:$CT$1,0)+Conditions!$Q$2,FALSE),"")</f>
        <v>5.2922295137089528E-2</v>
      </c>
    </row>
    <row r="45" spans="1:26" s="7" customFormat="1" x14ac:dyDescent="0.2">
      <c r="A45" s="8"/>
      <c r="B45" s="21" t="str">
        <f>CONCATENATE(B27,"_",$C$42)</f>
        <v>ethane_FID</v>
      </c>
      <c r="C45" s="11">
        <v>2</v>
      </c>
      <c r="D45" s="11"/>
      <c r="E45" s="15">
        <f>IF(E27,E27*(VLOOKUP(E$1,Conditions!$A:$CT,MATCH($B45&amp;"_m1",Conditions!$S$1:$CT$1,0)+Conditions!$Q$2,FALSE)*E$19+E$18*VLOOKUP(E$1,Conditions!$A:$CT,MATCH($B45&amp;"_m2",Conditions!$S$1:$CT$1,0)+Conditions!$Q$2,FALSE))+VLOOKUP(E$1,Conditions!$A:$CT,MATCH($B45&amp;"_b",Conditions!$S$1:$CT$1,0)+Conditions!$Q$2,FALSE),"")</f>
        <v>3.1212186937414281E-2</v>
      </c>
      <c r="F45" s="15">
        <f>IF(F27,F27*(VLOOKUP(F$1,Conditions!$A:$CT,MATCH($B45&amp;"_m1",Conditions!$S$1:$CT$1,0)+Conditions!$Q$2,FALSE)*F$19+F$18*VLOOKUP(F$1,Conditions!$A:$CT,MATCH($B45&amp;"_m2",Conditions!$S$1:$CT$1,0)+Conditions!$Q$2,FALSE))+VLOOKUP(F$1,Conditions!$A:$CT,MATCH($B45&amp;"_b",Conditions!$S$1:$CT$1,0)+Conditions!$Q$2,FALSE),"")</f>
        <v>3.4883684257307021E-2</v>
      </c>
      <c r="G45" s="128">
        <f>IF(G27,G27*(VLOOKUP(G$1,Conditions!$A:$CT,MATCH($B45&amp;"_m1",Conditions!$S$1:$CT$1,0)+Conditions!$Q$2,FALSE)*G$19+G$18*VLOOKUP(G$1,Conditions!$A:$CT,MATCH($B45&amp;"_m2",Conditions!$S$1:$CT$1,0)+Conditions!$Q$2,FALSE))+VLOOKUP(G$1,Conditions!$A:$CT,MATCH($B45&amp;"_b",Conditions!$S$1:$CT$1,0)+Conditions!$Q$2,FALSE),"")</f>
        <v>3.6260495752266794E-2</v>
      </c>
      <c r="H45" s="15">
        <f>IF(H27,H27*(VLOOKUP(H$1,Conditions!$A:$CT,MATCH($B45&amp;"_m1",Conditions!$S$1:$CT$1,0)+Conditions!$Q$2,FALSE)*H$19+H$18*VLOOKUP(H$1,Conditions!$A:$CT,MATCH($B45&amp;"_m2",Conditions!$S$1:$CT$1,0)+Conditions!$Q$2,FALSE))+VLOOKUP(H$1,Conditions!$A:$CT,MATCH($B45&amp;"_b",Conditions!$S$1:$CT$1,0)+Conditions!$Q$2,FALSE),"")</f>
        <v>3.3506872762347241E-2</v>
      </c>
      <c r="I45" s="15">
        <f>IF(I27,I27*(VLOOKUP(I$1,Conditions!$A:$CT,MATCH($B45&amp;"_m1",Conditions!$S$1:$CT$1,0)+Conditions!$Q$2,FALSE)*I$19+I$18*VLOOKUP(I$1,Conditions!$A:$CT,MATCH($B45&amp;"_m2",Conditions!$S$1:$CT$1,0)+Conditions!$Q$2,FALSE))+VLOOKUP(I$1,Conditions!$A:$CT,MATCH($B45&amp;"_b",Conditions!$S$1:$CT$1,0)+Conditions!$Q$2,FALSE),"")</f>
        <v>4.2913050723663894E-2</v>
      </c>
      <c r="J45" s="15">
        <f>IF(J27,J27*(VLOOKUP(J$1,Conditions!$A:$CT,MATCH($B45&amp;"_m1",Conditions!$S$1:$CT$1,0)+Conditions!$Q$2,FALSE)*J$19+J$18*VLOOKUP(J$1,Conditions!$A:$CT,MATCH($B45&amp;"_m2",Conditions!$S$1:$CT$1,0)+Conditions!$Q$2,FALSE))+VLOOKUP(J$1,Conditions!$A:$CT,MATCH($B45&amp;"_b",Conditions!$S$1:$CT$1,0)+Conditions!$Q$2,FALSE),"")</f>
        <v>3.8874595099632092E-2</v>
      </c>
      <c r="K45" s="15">
        <f>IF(K27,K27*(VLOOKUP(K$1,Conditions!$A:$CT,MATCH($B45&amp;"_m1",Conditions!$S$1:$CT$1,0)+Conditions!$Q$2,FALSE)*K$19+K$18*VLOOKUP(K$1,Conditions!$A:$CT,MATCH($B45&amp;"_m2",Conditions!$S$1:$CT$1,0)+Conditions!$Q$2,FALSE))+VLOOKUP(K$1,Conditions!$A:$CT,MATCH($B45&amp;"_b",Conditions!$S$1:$CT$1,0)+Conditions!$Q$2,FALSE),"")</f>
        <v>3.3321718616588371E-2</v>
      </c>
      <c r="L45" s="15">
        <f>IF(L27,L27*(VLOOKUP(L$1,Conditions!$A:$CT,MATCH($B45&amp;"_m1",Conditions!$S$1:$CT$1,0)+Conditions!$Q$2,FALSE)*L$19+L$18*VLOOKUP(L$1,Conditions!$A:$CT,MATCH($B45&amp;"_m2",Conditions!$S$1:$CT$1,0)+Conditions!$Q$2,FALSE))+VLOOKUP(L$1,Conditions!$A:$CT,MATCH($B45&amp;"_b",Conditions!$S$1:$CT$1,0)+Conditions!$Q$2,FALSE),"")</f>
        <v>3.7864981193624143E-2</v>
      </c>
      <c r="M45" s="15">
        <f>IF(M27,M27*(VLOOKUP(M$1,Conditions!$A:$CT,MATCH($B45&amp;"_m1",Conditions!$S$1:$CT$1,0)+Conditions!$Q$2,FALSE)*M$19+M$18*VLOOKUP(M$1,Conditions!$A:$CT,MATCH($B45&amp;"_m2",Conditions!$S$1:$CT$1,0)+Conditions!$Q$2,FALSE))+VLOOKUP(M$1,Conditions!$A:$CT,MATCH($B45&amp;"_b",Conditions!$S$1:$CT$1,0)+Conditions!$Q$2,FALSE),"")</f>
        <v>3.0292876898564518E-2</v>
      </c>
      <c r="N45" s="15">
        <f>IF(N27,N27*(VLOOKUP(N$1,Conditions!$A:$CT,MATCH($B45&amp;"_m1",Conditions!$S$1:$CT$1,0)+Conditions!$Q$2,FALSE)*N$19+N$18*VLOOKUP(N$1,Conditions!$A:$CT,MATCH($B45&amp;"_m2",Conditions!$S$1:$CT$1,0)+Conditions!$Q$2,FALSE))+VLOOKUP(N$1,Conditions!$A:$CT,MATCH($B45&amp;"_b",Conditions!$S$1:$CT$1,0)+Conditions!$Q$2,FALSE),"")</f>
        <v>3.5340946428604268E-2</v>
      </c>
      <c r="O45" s="15">
        <f>IF(O27,O27*(VLOOKUP(O$1,Conditions!$A:$CT,MATCH($B45&amp;"_m1",Conditions!$S$1:$CT$1,0)+Conditions!$Q$2,FALSE)*O$19+O$18*VLOOKUP(O$1,Conditions!$A:$CT,MATCH($B45&amp;"_m2",Conditions!$S$1:$CT$1,0)+Conditions!$Q$2,FALSE))+VLOOKUP(O$1,Conditions!$A:$CT,MATCH($B45&amp;"_b",Conditions!$S$1:$CT$1,0)+Conditions!$Q$2,FALSE),"")</f>
        <v>3.4137472308339363E-2</v>
      </c>
      <c r="P45" s="15">
        <f>IF(P27,P27*(VLOOKUP(P$1,Conditions!$A:$CT,MATCH($B45&amp;"_m1",Conditions!$S$1:$CT$1,0)+Conditions!$Q$2,FALSE)*P$19+P$18*VLOOKUP(P$1,Conditions!$A:$CT,MATCH($B45&amp;"_m2",Conditions!$S$1:$CT$1,0)+Conditions!$Q$2,FALSE))+VLOOKUP(P$1,Conditions!$A:$CT,MATCH($B45&amp;"_b",Conditions!$S$1:$CT$1,0)+Conditions!$Q$2,FALSE),"")</f>
        <v>3.8274807167734924E-2</v>
      </c>
      <c r="Q45" s="15">
        <f>IF(Q27,Q27*(VLOOKUP(Q$1,Conditions!$A:$CT,MATCH($B45&amp;"_m1",Conditions!$S$1:$CT$1,0)+Conditions!$Q$2,FALSE)*Q$19+Q$18*VLOOKUP(Q$1,Conditions!$A:$CT,MATCH($B45&amp;"_m2",Conditions!$S$1:$CT$1,0)+Conditions!$Q$2,FALSE))+VLOOKUP(Q$1,Conditions!$A:$CT,MATCH($B45&amp;"_b",Conditions!$S$1:$CT$1,0)+Conditions!$Q$2,FALSE),"")</f>
        <v>2.7414303161821585E-2</v>
      </c>
      <c r="R45" s="15">
        <f>IF(R27,R27*(VLOOKUP(R$1,Conditions!$A:$CT,MATCH($B45&amp;"_m1",Conditions!$S$1:$CT$1,0)+Conditions!$Q$2,FALSE)*R$19+R$18*VLOOKUP(R$1,Conditions!$A:$CT,MATCH($B45&amp;"_m2",Conditions!$S$1:$CT$1,0)+Conditions!$Q$2,FALSE))+VLOOKUP(R$1,Conditions!$A:$CT,MATCH($B45&amp;"_b",Conditions!$S$1:$CT$1,0)+Conditions!$Q$2,FALSE),"")</f>
        <v>3.0296969319379283E-2</v>
      </c>
      <c r="S45" s="15">
        <f>IF(S27,S27*(VLOOKUP(S$1,Conditions!$A:$CT,MATCH($B45&amp;"_m1",Conditions!$S$1:$CT$1,0)+Conditions!$Q$2,FALSE)*S$19+S$18*VLOOKUP(S$1,Conditions!$A:$CT,MATCH($B45&amp;"_m2",Conditions!$S$1:$CT$1,0)+Conditions!$Q$2,FALSE))+VLOOKUP(S$1,Conditions!$A:$CT,MATCH($B45&amp;"_b",Conditions!$S$1:$CT$1,0)+Conditions!$Q$2,FALSE),"")</f>
        <v>3.2672852425344248E-2</v>
      </c>
      <c r="T45" s="15">
        <f>IF(T27,T27*(VLOOKUP(T$1,Conditions!$A:$CT,MATCH($B45&amp;"_m1",Conditions!$S$1:$CT$1,0)+Conditions!$Q$2,FALSE)*T$19+T$18*VLOOKUP(T$1,Conditions!$A:$CT,MATCH($B45&amp;"_m2",Conditions!$S$1:$CT$1,0)+Conditions!$Q$2,FALSE))+VLOOKUP(T$1,Conditions!$A:$CT,MATCH($B45&amp;"_b",Conditions!$S$1:$CT$1,0)+Conditions!$Q$2,FALSE),"")</f>
        <v>3.0296969319379283E-2</v>
      </c>
      <c r="U45" s="15">
        <f>IF(U27,U27*(VLOOKUP(U$1,Conditions!$A:$CT,MATCH($B45&amp;"_m1",Conditions!$S$1:$CT$1,0)+Conditions!$Q$2,FALSE)*U$19+U$18*VLOOKUP(U$1,Conditions!$A:$CT,MATCH($B45&amp;"_m2",Conditions!$S$1:$CT$1,0)+Conditions!$Q$2,FALSE))+VLOOKUP(U$1,Conditions!$A:$CT,MATCH($B45&amp;"_b",Conditions!$S$1:$CT$1,0)+Conditions!$Q$2,FALSE),"")</f>
        <v>2.910902776639681E-2</v>
      </c>
      <c r="V45" s="15">
        <f>IF(V27,V27*(VLOOKUP(V$1,Conditions!$A:$CT,MATCH($B45&amp;"_m1",Conditions!$S$1:$CT$1,0)+Conditions!$Q$2,FALSE)*V$19+V$18*VLOOKUP(V$1,Conditions!$A:$CT,MATCH($B45&amp;"_m2",Conditions!$S$1:$CT$1,0)+Conditions!$Q$2,FALSE))+VLOOKUP(V$1,Conditions!$A:$CT,MATCH($B45&amp;"_b",Conditions!$S$1:$CT$1,0)+Conditions!$Q$2,FALSE),"")</f>
        <v>3.3860793978326732E-2</v>
      </c>
      <c r="W45" s="15">
        <f>IF(W27,W27*(VLOOKUP(W$1,Conditions!$A:$CT,MATCH($B45&amp;"_m1",Conditions!$S$1:$CT$1,0)+Conditions!$Q$2,FALSE)*W$19+W$18*VLOOKUP(W$1,Conditions!$A:$CT,MATCH($B45&amp;"_m2",Conditions!$S$1:$CT$1,0)+Conditions!$Q$2,FALSE))+VLOOKUP(W$1,Conditions!$A:$CT,MATCH($B45&amp;"_b",Conditions!$S$1:$CT$1,0)+Conditions!$Q$2,FALSE),"")</f>
        <v>3.5513612584502224E-2</v>
      </c>
      <c r="X45" s="15">
        <f>IF(X27,X27*(VLOOKUP(X$1,Conditions!$A:$CT,MATCH($B45&amp;"_m1",Conditions!$S$1:$CT$1,0)+Conditions!$Q$2,FALSE)*X$19+X$18*VLOOKUP(X$1,Conditions!$A:$CT,MATCH($B45&amp;"_m2",Conditions!$S$1:$CT$1,0)+Conditions!$Q$2,FALSE))+VLOOKUP(X$1,Conditions!$A:$CT,MATCH($B45&amp;"_b",Conditions!$S$1:$CT$1,0)+Conditions!$Q$2,FALSE),"")</f>
        <v>3.6196480908851761E-2</v>
      </c>
      <c r="Y45" s="15">
        <f>IF(Y27,Y27*(VLOOKUP(Y$1,Conditions!$A:$CT,MATCH($B45&amp;"_m1",Conditions!$S$1:$CT$1,0)+Conditions!$Q$2,FALSE)*Y$19+Y$18*VLOOKUP(Y$1,Conditions!$A:$CT,MATCH($B45&amp;"_m2",Conditions!$S$1:$CT$1,0)+Conditions!$Q$2,FALSE))+VLOOKUP(Y$1,Conditions!$A:$CT,MATCH($B45&amp;"_b",Conditions!$S$1:$CT$1,0)+Conditions!$Q$2,FALSE),"")</f>
        <v>3.6196480908851761E-2</v>
      </c>
      <c r="Z45" s="15">
        <f>IF(Z27,Z27*(VLOOKUP(Z$1,Conditions!$A:$CT,MATCH($B45&amp;"_m1",Conditions!$S$1:$CT$1,0)+Conditions!$Q$2,FALSE)*Z$19+Z$18*VLOOKUP(Z$1,Conditions!$A:$CT,MATCH($B45&amp;"_m2",Conditions!$S$1:$CT$1,0)+Conditions!$Q$2,FALSE))+VLOOKUP(Z$1,Conditions!$A:$CT,MATCH($B45&amp;"_b",Conditions!$S$1:$CT$1,0)+Conditions!$Q$2,FALSE),"")</f>
        <v>3.5513612584502224E-2</v>
      </c>
    </row>
    <row r="46" spans="1:26" s="7" customFormat="1" x14ac:dyDescent="0.2">
      <c r="A46" s="8"/>
      <c r="B46" s="21" t="str">
        <f>CONCATENATE(B28,"_",$C$42)</f>
        <v>methanol_FID</v>
      </c>
      <c r="C46" s="11">
        <v>1</v>
      </c>
      <c r="D46" s="11"/>
      <c r="E46" s="15">
        <f>IF(E28,E28*(VLOOKUP(E$1,Conditions!$A:$CT,MATCH($B46&amp;"_m1",Conditions!$S$1:$CT$1,0)+Conditions!$Q$2,FALSE)*E$19+E$18*VLOOKUP(E$1,Conditions!$A:$CT,MATCH($B46&amp;"_m2",Conditions!$S$1:$CT$1,0)+Conditions!$Q$2,FALSE))+VLOOKUP(E$1,Conditions!$A:$CT,MATCH($B46&amp;"_b",Conditions!$S$1:$CT$1,0)+Conditions!$Q$2,FALSE),"")</f>
        <v>6.2699174505102524E-5</v>
      </c>
      <c r="F46" s="15">
        <f>IF(F28,F28*(VLOOKUP(F$1,Conditions!$A:$CT,MATCH($B46&amp;"_m1",Conditions!$S$1:$CT$1,0)+Conditions!$Q$2,FALSE)*F$19+F$18*VLOOKUP(F$1,Conditions!$A:$CT,MATCH($B46&amp;"_m2",Conditions!$S$1:$CT$1,0)+Conditions!$Q$2,FALSE))+VLOOKUP(F$1,Conditions!$A:$CT,MATCH($B46&amp;"_b",Conditions!$S$1:$CT$1,0)+Conditions!$Q$2,FALSE),"")</f>
        <v>6.8077148290408211E-5</v>
      </c>
      <c r="G46" s="128">
        <f>IF(G28,G28*(VLOOKUP(G$1,Conditions!$A:$CT,MATCH($B46&amp;"_m1",Conditions!$S$1:$CT$1,0)+Conditions!$Q$2,FALSE)*G$19+G$18*VLOOKUP(G$1,Conditions!$A:$CT,MATCH($B46&amp;"_m2",Conditions!$S$1:$CT$1,0)+Conditions!$Q$2,FALSE))+VLOOKUP(G$1,Conditions!$A:$CT,MATCH($B46&amp;"_b",Conditions!$S$1:$CT$1,0)+Conditions!$Q$2,FALSE),"")</f>
        <v>7.3455122075713911E-5</v>
      </c>
      <c r="H46" s="15">
        <f>IF(H28,H28*(VLOOKUP(H$1,Conditions!$A:$CT,MATCH($B46&amp;"_m1",Conditions!$S$1:$CT$1,0)+Conditions!$Q$2,FALSE)*H$19+H$18*VLOOKUP(H$1,Conditions!$A:$CT,MATCH($B46&amp;"_m2",Conditions!$S$1:$CT$1,0)+Conditions!$Q$2,FALSE))+VLOOKUP(H$1,Conditions!$A:$CT,MATCH($B46&amp;"_b",Conditions!$S$1:$CT$1,0)+Conditions!$Q$2,FALSE),"")</f>
        <v>6.8077148290408211E-5</v>
      </c>
      <c r="I46" s="15">
        <f>IF(I28,I28*(VLOOKUP(I$1,Conditions!$A:$CT,MATCH($B46&amp;"_m1",Conditions!$S$1:$CT$1,0)+Conditions!$Q$2,FALSE)*I$19+I$18*VLOOKUP(I$1,Conditions!$A:$CT,MATCH($B46&amp;"_m2",Conditions!$S$1:$CT$1,0)+Conditions!$Q$2,FALSE))+VLOOKUP(I$1,Conditions!$A:$CT,MATCH($B46&amp;"_b",Conditions!$S$1:$CT$1,0)+Conditions!$Q$2,FALSE),"")</f>
        <v>5.9457823417641617E-5</v>
      </c>
      <c r="J46" s="15">
        <f>IF(J28,J28*(VLOOKUP(J$1,Conditions!$A:$CT,MATCH($B46&amp;"_m1",Conditions!$S$1:$CT$1,0)+Conditions!$Q$2,FALSE)*J$19+J$18*VLOOKUP(J$1,Conditions!$A:$CT,MATCH($B46&amp;"_m2",Conditions!$S$1:$CT$1,0)+Conditions!$Q$2,FALSE))+VLOOKUP(J$1,Conditions!$A:$CT,MATCH($B46&amp;"_b",Conditions!$S$1:$CT$1,0)+Conditions!$Q$2,FALSE),"")</f>
        <v>5.9457823417641617E-5</v>
      </c>
      <c r="K46" s="15">
        <f>IF(K28,K28*(VLOOKUP(K$1,Conditions!$A:$CT,MATCH($B46&amp;"_m1",Conditions!$S$1:$CT$1,0)+Conditions!$Q$2,FALSE)*K$19+K$18*VLOOKUP(K$1,Conditions!$A:$CT,MATCH($B46&amp;"_m2",Conditions!$S$1:$CT$1,0)+Conditions!$Q$2,FALSE))+VLOOKUP(K$1,Conditions!$A:$CT,MATCH($B46&amp;"_b",Conditions!$S$1:$CT$1,0)+Conditions!$Q$2,FALSE),"")</f>
        <v>5.6197282335990258E-5</v>
      </c>
      <c r="L46" s="15">
        <f>IF(L28,L28*(VLOOKUP(L$1,Conditions!$A:$CT,MATCH($B46&amp;"_m1",Conditions!$S$1:$CT$1,0)+Conditions!$Q$2,FALSE)*L$19+L$18*VLOOKUP(L$1,Conditions!$A:$CT,MATCH($B46&amp;"_m2",Conditions!$S$1:$CT$1,0)+Conditions!$Q$2,FALSE))+VLOOKUP(L$1,Conditions!$A:$CT,MATCH($B46&amp;"_b",Conditions!$S$1:$CT$1,0)+Conditions!$Q$2,FALSE),"")</f>
        <v>6.108809395846729E-5</v>
      </c>
      <c r="M46" s="15">
        <f>IF(M28,M28*(VLOOKUP(M$1,Conditions!$A:$CT,MATCH($B46&amp;"_m1",Conditions!$S$1:$CT$1,0)+Conditions!$Q$2,FALSE)*M$19+M$18*VLOOKUP(M$1,Conditions!$A:$CT,MATCH($B46&amp;"_m2",Conditions!$S$1:$CT$1,0)+Conditions!$Q$2,FALSE))+VLOOKUP(M$1,Conditions!$A:$CT,MATCH($B46&amp;"_b",Conditions!$S$1:$CT$1,0)+Conditions!$Q$2,FALSE),"")</f>
        <v>5.6197282335990258E-5</v>
      </c>
      <c r="N46" s="15">
        <f>IF(N28,N28*(VLOOKUP(N$1,Conditions!$A:$CT,MATCH($B46&amp;"_m1",Conditions!$S$1:$CT$1,0)+Conditions!$Q$2,FALSE)*N$19+N$18*VLOOKUP(N$1,Conditions!$A:$CT,MATCH($B46&amp;"_m2",Conditions!$S$1:$CT$1,0)+Conditions!$Q$2,FALSE))+VLOOKUP(N$1,Conditions!$A:$CT,MATCH($B46&amp;"_b",Conditions!$S$1:$CT$1,0)+Conditions!$Q$2,FALSE),"")</f>
        <v>5.9457823417641617E-5</v>
      </c>
      <c r="O46" s="15">
        <f>IF(O28,O28*(VLOOKUP(O$1,Conditions!$A:$CT,MATCH($B46&amp;"_m1",Conditions!$S$1:$CT$1,0)+Conditions!$Q$2,FALSE)*O$19+O$18*VLOOKUP(O$1,Conditions!$A:$CT,MATCH($B46&amp;"_m2",Conditions!$S$1:$CT$1,0)+Conditions!$Q$2,FALSE))+VLOOKUP(O$1,Conditions!$A:$CT,MATCH($B46&amp;"_b",Conditions!$S$1:$CT$1,0)+Conditions!$Q$2,FALSE),"")</f>
        <v>4.3962597472684829E-5</v>
      </c>
      <c r="P46" s="15">
        <f>IF(P28,P28*(VLOOKUP(P$1,Conditions!$A:$CT,MATCH($B46&amp;"_m1",Conditions!$S$1:$CT$1,0)+Conditions!$Q$2,FALSE)*P$19+P$18*VLOOKUP(P$1,Conditions!$A:$CT,MATCH($B46&amp;"_m2",Conditions!$S$1:$CT$1,0)+Conditions!$Q$2,FALSE))+VLOOKUP(P$1,Conditions!$A:$CT,MATCH($B46&amp;"_b",Conditions!$S$1:$CT$1,0)+Conditions!$Q$2,FALSE),"")</f>
        <v>4.7651351243278442E-5</v>
      </c>
      <c r="Q46" s="15">
        <f>IF(Q28,Q28*(VLOOKUP(Q$1,Conditions!$A:$CT,MATCH($B46&amp;"_m1",Conditions!$S$1:$CT$1,0)+Conditions!$Q$2,FALSE)*Q$19+Q$18*VLOOKUP(Q$1,Conditions!$A:$CT,MATCH($B46&amp;"_m2",Conditions!$S$1:$CT$1,0)+Conditions!$Q$2,FALSE))+VLOOKUP(Q$1,Conditions!$A:$CT,MATCH($B46&amp;"_b",Conditions!$S$1:$CT$1,0)+Conditions!$Q$2,FALSE),"")</f>
        <v>6.0561989440356062E-5</v>
      </c>
      <c r="R46" s="15">
        <f>IF(R28,R28*(VLOOKUP(R$1,Conditions!$A:$CT,MATCH($B46&amp;"_m1",Conditions!$S$1:$CT$1,0)+Conditions!$Q$2,FALSE)*R$19+R$18*VLOOKUP(R$1,Conditions!$A:$CT,MATCH($B46&amp;"_m2",Conditions!$S$1:$CT$1,0)+Conditions!$Q$2,FALSE))+VLOOKUP(R$1,Conditions!$A:$CT,MATCH($B46&amp;"_b",Conditions!$S$1:$CT$1,0)+Conditions!$Q$2,FALSE),"")</f>
        <v>4.4775308162820847E-5</v>
      </c>
      <c r="S46" s="15">
        <f>IF(S28,S28*(VLOOKUP(S$1,Conditions!$A:$CT,MATCH($B46&amp;"_m1",Conditions!$S$1:$CT$1,0)+Conditions!$Q$2,FALSE)*S$19+S$18*VLOOKUP(S$1,Conditions!$A:$CT,MATCH($B46&amp;"_m2",Conditions!$S$1:$CT$1,0)+Conditions!$Q$2,FALSE))+VLOOKUP(S$1,Conditions!$A:$CT,MATCH($B46&amp;"_b",Conditions!$S$1:$CT$1,0)+Conditions!$Q$2,FALSE),"")</f>
        <v>4.8360895313898382E-5</v>
      </c>
      <c r="T46" s="15">
        <f>IF(T28,T28*(VLOOKUP(T$1,Conditions!$A:$CT,MATCH($B46&amp;"_m1",Conditions!$S$1:$CT$1,0)+Conditions!$Q$2,FALSE)*T$19+T$18*VLOOKUP(T$1,Conditions!$A:$CT,MATCH($B46&amp;"_m2",Conditions!$S$1:$CT$1,0)+Conditions!$Q$2,FALSE))+VLOOKUP(T$1,Conditions!$A:$CT,MATCH($B46&amp;"_b",Conditions!$S$1:$CT$1,0)+Conditions!$Q$2,FALSE),"")</f>
        <v>4.8360895313898382E-5</v>
      </c>
      <c r="U46" s="15">
        <f>IF(U28,U28*(VLOOKUP(U$1,Conditions!$A:$CT,MATCH($B46&amp;"_m1",Conditions!$S$1:$CT$1,0)+Conditions!$Q$2,FALSE)*U$19+U$18*VLOOKUP(U$1,Conditions!$A:$CT,MATCH($B46&amp;"_m2",Conditions!$S$1:$CT$1,0)+Conditions!$Q$2,FALSE))+VLOOKUP(U$1,Conditions!$A:$CT,MATCH($B46&amp;"_b",Conditions!$S$1:$CT$1,0)+Conditions!$Q$2,FALSE),"")</f>
        <v>4.8360895313898382E-5</v>
      </c>
      <c r="V46" s="15">
        <f>IF(V28,V28*(VLOOKUP(V$1,Conditions!$A:$CT,MATCH($B46&amp;"_m1",Conditions!$S$1:$CT$1,0)+Conditions!$Q$2,FALSE)*V$19+V$18*VLOOKUP(V$1,Conditions!$A:$CT,MATCH($B46&amp;"_m2",Conditions!$S$1:$CT$1,0)+Conditions!$Q$2,FALSE))+VLOOKUP(V$1,Conditions!$A:$CT,MATCH($B46&amp;"_b",Conditions!$S$1:$CT$1,0)+Conditions!$Q$2,FALSE),"")</f>
        <v>5.0153688889437139E-5</v>
      </c>
      <c r="W46" s="15">
        <f>IF(W28,W28*(VLOOKUP(W$1,Conditions!$A:$CT,MATCH($B46&amp;"_m1",Conditions!$S$1:$CT$1,0)+Conditions!$Q$2,FALSE)*W$19+W$18*VLOOKUP(W$1,Conditions!$A:$CT,MATCH($B46&amp;"_m2",Conditions!$S$1:$CT$1,0)+Conditions!$Q$2,FALSE))+VLOOKUP(W$1,Conditions!$A:$CT,MATCH($B46&amp;"_b",Conditions!$S$1:$CT$1,0)+Conditions!$Q$2,FALSE),"")</f>
        <v>5.5476767384115517E-5</v>
      </c>
      <c r="X46" s="15">
        <f>IF(X28,X28*(VLOOKUP(X$1,Conditions!$A:$CT,MATCH($B46&amp;"_m1",Conditions!$S$1:$CT$1,0)+Conditions!$Q$2,FALSE)*X$19+X$18*VLOOKUP(X$1,Conditions!$A:$CT,MATCH($B46&amp;"_m2",Conditions!$S$1:$CT$1,0)+Conditions!$Q$2,FALSE))+VLOOKUP(X$1,Conditions!$A:$CT,MATCH($B46&amp;"_b",Conditions!$S$1:$CT$1,0)+Conditions!$Q$2,FALSE),"")</f>
        <v>5.7267433950733595E-5</v>
      </c>
      <c r="Y46" s="15">
        <f>IF(Y28,Y28*(VLOOKUP(Y$1,Conditions!$A:$CT,MATCH($B46&amp;"_m1",Conditions!$S$1:$CT$1,0)+Conditions!$Q$2,FALSE)*Y$19+Y$18*VLOOKUP(Y$1,Conditions!$A:$CT,MATCH($B46&amp;"_m2",Conditions!$S$1:$CT$1,0)+Conditions!$Q$2,FALSE))+VLOOKUP(Y$1,Conditions!$A:$CT,MATCH($B46&amp;"_b",Conditions!$S$1:$CT$1,0)+Conditions!$Q$2,FALSE),"")</f>
        <v>5.9058100517351661E-5</v>
      </c>
      <c r="Z46" s="15">
        <f>IF(Z28,Z28*(VLOOKUP(Z$1,Conditions!$A:$CT,MATCH($B46&amp;"_m1",Conditions!$S$1:$CT$1,0)+Conditions!$Q$2,FALSE)*Z$19+Z$18*VLOOKUP(Z$1,Conditions!$A:$CT,MATCH($B46&amp;"_m2",Conditions!$S$1:$CT$1,0)+Conditions!$Q$2,FALSE))+VLOOKUP(Z$1,Conditions!$A:$CT,MATCH($B46&amp;"_b",Conditions!$S$1:$CT$1,0)+Conditions!$Q$2,FALSE),"")</f>
        <v>5.9058100517351661E-5</v>
      </c>
    </row>
    <row r="47" spans="1:26" s="10" customFormat="1" x14ac:dyDescent="0.2">
      <c r="A47" s="9"/>
      <c r="B47" s="21" t="str">
        <f>CONCATENATE(B29,"_",$C$42)</f>
        <v>ethanol_FID</v>
      </c>
      <c r="C47" s="11">
        <v>2</v>
      </c>
      <c r="D47" s="11"/>
      <c r="E47" s="15">
        <f>IF(E29,E29*(VLOOKUP(E$1,Conditions!$A:$CT,MATCH($B47&amp;"_m1",Conditions!$S$1:$CT$1,0)+Conditions!$Q$2,FALSE)*E$19+E$18*VLOOKUP(E$1,Conditions!$A:$CT,MATCH($B47&amp;"_m2",Conditions!$S$1:$CT$1,0)+Conditions!$Q$2,FALSE))+VLOOKUP(E$1,Conditions!$A:$CT,MATCH($B47&amp;"_b",Conditions!$S$1:$CT$1,0)+Conditions!$Q$2,FALSE),"")</f>
        <v>9.2698253773405584E-2</v>
      </c>
      <c r="F47" s="15">
        <f>IF(F29,F29*(VLOOKUP(F$1,Conditions!$A:$CT,MATCH($B47&amp;"_m1",Conditions!$S$1:$CT$1,0)+Conditions!$Q$2,FALSE)*F$19+F$18*VLOOKUP(F$1,Conditions!$A:$CT,MATCH($B47&amp;"_m2",Conditions!$S$1:$CT$1,0)+Conditions!$Q$2,FALSE))+VLOOKUP(F$1,Conditions!$A:$CT,MATCH($B47&amp;"_b",Conditions!$S$1:$CT$1,0)+Conditions!$Q$2,FALSE),"")</f>
        <v>0.10953489703726928</v>
      </c>
      <c r="G47" s="128">
        <f>IF(G29,G29*(VLOOKUP(G$1,Conditions!$A:$CT,MATCH($B47&amp;"_m1",Conditions!$S$1:$CT$1,0)+Conditions!$Q$2,FALSE)*G$19+G$18*VLOOKUP(G$1,Conditions!$A:$CT,MATCH($B47&amp;"_m2",Conditions!$S$1:$CT$1,0)+Conditions!$Q$2,FALSE))+VLOOKUP(G$1,Conditions!$A:$CT,MATCH($B47&amp;"_b",Conditions!$S$1:$CT$1,0)+Conditions!$Q$2,FALSE),"")</f>
        <v>0.12384747793789617</v>
      </c>
      <c r="H47" s="15">
        <f>IF(H29,H29*(VLOOKUP(H$1,Conditions!$A:$CT,MATCH($B47&amp;"_m1",Conditions!$S$1:$CT$1,0)+Conditions!$Q$2,FALSE)*H$19+H$18*VLOOKUP(H$1,Conditions!$A:$CT,MATCH($B47&amp;"_m2",Conditions!$S$1:$CT$1,0)+Conditions!$Q$2,FALSE))+VLOOKUP(H$1,Conditions!$A:$CT,MATCH($B47&amp;"_b",Conditions!$S$1:$CT$1,0)+Conditions!$Q$2,FALSE),"")</f>
        <v>0.10610016444638738</v>
      </c>
      <c r="I47" s="15">
        <f>IF(I29,I29*(VLOOKUP(I$1,Conditions!$A:$CT,MATCH($B47&amp;"_m1",Conditions!$S$1:$CT$1,0)+Conditions!$Q$2,FALSE)*I$19+I$18*VLOOKUP(I$1,Conditions!$A:$CT,MATCH($B47&amp;"_m2",Conditions!$S$1:$CT$1,0)+Conditions!$Q$2,FALSE))+VLOOKUP(I$1,Conditions!$A:$CT,MATCH($B47&amp;"_b",Conditions!$S$1:$CT$1,0)+Conditions!$Q$2,FALSE),"")</f>
        <v>0.10338351224381544</v>
      </c>
      <c r="J47" s="15">
        <f>IF(J29,J29*(VLOOKUP(J$1,Conditions!$A:$CT,MATCH($B47&amp;"_m1",Conditions!$S$1:$CT$1,0)+Conditions!$Q$2,FALSE)*J$19+J$18*VLOOKUP(J$1,Conditions!$A:$CT,MATCH($B47&amp;"_m2",Conditions!$S$1:$CT$1,0)+Conditions!$Q$2,FALSE))+VLOOKUP(J$1,Conditions!$A:$CT,MATCH($B47&amp;"_b",Conditions!$S$1:$CT$1,0)+Conditions!$Q$2,FALSE),"")</f>
        <v>9.8926352585198038E-2</v>
      </c>
      <c r="K47" s="15">
        <f>IF(K29,K29*(VLOOKUP(K$1,Conditions!$A:$CT,MATCH($B47&amp;"_m1",Conditions!$S$1:$CT$1,0)+Conditions!$Q$2,FALSE)*K$19+K$18*VLOOKUP(K$1,Conditions!$A:$CT,MATCH($B47&amp;"_m2",Conditions!$S$1:$CT$1,0)+Conditions!$Q$2,FALSE))+VLOOKUP(K$1,Conditions!$A:$CT,MATCH($B47&amp;"_b",Conditions!$S$1:$CT$1,0)+Conditions!$Q$2,FALSE),"")</f>
        <v>8.9343622346224699E-2</v>
      </c>
      <c r="L47" s="15">
        <f>IF(L29,L29*(VLOOKUP(L$1,Conditions!$A:$CT,MATCH($B47&amp;"_m1",Conditions!$S$1:$CT$1,0)+Conditions!$Q$2,FALSE)*L$19+L$18*VLOOKUP(L$1,Conditions!$A:$CT,MATCH($B47&amp;"_m2",Conditions!$S$1:$CT$1,0)+Conditions!$Q$2,FALSE))+VLOOKUP(L$1,Conditions!$A:$CT,MATCH($B47&amp;"_b",Conditions!$S$1:$CT$1,0)+Conditions!$Q$2,FALSE),"")</f>
        <v>9.9519771062058587E-2</v>
      </c>
      <c r="M47" s="15">
        <f>IF(M29,M29*(VLOOKUP(M$1,Conditions!$A:$CT,MATCH($B47&amp;"_m1",Conditions!$S$1:$CT$1,0)+Conditions!$Q$2,FALSE)*M$19+M$18*VLOOKUP(M$1,Conditions!$A:$CT,MATCH($B47&amp;"_m2",Conditions!$S$1:$CT$1,0)+Conditions!$Q$2,FALSE))+VLOOKUP(M$1,Conditions!$A:$CT,MATCH($B47&amp;"_b",Conditions!$S$1:$CT$1,0)+Conditions!$Q$2,FALSE),"")</f>
        <v>8.4465852888074275E-2</v>
      </c>
      <c r="N47" s="15">
        <f>IF(N29,N29*(VLOOKUP(N$1,Conditions!$A:$CT,MATCH($B47&amp;"_m1",Conditions!$S$1:$CT$1,0)+Conditions!$Q$2,FALSE)*N$19+N$18*VLOOKUP(N$1,Conditions!$A:$CT,MATCH($B47&amp;"_m2",Conditions!$S$1:$CT$1,0)+Conditions!$Q$2,FALSE))+VLOOKUP(N$1,Conditions!$A:$CT,MATCH($B47&amp;"_b",Conditions!$S$1:$CT$1,0)+Conditions!$Q$2,FALSE),"")</f>
        <v>9.5176730341298976E-2</v>
      </c>
      <c r="O47" s="15">
        <f>IF(O29,O29*(VLOOKUP(O$1,Conditions!$A:$CT,MATCH($B47&amp;"_m1",Conditions!$S$1:$CT$1,0)+Conditions!$Q$2,FALSE)*O$19+O$18*VLOOKUP(O$1,Conditions!$A:$CT,MATCH($B47&amp;"_m2",Conditions!$S$1:$CT$1,0)+Conditions!$Q$2,FALSE))+VLOOKUP(O$1,Conditions!$A:$CT,MATCH($B47&amp;"_b",Conditions!$S$1:$CT$1,0)+Conditions!$Q$2,FALSE),"")</f>
        <v>0.11343226230397513</v>
      </c>
      <c r="P47" s="15">
        <f>IF(P29,P29*(VLOOKUP(P$1,Conditions!$A:$CT,MATCH($B47&amp;"_m1",Conditions!$S$1:$CT$1,0)+Conditions!$Q$2,FALSE)*P$19+P$18*VLOOKUP(P$1,Conditions!$A:$CT,MATCH($B47&amp;"_m2",Conditions!$S$1:$CT$1,0)+Conditions!$Q$2,FALSE))+VLOOKUP(P$1,Conditions!$A:$CT,MATCH($B47&amp;"_b",Conditions!$S$1:$CT$1,0)+Conditions!$Q$2,FALSE),"")</f>
        <v>0.14589698423896946</v>
      </c>
      <c r="Q47" s="15">
        <f>IF(Q29,Q29*(VLOOKUP(Q$1,Conditions!$A:$CT,MATCH($B47&amp;"_m1",Conditions!$S$1:$CT$1,0)+Conditions!$Q$2,FALSE)*Q$19+Q$18*VLOOKUP(Q$1,Conditions!$A:$CT,MATCH($B47&amp;"_m2",Conditions!$S$1:$CT$1,0)+Conditions!$Q$2,FALSE))+VLOOKUP(Q$1,Conditions!$A:$CT,MATCH($B47&amp;"_b",Conditions!$S$1:$CT$1,0)+Conditions!$Q$2,FALSE),"")</f>
        <v>0.10959595838255778</v>
      </c>
      <c r="R47" s="15">
        <f>IF(R29,R29*(VLOOKUP(R$1,Conditions!$A:$CT,MATCH($B47&amp;"_m1",Conditions!$S$1:$CT$1,0)+Conditions!$Q$2,FALSE)*R$19+R$18*VLOOKUP(R$1,Conditions!$A:$CT,MATCH($B47&amp;"_m2",Conditions!$S$1:$CT$1,0)+Conditions!$Q$2,FALSE))+VLOOKUP(R$1,Conditions!$A:$CT,MATCH($B47&amp;"_b",Conditions!$S$1:$CT$1,0)+Conditions!$Q$2,FALSE),"")</f>
        <v>0.11410763643343996</v>
      </c>
      <c r="S47" s="15">
        <f>IF(S29,S29*(VLOOKUP(S$1,Conditions!$A:$CT,MATCH($B47&amp;"_m1",Conditions!$S$1:$CT$1,0)+Conditions!$Q$2,FALSE)*S$19+S$18*VLOOKUP(S$1,Conditions!$A:$CT,MATCH($B47&amp;"_m2",Conditions!$S$1:$CT$1,0)+Conditions!$Q$2,FALSE))+VLOOKUP(S$1,Conditions!$A:$CT,MATCH($B47&amp;"_b",Conditions!$S$1:$CT$1,0)+Conditions!$Q$2,FALSE),"")</f>
        <v>0.12721654305777941</v>
      </c>
      <c r="T47" s="15">
        <f>IF(T29,T29*(VLOOKUP(T$1,Conditions!$A:$CT,MATCH($B47&amp;"_m1",Conditions!$S$1:$CT$1,0)+Conditions!$Q$2,FALSE)*T$19+T$18*VLOOKUP(T$1,Conditions!$A:$CT,MATCH($B47&amp;"_m2",Conditions!$S$1:$CT$1,0)+Conditions!$Q$2,FALSE))+VLOOKUP(T$1,Conditions!$A:$CT,MATCH($B47&amp;"_b",Conditions!$S$1:$CT$1,0)+Conditions!$Q$2,FALSE),"")</f>
        <v>0.1173095657593522</v>
      </c>
      <c r="U47" s="15">
        <f>IF(U29,U29*(VLOOKUP(U$1,Conditions!$A:$CT,MATCH($B47&amp;"_m1",Conditions!$S$1:$CT$1,0)+Conditions!$Q$2,FALSE)*U$19+U$18*VLOOKUP(U$1,Conditions!$A:$CT,MATCH($B47&amp;"_m2",Conditions!$S$1:$CT$1,0)+Conditions!$Q$2,FALSE))+VLOOKUP(U$1,Conditions!$A:$CT,MATCH($B47&amp;"_b",Conditions!$S$1:$CT$1,0)+Conditions!$Q$2,FALSE),"")</f>
        <v>0.11463830333179943</v>
      </c>
      <c r="V47" s="15">
        <f>IF(V29,V29*(VLOOKUP(V$1,Conditions!$A:$CT,MATCH($B47&amp;"_m1",Conditions!$S$1:$CT$1,0)+Conditions!$Q$2,FALSE)*V$19+V$18*VLOOKUP(V$1,Conditions!$A:$CT,MATCH($B47&amp;"_m2",Conditions!$S$1:$CT$1,0)+Conditions!$Q$2,FALSE))+VLOOKUP(V$1,Conditions!$A:$CT,MATCH($B47&amp;"_b",Conditions!$S$1:$CT$1,0)+Conditions!$Q$2,FALSE),"")</f>
        <v>0.13649604260476805</v>
      </c>
      <c r="W47" s="15">
        <f>IF(W29,W29*(VLOOKUP(W$1,Conditions!$A:$CT,MATCH($B47&amp;"_m1",Conditions!$S$1:$CT$1,0)+Conditions!$Q$2,FALSE)*W$19+W$18*VLOOKUP(W$1,Conditions!$A:$CT,MATCH($B47&amp;"_m2",Conditions!$S$1:$CT$1,0)+Conditions!$Q$2,FALSE))+VLOOKUP(W$1,Conditions!$A:$CT,MATCH($B47&amp;"_b",Conditions!$S$1:$CT$1,0)+Conditions!$Q$2,FALSE),"")</f>
        <v>0.11738170698258596</v>
      </c>
      <c r="X47" s="15">
        <f>IF(X29,X29*(VLOOKUP(X$1,Conditions!$A:$CT,MATCH($B47&amp;"_m1",Conditions!$S$1:$CT$1,0)+Conditions!$Q$2,FALSE)*X$19+X$18*VLOOKUP(X$1,Conditions!$A:$CT,MATCH($B47&amp;"_m2",Conditions!$S$1:$CT$1,0)+Conditions!$Q$2,FALSE))+VLOOKUP(X$1,Conditions!$A:$CT,MATCH($B47&amp;"_b",Conditions!$S$1:$CT$1,0)+Conditions!$Q$2,FALSE),"")</f>
        <v>0.12720888510018596</v>
      </c>
      <c r="Y47" s="15">
        <f>IF(Y29,Y29*(VLOOKUP(Y$1,Conditions!$A:$CT,MATCH($B47&amp;"_m1",Conditions!$S$1:$CT$1,0)+Conditions!$Q$2,FALSE)*Y$19+Y$18*VLOOKUP(Y$1,Conditions!$A:$CT,MATCH($B47&amp;"_m2",Conditions!$S$1:$CT$1,0)+Conditions!$Q$2,FALSE))+VLOOKUP(Y$1,Conditions!$A:$CT,MATCH($B47&amp;"_b",Conditions!$S$1:$CT$1,0)+Conditions!$Q$2,FALSE),"")</f>
        <v>0.12837639970162093</v>
      </c>
      <c r="Z47" s="15">
        <f>IF(Z29,Z29*(VLOOKUP(Z$1,Conditions!$A:$CT,MATCH($B47&amp;"_m1",Conditions!$S$1:$CT$1,0)+Conditions!$Q$2,FALSE)*Z$19+Z$18*VLOOKUP(Z$1,Conditions!$A:$CT,MATCH($B47&amp;"_m2",Conditions!$S$1:$CT$1,0)+Conditions!$Q$2,FALSE))+VLOOKUP(Z$1,Conditions!$A:$CT,MATCH($B47&amp;"_b",Conditions!$S$1:$CT$1,0)+Conditions!$Q$2,FALSE),"")</f>
        <v>0.12482013590031746</v>
      </c>
    </row>
    <row r="48" spans="1:26" s="10" customFormat="1" x14ac:dyDescent="0.2">
      <c r="A48" s="9"/>
      <c r="B48" s="21" t="str">
        <f>CONCATENATE(B30,"_",$C$42)</f>
        <v>diethylether_FID</v>
      </c>
      <c r="C48" s="11">
        <v>4</v>
      </c>
      <c r="D48" s="11"/>
      <c r="E48" s="15">
        <f>IF(E30,E30*(VLOOKUP(E$1,Conditions!$A:$CT,MATCH($B48&amp;"_m1",Conditions!$S$1:$CT$1,0)+Conditions!$Q$2,FALSE)*E$19+E$18*VLOOKUP(E$1,Conditions!$A:$CT,MATCH($B48&amp;"_m2",Conditions!$S$1:$CT$1,0)+Conditions!$Q$2,FALSE))+VLOOKUP(E$1,Conditions!$A:$CT,MATCH($B48&amp;"_b",Conditions!$S$1:$CT$1,0)+Conditions!$Q$2,FALSE),"")</f>
        <v>9.1784085935883882E-4</v>
      </c>
      <c r="F48" s="15">
        <f>IF(F30,F30*(VLOOKUP(F$1,Conditions!$A:$CT,MATCH($B48&amp;"_m1",Conditions!$S$1:$CT$1,0)+Conditions!$Q$2,FALSE)*F$19+F$18*VLOOKUP(F$1,Conditions!$A:$CT,MATCH($B48&amp;"_m2",Conditions!$S$1:$CT$1,0)+Conditions!$Q$2,FALSE))+VLOOKUP(F$1,Conditions!$A:$CT,MATCH($B48&amp;"_b",Conditions!$S$1:$CT$1,0)+Conditions!$Q$2,FALSE),"")</f>
        <v>1.290713708473367E-3</v>
      </c>
      <c r="G48" s="128">
        <f>IF(G30,G30*(VLOOKUP(G$1,Conditions!$A:$CT,MATCH($B48&amp;"_m1",Conditions!$S$1:$CT$1,0)+Conditions!$Q$2,FALSE)*G$19+G$18*VLOOKUP(G$1,Conditions!$A:$CT,MATCH($B48&amp;"_m2",Conditions!$S$1:$CT$1,0)+Conditions!$Q$2,FALSE))+VLOOKUP(G$1,Conditions!$A:$CT,MATCH($B48&amp;"_b",Conditions!$S$1:$CT$1,0)+Conditions!$Q$2,FALSE),"")</f>
        <v>1.6420746624466723E-3</v>
      </c>
      <c r="H48" s="15">
        <f>IF(H30,H30*(VLOOKUP(H$1,Conditions!$A:$CT,MATCH($B48&amp;"_m1",Conditions!$S$1:$CT$1,0)+Conditions!$Q$2,FALSE)*H$19+H$18*VLOOKUP(H$1,Conditions!$A:$CT,MATCH($B48&amp;"_m2",Conditions!$S$1:$CT$1,0)+Conditions!$Q$2,FALSE))+VLOOKUP(H$1,Conditions!$A:$CT,MATCH($B48&amp;"_b",Conditions!$S$1:$CT$1,0)+Conditions!$Q$2,FALSE),"")</f>
        <v>1.1759836010535121E-3</v>
      </c>
      <c r="I48" s="15">
        <f>IF(I30,I30*(VLOOKUP(I$1,Conditions!$A:$CT,MATCH($B48&amp;"_m1",Conditions!$S$1:$CT$1,0)+Conditions!$Q$2,FALSE)*I$19+I$18*VLOOKUP(I$1,Conditions!$A:$CT,MATCH($B48&amp;"_m2",Conditions!$S$1:$CT$1,0)+Conditions!$Q$2,FALSE))+VLOOKUP(I$1,Conditions!$A:$CT,MATCH($B48&amp;"_b",Conditions!$S$1:$CT$1,0)+Conditions!$Q$2,FALSE),"")</f>
        <v>3.1496826848752121E-3</v>
      </c>
      <c r="J48" s="15">
        <f>IF(J30,J30*(VLOOKUP(J$1,Conditions!$A:$CT,MATCH($B48&amp;"_m1",Conditions!$S$1:$CT$1,0)+Conditions!$Q$2,FALSE)*J$19+J$18*VLOOKUP(J$1,Conditions!$A:$CT,MATCH($B48&amp;"_m2",Conditions!$S$1:$CT$1,0)+Conditions!$Q$2,FALSE))+VLOOKUP(J$1,Conditions!$A:$CT,MATCH($B48&amp;"_b",Conditions!$S$1:$CT$1,0)+Conditions!$Q$2,FALSE),"")</f>
        <v>2.8171074945467739E-3</v>
      </c>
      <c r="K48" s="15">
        <f>IF(K30,K30*(VLOOKUP(K$1,Conditions!$A:$CT,MATCH($B48&amp;"_m1",Conditions!$S$1:$CT$1,0)+Conditions!$Q$2,FALSE)*K$19+K$18*VLOOKUP(K$1,Conditions!$A:$CT,MATCH($B48&amp;"_m2",Conditions!$S$1:$CT$1,0)+Conditions!$Q$2,FALSE))+VLOOKUP(K$1,Conditions!$A:$CT,MATCH($B48&amp;"_b",Conditions!$S$1:$CT$1,0)+Conditions!$Q$2,FALSE),"")</f>
        <v>2.2432522641761344E-3</v>
      </c>
      <c r="L48" s="15">
        <f>IF(L30,L30*(VLOOKUP(L$1,Conditions!$A:$CT,MATCH($B48&amp;"_m1",Conditions!$S$1:$CT$1,0)+Conditions!$Q$2,FALSE)*L$19+L$18*VLOOKUP(L$1,Conditions!$A:$CT,MATCH($B48&amp;"_m2",Conditions!$S$1:$CT$1,0)+Conditions!$Q$2,FALSE))+VLOOKUP(L$1,Conditions!$A:$CT,MATCH($B48&amp;"_b",Conditions!$S$1:$CT$1,0)+Conditions!$Q$2,FALSE),"")</f>
        <v>2.6997280156073247E-3</v>
      </c>
      <c r="M48" s="15">
        <f>IF(M30,M30*(VLOOKUP(M$1,Conditions!$A:$CT,MATCH($B48&amp;"_m1",Conditions!$S$1:$CT$1,0)+Conditions!$Q$2,FALSE)*M$19+M$18*VLOOKUP(M$1,Conditions!$A:$CT,MATCH($B48&amp;"_m2",Conditions!$S$1:$CT$1,0)+Conditions!$Q$2,FALSE))+VLOOKUP(M$1,Conditions!$A:$CT,MATCH($B48&amp;"_b",Conditions!$S$1:$CT$1,0)+Conditions!$Q$2,FALSE),"")</f>
        <v>1.8976349095210906E-3</v>
      </c>
      <c r="N48" s="15">
        <f>IF(N30,N30*(VLOOKUP(N$1,Conditions!$A:$CT,MATCH($B48&amp;"_m1",Conditions!$S$1:$CT$1,0)+Conditions!$Q$2,FALSE)*N$19+N$18*VLOOKUP(N$1,Conditions!$A:$CT,MATCH($B48&amp;"_m2",Conditions!$S$1:$CT$1,0)+Conditions!$Q$2,FALSE))+VLOOKUP(N$1,Conditions!$A:$CT,MATCH($B48&amp;"_b",Conditions!$S$1:$CT$1,0)+Conditions!$Q$2,FALSE),"")</f>
        <v>2.3867160717687946E-3</v>
      </c>
      <c r="O48" s="15">
        <f>IF(O30,O30*(VLOOKUP(O$1,Conditions!$A:$CT,MATCH($B48&amp;"_m1",Conditions!$S$1:$CT$1,0)+Conditions!$Q$2,FALSE)*O$19+O$18*VLOOKUP(O$1,Conditions!$A:$CT,MATCH($B48&amp;"_m2",Conditions!$S$1:$CT$1,0)+Conditions!$Q$2,FALSE))+VLOOKUP(O$1,Conditions!$A:$CT,MATCH($B48&amp;"_b",Conditions!$S$1:$CT$1,0)+Conditions!$Q$2,FALSE),"")</f>
        <v>1.5787866138140638E-3</v>
      </c>
      <c r="P48" s="15">
        <f>IF(P30,P30*(VLOOKUP(P$1,Conditions!$A:$CT,MATCH($B48&amp;"_m1",Conditions!$S$1:$CT$1,0)+Conditions!$Q$2,FALSE)*P$19+P$18*VLOOKUP(P$1,Conditions!$A:$CT,MATCH($B48&amp;"_m2",Conditions!$S$1:$CT$1,0)+Conditions!$Q$2,FALSE))+VLOOKUP(P$1,Conditions!$A:$CT,MATCH($B48&amp;"_b",Conditions!$S$1:$CT$1,0)+Conditions!$Q$2,FALSE),"")</f>
        <v>2.7813203430275802E-3</v>
      </c>
      <c r="Q48" s="15">
        <f>IF(Q30,Q30*(VLOOKUP(Q$1,Conditions!$A:$CT,MATCH($B48&amp;"_m1",Conditions!$S$1:$CT$1,0)+Conditions!$Q$2,FALSE)*Q$19+Q$18*VLOOKUP(Q$1,Conditions!$A:$CT,MATCH($B48&amp;"_m2",Conditions!$S$1:$CT$1,0)+Conditions!$Q$2,FALSE))+VLOOKUP(Q$1,Conditions!$A:$CT,MATCH($B48&amp;"_b",Conditions!$S$1:$CT$1,0)+Conditions!$Q$2,FALSE),"")</f>
        <v>1.9181519607086757E-3</v>
      </c>
      <c r="R48" s="15">
        <f>IF(R30,R30*(VLOOKUP(R$1,Conditions!$A:$CT,MATCH($B48&amp;"_m1",Conditions!$S$1:$CT$1,0)+Conditions!$Q$2,FALSE)*R$19+R$18*VLOOKUP(R$1,Conditions!$A:$CT,MATCH($B48&amp;"_m2",Conditions!$S$1:$CT$1,0)+Conditions!$Q$2,FALSE))+VLOOKUP(R$1,Conditions!$A:$CT,MATCH($B48&amp;"_b",Conditions!$S$1:$CT$1,0)+Conditions!$Q$2,FALSE),"")</f>
        <v>1.520288952056872E-3</v>
      </c>
      <c r="S48" s="15">
        <f>IF(S30,S30*(VLOOKUP(S$1,Conditions!$A:$CT,MATCH($B48&amp;"_m1",Conditions!$S$1:$CT$1,0)+Conditions!$Q$2,FALSE)*S$19+S$18*VLOOKUP(S$1,Conditions!$A:$CT,MATCH($B48&amp;"_m2",Conditions!$S$1:$CT$1,0)+Conditions!$Q$2,FALSE))+VLOOKUP(S$1,Conditions!$A:$CT,MATCH($B48&amp;"_b",Conditions!$S$1:$CT$1,0)+Conditions!$Q$2,FALSE),"")</f>
        <v>1.8573341442581597E-3</v>
      </c>
      <c r="T48" s="15">
        <f>IF(T30,T30*(VLOOKUP(T$1,Conditions!$A:$CT,MATCH($B48&amp;"_m1",Conditions!$S$1:$CT$1,0)+Conditions!$Q$2,FALSE)*T$19+T$18*VLOOKUP(T$1,Conditions!$A:$CT,MATCH($B48&amp;"_m2",Conditions!$S$1:$CT$1,0)+Conditions!$Q$2,FALSE))+VLOOKUP(T$1,Conditions!$A:$CT,MATCH($B48&amp;"_b",Conditions!$S$1:$CT$1,0)+Conditions!$Q$2,FALSE),"")</f>
        <v>1.534631300661182E-3</v>
      </c>
      <c r="U48" s="15">
        <f>IF(U30,U30*(VLOOKUP(U$1,Conditions!$A:$CT,MATCH($B48&amp;"_m1",Conditions!$S$1:$CT$1,0)+Conditions!$Q$2,FALSE)*U$19+U$18*VLOOKUP(U$1,Conditions!$A:$CT,MATCH($B48&amp;"_m2",Conditions!$S$1:$CT$1,0)+Conditions!$Q$2,FALSE))+VLOOKUP(U$1,Conditions!$A:$CT,MATCH($B48&amp;"_b",Conditions!$S$1:$CT$1,0)+Conditions!$Q$2,FALSE),"")</f>
        <v>1.4127213375245461E-3</v>
      </c>
      <c r="V48" s="15">
        <f>IF(V30,V30*(VLOOKUP(V$1,Conditions!$A:$CT,MATCH($B48&amp;"_m1",Conditions!$S$1:$CT$1,0)+Conditions!$Q$2,FALSE)*V$19+V$18*VLOOKUP(V$1,Conditions!$A:$CT,MATCH($B48&amp;"_m2",Conditions!$S$1:$CT$1,0)+Conditions!$Q$2,FALSE))+VLOOKUP(V$1,Conditions!$A:$CT,MATCH($B48&amp;"_b",Conditions!$S$1:$CT$1,0)+Conditions!$Q$2,FALSE),"")</f>
        <v>1.9720729330926405E-3</v>
      </c>
      <c r="W48" s="15">
        <f>IF(W30,W30*(VLOOKUP(W$1,Conditions!$A:$CT,MATCH($B48&amp;"_m1",Conditions!$S$1:$CT$1,0)+Conditions!$Q$2,FALSE)*W$19+W$18*VLOOKUP(W$1,Conditions!$A:$CT,MATCH($B48&amp;"_m2",Conditions!$S$1:$CT$1,0)+Conditions!$Q$2,FALSE))+VLOOKUP(W$1,Conditions!$A:$CT,MATCH($B48&amp;"_b",Conditions!$S$1:$CT$1,0)+Conditions!$Q$2,FALSE),"")</f>
        <v>1.1603519351685125E-3</v>
      </c>
      <c r="X48" s="15">
        <f>IF(X30,X30*(VLOOKUP(X$1,Conditions!$A:$CT,MATCH($B48&amp;"_m1",Conditions!$S$1:$CT$1,0)+Conditions!$Q$2,FALSE)*X$19+X$18*VLOOKUP(X$1,Conditions!$A:$CT,MATCH($B48&amp;"_m2",Conditions!$S$1:$CT$1,0)+Conditions!$Q$2,FALSE))+VLOOKUP(X$1,Conditions!$A:$CT,MATCH($B48&amp;"_b",Conditions!$S$1:$CT$1,0)+Conditions!$Q$2,FALSE),"")</f>
        <v>1.3895572556956262E-3</v>
      </c>
      <c r="Y48" s="15">
        <f>IF(Y30,Y30*(VLOOKUP(Y$1,Conditions!$A:$CT,MATCH($B48&amp;"_m1",Conditions!$S$1:$CT$1,0)+Conditions!$Q$2,FALSE)*Y$19+Y$18*VLOOKUP(Y$1,Conditions!$A:$CT,MATCH($B48&amp;"_m2",Conditions!$S$1:$CT$1,0)+Conditions!$Q$2,FALSE))+VLOOKUP(Y$1,Conditions!$A:$CT,MATCH($B48&amp;"_b",Conditions!$S$1:$CT$1,0)+Conditions!$Q$2,FALSE),"")</f>
        <v>1.4611839183603492E-3</v>
      </c>
      <c r="Z48" s="15">
        <f>IF(Z30,Z30*(VLOOKUP(Z$1,Conditions!$A:$CT,MATCH($B48&amp;"_m1",Conditions!$S$1:$CT$1,0)+Conditions!$Q$2,FALSE)*Z$19+Z$18*VLOOKUP(Z$1,Conditions!$A:$CT,MATCH($B48&amp;"_m2",Conditions!$S$1:$CT$1,0)+Conditions!$Q$2,FALSE))+VLOOKUP(Z$1,Conditions!$A:$CT,MATCH($B48&amp;"_b",Conditions!$S$1:$CT$1,0)+Conditions!$Q$2,FALSE),"")</f>
        <v>1.3036052604979587E-3</v>
      </c>
    </row>
    <row r="49" spans="1:26" x14ac:dyDescent="0.2">
      <c r="C49" s="11"/>
      <c r="D49" s="11"/>
    </row>
    <row r="50" spans="1:26" x14ac:dyDescent="0.2">
      <c r="C50" s="11"/>
      <c r="D50" s="11"/>
      <c r="E50" s="121">
        <f>(E43-E47)/E43</f>
        <v>5.6903205982042959E-2</v>
      </c>
      <c r="F50" s="121">
        <f t="shared" ref="F50:O50" si="3">(F43-F47)/F43</f>
        <v>-0.11439003458954293</v>
      </c>
      <c r="G50" s="130">
        <f t="shared" si="3"/>
        <v>2.912214045651219E-2</v>
      </c>
      <c r="H50" s="121">
        <f t="shared" si="3"/>
        <v>-7.9445629890314035E-2</v>
      </c>
      <c r="I50" s="121">
        <f t="shared" si="3"/>
        <v>-0.15655393913338583</v>
      </c>
      <c r="J50" s="121">
        <f t="shared" si="3"/>
        <v>-0.10669158247091186</v>
      </c>
      <c r="K50" s="121">
        <f t="shared" si="3"/>
        <v>5.1066056567279053E-4</v>
      </c>
      <c r="L50" s="121">
        <f t="shared" si="3"/>
        <v>-0.1133301698246575</v>
      </c>
      <c r="M50" s="121">
        <f t="shared" si="3"/>
        <v>5.5078389583274164E-2</v>
      </c>
      <c r="N50" s="121">
        <f t="shared" si="3"/>
        <v>-6.4744464576365277E-2</v>
      </c>
      <c r="O50" s="121">
        <f t="shared" si="3"/>
        <v>-0.12168593669567836</v>
      </c>
      <c r="P50" s="5">
        <f t="shared" ref="F50:Z50" si="4">P19</f>
        <v>107</v>
      </c>
      <c r="Q50" s="5">
        <f t="shared" si="4"/>
        <v>107</v>
      </c>
      <c r="R50" s="5">
        <f t="shared" si="4"/>
        <v>123</v>
      </c>
      <c r="S50" s="5">
        <f t="shared" si="4"/>
        <v>123</v>
      </c>
      <c r="T50" s="5">
        <f t="shared" si="4"/>
        <v>123</v>
      </c>
      <c r="U50" s="5">
        <f t="shared" si="4"/>
        <v>123</v>
      </c>
      <c r="V50" s="5">
        <f t="shared" si="4"/>
        <v>123</v>
      </c>
      <c r="W50" s="5">
        <f t="shared" si="4"/>
        <v>141.5</v>
      </c>
      <c r="X50" s="5">
        <f t="shared" si="4"/>
        <v>141.5</v>
      </c>
      <c r="Y50" s="5">
        <f t="shared" si="4"/>
        <v>141.5</v>
      </c>
      <c r="Z50" s="5">
        <f t="shared" si="4"/>
        <v>141.5</v>
      </c>
    </row>
    <row r="51" spans="1:26" s="13" customFormat="1" x14ac:dyDescent="0.2">
      <c r="A51" s="3" t="s">
        <v>21</v>
      </c>
      <c r="B51" s="26" t="s">
        <v>19</v>
      </c>
      <c r="C51" s="27"/>
      <c r="D51" s="27"/>
      <c r="E51" s="25">
        <f>1-(E43*$C$43-SUMPRODUCT(E44:E48,$C$44:$C$48)+$C$43*E47)/(E43*$C$43)</f>
        <v>0.60151686242576941</v>
      </c>
      <c r="F51" s="25">
        <f t="shared" ref="E51:Z51" si="5">1-(F43*$C$43-SUMPRODUCT(F44:F48,$C$44:$C$48)+$C$43*F47)/(F43*$C$43)</f>
        <v>0.68850688538789417</v>
      </c>
      <c r="G51" s="131">
        <f t="shared" si="5"/>
        <v>0.55493717670145859</v>
      </c>
      <c r="H51" s="25">
        <f t="shared" si="5"/>
        <v>0.66632850200591265</v>
      </c>
      <c r="I51" s="25">
        <f t="shared" si="5"/>
        <v>0.87276852574114783</v>
      </c>
      <c r="J51" s="25">
        <f t="shared" si="5"/>
        <v>0.81732552362746813</v>
      </c>
      <c r="K51" s="25">
        <f t="shared" si="5"/>
        <v>0.73811218588226124</v>
      </c>
      <c r="L51" s="25">
        <f t="shared" si="5"/>
        <v>0.80764927820534638</v>
      </c>
      <c r="M51" s="25">
        <f t="shared" si="5"/>
        <v>0.69508377577254254</v>
      </c>
      <c r="N51" s="25">
        <f t="shared" si="5"/>
        <v>0.77098855226921281</v>
      </c>
      <c r="O51" s="25">
        <f t="shared" si="5"/>
        <v>0.52499170970063302</v>
      </c>
      <c r="P51" s="25">
        <f t="shared" si="5"/>
        <v>0.47919938309401156</v>
      </c>
      <c r="Q51" s="25">
        <f t="shared" si="5"/>
        <v>0.35812883151433816</v>
      </c>
      <c r="R51" s="25">
        <f t="shared" si="5"/>
        <v>0.41313086905562058</v>
      </c>
      <c r="S51" s="25">
        <f t="shared" si="5"/>
        <v>0.44160943496389471</v>
      </c>
      <c r="T51" s="25">
        <f t="shared" si="5"/>
        <v>0.41458824911621528</v>
      </c>
      <c r="U51" s="25">
        <f t="shared" si="5"/>
        <v>0.40534760353529187</v>
      </c>
      <c r="V51" s="25">
        <f t="shared" si="5"/>
        <v>0.45557737802512666</v>
      </c>
      <c r="W51" s="25">
        <f t="shared" si="5"/>
        <v>0.52163156338231942</v>
      </c>
      <c r="X51" s="25">
        <f t="shared" si="5"/>
        <v>0.53372714970504154</v>
      </c>
      <c r="Y51" s="25">
        <f t="shared" si="5"/>
        <v>0.53490236714923323</v>
      </c>
      <c r="Z51" s="25">
        <f t="shared" si="5"/>
        <v>0.52676564806177495</v>
      </c>
    </row>
    <row r="52" spans="1:26" x14ac:dyDescent="0.2">
      <c r="B52" s="30" t="s">
        <v>36</v>
      </c>
      <c r="C52" s="11"/>
      <c r="D52" s="11"/>
      <c r="E52" s="12">
        <f t="shared" ref="E52:Z52" si="6">IFERROR(E44/(SUM(E$44:E$48)-E$47),"")</f>
        <v>0.618035990966606</v>
      </c>
      <c r="F52" s="12">
        <f t="shared" si="6"/>
        <v>0.62479079169215046</v>
      </c>
      <c r="G52" s="132">
        <f t="shared" si="6"/>
        <v>0.62172063260488686</v>
      </c>
      <c r="H52" s="12">
        <f t="shared" si="6"/>
        <v>0.6301275389489267</v>
      </c>
      <c r="I52" s="12">
        <f t="shared" si="6"/>
        <v>0.55510649727571648</v>
      </c>
      <c r="J52" s="12">
        <f t="shared" si="6"/>
        <v>0.57739322073797339</v>
      </c>
      <c r="K52" s="12">
        <f t="shared" si="6"/>
        <v>0.61242220314542739</v>
      </c>
      <c r="L52" s="12">
        <f t="shared" si="6"/>
        <v>0.58724607860279732</v>
      </c>
      <c r="M52" s="12">
        <f t="shared" si="6"/>
        <v>0.63472353314669983</v>
      </c>
      <c r="N52" s="12">
        <f t="shared" si="6"/>
        <v>0.60363900405540694</v>
      </c>
      <c r="O52" s="12">
        <f t="shared" si="6"/>
        <v>0.46870297153177554</v>
      </c>
      <c r="P52" s="12">
        <f t="shared" si="6"/>
        <v>0.44798275422397316</v>
      </c>
      <c r="Q52" s="12">
        <f t="shared" si="6"/>
        <v>0.48721208906190328</v>
      </c>
      <c r="R52" s="12">
        <f t="shared" si="6"/>
        <v>0.52165805529681375</v>
      </c>
      <c r="S52" s="12">
        <f t="shared" si="6"/>
        <v>0.5075459093428365</v>
      </c>
      <c r="T52" s="12">
        <f t="shared" si="6"/>
        <v>0.52364101873962621</v>
      </c>
      <c r="U52" s="12">
        <f t="shared" si="6"/>
        <v>0.53827414582816746</v>
      </c>
      <c r="V52" s="12">
        <f t="shared" si="6"/>
        <v>0.50242110249861571</v>
      </c>
      <c r="W52" s="12">
        <f t="shared" si="6"/>
        <v>0.58716524025172401</v>
      </c>
      <c r="X52" s="12">
        <f t="shared" si="6"/>
        <v>0.58435316176612939</v>
      </c>
      <c r="Y52" s="12">
        <f t="shared" si="6"/>
        <v>0.58387983748062056</v>
      </c>
      <c r="Z52" s="12">
        <f t="shared" si="6"/>
        <v>0.58934451293668688</v>
      </c>
    </row>
    <row r="53" spans="1:26" x14ac:dyDescent="0.2">
      <c r="B53" s="30" t="s">
        <v>37</v>
      </c>
      <c r="C53" s="11"/>
      <c r="D53" s="11"/>
      <c r="E53" s="12">
        <f>IFERROR(E45/(SUM(E$44:E$48)-E$47),"")</f>
        <v>0.37032998366218012</v>
      </c>
      <c r="F53" s="12">
        <f t="shared" ref="E53:Z53" si="7">IFERROR(F45/(SUM(F$44:F$48)-F$47),"")</f>
        <v>0.36114198911220619</v>
      </c>
      <c r="G53" s="132">
        <f t="shared" si="7"/>
        <v>0.36119096721463767</v>
      </c>
      <c r="H53" s="12">
        <f t="shared" si="7"/>
        <v>0.35663126823816443</v>
      </c>
      <c r="I53" s="12">
        <f t="shared" si="7"/>
        <v>0.41393821366855527</v>
      </c>
      <c r="J53" s="12">
        <f t="shared" si="7"/>
        <v>0.39349007945769154</v>
      </c>
      <c r="K53" s="12">
        <f t="shared" si="7"/>
        <v>0.36255852783075049</v>
      </c>
      <c r="L53" s="12">
        <f t="shared" si="7"/>
        <v>0.38470431373103209</v>
      </c>
      <c r="M53" s="12">
        <f t="shared" si="7"/>
        <v>0.34314431941882678</v>
      </c>
      <c r="N53" s="12">
        <f t="shared" si="7"/>
        <v>0.3707023081948595</v>
      </c>
      <c r="O53" s="12">
        <f t="shared" si="7"/>
        <v>0.50718750684703939</v>
      </c>
      <c r="P53" s="12">
        <f t="shared" si="7"/>
        <v>0.51402460358386948</v>
      </c>
      <c r="Q53" s="12">
        <f t="shared" si="7"/>
        <v>0.47826744680963662</v>
      </c>
      <c r="R53" s="12">
        <f t="shared" si="7"/>
        <v>0.45484577080240046</v>
      </c>
      <c r="S53" s="12">
        <f t="shared" si="7"/>
        <v>0.46531393045423691</v>
      </c>
      <c r="T53" s="12">
        <f t="shared" si="7"/>
        <v>0.45270548502090618</v>
      </c>
      <c r="U53" s="12">
        <f t="shared" si="7"/>
        <v>0.43965791126977904</v>
      </c>
      <c r="V53" s="12">
        <f t="shared" si="7"/>
        <v>0.46953729798634392</v>
      </c>
      <c r="W53" s="12">
        <f t="shared" si="7"/>
        <v>0.39916898284765429</v>
      </c>
      <c r="X53" s="12">
        <f t="shared" si="7"/>
        <v>0.39967140520085348</v>
      </c>
      <c r="Y53" s="12">
        <f t="shared" si="7"/>
        <v>0.39934767257701814</v>
      </c>
      <c r="Z53" s="12">
        <f t="shared" si="7"/>
        <v>0.39548082064504908</v>
      </c>
    </row>
    <row r="54" spans="1:26" x14ac:dyDescent="0.2">
      <c r="B54" s="30" t="s">
        <v>9</v>
      </c>
      <c r="C54" s="11"/>
      <c r="D54" s="11"/>
      <c r="E54" s="12">
        <f t="shared" ref="E54:Z54" si="8">IFERROR(E46/(SUM(E$44:E$48)-E$47),"")</f>
        <v>7.439204537851063E-4</v>
      </c>
      <c r="F54" s="12">
        <f t="shared" si="8"/>
        <v>7.0478555433934025E-4</v>
      </c>
      <c r="G54" s="132">
        <f t="shared" si="8"/>
        <v>7.3168681340320086E-4</v>
      </c>
      <c r="H54" s="12">
        <f t="shared" si="8"/>
        <v>7.2458089136054316E-4</v>
      </c>
      <c r="I54" s="12">
        <f t="shared" si="8"/>
        <v>5.7352867715245056E-4</v>
      </c>
      <c r="J54" s="12">
        <f t="shared" si="8"/>
        <v>6.0183427251209144E-4</v>
      </c>
      <c r="K54" s="12">
        <f t="shared" si="8"/>
        <v>6.1145717561166219E-4</v>
      </c>
      <c r="L54" s="12">
        <f t="shared" si="8"/>
        <v>6.2064875044454365E-4</v>
      </c>
      <c r="M54" s="12">
        <f t="shared" si="8"/>
        <v>6.3657797392247114E-4</v>
      </c>
      <c r="N54" s="12">
        <f t="shared" si="8"/>
        <v>6.2367182004278304E-4</v>
      </c>
      <c r="O54" s="12">
        <f t="shared" si="8"/>
        <v>6.5316142933183785E-4</v>
      </c>
      <c r="P54" s="12">
        <f t="shared" si="8"/>
        <v>6.3995010675612133E-4</v>
      </c>
      <c r="Q54" s="12">
        <f t="shared" si="8"/>
        <v>1.0565589755237338E-3</v>
      </c>
      <c r="R54" s="12">
        <f t="shared" si="8"/>
        <v>6.722078152287779E-4</v>
      </c>
      <c r="S54" s="12">
        <f t="shared" si="8"/>
        <v>6.8873687506207522E-4</v>
      </c>
      <c r="T54" s="12">
        <f t="shared" si="8"/>
        <v>7.2262153809291236E-4</v>
      </c>
      <c r="U54" s="12">
        <f t="shared" si="8"/>
        <v>7.304349149506791E-4</v>
      </c>
      <c r="V54" s="12">
        <f t="shared" si="8"/>
        <v>6.954659001873095E-4</v>
      </c>
      <c r="W54" s="12">
        <f t="shared" si="8"/>
        <v>6.2355258158267436E-4</v>
      </c>
      <c r="X54" s="12">
        <f t="shared" si="8"/>
        <v>6.3233096766982997E-4</v>
      </c>
      <c r="Y54" s="12">
        <f t="shared" si="8"/>
        <v>6.5157480496001458E-4</v>
      </c>
      <c r="Z54" s="12">
        <f t="shared" si="8"/>
        <v>6.576730543186841E-4</v>
      </c>
    </row>
    <row r="55" spans="1:26" x14ac:dyDescent="0.2">
      <c r="B55" s="20" t="s">
        <v>38</v>
      </c>
      <c r="C55" s="11"/>
      <c r="D55" s="11"/>
      <c r="E55" s="12">
        <f t="shared" ref="E55:Z55" si="9">IFERROR(E48/(SUM(E$44:E$48)-E$48),"")</f>
        <v>5.2131533806084275E-3</v>
      </c>
      <c r="F55" s="12">
        <f t="shared" si="9"/>
        <v>6.3011778442033711E-3</v>
      </c>
      <c r="G55" s="132">
        <f t="shared" si="9"/>
        <v>7.3768987169482722E-3</v>
      </c>
      <c r="H55" s="12">
        <f t="shared" si="9"/>
        <v>5.9130901857554182E-3</v>
      </c>
      <c r="I55" s="12">
        <f t="shared" si="9"/>
        <v>1.5446889111404103E-2</v>
      </c>
      <c r="J55" s="12">
        <f t="shared" si="9"/>
        <v>1.4453851143713876E-2</v>
      </c>
      <c r="K55" s="12">
        <f t="shared" si="9"/>
        <v>1.2531609541139847E-2</v>
      </c>
      <c r="L55" s="12">
        <f t="shared" si="9"/>
        <v>1.382729861756671E-2</v>
      </c>
      <c r="M55" s="12">
        <f t="shared" si="9"/>
        <v>1.1107120766453583E-2</v>
      </c>
      <c r="N55" s="12">
        <f t="shared" si="9"/>
        <v>1.2686854259386435E-2</v>
      </c>
      <c r="O55" s="12">
        <f t="shared" si="9"/>
        <v>8.8121170947411519E-3</v>
      </c>
      <c r="P55" s="12">
        <f t="shared" si="9"/>
        <v>1.2783171535929221E-2</v>
      </c>
      <c r="Q55" s="12">
        <f t="shared" si="9"/>
        <v>1.1625316018571969E-2</v>
      </c>
      <c r="R55" s="12">
        <f t="shared" si="9"/>
        <v>8.4839128955474224E-3</v>
      </c>
      <c r="S55" s="12">
        <f t="shared" si="9"/>
        <v>9.4967384345352995E-3</v>
      </c>
      <c r="T55" s="12">
        <f t="shared" si="9"/>
        <v>8.3997715241429412E-3</v>
      </c>
      <c r="U55" s="12">
        <f t="shared" si="9"/>
        <v>7.8732114374850618E-3</v>
      </c>
      <c r="V55" s="12">
        <f t="shared" si="9"/>
        <v>9.5435564026546509E-3</v>
      </c>
      <c r="W55" s="12">
        <f t="shared" si="9"/>
        <v>5.6550059616438256E-3</v>
      </c>
      <c r="X55" s="12">
        <f t="shared" si="9"/>
        <v>6.4216914958630774E-3</v>
      </c>
      <c r="Y55" s="12">
        <f t="shared" si="9"/>
        <v>6.7164122366871947E-3</v>
      </c>
      <c r="Z55" s="12">
        <f t="shared" si="9"/>
        <v>6.1111719234686803E-3</v>
      </c>
    </row>
    <row r="56" spans="1:26" x14ac:dyDescent="0.2">
      <c r="B56" s="21" t="s">
        <v>15</v>
      </c>
      <c r="C56" s="11"/>
      <c r="D56" s="11"/>
      <c r="E56" s="12">
        <f t="shared" ref="E56:Z56" si="10">SUMPRODUCT($C44:$C48,E44:E48)/SUMPRODUCT($C43,E43)</f>
        <v>1.5446136564437265</v>
      </c>
      <c r="F56" s="12">
        <f t="shared" si="10"/>
        <v>1.802896919977437</v>
      </c>
      <c r="G56" s="133">
        <f t="shared" si="10"/>
        <v>1.5258150362449465</v>
      </c>
      <c r="H56" s="12">
        <f t="shared" si="10"/>
        <v>1.7457741318962268</v>
      </c>
      <c r="I56" s="12">
        <f t="shared" si="10"/>
        <v>2.0293224648745336</v>
      </c>
      <c r="J56" s="12">
        <f t="shared" si="10"/>
        <v>1.9240171060983799</v>
      </c>
      <c r="K56" s="12">
        <f t="shared" si="10"/>
        <v>1.7376015253165884</v>
      </c>
      <c r="L56" s="12">
        <f t="shared" si="10"/>
        <v>1.920979448030004</v>
      </c>
      <c r="M56" s="12">
        <f t="shared" si="10"/>
        <v>1.6400053861892683</v>
      </c>
      <c r="N56" s="12">
        <f t="shared" si="10"/>
        <v>1.8357330168455781</v>
      </c>
      <c r="O56" s="12">
        <f t="shared" si="10"/>
        <v>1.6466776463963113</v>
      </c>
      <c r="P56" s="12">
        <f t="shared" si="10"/>
        <v>1.6340367620191973</v>
      </c>
      <c r="Q56" s="12">
        <f t="shared" si="10"/>
        <v>1.2256279781176771</v>
      </c>
      <c r="R56" s="12">
        <f t="shared" si="10"/>
        <v>1.342325830697497</v>
      </c>
      <c r="S56" s="12">
        <f t="shared" si="10"/>
        <v>1.4775521162912555</v>
      </c>
      <c r="T56" s="12">
        <f t="shared" si="10"/>
        <v>1.3698569836462584</v>
      </c>
      <c r="U56" s="12">
        <f t="shared" si="10"/>
        <v>1.3388638623635609</v>
      </c>
      <c r="V56" s="12">
        <f t="shared" si="10"/>
        <v>1.5670843642064356</v>
      </c>
      <c r="W56" s="12">
        <f t="shared" si="10"/>
        <v>1.4786229846172434</v>
      </c>
      <c r="X56" s="12">
        <f t="shared" si="10"/>
        <v>1.5708377427874662</v>
      </c>
      <c r="Y56" s="12">
        <f t="shared" si="10"/>
        <v>1.5815314915808869</v>
      </c>
      <c r="Z56" s="12">
        <f t="shared" si="10"/>
        <v>1.5444012092118808</v>
      </c>
    </row>
    <row r="58" spans="1:26" s="7" customFormat="1" x14ac:dyDescent="0.2">
      <c r="A58" s="8"/>
      <c r="B58" s="22" t="s">
        <v>8</v>
      </c>
      <c r="C58" s="6" t="s">
        <v>29</v>
      </c>
      <c r="D58" s="6"/>
      <c r="G58" s="127"/>
    </row>
    <row r="59" spans="1:26" s="7" customFormat="1" x14ac:dyDescent="0.2">
      <c r="A59" s="23" t="s">
        <v>14</v>
      </c>
      <c r="B59" s="22" t="s">
        <v>53</v>
      </c>
      <c r="C59" s="11">
        <v>2</v>
      </c>
      <c r="D59" s="11"/>
      <c r="E59" s="15">
        <f>IF(E23,E40*(VLOOKUP(E$1,Conditions!$A:$CT,MATCH($B59&amp;"_m1",Conditions!$S$1:$CT$1,0)+Conditions!$Q$2,FALSE)*E$19+E$18*VLOOKUP(E$1,Conditions!$A:$CT,MATCH($B59&amp;"_m2",Conditions!$S$1:$CT$1,0)+Conditions!$Q$2,FALSE))+VLOOKUP(E$1,Conditions!$A:$CT,MATCH($B59&amp;"_b",Conditions!$S$1:$CT$1,0)+Conditions!$Q$2,FALSE),"")</f>
        <v>9.7962000847946687E-6</v>
      </c>
      <c r="F59" s="15">
        <f>IF(F23,F40*(VLOOKUP(F$1,Conditions!$A:$CT,MATCH($B59&amp;"_m1",Conditions!$S$1:$CT$1,0)+Conditions!$Q$2,FALSE)*F$19+F$18*VLOOKUP(F$1,Conditions!$A:$CT,MATCH($B59&amp;"_m2",Conditions!$S$1:$CT$1,0)+Conditions!$Q$2,FALSE))+VLOOKUP(F$1,Conditions!$A:$CT,MATCH($B59&amp;"_b",Conditions!$S$1:$CT$1,0)+Conditions!$Q$2,FALSE),"")</f>
        <v>9.7962000847946687E-6</v>
      </c>
      <c r="G59" s="128">
        <f>IF(G23,G40*(VLOOKUP(G$1,Conditions!$A:$CT,MATCH($B59&amp;"_m1",Conditions!$S$1:$CT$1,0)+Conditions!$Q$2,FALSE)*G$19+G$18*VLOOKUP(G$1,Conditions!$A:$CT,MATCH($B59&amp;"_m2",Conditions!$S$1:$CT$1,0)+Conditions!$Q$2,FALSE))+VLOOKUP(G$1,Conditions!$A:$CT,MATCH($B59&amp;"_b",Conditions!$S$1:$CT$1,0)+Conditions!$Q$2,FALSE),"")</f>
        <v>9.7962000847946687E-6</v>
      </c>
      <c r="H59" s="15">
        <f>IF(H23,H40*(VLOOKUP(H$1,Conditions!$A:$CT,MATCH($B59&amp;"_m1",Conditions!$S$1:$CT$1,0)+Conditions!$Q$2,FALSE)*H$19+H$18*VLOOKUP(H$1,Conditions!$A:$CT,MATCH($B59&amp;"_m2",Conditions!$S$1:$CT$1,0)+Conditions!$Q$2,FALSE))+VLOOKUP(H$1,Conditions!$A:$CT,MATCH($B59&amp;"_b",Conditions!$S$1:$CT$1,0)+Conditions!$Q$2,FALSE),"")</f>
        <v>9.7962000847946687E-6</v>
      </c>
      <c r="I59" s="15">
        <f>IF(I23,I40*(VLOOKUP(I$1,Conditions!$A:$CT,MATCH($B59&amp;"_m1",Conditions!$S$1:$CT$1,0)+Conditions!$Q$2,FALSE)*I$19+I$18*VLOOKUP(I$1,Conditions!$A:$CT,MATCH($B59&amp;"_m2",Conditions!$S$1:$CT$1,0)+Conditions!$Q$2,FALSE))+VLOOKUP(I$1,Conditions!$A:$CT,MATCH($B59&amp;"_b",Conditions!$S$1:$CT$1,0)+Conditions!$Q$2,FALSE),"")</f>
        <v>9.7962000847946687E-6</v>
      </c>
      <c r="J59" s="15">
        <f>IF(J23,J40*(VLOOKUP(J$1,Conditions!$A:$CT,MATCH($B59&amp;"_m1",Conditions!$S$1:$CT$1,0)+Conditions!$Q$2,FALSE)*J$19+J$18*VLOOKUP(J$1,Conditions!$A:$CT,MATCH($B59&amp;"_m2",Conditions!$S$1:$CT$1,0)+Conditions!$Q$2,FALSE))+VLOOKUP(J$1,Conditions!$A:$CT,MATCH($B59&amp;"_b",Conditions!$S$1:$CT$1,0)+Conditions!$Q$2,FALSE),"")</f>
        <v>9.7962000847946687E-6</v>
      </c>
      <c r="K59" s="15">
        <f>IF(K23,K40*(VLOOKUP(K$1,Conditions!$A:$CT,MATCH($B59&amp;"_m1",Conditions!$S$1:$CT$1,0)+Conditions!$Q$2,FALSE)*K$19+K$18*VLOOKUP(K$1,Conditions!$A:$CT,MATCH($B59&amp;"_m2",Conditions!$S$1:$CT$1,0)+Conditions!$Q$2,FALSE))+VLOOKUP(K$1,Conditions!$A:$CT,MATCH($B59&amp;"_b",Conditions!$S$1:$CT$1,0)+Conditions!$Q$2,FALSE),"")</f>
        <v>9.7962000847946687E-6</v>
      </c>
      <c r="L59" s="15">
        <f>IF(L23,L40*(VLOOKUP(L$1,Conditions!$A:$CT,MATCH($B59&amp;"_m1",Conditions!$S$1:$CT$1,0)+Conditions!$Q$2,FALSE)*L$19+L$18*VLOOKUP(L$1,Conditions!$A:$CT,MATCH($B59&amp;"_m2",Conditions!$S$1:$CT$1,0)+Conditions!$Q$2,FALSE))+VLOOKUP(L$1,Conditions!$A:$CT,MATCH($B59&amp;"_b",Conditions!$S$1:$CT$1,0)+Conditions!$Q$2,FALSE),"")</f>
        <v>9.7962000847946687E-6</v>
      </c>
      <c r="M59" s="15">
        <f>IF(M23,M40*(VLOOKUP(M$1,Conditions!$A:$CT,MATCH($B59&amp;"_m1",Conditions!$S$1:$CT$1,0)+Conditions!$Q$2,FALSE)*M$19+M$18*VLOOKUP(M$1,Conditions!$A:$CT,MATCH($B59&amp;"_m2",Conditions!$S$1:$CT$1,0)+Conditions!$Q$2,FALSE))+VLOOKUP(M$1,Conditions!$A:$CT,MATCH($B59&amp;"_b",Conditions!$S$1:$CT$1,0)+Conditions!$Q$2,FALSE),"")</f>
        <v>9.7962000847946687E-6</v>
      </c>
      <c r="N59" s="15">
        <f>IF(N23,N40*(VLOOKUP(N$1,Conditions!$A:$CT,MATCH($B59&amp;"_m1",Conditions!$S$1:$CT$1,0)+Conditions!$Q$2,FALSE)*N$19+N$18*VLOOKUP(N$1,Conditions!$A:$CT,MATCH($B59&amp;"_m2",Conditions!$S$1:$CT$1,0)+Conditions!$Q$2,FALSE))+VLOOKUP(N$1,Conditions!$A:$CT,MATCH($B59&amp;"_b",Conditions!$S$1:$CT$1,0)+Conditions!$Q$2,FALSE),"")</f>
        <v>9.7962000847946687E-6</v>
      </c>
      <c r="O59" s="15">
        <f>IF(O23,O40*(VLOOKUP(O$1,Conditions!$A:$CT,MATCH($B59&amp;"_m1",Conditions!$S$1:$CT$1,0)+Conditions!$Q$2,FALSE)*O$19+O$18*VLOOKUP(O$1,Conditions!$A:$CT,MATCH($B59&amp;"_m2",Conditions!$S$1:$CT$1,0)+Conditions!$Q$2,FALSE))+VLOOKUP(O$1,Conditions!$A:$CT,MATCH($B59&amp;"_b",Conditions!$S$1:$CT$1,0)+Conditions!$Q$2,FALSE),"")</f>
        <v>9.7962000847946687E-6</v>
      </c>
      <c r="P59" s="15">
        <f>IF(P23,P40*(VLOOKUP(P$1,Conditions!$A:$CT,MATCH($B59&amp;"_m1",Conditions!$S$1:$CT$1,0)+Conditions!$Q$2,FALSE)*P$19+P$18*VLOOKUP(P$1,Conditions!$A:$CT,MATCH($B59&amp;"_m2",Conditions!$S$1:$CT$1,0)+Conditions!$Q$2,FALSE))+VLOOKUP(P$1,Conditions!$A:$CT,MATCH($B59&amp;"_b",Conditions!$S$1:$CT$1,0)+Conditions!$Q$2,FALSE),"")</f>
        <v>9.7962000847946687E-6</v>
      </c>
      <c r="Q59" s="15">
        <f>IF(Q23,Q40*(VLOOKUP(Q$1,Conditions!$A:$CT,MATCH($B59&amp;"_m1",Conditions!$S$1:$CT$1,0)+Conditions!$Q$2,FALSE)*Q$19+Q$18*VLOOKUP(Q$1,Conditions!$A:$CT,MATCH($B59&amp;"_m2",Conditions!$S$1:$CT$1,0)+Conditions!$Q$2,FALSE))+VLOOKUP(Q$1,Conditions!$A:$CT,MATCH($B59&amp;"_b",Conditions!$S$1:$CT$1,0)+Conditions!$Q$2,FALSE),"")</f>
        <v>9.7962000847946687E-6</v>
      </c>
      <c r="R59" s="15">
        <f>IF(R23,R40*(VLOOKUP(R$1,Conditions!$A:$CT,MATCH($B59&amp;"_m1",Conditions!$S$1:$CT$1,0)+Conditions!$Q$2,FALSE)*R$19+R$18*VLOOKUP(R$1,Conditions!$A:$CT,MATCH($B59&amp;"_m2",Conditions!$S$1:$CT$1,0)+Conditions!$Q$2,FALSE))+VLOOKUP(R$1,Conditions!$A:$CT,MATCH($B59&amp;"_b",Conditions!$S$1:$CT$1,0)+Conditions!$Q$2,FALSE),"")</f>
        <v>9.7962000847946687E-6</v>
      </c>
      <c r="S59" s="15">
        <f>IF(S23,S40*(VLOOKUP(S$1,Conditions!$A:$CT,MATCH($B59&amp;"_m1",Conditions!$S$1:$CT$1,0)+Conditions!$Q$2,FALSE)*S$19+S$18*VLOOKUP(S$1,Conditions!$A:$CT,MATCH($B59&amp;"_m2",Conditions!$S$1:$CT$1,0)+Conditions!$Q$2,FALSE))+VLOOKUP(S$1,Conditions!$A:$CT,MATCH($B59&amp;"_b",Conditions!$S$1:$CT$1,0)+Conditions!$Q$2,FALSE),"")</f>
        <v>9.7962000847946687E-6</v>
      </c>
      <c r="T59" s="15">
        <f>IF(T23,T40*(VLOOKUP(T$1,Conditions!$A:$CT,MATCH($B59&amp;"_m1",Conditions!$S$1:$CT$1,0)+Conditions!$Q$2,FALSE)*T$19+T$18*VLOOKUP(T$1,Conditions!$A:$CT,MATCH($B59&amp;"_m2",Conditions!$S$1:$CT$1,0)+Conditions!$Q$2,FALSE))+VLOOKUP(T$1,Conditions!$A:$CT,MATCH($B59&amp;"_b",Conditions!$S$1:$CT$1,0)+Conditions!$Q$2,FALSE),"")</f>
        <v>9.7962000847946687E-6</v>
      </c>
      <c r="U59" s="15">
        <f>IF(U23,U40*(VLOOKUP(U$1,Conditions!$A:$CT,MATCH($B59&amp;"_m1",Conditions!$S$1:$CT$1,0)+Conditions!$Q$2,FALSE)*U$19+U$18*VLOOKUP(U$1,Conditions!$A:$CT,MATCH($B59&amp;"_m2",Conditions!$S$1:$CT$1,0)+Conditions!$Q$2,FALSE))+VLOOKUP(U$1,Conditions!$A:$CT,MATCH($B59&amp;"_b",Conditions!$S$1:$CT$1,0)+Conditions!$Q$2,FALSE),"")</f>
        <v>9.7962000847946687E-6</v>
      </c>
      <c r="V59" s="15">
        <f>IF(V23,V40*(VLOOKUP(V$1,Conditions!$A:$CT,MATCH($B59&amp;"_m1",Conditions!$S$1:$CT$1,0)+Conditions!$Q$2,FALSE)*V$19+V$18*VLOOKUP(V$1,Conditions!$A:$CT,MATCH($B59&amp;"_m2",Conditions!$S$1:$CT$1,0)+Conditions!$Q$2,FALSE))+VLOOKUP(V$1,Conditions!$A:$CT,MATCH($B59&amp;"_b",Conditions!$S$1:$CT$1,0)+Conditions!$Q$2,FALSE),"")</f>
        <v>9.7962000847946687E-6</v>
      </c>
      <c r="W59" s="15">
        <f>IF(W23,W40*(VLOOKUP(W$1,Conditions!$A:$CT,MATCH($B59&amp;"_m1",Conditions!$S$1:$CT$1,0)+Conditions!$Q$2,FALSE)*W$19+W$18*VLOOKUP(W$1,Conditions!$A:$CT,MATCH($B59&amp;"_m2",Conditions!$S$1:$CT$1,0)+Conditions!$Q$2,FALSE))+VLOOKUP(W$1,Conditions!$A:$CT,MATCH($B59&amp;"_b",Conditions!$S$1:$CT$1,0)+Conditions!$Q$2,FALSE),"")</f>
        <v>9.7962000847946687E-6</v>
      </c>
      <c r="X59" s="15">
        <f>IF(X23,X40*(VLOOKUP(X$1,Conditions!$A:$CT,MATCH($B59&amp;"_m1",Conditions!$S$1:$CT$1,0)+Conditions!$Q$2,FALSE)*X$19+X$18*VLOOKUP(X$1,Conditions!$A:$CT,MATCH($B59&amp;"_m2",Conditions!$S$1:$CT$1,0)+Conditions!$Q$2,FALSE))+VLOOKUP(X$1,Conditions!$A:$CT,MATCH($B59&amp;"_b",Conditions!$S$1:$CT$1,0)+Conditions!$Q$2,FALSE),"")</f>
        <v>9.7962000847946687E-6</v>
      </c>
      <c r="Y59" s="15">
        <f>IF(Y23,Y40*(VLOOKUP(Y$1,Conditions!$A:$CT,MATCH($B59&amp;"_m1",Conditions!$S$1:$CT$1,0)+Conditions!$Q$2,FALSE)*Y$19+Y$18*VLOOKUP(Y$1,Conditions!$A:$CT,MATCH($B59&amp;"_m2",Conditions!$S$1:$CT$1,0)+Conditions!$Q$2,FALSE))+VLOOKUP(Y$1,Conditions!$A:$CT,MATCH($B59&amp;"_b",Conditions!$S$1:$CT$1,0)+Conditions!$Q$2,FALSE),"")</f>
        <v>9.7962000847946687E-6</v>
      </c>
      <c r="Z59" s="15">
        <f>IF(Z23,Z40*(VLOOKUP(Z$1,Conditions!$A:$CT,MATCH($B59&amp;"_m1",Conditions!$S$1:$CT$1,0)+Conditions!$Q$2,FALSE)*Z$19+Z$18*VLOOKUP(Z$1,Conditions!$A:$CT,MATCH($B59&amp;"_m2",Conditions!$S$1:$CT$1,0)+Conditions!$Q$2,FALSE))+VLOOKUP(Z$1,Conditions!$A:$CT,MATCH($B59&amp;"_b",Conditions!$S$1:$CT$1,0)+Conditions!$Q$2,FALSE),"")</f>
        <v>9.7962000847946687E-6</v>
      </c>
    </row>
    <row r="60" spans="1:26" s="7" customFormat="1" x14ac:dyDescent="0.2">
      <c r="A60" s="8"/>
      <c r="B60" s="21" t="str">
        <f>CONCATENATE(B33,"_",$C$58)</f>
        <v>hydrogen_TCD</v>
      </c>
      <c r="C60" s="11">
        <v>0</v>
      </c>
      <c r="D60" s="11"/>
      <c r="E60" s="15">
        <f>IF(E33,E44*(VLOOKUP(E$1,Conditions!$A:$CT,MATCH($B60&amp;"_m1",Conditions!$S$1:$CT$1,0)+Conditions!$Q$2,FALSE)*E$19+E$18*VLOOKUP(E$1,Conditions!$A:$CT,MATCH($B60&amp;"_m2",Conditions!$S$1:$CT$1,0)+Conditions!$Q$2,FALSE))+VLOOKUP(E$1,Conditions!$A:$CT,MATCH($B60&amp;"_b",Conditions!$S$1:$CT$1,0)+Conditions!$Q$2,FALSE),"")</f>
        <v>0.16671584651789667</v>
      </c>
      <c r="F60" s="15">
        <f>IF(F33,F44*(VLOOKUP(F$1,Conditions!$A:$CT,MATCH($B60&amp;"_m1",Conditions!$S$1:$CT$1,0)+Conditions!$Q$2,FALSE)*F$19+F$18*VLOOKUP(F$1,Conditions!$A:$CT,MATCH($B60&amp;"_m2",Conditions!$S$1:$CT$1,0)+Conditions!$Q$2,FALSE))+VLOOKUP(F$1,Conditions!$A:$CT,MATCH($B60&amp;"_b",Conditions!$S$1:$CT$1,0)+Conditions!$Q$2,FALSE),"")</f>
        <v>0.19315536402734285</v>
      </c>
      <c r="G60" s="128">
        <f>IF(G33,G44*(VLOOKUP(G$1,Conditions!$A:$CT,MATCH($B60&amp;"_m1",Conditions!$S$1:$CT$1,0)+Conditions!$Q$2,FALSE)*G$19+G$18*VLOOKUP(G$1,Conditions!$A:$CT,MATCH($B60&amp;"_m2",Conditions!$S$1:$CT$1,0)+Conditions!$Q$2,FALSE))+VLOOKUP(G$1,Conditions!$A:$CT,MATCH($B60&amp;"_b",Conditions!$S$1:$CT$1,0)+Conditions!$Q$2,FALSE),"")</f>
        <v>0.19976524340470439</v>
      </c>
      <c r="H60" s="15">
        <f>IF(H33,H44*(VLOOKUP(H$1,Conditions!$A:$CT,MATCH($B60&amp;"_m1",Conditions!$S$1:$CT$1,0)+Conditions!$Q$2,FALSE)*H$19+H$18*VLOOKUP(H$1,Conditions!$A:$CT,MATCH($B60&amp;"_m2",Conditions!$S$1:$CT$1,0)+Conditions!$Q$2,FALSE))+VLOOKUP(H$1,Conditions!$A:$CT,MATCH($B60&amp;"_b",Conditions!$S$1:$CT$1,0)+Conditions!$Q$2,FALSE),"")</f>
        <v>0.18948320881769756</v>
      </c>
      <c r="I60" s="15" t="str">
        <f>IF(I33,I44*(VLOOKUP(I$1,Conditions!$A:$CT,MATCH($B60&amp;"_m1",Conditions!$S$1:$CT$1,0)+Conditions!$Q$2,FALSE)*I$19+I$18*VLOOKUP(I$1,Conditions!$A:$CT,MATCH($B60&amp;"_m2",Conditions!$S$1:$CT$1,0)+Conditions!$Q$2,FALSE))+VLOOKUP(I$1,Conditions!$A:$CT,MATCH($B60&amp;"_b",Conditions!$S$1:$CT$1,0)+Conditions!$Q$2,FALSE),"")</f>
        <v/>
      </c>
      <c r="J60" s="15" t="str">
        <f>IF(J33,J44*(VLOOKUP(J$1,Conditions!$A:$CT,MATCH($B60&amp;"_m1",Conditions!$S$1:$CT$1,0)+Conditions!$Q$2,FALSE)*J$19+J$18*VLOOKUP(J$1,Conditions!$A:$CT,MATCH($B60&amp;"_m2",Conditions!$S$1:$CT$1,0)+Conditions!$Q$2,FALSE))+VLOOKUP(J$1,Conditions!$A:$CT,MATCH($B60&amp;"_b",Conditions!$S$1:$CT$1,0)+Conditions!$Q$2,FALSE),"")</f>
        <v/>
      </c>
      <c r="K60" s="15" t="str">
        <f>IF(K33,K44*(VLOOKUP(K$1,Conditions!$A:$CT,MATCH($B60&amp;"_m1",Conditions!$S$1:$CT$1,0)+Conditions!$Q$2,FALSE)*K$19+K$18*VLOOKUP(K$1,Conditions!$A:$CT,MATCH($B60&amp;"_m2",Conditions!$S$1:$CT$1,0)+Conditions!$Q$2,FALSE))+VLOOKUP(K$1,Conditions!$A:$CT,MATCH($B60&amp;"_b",Conditions!$S$1:$CT$1,0)+Conditions!$Q$2,FALSE),"")</f>
        <v/>
      </c>
      <c r="L60" s="15" t="str">
        <f>IF(L33,L44*(VLOOKUP(L$1,Conditions!$A:$CT,MATCH($B60&amp;"_m1",Conditions!$S$1:$CT$1,0)+Conditions!$Q$2,FALSE)*L$19+L$18*VLOOKUP(L$1,Conditions!$A:$CT,MATCH($B60&amp;"_m2",Conditions!$S$1:$CT$1,0)+Conditions!$Q$2,FALSE))+VLOOKUP(L$1,Conditions!$A:$CT,MATCH($B60&amp;"_b",Conditions!$S$1:$CT$1,0)+Conditions!$Q$2,FALSE),"")</f>
        <v/>
      </c>
      <c r="M60" s="15" t="str">
        <f>IF(M33,M44*(VLOOKUP(M$1,Conditions!$A:$CT,MATCH($B60&amp;"_m1",Conditions!$S$1:$CT$1,0)+Conditions!$Q$2,FALSE)*M$19+M$18*VLOOKUP(M$1,Conditions!$A:$CT,MATCH($B60&amp;"_m2",Conditions!$S$1:$CT$1,0)+Conditions!$Q$2,FALSE))+VLOOKUP(M$1,Conditions!$A:$CT,MATCH($B60&amp;"_b",Conditions!$S$1:$CT$1,0)+Conditions!$Q$2,FALSE),"")</f>
        <v/>
      </c>
      <c r="N60" s="15" t="str">
        <f>IF(N33,N44*(VLOOKUP(N$1,Conditions!$A:$CT,MATCH($B60&amp;"_m1",Conditions!$S$1:$CT$1,0)+Conditions!$Q$2,FALSE)*N$19+N$18*VLOOKUP(N$1,Conditions!$A:$CT,MATCH($B60&amp;"_m2",Conditions!$S$1:$CT$1,0)+Conditions!$Q$2,FALSE))+VLOOKUP(N$1,Conditions!$A:$CT,MATCH($B60&amp;"_b",Conditions!$S$1:$CT$1,0)+Conditions!$Q$2,FALSE),"")</f>
        <v/>
      </c>
      <c r="O60" s="15">
        <f>IF(O33,O44*(VLOOKUP(O$1,Conditions!$A:$CT,MATCH($B60&amp;"_m1",Conditions!$S$1:$CT$1,0)+Conditions!$Q$2,FALSE)*O$19+O$18*VLOOKUP(O$1,Conditions!$A:$CT,MATCH($B60&amp;"_m2",Conditions!$S$1:$CT$1,0)+Conditions!$Q$2,FALSE))+VLOOKUP(O$1,Conditions!$A:$CT,MATCH($B60&amp;"_b",Conditions!$S$1:$CT$1,0)+Conditions!$Q$2,FALSE),"")</f>
        <v>0.11384292563335172</v>
      </c>
      <c r="P60" s="15">
        <f>IF(P33,P44*(VLOOKUP(P$1,Conditions!$A:$CT,MATCH($B60&amp;"_m1",Conditions!$S$1:$CT$1,0)+Conditions!$Q$2,FALSE)*P$19+P$18*VLOOKUP(P$1,Conditions!$A:$CT,MATCH($B60&amp;"_m2",Conditions!$S$1:$CT$1,0)+Conditions!$Q$2,FALSE))+VLOOKUP(P$1,Conditions!$A:$CT,MATCH($B60&amp;"_b",Conditions!$S$1:$CT$1,0)+Conditions!$Q$2,FALSE),"")</f>
        <v>0.12037489677624896</v>
      </c>
      <c r="Q60" s="15">
        <f>IF(Q33,Q44*(VLOOKUP(Q$1,Conditions!$A:$CT,MATCH($B60&amp;"_m1",Conditions!$S$1:$CT$1,0)+Conditions!$Q$2,FALSE)*Q$19+Q$18*VLOOKUP(Q$1,Conditions!$A:$CT,MATCH($B60&amp;"_m2",Conditions!$S$1:$CT$1,0)+Conditions!$Q$2,FALSE))+VLOOKUP(Q$1,Conditions!$A:$CT,MATCH($B60&amp;"_b",Conditions!$S$1:$CT$1,0)+Conditions!$Q$2,FALSE),"")</f>
        <v>0.10077898334755726</v>
      </c>
      <c r="R60" s="15">
        <f>IF(R33,R44*(VLOOKUP(R$1,Conditions!$A:$CT,MATCH($B60&amp;"_m1",Conditions!$S$1:$CT$1,0)+Conditions!$Q$2,FALSE)*R$19+R$18*VLOOKUP(R$1,Conditions!$A:$CT,MATCH($B60&amp;"_m2",Conditions!$S$1:$CT$1,0)+Conditions!$Q$2,FALSE))+VLOOKUP(R$1,Conditions!$A:$CT,MATCH($B60&amp;"_b",Conditions!$S$1:$CT$1,0)+Conditions!$Q$2,FALSE),"")</f>
        <v>0.14414118239943913</v>
      </c>
      <c r="S60" s="15">
        <f>IF(S33,S44*(VLOOKUP(S$1,Conditions!$A:$CT,MATCH($B60&amp;"_m1",Conditions!$S$1:$CT$1,0)+Conditions!$Q$2,FALSE)*S$19+S$18*VLOOKUP(S$1,Conditions!$A:$CT,MATCH($B60&amp;"_m2",Conditions!$S$1:$CT$1,0)+Conditions!$Q$2,FALSE))+VLOOKUP(S$1,Conditions!$A:$CT,MATCH($B60&amp;"_b",Conditions!$S$1:$CT$1,0)+Conditions!$Q$2,FALSE),"")</f>
        <v>0.14783711015327089</v>
      </c>
      <c r="T60" s="15">
        <f>IF(T33,T44*(VLOOKUP(T$1,Conditions!$A:$CT,MATCH($B60&amp;"_m1",Conditions!$S$1:$CT$1,0)+Conditions!$Q$2,FALSE)*T$19+T$18*VLOOKUP(T$1,Conditions!$A:$CT,MATCH($B60&amp;"_m2",Conditions!$S$1:$CT$1,0)+Conditions!$Q$2,FALSE))+VLOOKUP(T$1,Conditions!$A:$CT,MATCH($B60&amp;"_b",Conditions!$S$1:$CT$1,0)+Conditions!$Q$2,FALSE),"")</f>
        <v>0.14537315831738309</v>
      </c>
      <c r="U60" s="15">
        <f>IF(U33,U44*(VLOOKUP(U$1,Conditions!$A:$CT,MATCH($B60&amp;"_m1",Conditions!$S$1:$CT$1,0)+Conditions!$Q$2,FALSE)*U$19+U$18*VLOOKUP(U$1,Conditions!$A:$CT,MATCH($B60&amp;"_m2",Conditions!$S$1:$CT$1,0)+Conditions!$Q$2,FALSE))+VLOOKUP(U$1,Conditions!$A:$CT,MATCH($B60&amp;"_b",Conditions!$S$1:$CT$1,0)+Conditions!$Q$2,FALSE),"")</f>
        <v>0.14783711015327089</v>
      </c>
      <c r="V60" s="15">
        <f>IF(V33,V44*(VLOOKUP(V$1,Conditions!$A:$CT,MATCH($B60&amp;"_m1",Conditions!$S$1:$CT$1,0)+Conditions!$Q$2,FALSE)*V$19+V$18*VLOOKUP(V$1,Conditions!$A:$CT,MATCH($B60&amp;"_m2",Conditions!$S$1:$CT$1,0)+Conditions!$Q$2,FALSE))+VLOOKUP(V$1,Conditions!$A:$CT,MATCH($B60&amp;"_b",Conditions!$S$1:$CT$1,0)+Conditions!$Q$2,FALSE),"")</f>
        <v>0.15030106198915874</v>
      </c>
      <c r="W60" s="15">
        <f>IF(W33,W44*(VLOOKUP(W$1,Conditions!$A:$CT,MATCH($B60&amp;"_m1",Conditions!$S$1:$CT$1,0)+Conditions!$Q$2,FALSE)*W$19+W$18*VLOOKUP(W$1,Conditions!$A:$CT,MATCH($B60&amp;"_m2",Conditions!$S$1:$CT$1,0)+Conditions!$Q$2,FALSE))+VLOOKUP(W$1,Conditions!$A:$CT,MATCH($B60&amp;"_b",Conditions!$S$1:$CT$1,0)+Conditions!$Q$2,FALSE),"")</f>
        <v>0.24929700773456967</v>
      </c>
      <c r="X60" s="15">
        <f>IF(X33,X44*(VLOOKUP(X$1,Conditions!$A:$CT,MATCH($B60&amp;"_m1",Conditions!$S$1:$CT$1,0)+Conditions!$Q$2,FALSE)*X$19+X$18*VLOOKUP(X$1,Conditions!$A:$CT,MATCH($B60&amp;"_m2",Conditions!$S$1:$CT$1,0)+Conditions!$Q$2,FALSE))+VLOOKUP(X$1,Conditions!$A:$CT,MATCH($B60&amp;"_b",Conditions!$S$1:$CT$1,0)+Conditions!$Q$2,FALSE),"")</f>
        <v>0.25255579214940066</v>
      </c>
      <c r="Y60" s="15">
        <f>IF(Y33,Y44*(VLOOKUP(Y$1,Conditions!$A:$CT,MATCH($B60&amp;"_m1",Conditions!$S$1:$CT$1,0)+Conditions!$Q$2,FALSE)*Y$19+Y$18*VLOOKUP(Y$1,Conditions!$A:$CT,MATCH($B60&amp;"_m2",Conditions!$S$1:$CT$1,0)+Conditions!$Q$2,FALSE))+VLOOKUP(Y$1,Conditions!$A:$CT,MATCH($B60&amp;"_b",Conditions!$S$1:$CT$1,0)+Conditions!$Q$2,FALSE),"")</f>
        <v>0.25255579214940066</v>
      </c>
      <c r="Z60" s="15">
        <f>IF(Z33,Z44*(VLOOKUP(Z$1,Conditions!$A:$CT,MATCH($B60&amp;"_m1",Conditions!$S$1:$CT$1,0)+Conditions!$Q$2,FALSE)*Z$19+Z$18*VLOOKUP(Z$1,Conditions!$A:$CT,MATCH($B60&amp;"_m2",Conditions!$S$1:$CT$1,0)+Conditions!$Q$2,FALSE))+VLOOKUP(Z$1,Conditions!$A:$CT,MATCH($B60&amp;"_b",Conditions!$S$1:$CT$1,0)+Conditions!$Q$2,FALSE),"")</f>
        <v>0.25255579214940066</v>
      </c>
    </row>
    <row r="61" spans="1:26" s="7" customFormat="1" x14ac:dyDescent="0.2">
      <c r="A61" s="8"/>
      <c r="B61" s="21" t="str">
        <f>CONCATENATE(B34,"_",$C$58)</f>
        <v>methane_TCD</v>
      </c>
      <c r="C61" s="11">
        <v>2</v>
      </c>
      <c r="D61" s="11"/>
      <c r="E61" s="15">
        <f>IF(E34,E45*(VLOOKUP(E$1,Conditions!$A:$CT,MATCH($B61&amp;"_m1",Conditions!$S$1:$CT$1,0)+Conditions!$Q$2,FALSE)*E$19+E$18*VLOOKUP(E$1,Conditions!$A:$CT,MATCH($B61&amp;"_m2",Conditions!$S$1:$CT$1,0)+Conditions!$Q$2,FALSE))+VLOOKUP(E$1,Conditions!$A:$CT,MATCH($B61&amp;"_b",Conditions!$S$1:$CT$1,0)+Conditions!$Q$2,FALSE),"")</f>
        <v>7.1622162930442263E-5</v>
      </c>
      <c r="F61" s="15">
        <f>IF(F34,F45*(VLOOKUP(F$1,Conditions!$A:$CT,MATCH($B61&amp;"_m1",Conditions!$S$1:$CT$1,0)+Conditions!$Q$2,FALSE)*F$19+F$18*VLOOKUP(F$1,Conditions!$A:$CT,MATCH($B61&amp;"_m2",Conditions!$S$1:$CT$1,0)+Conditions!$Q$2,FALSE))+VLOOKUP(F$1,Conditions!$A:$CT,MATCH($B61&amp;"_b",Conditions!$S$1:$CT$1,0)+Conditions!$Q$2,FALSE),"")</f>
        <v>8.0047095786679479E-5</v>
      </c>
      <c r="G61" s="128">
        <f>IF(G34,G45*(VLOOKUP(G$1,Conditions!$A:$CT,MATCH($B61&amp;"_m1",Conditions!$S$1:$CT$1,0)+Conditions!$Q$2,FALSE)*G$19+G$18*VLOOKUP(G$1,Conditions!$A:$CT,MATCH($B61&amp;"_m2",Conditions!$S$1:$CT$1,0)+Conditions!$Q$2,FALSE))+VLOOKUP(G$1,Conditions!$A:$CT,MATCH($B61&amp;"_b",Conditions!$S$1:$CT$1,0)+Conditions!$Q$2,FALSE),"")</f>
        <v>8.3206445607768433E-5</v>
      </c>
      <c r="H61" s="15">
        <f>IF(H34,H45*(VLOOKUP(H$1,Conditions!$A:$CT,MATCH($B61&amp;"_m1",Conditions!$S$1:$CT$1,0)+Conditions!$Q$2,FALSE)*H$19+H$18*VLOOKUP(H$1,Conditions!$A:$CT,MATCH($B61&amp;"_m2",Conditions!$S$1:$CT$1,0)+Conditions!$Q$2,FALSE))+VLOOKUP(H$1,Conditions!$A:$CT,MATCH($B61&amp;"_b",Conditions!$S$1:$CT$1,0)+Conditions!$Q$2,FALSE),"")</f>
        <v>7.6887745965590525E-5</v>
      </c>
      <c r="I61" s="15" t="str">
        <f>IF(I34,I45*(VLOOKUP(I$1,Conditions!$A:$CT,MATCH($B61&amp;"_m1",Conditions!$S$1:$CT$1,0)+Conditions!$Q$2,FALSE)*I$19+I$18*VLOOKUP(I$1,Conditions!$A:$CT,MATCH($B61&amp;"_m2",Conditions!$S$1:$CT$1,0)+Conditions!$Q$2,FALSE))+VLOOKUP(I$1,Conditions!$A:$CT,MATCH($B61&amp;"_b",Conditions!$S$1:$CT$1,0)+Conditions!$Q$2,FALSE),"")</f>
        <v/>
      </c>
      <c r="J61" s="15" t="str">
        <f>IF(J34,J45*(VLOOKUP(J$1,Conditions!$A:$CT,MATCH($B61&amp;"_m1",Conditions!$S$1:$CT$1,0)+Conditions!$Q$2,FALSE)*J$19+J$18*VLOOKUP(J$1,Conditions!$A:$CT,MATCH($B61&amp;"_m2",Conditions!$S$1:$CT$1,0)+Conditions!$Q$2,FALSE))+VLOOKUP(J$1,Conditions!$A:$CT,MATCH($B61&amp;"_b",Conditions!$S$1:$CT$1,0)+Conditions!$Q$2,FALSE),"")</f>
        <v/>
      </c>
      <c r="K61" s="15" t="str">
        <f>IF(K34,K45*(VLOOKUP(K$1,Conditions!$A:$CT,MATCH($B61&amp;"_m1",Conditions!$S$1:$CT$1,0)+Conditions!$Q$2,FALSE)*K$19+K$18*VLOOKUP(K$1,Conditions!$A:$CT,MATCH($B61&amp;"_m2",Conditions!$S$1:$CT$1,0)+Conditions!$Q$2,FALSE))+VLOOKUP(K$1,Conditions!$A:$CT,MATCH($B61&amp;"_b",Conditions!$S$1:$CT$1,0)+Conditions!$Q$2,FALSE),"")</f>
        <v/>
      </c>
      <c r="L61" s="15" t="str">
        <f>IF(L34,L45*(VLOOKUP(L$1,Conditions!$A:$CT,MATCH($B61&amp;"_m1",Conditions!$S$1:$CT$1,0)+Conditions!$Q$2,FALSE)*L$19+L$18*VLOOKUP(L$1,Conditions!$A:$CT,MATCH($B61&amp;"_m2",Conditions!$S$1:$CT$1,0)+Conditions!$Q$2,FALSE))+VLOOKUP(L$1,Conditions!$A:$CT,MATCH($B61&amp;"_b",Conditions!$S$1:$CT$1,0)+Conditions!$Q$2,FALSE),"")</f>
        <v/>
      </c>
      <c r="M61" s="15" t="str">
        <f>IF(M34,M45*(VLOOKUP(M$1,Conditions!$A:$CT,MATCH($B61&amp;"_m1",Conditions!$S$1:$CT$1,0)+Conditions!$Q$2,FALSE)*M$19+M$18*VLOOKUP(M$1,Conditions!$A:$CT,MATCH($B61&amp;"_m2",Conditions!$S$1:$CT$1,0)+Conditions!$Q$2,FALSE))+VLOOKUP(M$1,Conditions!$A:$CT,MATCH($B61&amp;"_b",Conditions!$S$1:$CT$1,0)+Conditions!$Q$2,FALSE),"")</f>
        <v/>
      </c>
      <c r="N61" s="15" t="str">
        <f>IF(N34,N45*(VLOOKUP(N$1,Conditions!$A:$CT,MATCH($B61&amp;"_m1",Conditions!$S$1:$CT$1,0)+Conditions!$Q$2,FALSE)*N$19+N$18*VLOOKUP(N$1,Conditions!$A:$CT,MATCH($B61&amp;"_m2",Conditions!$S$1:$CT$1,0)+Conditions!$Q$2,FALSE))+VLOOKUP(N$1,Conditions!$A:$CT,MATCH($B61&amp;"_b",Conditions!$S$1:$CT$1,0)+Conditions!$Q$2,FALSE),"")</f>
        <v/>
      </c>
      <c r="O61" s="15">
        <f>IF(O34,O45*(VLOOKUP(O$1,Conditions!$A:$CT,MATCH($B61&amp;"_m1",Conditions!$S$1:$CT$1,0)+Conditions!$Q$2,FALSE)*O$19+O$18*VLOOKUP(O$1,Conditions!$A:$CT,MATCH($B61&amp;"_m2",Conditions!$S$1:$CT$1,0)+Conditions!$Q$2,FALSE))+VLOOKUP(O$1,Conditions!$A:$CT,MATCH($B61&amp;"_b",Conditions!$S$1:$CT$1,0)+Conditions!$Q$2,FALSE),"")</f>
        <v>8.827384637058935E-5</v>
      </c>
      <c r="P61" s="15">
        <f>IF(P34,P45*(VLOOKUP(P$1,Conditions!$A:$CT,MATCH($B61&amp;"_m1",Conditions!$S$1:$CT$1,0)+Conditions!$Q$2,FALSE)*P$19+P$18*VLOOKUP(P$1,Conditions!$A:$CT,MATCH($B61&amp;"_m2",Conditions!$S$1:$CT$1,0)+Conditions!$Q$2,FALSE))+VLOOKUP(P$1,Conditions!$A:$CT,MATCH($B61&amp;"_b",Conditions!$S$1:$CT$1,0)+Conditions!$Q$2,FALSE),"")</f>
        <v>9.8972308707320395E-5</v>
      </c>
      <c r="Q61" s="15">
        <f>IF(Q34,Q45*(VLOOKUP(Q$1,Conditions!$A:$CT,MATCH($B61&amp;"_m1",Conditions!$S$1:$CT$1,0)+Conditions!$Q$2,FALSE)*Q$19+Q$18*VLOOKUP(Q$1,Conditions!$A:$CT,MATCH($B61&amp;"_m2",Conditions!$S$1:$CT$1,0)+Conditions!$Q$2,FALSE))+VLOOKUP(Q$1,Conditions!$A:$CT,MATCH($B61&amp;"_b",Conditions!$S$1:$CT$1,0)+Conditions!$Q$2,FALSE),"")</f>
        <v>7.0888845073401423E-5</v>
      </c>
      <c r="R61" s="15">
        <f>IF(R34,R45*(VLOOKUP(R$1,Conditions!$A:$CT,MATCH($B61&amp;"_m1",Conditions!$S$1:$CT$1,0)+Conditions!$Q$2,FALSE)*R$19+R$18*VLOOKUP(R$1,Conditions!$A:$CT,MATCH($B61&amp;"_m2",Conditions!$S$1:$CT$1,0)+Conditions!$Q$2,FALSE))+VLOOKUP(R$1,Conditions!$A:$CT,MATCH($B61&amp;"_b",Conditions!$S$1:$CT$1,0)+Conditions!$Q$2,FALSE),"")</f>
        <v>8.9977571959815009E-5</v>
      </c>
      <c r="S61" s="15">
        <f>IF(S34,S45*(VLOOKUP(S$1,Conditions!$A:$CT,MATCH($B61&amp;"_m1",Conditions!$S$1:$CT$1,0)+Conditions!$Q$2,FALSE)*S$19+S$18*VLOOKUP(S$1,Conditions!$A:$CT,MATCH($B61&amp;"_m2",Conditions!$S$1:$CT$1,0)+Conditions!$Q$2,FALSE))+VLOOKUP(S$1,Conditions!$A:$CT,MATCH($B61&amp;"_b",Conditions!$S$1:$CT$1,0)+Conditions!$Q$2,FALSE),"")</f>
        <v>9.703359762632716E-5</v>
      </c>
      <c r="T61" s="15">
        <f>IF(T34,T45*(VLOOKUP(T$1,Conditions!$A:$CT,MATCH($B61&amp;"_m1",Conditions!$S$1:$CT$1,0)+Conditions!$Q$2,FALSE)*T$19+T$18*VLOOKUP(T$1,Conditions!$A:$CT,MATCH($B61&amp;"_m2",Conditions!$S$1:$CT$1,0)+Conditions!$Q$2,FALSE))+VLOOKUP(T$1,Conditions!$A:$CT,MATCH($B61&amp;"_b",Conditions!$S$1:$CT$1,0)+Conditions!$Q$2,FALSE),"")</f>
        <v>8.9977571959815009E-5</v>
      </c>
      <c r="U61" s="15">
        <f>IF(U34,U45*(VLOOKUP(U$1,Conditions!$A:$CT,MATCH($B61&amp;"_m1",Conditions!$S$1:$CT$1,0)+Conditions!$Q$2,FALSE)*U$19+U$18*VLOOKUP(U$1,Conditions!$A:$CT,MATCH($B61&amp;"_m2",Conditions!$S$1:$CT$1,0)+Conditions!$Q$2,FALSE))+VLOOKUP(U$1,Conditions!$A:$CT,MATCH($B61&amp;"_b",Conditions!$S$1:$CT$1,0)+Conditions!$Q$2,FALSE),"")</f>
        <v>8.6449559126558961E-5</v>
      </c>
      <c r="V61" s="15">
        <f>IF(V34,V45*(VLOOKUP(V$1,Conditions!$A:$CT,MATCH($B61&amp;"_m1",Conditions!$S$1:$CT$1,0)+Conditions!$Q$2,FALSE)*V$19+V$18*VLOOKUP(V$1,Conditions!$A:$CT,MATCH($B61&amp;"_m2",Conditions!$S$1:$CT$1,0)+Conditions!$Q$2,FALSE))+VLOOKUP(V$1,Conditions!$A:$CT,MATCH($B61&amp;"_b",Conditions!$S$1:$CT$1,0)+Conditions!$Q$2,FALSE),"")</f>
        <v>1.0056161045958325E-4</v>
      </c>
      <c r="W61" s="15">
        <f>IF(W34,W45*(VLOOKUP(W$1,Conditions!$A:$CT,MATCH($B61&amp;"_m1",Conditions!$S$1:$CT$1,0)+Conditions!$Q$2,FALSE)*W$19+W$18*VLOOKUP(W$1,Conditions!$A:$CT,MATCH($B61&amp;"_m2",Conditions!$S$1:$CT$1,0)+Conditions!$Q$2,FALSE))+VLOOKUP(W$1,Conditions!$A:$CT,MATCH($B61&amp;"_b",Conditions!$S$1:$CT$1,0)+Conditions!$Q$2,FALSE),"")</f>
        <v>1.2125560558588926E-4</v>
      </c>
      <c r="X61" s="15">
        <f>IF(X34,X45*(VLOOKUP(X$1,Conditions!$A:$CT,MATCH($B61&amp;"_m1",Conditions!$S$1:$CT$1,0)+Conditions!$Q$2,FALSE)*X$19+X$18*VLOOKUP(X$1,Conditions!$A:$CT,MATCH($B61&amp;"_m2",Conditions!$S$1:$CT$1,0)+Conditions!$Q$2,FALSE))+VLOOKUP(X$1,Conditions!$A:$CT,MATCH($B61&amp;"_b",Conditions!$S$1:$CT$1,0)+Conditions!$Q$2,FALSE),"")</f>
        <v>1.23587151327889E-4</v>
      </c>
      <c r="Y61" s="15">
        <f>IF(Y34,Y45*(VLOOKUP(Y$1,Conditions!$A:$CT,MATCH($B61&amp;"_m1",Conditions!$S$1:$CT$1,0)+Conditions!$Q$2,FALSE)*Y$19+Y$18*VLOOKUP(Y$1,Conditions!$A:$CT,MATCH($B61&amp;"_m2",Conditions!$S$1:$CT$1,0)+Conditions!$Q$2,FALSE))+VLOOKUP(Y$1,Conditions!$A:$CT,MATCH($B61&amp;"_b",Conditions!$S$1:$CT$1,0)+Conditions!$Q$2,FALSE),"")</f>
        <v>1.23587151327889E-4</v>
      </c>
      <c r="Z61" s="15">
        <f>IF(Z34,Z45*(VLOOKUP(Z$1,Conditions!$A:$CT,MATCH($B61&amp;"_m1",Conditions!$S$1:$CT$1,0)+Conditions!$Q$2,FALSE)*Z$19+Z$18*VLOOKUP(Z$1,Conditions!$A:$CT,MATCH($B61&amp;"_m2",Conditions!$S$1:$CT$1,0)+Conditions!$Q$2,FALSE))+VLOOKUP(Z$1,Conditions!$A:$CT,MATCH($B61&amp;"_b",Conditions!$S$1:$CT$1,0)+Conditions!$Q$2,FALSE),"")</f>
        <v>1.2125560558588926E-4</v>
      </c>
    </row>
    <row r="62" spans="1:26" s="10" customFormat="1" x14ac:dyDescent="0.2">
      <c r="A62" s="9"/>
      <c r="B62" s="21" t="str">
        <f>CONCATENATE(B36,"_",$C$58)</f>
        <v>ethane_TCD</v>
      </c>
      <c r="C62" s="11">
        <v>2</v>
      </c>
      <c r="D62" s="11"/>
      <c r="E62" s="15">
        <f>IF(E36,E46*(VLOOKUP(E$1,Conditions!$A:$CT,MATCH($B62&amp;"_m1",Conditions!$S$1:$CT$1,0)+Conditions!$Q$2,FALSE)*E$19+E$18*VLOOKUP(E$1,Conditions!$A:$CT,MATCH($B62&amp;"_m2",Conditions!$S$1:$CT$1,0)+Conditions!$Q$2,FALSE))+VLOOKUP(E$1,Conditions!$A:$CT,MATCH($B62&amp;"_b",Conditions!$S$1:$CT$1,0)+Conditions!$Q$2,FALSE),"")</f>
        <v>2.7367998351423809E-6</v>
      </c>
      <c r="F62" s="15">
        <f>IF(F36,F46*(VLOOKUP(F$1,Conditions!$A:$CT,MATCH($B62&amp;"_m1",Conditions!$S$1:$CT$1,0)+Conditions!$Q$2,FALSE)*F$19+F$18*VLOOKUP(F$1,Conditions!$A:$CT,MATCH($B62&amp;"_m2",Conditions!$S$1:$CT$1,0)+Conditions!$Q$2,FALSE))+VLOOKUP(F$1,Conditions!$A:$CT,MATCH($B62&amp;"_b",Conditions!$S$1:$CT$1,0)+Conditions!$Q$2,FALSE),"")</f>
        <v>2.7614813555663846E-6</v>
      </c>
      <c r="G62" s="128">
        <f>IF(G36,G46*(VLOOKUP(G$1,Conditions!$A:$CT,MATCH($B62&amp;"_m1",Conditions!$S$1:$CT$1,0)+Conditions!$Q$2,FALSE)*G$19+G$18*VLOOKUP(G$1,Conditions!$A:$CT,MATCH($B62&amp;"_m2",Conditions!$S$1:$CT$1,0)+Conditions!$Q$2,FALSE))+VLOOKUP(G$1,Conditions!$A:$CT,MATCH($B62&amp;"_b",Conditions!$S$1:$CT$1,0)+Conditions!$Q$2,FALSE),"")</f>
        <v>2.7861628759903888E-6</v>
      </c>
      <c r="H62" s="15">
        <f>IF(H36,H46*(VLOOKUP(H$1,Conditions!$A:$CT,MATCH($B62&amp;"_m1",Conditions!$S$1:$CT$1,0)+Conditions!$Q$2,FALSE)*H$19+H$18*VLOOKUP(H$1,Conditions!$A:$CT,MATCH($B62&amp;"_m2",Conditions!$S$1:$CT$1,0)+Conditions!$Q$2,FALSE))+VLOOKUP(H$1,Conditions!$A:$CT,MATCH($B62&amp;"_b",Conditions!$S$1:$CT$1,0)+Conditions!$Q$2,FALSE),"")</f>
        <v>2.7614813555663846E-6</v>
      </c>
      <c r="I62" s="15" t="str">
        <f>IF(I36,I46*(VLOOKUP(I$1,Conditions!$A:$CT,MATCH($B62&amp;"_m1",Conditions!$S$1:$CT$1,0)+Conditions!$Q$2,FALSE)*I$19+I$18*VLOOKUP(I$1,Conditions!$A:$CT,MATCH($B62&amp;"_m2",Conditions!$S$1:$CT$1,0)+Conditions!$Q$2,FALSE))+VLOOKUP(I$1,Conditions!$A:$CT,MATCH($B62&amp;"_b",Conditions!$S$1:$CT$1,0)+Conditions!$Q$2,FALSE),"")</f>
        <v/>
      </c>
      <c r="J62" s="15" t="str">
        <f>IF(J36,J46*(VLOOKUP(J$1,Conditions!$A:$CT,MATCH($B62&amp;"_m1",Conditions!$S$1:$CT$1,0)+Conditions!$Q$2,FALSE)*J$19+J$18*VLOOKUP(J$1,Conditions!$A:$CT,MATCH($B62&amp;"_m2",Conditions!$S$1:$CT$1,0)+Conditions!$Q$2,FALSE))+VLOOKUP(J$1,Conditions!$A:$CT,MATCH($B62&amp;"_b",Conditions!$S$1:$CT$1,0)+Conditions!$Q$2,FALSE),"")</f>
        <v/>
      </c>
      <c r="K62" s="15" t="str">
        <f>IF(K36,K46*(VLOOKUP(K$1,Conditions!$A:$CT,MATCH($B62&amp;"_m1",Conditions!$S$1:$CT$1,0)+Conditions!$Q$2,FALSE)*K$19+K$18*VLOOKUP(K$1,Conditions!$A:$CT,MATCH($B62&amp;"_m2",Conditions!$S$1:$CT$1,0)+Conditions!$Q$2,FALSE))+VLOOKUP(K$1,Conditions!$A:$CT,MATCH($B62&amp;"_b",Conditions!$S$1:$CT$1,0)+Conditions!$Q$2,FALSE),"")</f>
        <v/>
      </c>
      <c r="L62" s="15" t="str">
        <f>IF(L36,L46*(VLOOKUP(L$1,Conditions!$A:$CT,MATCH($B62&amp;"_m1",Conditions!$S$1:$CT$1,0)+Conditions!$Q$2,FALSE)*L$19+L$18*VLOOKUP(L$1,Conditions!$A:$CT,MATCH($B62&amp;"_m2",Conditions!$S$1:$CT$1,0)+Conditions!$Q$2,FALSE))+VLOOKUP(L$1,Conditions!$A:$CT,MATCH($B62&amp;"_b",Conditions!$S$1:$CT$1,0)+Conditions!$Q$2,FALSE),"")</f>
        <v/>
      </c>
      <c r="M62" s="15" t="str">
        <f>IF(M36,M46*(VLOOKUP(M$1,Conditions!$A:$CT,MATCH($B62&amp;"_m1",Conditions!$S$1:$CT$1,0)+Conditions!$Q$2,FALSE)*M$19+M$18*VLOOKUP(M$1,Conditions!$A:$CT,MATCH($B62&amp;"_m2",Conditions!$S$1:$CT$1,0)+Conditions!$Q$2,FALSE))+VLOOKUP(M$1,Conditions!$A:$CT,MATCH($B62&amp;"_b",Conditions!$S$1:$CT$1,0)+Conditions!$Q$2,FALSE),"")</f>
        <v/>
      </c>
      <c r="N62" s="15" t="str">
        <f>IF(N36,N46*(VLOOKUP(N$1,Conditions!$A:$CT,MATCH($B62&amp;"_m1",Conditions!$S$1:$CT$1,0)+Conditions!$Q$2,FALSE)*N$19+N$18*VLOOKUP(N$1,Conditions!$A:$CT,MATCH($B62&amp;"_m2",Conditions!$S$1:$CT$1,0)+Conditions!$Q$2,FALSE))+VLOOKUP(N$1,Conditions!$A:$CT,MATCH($B62&amp;"_b",Conditions!$S$1:$CT$1,0)+Conditions!$Q$2,FALSE),"")</f>
        <v/>
      </c>
      <c r="O62" s="15">
        <f>IF(O36,O46*(VLOOKUP(O$1,Conditions!$A:$CT,MATCH($B62&amp;"_m1",Conditions!$S$1:$CT$1,0)+Conditions!$Q$2,FALSE)*O$19+O$18*VLOOKUP(O$1,Conditions!$A:$CT,MATCH($B62&amp;"_m2",Conditions!$S$1:$CT$1,0)+Conditions!$Q$2,FALSE))+VLOOKUP(O$1,Conditions!$A:$CT,MATCH($B62&amp;"_b",Conditions!$S$1:$CT$1,0)+Conditions!$Q$2,FALSE),"")</f>
        <v>2.6764100049903096E-6</v>
      </c>
      <c r="P62" s="15">
        <f>IF(P36,P46*(VLOOKUP(P$1,Conditions!$A:$CT,MATCH($B62&amp;"_m1",Conditions!$S$1:$CT$1,0)+Conditions!$Q$2,FALSE)*P$19+P$18*VLOOKUP(P$1,Conditions!$A:$CT,MATCH($B62&amp;"_m2",Conditions!$S$1:$CT$1,0)+Conditions!$Q$2,FALSE))+VLOOKUP(P$1,Conditions!$A:$CT,MATCH($B62&amp;"_b",Conditions!$S$1:$CT$1,0)+Conditions!$Q$2,FALSE),"")</f>
        <v>2.6954870169438143E-6</v>
      </c>
      <c r="Q62" s="15">
        <f>IF(Q36,Q46*(VLOOKUP(Q$1,Conditions!$A:$CT,MATCH($B62&amp;"_m1",Conditions!$S$1:$CT$1,0)+Conditions!$Q$2,FALSE)*Q$19+Q$18*VLOOKUP(Q$1,Conditions!$A:$CT,MATCH($B62&amp;"_m2",Conditions!$S$1:$CT$1,0)+Conditions!$Q$2,FALSE))+VLOOKUP(Q$1,Conditions!$A:$CT,MATCH($B62&amp;"_b",Conditions!$S$1:$CT$1,0)+Conditions!$Q$2,FALSE),"")</f>
        <v>2.7622565587810804E-6</v>
      </c>
      <c r="R62" s="15">
        <f>IF(R36,R46*(VLOOKUP(R$1,Conditions!$A:$CT,MATCH($B62&amp;"_m1",Conditions!$S$1:$CT$1,0)+Conditions!$Q$2,FALSE)*R$19+R$18*VLOOKUP(R$1,Conditions!$A:$CT,MATCH($B62&amp;"_m2",Conditions!$S$1:$CT$1,0)+Conditions!$Q$2,FALSE))+VLOOKUP(R$1,Conditions!$A:$CT,MATCH($B62&amp;"_b",Conditions!$S$1:$CT$1,0)+Conditions!$Q$2,FALSE),"")</f>
        <v>2.7150022667697198E-6</v>
      </c>
      <c r="S62" s="15">
        <f>IF(S36,S46*(VLOOKUP(S$1,Conditions!$A:$CT,MATCH($B62&amp;"_m1",Conditions!$S$1:$CT$1,0)+Conditions!$Q$2,FALSE)*S$19+S$18*VLOOKUP(S$1,Conditions!$A:$CT,MATCH($B62&amp;"_m2",Conditions!$S$1:$CT$1,0)+Conditions!$Q$2,FALSE))+VLOOKUP(S$1,Conditions!$A:$CT,MATCH($B62&amp;"_b",Conditions!$S$1:$CT$1,0)+Conditions!$Q$2,FALSE),"")</f>
        <v>2.7362996066127453E-6</v>
      </c>
      <c r="T62" s="15">
        <f>IF(T36,T46*(VLOOKUP(T$1,Conditions!$A:$CT,MATCH($B62&amp;"_m1",Conditions!$S$1:$CT$1,0)+Conditions!$Q$2,FALSE)*T$19+T$18*VLOOKUP(T$1,Conditions!$A:$CT,MATCH($B62&amp;"_m2",Conditions!$S$1:$CT$1,0)+Conditions!$Q$2,FALSE))+VLOOKUP(T$1,Conditions!$A:$CT,MATCH($B62&amp;"_b",Conditions!$S$1:$CT$1,0)+Conditions!$Q$2,FALSE),"")</f>
        <v>2.7362996066127453E-6</v>
      </c>
      <c r="U62" s="15">
        <f>IF(U36,U46*(VLOOKUP(U$1,Conditions!$A:$CT,MATCH($B62&amp;"_m1",Conditions!$S$1:$CT$1,0)+Conditions!$Q$2,FALSE)*U$19+U$18*VLOOKUP(U$1,Conditions!$A:$CT,MATCH($B62&amp;"_m2",Conditions!$S$1:$CT$1,0)+Conditions!$Q$2,FALSE))+VLOOKUP(U$1,Conditions!$A:$CT,MATCH($B62&amp;"_b",Conditions!$S$1:$CT$1,0)+Conditions!$Q$2,FALSE),"")</f>
        <v>2.7362996066127453E-6</v>
      </c>
      <c r="V62" s="15">
        <f>IF(V36,V46*(VLOOKUP(V$1,Conditions!$A:$CT,MATCH($B62&amp;"_m1",Conditions!$S$1:$CT$1,0)+Conditions!$Q$2,FALSE)*V$19+V$18*VLOOKUP(V$1,Conditions!$A:$CT,MATCH($B62&amp;"_m2",Conditions!$S$1:$CT$1,0)+Conditions!$Q$2,FALSE))+VLOOKUP(V$1,Conditions!$A:$CT,MATCH($B62&amp;"_b",Conditions!$S$1:$CT$1,0)+Conditions!$Q$2,FALSE),"")</f>
        <v>2.7469482765342581E-6</v>
      </c>
      <c r="W62" s="15">
        <f>IF(W36,W46*(VLOOKUP(W$1,Conditions!$A:$CT,MATCH($B62&amp;"_m1",Conditions!$S$1:$CT$1,0)+Conditions!$Q$2,FALSE)*W$19+W$18*VLOOKUP(W$1,Conditions!$A:$CT,MATCH($B62&amp;"_m2",Conditions!$S$1:$CT$1,0)+Conditions!$Q$2,FALSE))+VLOOKUP(W$1,Conditions!$A:$CT,MATCH($B62&amp;"_b",Conditions!$S$1:$CT$1,0)+Conditions!$Q$2,FALSE),"")</f>
        <v>2.8278832930378703E-6</v>
      </c>
      <c r="X62" s="15">
        <f>IF(X36,X46*(VLOOKUP(X$1,Conditions!$A:$CT,MATCH($B62&amp;"_m1",Conditions!$S$1:$CT$1,0)+Conditions!$Q$2,FALSE)*X$19+X$18*VLOOKUP(X$1,Conditions!$A:$CT,MATCH($B62&amp;"_m2",Conditions!$S$1:$CT$1,0)+Conditions!$Q$2,FALSE))+VLOOKUP(X$1,Conditions!$A:$CT,MATCH($B62&amp;"_b",Conditions!$S$1:$CT$1,0)+Conditions!$Q$2,FALSE),"")</f>
        <v>2.8401111878160224E-6</v>
      </c>
      <c r="Y62" s="15">
        <f>IF(Y36,Y46*(VLOOKUP(Y$1,Conditions!$A:$CT,MATCH($B62&amp;"_m1",Conditions!$S$1:$CT$1,0)+Conditions!$Q$2,FALSE)*Y$19+Y$18*VLOOKUP(Y$1,Conditions!$A:$CT,MATCH($B62&amp;"_m2",Conditions!$S$1:$CT$1,0)+Conditions!$Q$2,FALSE))+VLOOKUP(Y$1,Conditions!$A:$CT,MATCH($B62&amp;"_b",Conditions!$S$1:$CT$1,0)+Conditions!$Q$2,FALSE),"")</f>
        <v>2.8523390825941749E-6</v>
      </c>
      <c r="Z62" s="15">
        <f>IF(Z36,Z46*(VLOOKUP(Z$1,Conditions!$A:$CT,MATCH($B62&amp;"_m1",Conditions!$S$1:$CT$1,0)+Conditions!$Q$2,FALSE)*Z$19+Z$18*VLOOKUP(Z$1,Conditions!$A:$CT,MATCH($B62&amp;"_m2",Conditions!$S$1:$CT$1,0)+Conditions!$Q$2,FALSE))+VLOOKUP(Z$1,Conditions!$A:$CT,MATCH($B62&amp;"_b",Conditions!$S$1:$CT$1,0)+Conditions!$Q$2,FALSE),"")</f>
        <v>2.8523390825941749E-6</v>
      </c>
    </row>
    <row r="63" spans="1:26" s="10" customFormat="1" x14ac:dyDescent="0.2">
      <c r="A63" s="9"/>
      <c r="B63" s="21" t="str">
        <f>CONCATENATE(B37,"_",$C$58)</f>
        <v>methanol_TCD</v>
      </c>
      <c r="C63" s="11">
        <v>4</v>
      </c>
      <c r="D63" s="11"/>
      <c r="E63" s="15">
        <f>IF(E37,E47*(VLOOKUP(E$1,Conditions!$A:$CT,MATCH($B63&amp;"_m1",Conditions!$S$1:$CT$1,0)+Conditions!$Q$2,FALSE)*E$19+E$18*VLOOKUP(E$1,Conditions!$A:$CT,MATCH($B63&amp;"_m2",Conditions!$S$1:$CT$1,0)+Conditions!$Q$2,FALSE))+VLOOKUP(E$1,Conditions!$A:$CT,MATCH($B63&amp;"_b",Conditions!$S$1:$CT$1,0)+Conditions!$Q$2,FALSE),"")</f>
        <v>6.5601191441088201E-6</v>
      </c>
      <c r="F63" s="15">
        <f>IF(F37,F47*(VLOOKUP(F$1,Conditions!$A:$CT,MATCH($B63&amp;"_m1",Conditions!$S$1:$CT$1,0)+Conditions!$Q$2,FALSE)*F$19+F$18*VLOOKUP(F$1,Conditions!$A:$CT,MATCH($B63&amp;"_m2",Conditions!$S$1:$CT$1,0)+Conditions!$Q$2,FALSE))+VLOOKUP(F$1,Conditions!$A:$CT,MATCH($B63&amp;"_b",Conditions!$S$1:$CT$1,0)+Conditions!$Q$2,FALSE),"")</f>
        <v>6.8619891532423849E-6</v>
      </c>
      <c r="G63" s="128">
        <f>IF(G37,G47*(VLOOKUP(G$1,Conditions!$A:$CT,MATCH($B63&amp;"_m1",Conditions!$S$1:$CT$1,0)+Conditions!$Q$2,FALSE)*G$19+G$18*VLOOKUP(G$1,Conditions!$A:$CT,MATCH($B63&amp;"_m2",Conditions!$S$1:$CT$1,0)+Conditions!$Q$2,FALSE))+VLOOKUP(G$1,Conditions!$A:$CT,MATCH($B63&amp;"_b",Conditions!$S$1:$CT$1,0)+Conditions!$Q$2,FALSE),"")</f>
        <v>7.1186043739538832E-6</v>
      </c>
      <c r="H63" s="15">
        <f>IF(H37,H47*(VLOOKUP(H$1,Conditions!$A:$CT,MATCH($B63&amp;"_m1",Conditions!$S$1:$CT$1,0)+Conditions!$Q$2,FALSE)*H$19+H$18*VLOOKUP(H$1,Conditions!$A:$CT,MATCH($B63&amp;"_m2",Conditions!$S$1:$CT$1,0)+Conditions!$Q$2,FALSE))+VLOOKUP(H$1,Conditions!$A:$CT,MATCH($B63&amp;"_b",Conditions!$S$1:$CT$1,0)+Conditions!$Q$2,FALSE),"")</f>
        <v>6.8004066428612194E-6</v>
      </c>
      <c r="I63" s="15" t="str">
        <f>IF(I37,I47*(VLOOKUP(I$1,Conditions!$A:$CT,MATCH($B63&amp;"_m1",Conditions!$S$1:$CT$1,0)+Conditions!$Q$2,FALSE)*I$19+I$18*VLOOKUP(I$1,Conditions!$A:$CT,MATCH($B63&amp;"_m2",Conditions!$S$1:$CT$1,0)+Conditions!$Q$2,FALSE))+VLOOKUP(I$1,Conditions!$A:$CT,MATCH($B63&amp;"_b",Conditions!$S$1:$CT$1,0)+Conditions!$Q$2,FALSE),"")</f>
        <v/>
      </c>
      <c r="J63" s="15" t="str">
        <f>IF(J37,J47*(VLOOKUP(J$1,Conditions!$A:$CT,MATCH($B63&amp;"_m1",Conditions!$S$1:$CT$1,0)+Conditions!$Q$2,FALSE)*J$19+J$18*VLOOKUP(J$1,Conditions!$A:$CT,MATCH($B63&amp;"_m2",Conditions!$S$1:$CT$1,0)+Conditions!$Q$2,FALSE))+VLOOKUP(J$1,Conditions!$A:$CT,MATCH($B63&amp;"_b",Conditions!$S$1:$CT$1,0)+Conditions!$Q$2,FALSE),"")</f>
        <v/>
      </c>
      <c r="K63" s="15" t="str">
        <f>IF(K37,K47*(VLOOKUP(K$1,Conditions!$A:$CT,MATCH($B63&amp;"_m1",Conditions!$S$1:$CT$1,0)+Conditions!$Q$2,FALSE)*K$19+K$18*VLOOKUP(K$1,Conditions!$A:$CT,MATCH($B63&amp;"_m2",Conditions!$S$1:$CT$1,0)+Conditions!$Q$2,FALSE))+VLOOKUP(K$1,Conditions!$A:$CT,MATCH($B63&amp;"_b",Conditions!$S$1:$CT$1,0)+Conditions!$Q$2,FALSE),"")</f>
        <v/>
      </c>
      <c r="L63" s="15" t="str">
        <f>IF(L37,L47*(VLOOKUP(L$1,Conditions!$A:$CT,MATCH($B63&amp;"_m1",Conditions!$S$1:$CT$1,0)+Conditions!$Q$2,FALSE)*L$19+L$18*VLOOKUP(L$1,Conditions!$A:$CT,MATCH($B63&amp;"_m2",Conditions!$S$1:$CT$1,0)+Conditions!$Q$2,FALSE))+VLOOKUP(L$1,Conditions!$A:$CT,MATCH($B63&amp;"_b",Conditions!$S$1:$CT$1,0)+Conditions!$Q$2,FALSE),"")</f>
        <v/>
      </c>
      <c r="M63" s="15" t="str">
        <f>IF(M37,M47*(VLOOKUP(M$1,Conditions!$A:$CT,MATCH($B63&amp;"_m1",Conditions!$S$1:$CT$1,0)+Conditions!$Q$2,FALSE)*M$19+M$18*VLOOKUP(M$1,Conditions!$A:$CT,MATCH($B63&amp;"_m2",Conditions!$S$1:$CT$1,0)+Conditions!$Q$2,FALSE))+VLOOKUP(M$1,Conditions!$A:$CT,MATCH($B63&amp;"_b",Conditions!$S$1:$CT$1,0)+Conditions!$Q$2,FALSE),"")</f>
        <v/>
      </c>
      <c r="N63" s="15" t="str">
        <f>IF(N37,N47*(VLOOKUP(N$1,Conditions!$A:$CT,MATCH($B63&amp;"_m1",Conditions!$S$1:$CT$1,0)+Conditions!$Q$2,FALSE)*N$19+N$18*VLOOKUP(N$1,Conditions!$A:$CT,MATCH($B63&amp;"_m2",Conditions!$S$1:$CT$1,0)+Conditions!$Q$2,FALSE))+VLOOKUP(N$1,Conditions!$A:$CT,MATCH($B63&amp;"_b",Conditions!$S$1:$CT$1,0)+Conditions!$Q$2,FALSE),"")</f>
        <v/>
      </c>
      <c r="O63" s="15">
        <f>IF(O37,O47*(VLOOKUP(O$1,Conditions!$A:$CT,MATCH($B63&amp;"_m1",Conditions!$S$1:$CT$1,0)+Conditions!$Q$2,FALSE)*O$19+O$18*VLOOKUP(O$1,Conditions!$A:$CT,MATCH($B63&amp;"_m2",Conditions!$S$1:$CT$1,0)+Conditions!$Q$2,FALSE))+VLOOKUP(O$1,Conditions!$A:$CT,MATCH($B63&amp;"_b",Conditions!$S$1:$CT$1,0)+Conditions!$Q$2,FALSE),"")</f>
        <v>6.9905414034767489E-6</v>
      </c>
      <c r="P63" s="15">
        <f>IF(P37,P47*(VLOOKUP(P$1,Conditions!$A:$CT,MATCH($B63&amp;"_m1",Conditions!$S$1:$CT$1,0)+Conditions!$Q$2,FALSE)*P$19+P$18*VLOOKUP(P$1,Conditions!$A:$CT,MATCH($B63&amp;"_m2",Conditions!$S$1:$CT$1,0)+Conditions!$Q$2,FALSE))+VLOOKUP(P$1,Conditions!$A:$CT,MATCH($B63&amp;"_b",Conditions!$S$1:$CT$1,0)+Conditions!$Q$2,FALSE),"")</f>
        <v>7.5894056557887092E-6</v>
      </c>
      <c r="Q63" s="15">
        <f>IF(Q37,Q47*(VLOOKUP(Q$1,Conditions!$A:$CT,MATCH($B63&amp;"_m1",Conditions!$S$1:$CT$1,0)+Conditions!$Q$2,FALSE)*Q$19+Q$18*VLOOKUP(Q$1,Conditions!$A:$CT,MATCH($B63&amp;"_m2",Conditions!$S$1:$CT$1,0)+Conditions!$Q$2,FALSE))+VLOOKUP(Q$1,Conditions!$A:$CT,MATCH($B63&amp;"_b",Conditions!$S$1:$CT$1,0)+Conditions!$Q$2,FALSE),"")</f>
        <v>6.9197745789790288E-6</v>
      </c>
      <c r="R63" s="15">
        <f>IF(R37,R47*(VLOOKUP(R$1,Conditions!$A:$CT,MATCH($B63&amp;"_m1",Conditions!$S$1:$CT$1,0)+Conditions!$Q$2,FALSE)*R$19+R$18*VLOOKUP(R$1,Conditions!$A:$CT,MATCH($B63&amp;"_m2",Conditions!$S$1:$CT$1,0)+Conditions!$Q$2,FALSE))+VLOOKUP(R$1,Conditions!$A:$CT,MATCH($B63&amp;"_b",Conditions!$S$1:$CT$1,0)+Conditions!$Q$2,FALSE),"")</f>
        <v>6.9441301894262815E-6</v>
      </c>
      <c r="S63" s="15">
        <f>IF(S37,S47*(VLOOKUP(S$1,Conditions!$A:$CT,MATCH($B63&amp;"_m1",Conditions!$S$1:$CT$1,0)+Conditions!$Q$2,FALSE)*S$19+S$18*VLOOKUP(S$1,Conditions!$A:$CT,MATCH($B63&amp;"_m2",Conditions!$S$1:$CT$1,0)+Conditions!$Q$2,FALSE))+VLOOKUP(S$1,Conditions!$A:$CT,MATCH($B63&amp;"_b",Conditions!$S$1:$CT$1,0)+Conditions!$Q$2,FALSE),"")</f>
        <v>7.1791821016936166E-6</v>
      </c>
      <c r="T63" s="15" t="str">
        <f>IF(T37,T47*(VLOOKUP(T$1,Conditions!$A:$CT,MATCH($B63&amp;"_m1",Conditions!$S$1:$CT$1,0)+Conditions!$Q$2,FALSE)*T$19+T$18*VLOOKUP(T$1,Conditions!$A:$CT,MATCH($B63&amp;"_m2",Conditions!$S$1:$CT$1,0)+Conditions!$Q$2,FALSE))+VLOOKUP(T$1,Conditions!$A:$CT,MATCH($B63&amp;"_b",Conditions!$S$1:$CT$1,0)+Conditions!$Q$2,FALSE),"")</f>
        <v/>
      </c>
      <c r="U63" s="15" t="str">
        <f>IF(U37,U47*(VLOOKUP(U$1,Conditions!$A:$CT,MATCH($B63&amp;"_m1",Conditions!$S$1:$CT$1,0)+Conditions!$Q$2,FALSE)*U$19+U$18*VLOOKUP(U$1,Conditions!$A:$CT,MATCH($B63&amp;"_m2",Conditions!$S$1:$CT$1,0)+Conditions!$Q$2,FALSE))+VLOOKUP(U$1,Conditions!$A:$CT,MATCH($B63&amp;"_b",Conditions!$S$1:$CT$1,0)+Conditions!$Q$2,FALSE),"")</f>
        <v/>
      </c>
      <c r="V63" s="15" t="str">
        <f>IF(V37,V47*(VLOOKUP(V$1,Conditions!$A:$CT,MATCH($B63&amp;"_m1",Conditions!$S$1:$CT$1,0)+Conditions!$Q$2,FALSE)*V$19+V$18*VLOOKUP(V$1,Conditions!$A:$CT,MATCH($B63&amp;"_m2",Conditions!$S$1:$CT$1,0)+Conditions!$Q$2,FALSE))+VLOOKUP(V$1,Conditions!$A:$CT,MATCH($B63&amp;"_b",Conditions!$S$1:$CT$1,0)+Conditions!$Q$2,FALSE),"")</f>
        <v/>
      </c>
      <c r="W63" s="15">
        <f>IF(W37,W47*(VLOOKUP(W$1,Conditions!$A:$CT,MATCH($B63&amp;"_m1",Conditions!$S$1:$CT$1,0)+Conditions!$Q$2,FALSE)*W$19+W$18*VLOOKUP(W$1,Conditions!$A:$CT,MATCH($B63&amp;"_m2",Conditions!$S$1:$CT$1,0)+Conditions!$Q$2,FALSE))+VLOOKUP(W$1,Conditions!$A:$CT,MATCH($B63&amp;"_b",Conditions!$S$1:$CT$1,0)+Conditions!$Q$2,FALSE),"")</f>
        <v>7.000339471509992E-6</v>
      </c>
      <c r="X63" s="15">
        <f>IF(X37,X47*(VLOOKUP(X$1,Conditions!$A:$CT,MATCH($B63&amp;"_m1",Conditions!$S$1:$CT$1,0)+Conditions!$Q$2,FALSE)*X$19+X$18*VLOOKUP(X$1,Conditions!$A:$CT,MATCH($B63&amp;"_m2",Conditions!$S$1:$CT$1,0)+Conditions!$Q$2,FALSE))+VLOOKUP(X$1,Conditions!$A:$CT,MATCH($B63&amp;"_b",Conditions!$S$1:$CT$1,0)+Conditions!$Q$2,FALSE),"")</f>
        <v>7.1763386271433026E-6</v>
      </c>
      <c r="Y63" s="15">
        <f>IF(Y37,Y47*(VLOOKUP(Y$1,Conditions!$A:$CT,MATCH($B63&amp;"_m1",Conditions!$S$1:$CT$1,0)+Conditions!$Q$2,FALSE)*Y$19+Y$18*VLOOKUP(Y$1,Conditions!$A:$CT,MATCH($B63&amp;"_m2",Conditions!$S$1:$CT$1,0)+Conditions!$Q$2,FALSE))+VLOOKUP(Y$1,Conditions!$A:$CT,MATCH($B63&amp;"_b",Conditions!$S$1:$CT$1,0)+Conditions!$Q$2,FALSE),"")</f>
        <v>7.1972481478198548E-6</v>
      </c>
      <c r="Z63" s="15">
        <f>IF(Z37,Z47*(VLOOKUP(Z$1,Conditions!$A:$CT,MATCH($B63&amp;"_m1",Conditions!$S$1:$CT$1,0)+Conditions!$Q$2,FALSE)*Z$19+Z$18*VLOOKUP(Z$1,Conditions!$A:$CT,MATCH($B63&amp;"_m2",Conditions!$S$1:$CT$1,0)+Conditions!$Q$2,FALSE))+VLOOKUP(Z$1,Conditions!$A:$CT,MATCH($B63&amp;"_b",Conditions!$S$1:$CT$1,0)+Conditions!$Q$2,FALSE),"")</f>
        <v>7.1335574912805405E-6</v>
      </c>
    </row>
    <row r="64" spans="1:26" s="10" customFormat="1" x14ac:dyDescent="0.2">
      <c r="A64" s="9"/>
      <c r="B64" s="21" t="str">
        <f>CONCATENATE(B38,"_",$C$58)</f>
        <v>diethylether_TCD</v>
      </c>
      <c r="C64" s="11">
        <v>2</v>
      </c>
      <c r="D64" s="11"/>
      <c r="E64" s="15">
        <f>IF(E38,E48*(VLOOKUP(E$1,Conditions!$A:$CT,MATCH($B64&amp;"_m1",Conditions!$S$1:$CT$1,0)+Conditions!$Q$2,FALSE)*E$19+E$18*VLOOKUP(E$1,Conditions!$A:$CT,MATCH($B64&amp;"_m2",Conditions!$S$1:$CT$1,0)+Conditions!$Q$2,FALSE))+VLOOKUP(E$1,Conditions!$A:$CT,MATCH($B64&amp;"_b",Conditions!$S$1:$CT$1,0)+Conditions!$Q$2,FALSE),"")</f>
        <v>2.4733973262288011E-5</v>
      </c>
      <c r="F64" s="15">
        <f>IF(F38,F48*(VLOOKUP(F$1,Conditions!$A:$CT,MATCH($B64&amp;"_m1",Conditions!$S$1:$CT$1,0)+Conditions!$Q$2,FALSE)*F$19+F$18*VLOOKUP(F$1,Conditions!$A:$CT,MATCH($B64&amp;"_m2",Conditions!$S$1:$CT$1,0)+Conditions!$Q$2,FALSE))+VLOOKUP(F$1,Conditions!$A:$CT,MATCH($B64&amp;"_b",Conditions!$S$1:$CT$1,0)+Conditions!$Q$2,FALSE),"")</f>
        <v>2.4760714728173777E-5</v>
      </c>
      <c r="G64" s="128">
        <f>IF(G38,G48*(VLOOKUP(G$1,Conditions!$A:$CT,MATCH($B64&amp;"_m1",Conditions!$S$1:$CT$1,0)+Conditions!$Q$2,FALSE)*G$19+G$18*VLOOKUP(G$1,Conditions!$A:$CT,MATCH($B64&amp;"_m2",Conditions!$S$1:$CT$1,0)+Conditions!$Q$2,FALSE))+VLOOKUP(G$1,Conditions!$A:$CT,MATCH($B64&amp;"_b",Conditions!$S$1:$CT$1,0)+Conditions!$Q$2,FALSE),"")</f>
        <v>2.4785913417181519E-5</v>
      </c>
      <c r="H64" s="15">
        <f>IF(H38,H48*(VLOOKUP(H$1,Conditions!$A:$CT,MATCH($B64&amp;"_m1",Conditions!$S$1:$CT$1,0)+Conditions!$Q$2,FALSE)*H$19+H$18*VLOOKUP(H$1,Conditions!$A:$CT,MATCH($B64&amp;"_m2",Conditions!$S$1:$CT$1,0)+Conditions!$Q$2,FALSE))+VLOOKUP(H$1,Conditions!$A:$CT,MATCH($B64&amp;"_b",Conditions!$S$1:$CT$1,0)+Conditions!$Q$2,FALSE),"")</f>
        <v>2.4752486584824309E-5</v>
      </c>
      <c r="I64" s="15" t="str">
        <f>IF(I38,I48*(VLOOKUP(I$1,Conditions!$A:$CT,MATCH($B64&amp;"_m1",Conditions!$S$1:$CT$1,0)+Conditions!$Q$2,FALSE)*I$19+I$18*VLOOKUP(I$1,Conditions!$A:$CT,MATCH($B64&amp;"_m2",Conditions!$S$1:$CT$1,0)+Conditions!$Q$2,FALSE))+VLOOKUP(I$1,Conditions!$A:$CT,MATCH($B64&amp;"_b",Conditions!$S$1:$CT$1,0)+Conditions!$Q$2,FALSE),"")</f>
        <v/>
      </c>
      <c r="J64" s="15" t="str">
        <f>IF(J38,J48*(VLOOKUP(J$1,Conditions!$A:$CT,MATCH($B64&amp;"_m1",Conditions!$S$1:$CT$1,0)+Conditions!$Q$2,FALSE)*J$19+J$18*VLOOKUP(J$1,Conditions!$A:$CT,MATCH($B64&amp;"_m2",Conditions!$S$1:$CT$1,0)+Conditions!$Q$2,FALSE))+VLOOKUP(J$1,Conditions!$A:$CT,MATCH($B64&amp;"_b",Conditions!$S$1:$CT$1,0)+Conditions!$Q$2,FALSE),"")</f>
        <v/>
      </c>
      <c r="K64" s="15" t="str">
        <f>IF(K38,K48*(VLOOKUP(K$1,Conditions!$A:$CT,MATCH($B64&amp;"_m1",Conditions!$S$1:$CT$1,0)+Conditions!$Q$2,FALSE)*K$19+K$18*VLOOKUP(K$1,Conditions!$A:$CT,MATCH($B64&amp;"_m2",Conditions!$S$1:$CT$1,0)+Conditions!$Q$2,FALSE))+VLOOKUP(K$1,Conditions!$A:$CT,MATCH($B64&amp;"_b",Conditions!$S$1:$CT$1,0)+Conditions!$Q$2,FALSE),"")</f>
        <v/>
      </c>
      <c r="L64" s="15" t="str">
        <f>IF(L38,L48*(VLOOKUP(L$1,Conditions!$A:$CT,MATCH($B64&amp;"_m1",Conditions!$S$1:$CT$1,0)+Conditions!$Q$2,FALSE)*L$19+L$18*VLOOKUP(L$1,Conditions!$A:$CT,MATCH($B64&amp;"_m2",Conditions!$S$1:$CT$1,0)+Conditions!$Q$2,FALSE))+VLOOKUP(L$1,Conditions!$A:$CT,MATCH($B64&amp;"_b",Conditions!$S$1:$CT$1,0)+Conditions!$Q$2,FALSE),"")</f>
        <v/>
      </c>
      <c r="M64" s="15" t="str">
        <f>IF(M38,M48*(VLOOKUP(M$1,Conditions!$A:$CT,MATCH($B64&amp;"_m1",Conditions!$S$1:$CT$1,0)+Conditions!$Q$2,FALSE)*M$19+M$18*VLOOKUP(M$1,Conditions!$A:$CT,MATCH($B64&amp;"_m2",Conditions!$S$1:$CT$1,0)+Conditions!$Q$2,FALSE))+VLOOKUP(M$1,Conditions!$A:$CT,MATCH($B64&amp;"_b",Conditions!$S$1:$CT$1,0)+Conditions!$Q$2,FALSE),"")</f>
        <v/>
      </c>
      <c r="N64" s="15" t="str">
        <f>IF(N38,N48*(VLOOKUP(N$1,Conditions!$A:$CT,MATCH($B64&amp;"_m1",Conditions!$S$1:$CT$1,0)+Conditions!$Q$2,FALSE)*N$19+N$18*VLOOKUP(N$1,Conditions!$A:$CT,MATCH($B64&amp;"_m2",Conditions!$S$1:$CT$1,0)+Conditions!$Q$2,FALSE))+VLOOKUP(N$1,Conditions!$A:$CT,MATCH($B64&amp;"_b",Conditions!$S$1:$CT$1,0)+Conditions!$Q$2,FALSE),"")</f>
        <v/>
      </c>
      <c r="O64" s="15">
        <f>IF(O38,O48*(VLOOKUP(O$1,Conditions!$A:$CT,MATCH($B64&amp;"_m1",Conditions!$S$1:$CT$1,0)+Conditions!$Q$2,FALSE)*O$19+O$18*VLOOKUP(O$1,Conditions!$A:$CT,MATCH($B64&amp;"_m2",Conditions!$S$1:$CT$1,0)+Conditions!$Q$2,FALSE))+VLOOKUP(O$1,Conditions!$A:$CT,MATCH($B64&amp;"_b",Conditions!$S$1:$CT$1,0)+Conditions!$Q$2,FALSE),"")</f>
        <v>2.4784641195819291E-5</v>
      </c>
      <c r="P64" s="15">
        <f>IF(P38,P48*(VLOOKUP(P$1,Conditions!$A:$CT,MATCH($B64&amp;"_m1",Conditions!$S$1:$CT$1,0)+Conditions!$Q$2,FALSE)*P$19+P$18*VLOOKUP(P$1,Conditions!$A:$CT,MATCH($B64&amp;"_m2",Conditions!$S$1:$CT$1,0)+Conditions!$Q$2,FALSE))+VLOOKUP(P$1,Conditions!$A:$CT,MATCH($B64&amp;"_b",Conditions!$S$1:$CT$1,0)+Conditions!$Q$2,FALSE),"")</f>
        <v>2.4873371906535665E-5</v>
      </c>
      <c r="Q64" s="15">
        <f>IF(Q38,Q48*(VLOOKUP(Q$1,Conditions!$A:$CT,MATCH($B64&amp;"_m1",Conditions!$S$1:$CT$1,0)+Conditions!$Q$2,FALSE)*Q$19+Q$18*VLOOKUP(Q$1,Conditions!$A:$CT,MATCH($B64&amp;"_m2",Conditions!$S$1:$CT$1,0)+Conditions!$Q$2,FALSE))+VLOOKUP(Q$1,Conditions!$A:$CT,MATCH($B64&amp;"_b",Conditions!$S$1:$CT$1,0)+Conditions!$Q$2,FALSE),"")</f>
        <v>2.4809681764487715E-5</v>
      </c>
      <c r="R64" s="15">
        <f>IF(R38,R48*(VLOOKUP(R$1,Conditions!$A:$CT,MATCH($B64&amp;"_m1",Conditions!$S$1:$CT$1,0)+Conditions!$Q$2,FALSE)*R$19+R$18*VLOOKUP(R$1,Conditions!$A:$CT,MATCH($B64&amp;"_m2",Conditions!$S$1:$CT$1,0)+Conditions!$Q$2,FALSE))+VLOOKUP(R$1,Conditions!$A:$CT,MATCH($B64&amp;"_b",Conditions!$S$1:$CT$1,0)+Conditions!$Q$2,FALSE),"")</f>
        <v>2.4777187514618477E-5</v>
      </c>
      <c r="S64" s="15">
        <f>IF(S38,S48*(VLOOKUP(S$1,Conditions!$A:$CT,MATCH($B64&amp;"_m1",Conditions!$S$1:$CT$1,0)+Conditions!$Q$2,FALSE)*S$19+S$18*VLOOKUP(S$1,Conditions!$A:$CT,MATCH($B64&amp;"_m2",Conditions!$S$1:$CT$1,0)+Conditions!$Q$2,FALSE))+VLOOKUP(S$1,Conditions!$A:$CT,MATCH($B64&amp;"_b",Conditions!$S$1:$CT$1,0)+Conditions!$Q$2,FALSE),"")</f>
        <v>2.4801361343670041E-5</v>
      </c>
      <c r="T64" s="15">
        <f>IF(T38,T48*(VLOOKUP(T$1,Conditions!$A:$CT,MATCH($B64&amp;"_m1",Conditions!$S$1:$CT$1,0)+Conditions!$Q$2,FALSE)*T$19+T$18*VLOOKUP(T$1,Conditions!$A:$CT,MATCH($B64&amp;"_m2",Conditions!$S$1:$CT$1,0)+Conditions!$Q$2,FALSE))+VLOOKUP(T$1,Conditions!$A:$CT,MATCH($B64&amp;"_b",Conditions!$S$1:$CT$1,0)+Conditions!$Q$2,FALSE),"")</f>
        <v>2.4778216188195142E-5</v>
      </c>
      <c r="U64" s="15">
        <f>IF(U38,U48*(VLOOKUP(U$1,Conditions!$A:$CT,MATCH($B64&amp;"_m1",Conditions!$S$1:$CT$1,0)+Conditions!$Q$2,FALSE)*U$19+U$18*VLOOKUP(U$1,Conditions!$A:$CT,MATCH($B64&amp;"_m2",Conditions!$S$1:$CT$1,0)+Conditions!$Q$2,FALSE))+VLOOKUP(U$1,Conditions!$A:$CT,MATCH($B64&amp;"_b",Conditions!$S$1:$CT$1,0)+Conditions!$Q$2,FALSE),"")</f>
        <v>2.4769472462793511E-5</v>
      </c>
      <c r="V64" s="15">
        <f>IF(V38,V48*(VLOOKUP(V$1,Conditions!$A:$CT,MATCH($B64&amp;"_m1",Conditions!$S$1:$CT$1,0)+Conditions!$Q$2,FALSE)*V$19+V$18*VLOOKUP(V$1,Conditions!$A:$CT,MATCH($B64&amp;"_m2",Conditions!$S$1:$CT$1,0)+Conditions!$Q$2,FALSE))+VLOOKUP(V$1,Conditions!$A:$CT,MATCH($B64&amp;"_b",Conditions!$S$1:$CT$1,0)+Conditions!$Q$2,FALSE),"")</f>
        <v>2.480959073228334E-5</v>
      </c>
      <c r="W64" s="15">
        <f>IF(W38,W48*(VLOOKUP(W$1,Conditions!$A:$CT,MATCH($B64&amp;"_m1",Conditions!$S$1:$CT$1,0)+Conditions!$Q$2,FALSE)*W$19+W$18*VLOOKUP(W$1,Conditions!$A:$CT,MATCH($B64&amp;"_m2",Conditions!$S$1:$CT$1,0)+Conditions!$Q$2,FALSE))+VLOOKUP(W$1,Conditions!$A:$CT,MATCH($B64&amp;"_b",Conditions!$S$1:$CT$1,0)+Conditions!$Q$2,FALSE),"")</f>
        <v>2.4751273081126665E-5</v>
      </c>
      <c r="X64" s="15">
        <f>IF(X38,X48*(VLOOKUP(X$1,Conditions!$A:$CT,MATCH($B64&amp;"_m1",Conditions!$S$1:$CT$1,0)+Conditions!$Q$2,FALSE)*X$19+X$18*VLOOKUP(X$1,Conditions!$A:$CT,MATCH($B64&amp;"_m2",Conditions!$S$1:$CT$1,0)+Conditions!$Q$2,FALSE))+VLOOKUP(X$1,Conditions!$A:$CT,MATCH($B64&amp;"_b",Conditions!$S$1:$CT$1,0)+Conditions!$Q$2,FALSE),"")</f>
        <v>2.4767692827424817E-5</v>
      </c>
      <c r="Y64" s="15">
        <f>IF(Y38,Y48*(VLOOKUP(Y$1,Conditions!$A:$CT,MATCH($B64&amp;"_m1",Conditions!$S$1:$CT$1,0)+Conditions!$Q$2,FALSE)*Y$19+Y$18*VLOOKUP(Y$1,Conditions!$A:$CT,MATCH($B64&amp;"_m2",Conditions!$S$1:$CT$1,0)+Conditions!$Q$2,FALSE))+VLOOKUP(Y$1,Conditions!$A:$CT,MATCH($B64&amp;"_b",Conditions!$S$1:$CT$1,0)+Conditions!$Q$2,FALSE),"")</f>
        <v>2.4772823998142989E-5</v>
      </c>
      <c r="Z64" s="15">
        <f>IF(Z38,Z48*(VLOOKUP(Z$1,Conditions!$A:$CT,MATCH($B64&amp;"_m1",Conditions!$S$1:$CT$1,0)+Conditions!$Q$2,FALSE)*Z$19+Z$18*VLOOKUP(Z$1,Conditions!$A:$CT,MATCH($B64&amp;"_m2",Conditions!$S$1:$CT$1,0)+Conditions!$Q$2,FALSE))+VLOOKUP(Z$1,Conditions!$A:$CT,MATCH($B64&amp;"_b",Conditions!$S$1:$CT$1,0)+Conditions!$Q$2,FALSE),"")</f>
        <v>2.4761535422563012E-5</v>
      </c>
    </row>
    <row r="65" spans="1:26" s="10" customFormat="1" x14ac:dyDescent="0.2">
      <c r="A65" s="9"/>
      <c r="B65" s="21" t="str">
        <f>CONCATENATE(B39,"_",$C$58)</f>
        <v>ethanol_TCD</v>
      </c>
      <c r="C65" s="11">
        <v>4</v>
      </c>
      <c r="D65" s="11"/>
      <c r="E65" s="15">
        <f>IF(E39,E49*(VLOOKUP(E$1,Conditions!$A:$CT,MATCH($B65&amp;"_m1",Conditions!$S$1:$CT$1,0)+Conditions!$Q$2,FALSE)*E$19+E$18*VLOOKUP(E$1,Conditions!$A:$CT,MATCH($B65&amp;"_m2",Conditions!$S$1:$CT$1,0)+Conditions!$Q$2,FALSE))+VLOOKUP(E$1,Conditions!$A:$CT,MATCH($B65&amp;"_b",Conditions!$S$1:$CT$1,0)+Conditions!$Q$2,FALSE),"")</f>
        <v>9.7962000847946687E-6</v>
      </c>
      <c r="F65" s="15">
        <f>IF(F39,F49*(VLOOKUP(F$1,Conditions!$A:$CT,MATCH($B65&amp;"_m1",Conditions!$S$1:$CT$1,0)+Conditions!$Q$2,FALSE)*F$19+F$18*VLOOKUP(F$1,Conditions!$A:$CT,MATCH($B65&amp;"_m2",Conditions!$S$1:$CT$1,0)+Conditions!$Q$2,FALSE))+VLOOKUP(F$1,Conditions!$A:$CT,MATCH($B65&amp;"_b",Conditions!$S$1:$CT$1,0)+Conditions!$Q$2,FALSE),"")</f>
        <v>9.7962000847946687E-6</v>
      </c>
      <c r="G65" s="128">
        <f>IF(G39,G49*(VLOOKUP(G$1,Conditions!$A:$CT,MATCH($B65&amp;"_m1",Conditions!$S$1:$CT$1,0)+Conditions!$Q$2,FALSE)*G$19+G$18*VLOOKUP(G$1,Conditions!$A:$CT,MATCH($B65&amp;"_m2",Conditions!$S$1:$CT$1,0)+Conditions!$Q$2,FALSE))+VLOOKUP(G$1,Conditions!$A:$CT,MATCH($B65&amp;"_b",Conditions!$S$1:$CT$1,0)+Conditions!$Q$2,FALSE),"")</f>
        <v>9.7962000847946687E-6</v>
      </c>
      <c r="H65" s="15">
        <f>IF(H39,H49*(VLOOKUP(H$1,Conditions!$A:$CT,MATCH($B65&amp;"_m1",Conditions!$S$1:$CT$1,0)+Conditions!$Q$2,FALSE)*H$19+H$18*VLOOKUP(H$1,Conditions!$A:$CT,MATCH($B65&amp;"_m2",Conditions!$S$1:$CT$1,0)+Conditions!$Q$2,FALSE))+VLOOKUP(H$1,Conditions!$A:$CT,MATCH($B65&amp;"_b",Conditions!$S$1:$CT$1,0)+Conditions!$Q$2,FALSE),"")</f>
        <v>9.7962000847946687E-6</v>
      </c>
      <c r="I65" s="15" t="str">
        <f>IF(I39,I49*(VLOOKUP(I$1,Conditions!$A:$CT,MATCH($B65&amp;"_m1",Conditions!$S$1:$CT$1,0)+Conditions!$Q$2,FALSE)*I$19+I$18*VLOOKUP(I$1,Conditions!$A:$CT,MATCH($B65&amp;"_m2",Conditions!$S$1:$CT$1,0)+Conditions!$Q$2,FALSE))+VLOOKUP(I$1,Conditions!$A:$CT,MATCH($B65&amp;"_b",Conditions!$S$1:$CT$1,0)+Conditions!$Q$2,FALSE),"")</f>
        <v/>
      </c>
      <c r="J65" s="15" t="str">
        <f>IF(J39,J49*(VLOOKUP(J$1,Conditions!$A:$CT,MATCH($B65&amp;"_m1",Conditions!$S$1:$CT$1,0)+Conditions!$Q$2,FALSE)*J$19+J$18*VLOOKUP(J$1,Conditions!$A:$CT,MATCH($B65&amp;"_m2",Conditions!$S$1:$CT$1,0)+Conditions!$Q$2,FALSE))+VLOOKUP(J$1,Conditions!$A:$CT,MATCH($B65&amp;"_b",Conditions!$S$1:$CT$1,0)+Conditions!$Q$2,FALSE),"")</f>
        <v/>
      </c>
      <c r="K65" s="15" t="str">
        <f>IF(K39,K49*(VLOOKUP(K$1,Conditions!$A:$CT,MATCH($B65&amp;"_m1",Conditions!$S$1:$CT$1,0)+Conditions!$Q$2,FALSE)*K$19+K$18*VLOOKUP(K$1,Conditions!$A:$CT,MATCH($B65&amp;"_m2",Conditions!$S$1:$CT$1,0)+Conditions!$Q$2,FALSE))+VLOOKUP(K$1,Conditions!$A:$CT,MATCH($B65&amp;"_b",Conditions!$S$1:$CT$1,0)+Conditions!$Q$2,FALSE),"")</f>
        <v/>
      </c>
      <c r="L65" s="15" t="str">
        <f>IF(L39,L49*(VLOOKUP(L$1,Conditions!$A:$CT,MATCH($B65&amp;"_m1",Conditions!$S$1:$CT$1,0)+Conditions!$Q$2,FALSE)*L$19+L$18*VLOOKUP(L$1,Conditions!$A:$CT,MATCH($B65&amp;"_m2",Conditions!$S$1:$CT$1,0)+Conditions!$Q$2,FALSE))+VLOOKUP(L$1,Conditions!$A:$CT,MATCH($B65&amp;"_b",Conditions!$S$1:$CT$1,0)+Conditions!$Q$2,FALSE),"")</f>
        <v/>
      </c>
      <c r="M65" s="15" t="str">
        <f>IF(M39,M49*(VLOOKUP(M$1,Conditions!$A:$CT,MATCH($B65&amp;"_m1",Conditions!$S$1:$CT$1,0)+Conditions!$Q$2,FALSE)*M$19+M$18*VLOOKUP(M$1,Conditions!$A:$CT,MATCH($B65&amp;"_m2",Conditions!$S$1:$CT$1,0)+Conditions!$Q$2,FALSE))+VLOOKUP(M$1,Conditions!$A:$CT,MATCH($B65&amp;"_b",Conditions!$S$1:$CT$1,0)+Conditions!$Q$2,FALSE),"")</f>
        <v/>
      </c>
      <c r="N65" s="15" t="str">
        <f>IF(N39,N49*(VLOOKUP(N$1,Conditions!$A:$CT,MATCH($B65&amp;"_m1",Conditions!$S$1:$CT$1,0)+Conditions!$Q$2,FALSE)*N$19+N$18*VLOOKUP(N$1,Conditions!$A:$CT,MATCH($B65&amp;"_m2",Conditions!$S$1:$CT$1,0)+Conditions!$Q$2,FALSE))+VLOOKUP(N$1,Conditions!$A:$CT,MATCH($B65&amp;"_b",Conditions!$S$1:$CT$1,0)+Conditions!$Q$2,FALSE),"")</f>
        <v/>
      </c>
      <c r="O65" s="15">
        <f>IF(O39,O49*(VLOOKUP(O$1,Conditions!$A:$CT,MATCH($B65&amp;"_m1",Conditions!$S$1:$CT$1,0)+Conditions!$Q$2,FALSE)*O$19+O$18*VLOOKUP(O$1,Conditions!$A:$CT,MATCH($B65&amp;"_m2",Conditions!$S$1:$CT$1,0)+Conditions!$Q$2,FALSE))+VLOOKUP(O$1,Conditions!$A:$CT,MATCH($B65&amp;"_b",Conditions!$S$1:$CT$1,0)+Conditions!$Q$2,FALSE),"")</f>
        <v>9.7962000847946687E-6</v>
      </c>
      <c r="P65" s="15">
        <f>IF(P39,P49*(VLOOKUP(P$1,Conditions!$A:$CT,MATCH($B65&amp;"_m1",Conditions!$S$1:$CT$1,0)+Conditions!$Q$2,FALSE)*P$19+P$18*VLOOKUP(P$1,Conditions!$A:$CT,MATCH($B65&amp;"_m2",Conditions!$S$1:$CT$1,0)+Conditions!$Q$2,FALSE))+VLOOKUP(P$1,Conditions!$A:$CT,MATCH($B65&amp;"_b",Conditions!$S$1:$CT$1,0)+Conditions!$Q$2,FALSE),"")</f>
        <v>9.7962000847946687E-6</v>
      </c>
      <c r="Q65" s="15">
        <f>IF(Q39,Q49*(VLOOKUP(Q$1,Conditions!$A:$CT,MATCH($B65&amp;"_m1",Conditions!$S$1:$CT$1,0)+Conditions!$Q$2,FALSE)*Q$19+Q$18*VLOOKUP(Q$1,Conditions!$A:$CT,MATCH($B65&amp;"_m2",Conditions!$S$1:$CT$1,0)+Conditions!$Q$2,FALSE))+VLOOKUP(Q$1,Conditions!$A:$CT,MATCH($B65&amp;"_b",Conditions!$S$1:$CT$1,0)+Conditions!$Q$2,FALSE),"")</f>
        <v>9.7962000847946687E-6</v>
      </c>
      <c r="R65" s="15">
        <f>IF(R39,R49*(VLOOKUP(R$1,Conditions!$A:$CT,MATCH($B65&amp;"_m1",Conditions!$S$1:$CT$1,0)+Conditions!$Q$2,FALSE)*R$19+R$18*VLOOKUP(R$1,Conditions!$A:$CT,MATCH($B65&amp;"_m2",Conditions!$S$1:$CT$1,0)+Conditions!$Q$2,FALSE))+VLOOKUP(R$1,Conditions!$A:$CT,MATCH($B65&amp;"_b",Conditions!$S$1:$CT$1,0)+Conditions!$Q$2,FALSE),"")</f>
        <v>9.7962000847946687E-6</v>
      </c>
      <c r="S65" s="15">
        <f>IF(S39,S49*(VLOOKUP(S$1,Conditions!$A:$CT,MATCH($B65&amp;"_m1",Conditions!$S$1:$CT$1,0)+Conditions!$Q$2,FALSE)*S$19+S$18*VLOOKUP(S$1,Conditions!$A:$CT,MATCH($B65&amp;"_m2",Conditions!$S$1:$CT$1,0)+Conditions!$Q$2,FALSE))+VLOOKUP(S$1,Conditions!$A:$CT,MATCH($B65&amp;"_b",Conditions!$S$1:$CT$1,0)+Conditions!$Q$2,FALSE),"")</f>
        <v>9.7962000847946687E-6</v>
      </c>
      <c r="T65" s="15">
        <f>IF(T39,T49*(VLOOKUP(T$1,Conditions!$A:$CT,MATCH($B65&amp;"_m1",Conditions!$S$1:$CT$1,0)+Conditions!$Q$2,FALSE)*T$19+T$18*VLOOKUP(T$1,Conditions!$A:$CT,MATCH($B65&amp;"_m2",Conditions!$S$1:$CT$1,0)+Conditions!$Q$2,FALSE))+VLOOKUP(T$1,Conditions!$A:$CT,MATCH($B65&amp;"_b",Conditions!$S$1:$CT$1,0)+Conditions!$Q$2,FALSE),"")</f>
        <v>9.7962000847946687E-6</v>
      </c>
      <c r="U65" s="15">
        <f>IF(U39,U49*(VLOOKUP(U$1,Conditions!$A:$CT,MATCH($B65&amp;"_m1",Conditions!$S$1:$CT$1,0)+Conditions!$Q$2,FALSE)*U$19+U$18*VLOOKUP(U$1,Conditions!$A:$CT,MATCH($B65&amp;"_m2",Conditions!$S$1:$CT$1,0)+Conditions!$Q$2,FALSE))+VLOOKUP(U$1,Conditions!$A:$CT,MATCH($B65&amp;"_b",Conditions!$S$1:$CT$1,0)+Conditions!$Q$2,FALSE),"")</f>
        <v>9.7962000847946687E-6</v>
      </c>
      <c r="V65" s="15">
        <f>IF(V39,V49*(VLOOKUP(V$1,Conditions!$A:$CT,MATCH($B65&amp;"_m1",Conditions!$S$1:$CT$1,0)+Conditions!$Q$2,FALSE)*V$19+V$18*VLOOKUP(V$1,Conditions!$A:$CT,MATCH($B65&amp;"_m2",Conditions!$S$1:$CT$1,0)+Conditions!$Q$2,FALSE))+VLOOKUP(V$1,Conditions!$A:$CT,MATCH($B65&amp;"_b",Conditions!$S$1:$CT$1,0)+Conditions!$Q$2,FALSE),"")</f>
        <v>9.7962000847946687E-6</v>
      </c>
      <c r="W65" s="15">
        <f>IF(W39,W49*(VLOOKUP(W$1,Conditions!$A:$CT,MATCH($B65&amp;"_m1",Conditions!$S$1:$CT$1,0)+Conditions!$Q$2,FALSE)*W$19+W$18*VLOOKUP(W$1,Conditions!$A:$CT,MATCH($B65&amp;"_m2",Conditions!$S$1:$CT$1,0)+Conditions!$Q$2,FALSE))+VLOOKUP(W$1,Conditions!$A:$CT,MATCH($B65&amp;"_b",Conditions!$S$1:$CT$1,0)+Conditions!$Q$2,FALSE),"")</f>
        <v>9.7962000847946687E-6</v>
      </c>
      <c r="X65" s="15">
        <f>IF(X39,X49*(VLOOKUP(X$1,Conditions!$A:$CT,MATCH($B65&amp;"_m1",Conditions!$S$1:$CT$1,0)+Conditions!$Q$2,FALSE)*X$19+X$18*VLOOKUP(X$1,Conditions!$A:$CT,MATCH($B65&amp;"_m2",Conditions!$S$1:$CT$1,0)+Conditions!$Q$2,FALSE))+VLOOKUP(X$1,Conditions!$A:$CT,MATCH($B65&amp;"_b",Conditions!$S$1:$CT$1,0)+Conditions!$Q$2,FALSE),"")</f>
        <v>9.7962000847946687E-6</v>
      </c>
      <c r="Y65" s="15">
        <f>IF(Y39,Y49*(VLOOKUP(Y$1,Conditions!$A:$CT,MATCH($B65&amp;"_m1",Conditions!$S$1:$CT$1,0)+Conditions!$Q$2,FALSE)*Y$19+Y$18*VLOOKUP(Y$1,Conditions!$A:$CT,MATCH($B65&amp;"_m2",Conditions!$S$1:$CT$1,0)+Conditions!$Q$2,FALSE))+VLOOKUP(Y$1,Conditions!$A:$CT,MATCH($B65&amp;"_b",Conditions!$S$1:$CT$1,0)+Conditions!$Q$2,FALSE),"")</f>
        <v>9.7962000847946687E-6</v>
      </c>
      <c r="Z65" s="15">
        <f>IF(Z39,Z49*(VLOOKUP(Z$1,Conditions!$A:$CT,MATCH($B65&amp;"_m1",Conditions!$S$1:$CT$1,0)+Conditions!$Q$2,FALSE)*Z$19+Z$18*VLOOKUP(Z$1,Conditions!$A:$CT,MATCH($B65&amp;"_m2",Conditions!$S$1:$CT$1,0)+Conditions!$Q$2,FALSE))+VLOOKUP(Z$1,Conditions!$A:$CT,MATCH($B65&amp;"_b",Conditions!$S$1:$CT$1,0)+Conditions!$Q$2,FALSE),"")</f>
        <v>9.7962000847946687E-6</v>
      </c>
    </row>
    <row r="66" spans="1:26" x14ac:dyDescent="0.2">
      <c r="C66" s="11"/>
      <c r="D66" s="11"/>
    </row>
    <row r="67" spans="1:26" s="13" customFormat="1" x14ac:dyDescent="0.2">
      <c r="A67" s="3" t="s">
        <v>21</v>
      </c>
      <c r="B67" s="26" t="s">
        <v>19</v>
      </c>
      <c r="C67" s="27"/>
      <c r="D67" s="27"/>
      <c r="E67" s="25">
        <f t="shared" ref="E67:Z67" si="11">1-(E59*$C$59-SUMPRODUCT(E60:E65,$C$60:$C$65)+$C$59*E65)/(E59*$C$59)</f>
        <v>12.454765454440217</v>
      </c>
      <c r="F67" s="25">
        <f t="shared" si="11"/>
        <v>13.381665250505829</v>
      </c>
      <c r="G67" s="129">
        <f t="shared" si="11"/>
        <v>13.761655495674622</v>
      </c>
      <c r="H67" s="25">
        <f t="shared" si="11"/>
        <v>13.045744898051153</v>
      </c>
      <c r="I67" s="25" t="e">
        <f t="shared" si="11"/>
        <v>#VALUE!</v>
      </c>
      <c r="J67" s="25" t="e">
        <f t="shared" si="11"/>
        <v>#VALUE!</v>
      </c>
      <c r="K67" s="25" t="e">
        <f t="shared" si="11"/>
        <v>#VALUE!</v>
      </c>
      <c r="L67" s="25" t="e">
        <f t="shared" si="11"/>
        <v>#VALUE!</v>
      </c>
      <c r="M67" s="25" t="e">
        <f t="shared" si="11"/>
        <v>#VALUE!</v>
      </c>
      <c r="N67" s="25" t="e">
        <f t="shared" si="11"/>
        <v>#VALUE!</v>
      </c>
      <c r="O67" s="25">
        <f t="shared" si="11"/>
        <v>14.24145885706165</v>
      </c>
      <c r="P67" s="25">
        <f t="shared" si="11"/>
        <v>15.466831803726656</v>
      </c>
      <c r="Q67" s="25">
        <f t="shared" si="11"/>
        <v>12.463662602087627</v>
      </c>
      <c r="R67" s="25">
        <f t="shared" si="11"/>
        <v>14.40907913099338</v>
      </c>
      <c r="S67" s="25">
        <f t="shared" si="11"/>
        <v>15.181991137118468</v>
      </c>
      <c r="T67" s="25">
        <f t="shared" si="11"/>
        <v>12.993639037343689</v>
      </c>
      <c r="U67" s="25">
        <f t="shared" si="11"/>
        <v>12.632605521486115</v>
      </c>
      <c r="V67" s="25">
        <f t="shared" si="11"/>
        <v>14.078351642415054</v>
      </c>
      <c r="W67" s="25">
        <f t="shared" si="11"/>
        <v>17.622306556990548</v>
      </c>
      <c r="X67" s="25">
        <f t="shared" si="11"/>
        <v>17.899168163620292</v>
      </c>
      <c r="Y67" s="25">
        <f t="shared" si="11"/>
        <v>17.90520908829896</v>
      </c>
      <c r="Z67" s="25">
        <f t="shared" si="11"/>
        <v>17.653048494469058</v>
      </c>
    </row>
    <row r="68" spans="1:26" x14ac:dyDescent="0.2">
      <c r="A68" s="5"/>
      <c r="B68" s="28" t="s">
        <v>18</v>
      </c>
      <c r="C68" s="11"/>
      <c r="D68" s="11"/>
      <c r="E68" s="12">
        <f t="shared" ref="E68:Z68" si="12">(E59-E65)/E59</f>
        <v>0</v>
      </c>
      <c r="F68" s="12">
        <f t="shared" si="12"/>
        <v>0</v>
      </c>
      <c r="G68" s="126">
        <f t="shared" si="12"/>
        <v>0</v>
      </c>
      <c r="H68" s="12">
        <f t="shared" si="12"/>
        <v>0</v>
      </c>
      <c r="I68" s="12" t="e">
        <f t="shared" si="12"/>
        <v>#VALUE!</v>
      </c>
      <c r="J68" s="12" t="e">
        <f t="shared" si="12"/>
        <v>#VALUE!</v>
      </c>
      <c r="K68" s="12" t="e">
        <f t="shared" si="12"/>
        <v>#VALUE!</v>
      </c>
      <c r="L68" s="12" t="e">
        <f t="shared" si="12"/>
        <v>#VALUE!</v>
      </c>
      <c r="M68" s="12" t="e">
        <f t="shared" si="12"/>
        <v>#VALUE!</v>
      </c>
      <c r="N68" s="12" t="e">
        <f t="shared" si="12"/>
        <v>#VALUE!</v>
      </c>
      <c r="O68" s="12">
        <f t="shared" si="12"/>
        <v>0</v>
      </c>
      <c r="P68" s="12">
        <f t="shared" si="12"/>
        <v>0</v>
      </c>
      <c r="Q68" s="12">
        <f t="shared" si="12"/>
        <v>0</v>
      </c>
      <c r="R68" s="12">
        <f t="shared" si="12"/>
        <v>0</v>
      </c>
      <c r="S68" s="12">
        <f t="shared" si="12"/>
        <v>0</v>
      </c>
      <c r="T68" s="12">
        <f t="shared" si="12"/>
        <v>0</v>
      </c>
      <c r="U68" s="12">
        <f t="shared" si="12"/>
        <v>0</v>
      </c>
      <c r="V68" s="12">
        <f t="shared" si="12"/>
        <v>0</v>
      </c>
      <c r="W68" s="12">
        <f t="shared" si="12"/>
        <v>0</v>
      </c>
      <c r="X68" s="12">
        <f t="shared" si="12"/>
        <v>0</v>
      </c>
      <c r="Y68" s="12">
        <f t="shared" si="12"/>
        <v>0</v>
      </c>
      <c r="Z68" s="12">
        <f t="shared" si="12"/>
        <v>0</v>
      </c>
    </row>
    <row r="69" spans="1:26" x14ac:dyDescent="0.2">
      <c r="B69" s="21" t="s">
        <v>15</v>
      </c>
      <c r="C69" s="11"/>
      <c r="D69" s="11"/>
      <c r="E69" s="12">
        <f t="shared" ref="E69:Z69" si="13">SUMPRODUCT($C60:$C65,E60:E65)/SUMPRODUCT($C59,E59)</f>
        <v>13.454765454440215</v>
      </c>
      <c r="F69" s="12">
        <f t="shared" si="13"/>
        <v>14.381665250505829</v>
      </c>
      <c r="G69" s="126">
        <f t="shared" si="13"/>
        <v>14.761655495674622</v>
      </c>
      <c r="H69" s="12">
        <f t="shared" si="13"/>
        <v>14.045744898051153</v>
      </c>
      <c r="I69" s="12">
        <f t="shared" si="13"/>
        <v>0</v>
      </c>
      <c r="J69" s="12">
        <f t="shared" si="13"/>
        <v>0</v>
      </c>
      <c r="K69" s="12">
        <f t="shared" si="13"/>
        <v>0</v>
      </c>
      <c r="L69" s="12">
        <f t="shared" si="13"/>
        <v>0</v>
      </c>
      <c r="M69" s="12">
        <f t="shared" si="13"/>
        <v>0</v>
      </c>
      <c r="N69" s="12">
        <f t="shared" si="13"/>
        <v>0</v>
      </c>
      <c r="O69" s="12">
        <f t="shared" si="13"/>
        <v>15.241458857061648</v>
      </c>
      <c r="P69" s="12">
        <f t="shared" si="13"/>
        <v>16.466831803726656</v>
      </c>
      <c r="Q69" s="12">
        <f t="shared" si="13"/>
        <v>13.463662602087625</v>
      </c>
      <c r="R69" s="12">
        <f t="shared" si="13"/>
        <v>15.40907913099338</v>
      </c>
      <c r="S69" s="12">
        <f t="shared" si="13"/>
        <v>16.181991137118466</v>
      </c>
      <c r="T69" s="12">
        <f t="shared" si="13"/>
        <v>13.993639037343689</v>
      </c>
      <c r="U69" s="12">
        <f t="shared" si="13"/>
        <v>13.632605521486115</v>
      </c>
      <c r="V69" s="12">
        <f t="shared" si="13"/>
        <v>15.078351642415054</v>
      </c>
      <c r="W69" s="12">
        <f t="shared" si="13"/>
        <v>18.622306556990544</v>
      </c>
      <c r="X69" s="12">
        <f t="shared" si="13"/>
        <v>18.899168163620292</v>
      </c>
      <c r="Y69" s="12">
        <f t="shared" si="13"/>
        <v>18.90520908829896</v>
      </c>
      <c r="Z69" s="12">
        <f t="shared" si="13"/>
        <v>18.653048494469058</v>
      </c>
    </row>
    <row r="70" spans="1:26" x14ac:dyDescent="0.2">
      <c r="B70" s="30" t="s">
        <v>36</v>
      </c>
      <c r="C70" s="11"/>
      <c r="D70" s="11"/>
      <c r="E70" s="12">
        <f t="shared" ref="E70:Z70" si="14">IFERROR(E61/(SUM(E$61:E$65)-E$65),"")</f>
        <v>0.67789959139237477</v>
      </c>
      <c r="F70" s="12">
        <f t="shared" si="14"/>
        <v>0.69952110184039085</v>
      </c>
      <c r="G70" s="126">
        <f t="shared" si="14"/>
        <v>0.70575465439047724</v>
      </c>
      <c r="H70" s="12">
        <f t="shared" si="14"/>
        <v>0.69142337921352615</v>
      </c>
      <c r="I70" s="12" t="str">
        <f t="shared" si="14"/>
        <v/>
      </c>
      <c r="J70" s="12" t="str">
        <f t="shared" si="14"/>
        <v/>
      </c>
      <c r="K70" s="12" t="str">
        <f t="shared" si="14"/>
        <v/>
      </c>
      <c r="L70" s="12" t="str">
        <f t="shared" si="14"/>
        <v/>
      </c>
      <c r="M70" s="12" t="str">
        <f t="shared" si="14"/>
        <v/>
      </c>
      <c r="N70" s="12" t="str">
        <f t="shared" si="14"/>
        <v/>
      </c>
      <c r="O70" s="12">
        <f t="shared" si="14"/>
        <v>0.71927912507740743</v>
      </c>
      <c r="P70" s="12">
        <f t="shared" si="14"/>
        <v>0.73788030783893188</v>
      </c>
      <c r="Q70" s="12">
        <f t="shared" si="14"/>
        <v>0.67269377231597138</v>
      </c>
      <c r="R70" s="12">
        <f t="shared" si="14"/>
        <v>0.7232116169951871</v>
      </c>
      <c r="S70" s="12">
        <f t="shared" si="14"/>
        <v>0.73649543126201089</v>
      </c>
      <c r="T70" s="12">
        <f t="shared" si="14"/>
        <v>0.76581813873057769</v>
      </c>
      <c r="U70" s="12">
        <f t="shared" si="14"/>
        <v>0.75862671995480857</v>
      </c>
      <c r="V70" s="12">
        <f t="shared" si="14"/>
        <v>0.78491307341576788</v>
      </c>
      <c r="W70" s="12">
        <f t="shared" si="14"/>
        <v>0.77810200957285369</v>
      </c>
      <c r="X70" s="12">
        <f t="shared" si="14"/>
        <v>0.78036333624379395</v>
      </c>
      <c r="Y70" s="12">
        <f t="shared" si="14"/>
        <v>0.78017481604907057</v>
      </c>
      <c r="Z70" s="12">
        <f t="shared" si="14"/>
        <v>0.7772643883417939</v>
      </c>
    </row>
    <row r="71" spans="1:26" x14ac:dyDescent="0.2">
      <c r="B71" s="30" t="s">
        <v>37</v>
      </c>
      <c r="C71" s="11"/>
      <c r="D71" s="11"/>
      <c r="E71" s="12">
        <f t="shared" ref="E71:Z71" si="15">IFERROR(E62/(SUM(E$61:E$65)-E$65),"")</f>
        <v>2.5903650686555469E-2</v>
      </c>
      <c r="F71" s="12">
        <f t="shared" si="15"/>
        <v>2.4132224430794994E-2</v>
      </c>
      <c r="G71" s="126">
        <f t="shared" si="15"/>
        <v>2.363215257252366E-2</v>
      </c>
      <c r="H71" s="12">
        <f t="shared" si="15"/>
        <v>2.4832991870451616E-2</v>
      </c>
      <c r="I71" s="12" t="str">
        <f t="shared" si="15"/>
        <v/>
      </c>
      <c r="J71" s="12" t="str">
        <f t="shared" si="15"/>
        <v/>
      </c>
      <c r="K71" s="12" t="str">
        <f t="shared" si="15"/>
        <v/>
      </c>
      <c r="L71" s="12" t="str">
        <f t="shared" si="15"/>
        <v/>
      </c>
      <c r="M71" s="12" t="str">
        <f t="shared" si="15"/>
        <v/>
      </c>
      <c r="N71" s="12" t="str">
        <f t="shared" si="15"/>
        <v/>
      </c>
      <c r="O71" s="12">
        <f t="shared" si="15"/>
        <v>2.1808111075799233E-2</v>
      </c>
      <c r="P71" s="12">
        <f t="shared" si="15"/>
        <v>2.0095992665181056E-2</v>
      </c>
      <c r="Q71" s="12">
        <f t="shared" si="15"/>
        <v>2.6212202818468346E-2</v>
      </c>
      <c r="R71" s="12">
        <f t="shared" si="15"/>
        <v>2.1822340131305809E-2</v>
      </c>
      <c r="S71" s="12">
        <f t="shared" si="15"/>
        <v>2.0768808001895015E-2</v>
      </c>
      <c r="T71" s="12">
        <f t="shared" si="15"/>
        <v>2.3289224482310567E-2</v>
      </c>
      <c r="U71" s="12">
        <f t="shared" si="15"/>
        <v>2.4012036803326222E-2</v>
      </c>
      <c r="V71" s="12">
        <f t="shared" si="15"/>
        <v>2.1440742688933135E-2</v>
      </c>
      <c r="W71" s="12">
        <f t="shared" si="15"/>
        <v>1.814663876790145E-2</v>
      </c>
      <c r="X71" s="12">
        <f t="shared" si="15"/>
        <v>1.7933244823706E-2</v>
      </c>
      <c r="Y71" s="12">
        <f t="shared" si="15"/>
        <v>1.8006104155346064E-2</v>
      </c>
      <c r="Z71" s="12">
        <f t="shared" si="15"/>
        <v>1.8283868870751438E-2</v>
      </c>
    </row>
    <row r="72" spans="1:26" x14ac:dyDescent="0.2">
      <c r="B72" s="30" t="s">
        <v>9</v>
      </c>
      <c r="C72" s="11"/>
      <c r="D72" s="11"/>
      <c r="E72" s="12">
        <f t="shared" ref="E72:Z72" si="16">IFERROR(E63/(SUM(E$61:E$65)-E$65),"")</f>
        <v>6.2091144770307811E-2</v>
      </c>
      <c r="F72" s="12">
        <f t="shared" si="16"/>
        <v>5.9966025826657193E-2</v>
      </c>
      <c r="G72" s="126">
        <f t="shared" si="16"/>
        <v>6.0379795495233916E-2</v>
      </c>
      <c r="H72" s="12">
        <f t="shared" si="16"/>
        <v>6.1153569817711619E-2</v>
      </c>
      <c r="I72" s="12" t="str">
        <f t="shared" si="16"/>
        <v/>
      </c>
      <c r="J72" s="12" t="str">
        <f t="shared" si="16"/>
        <v/>
      </c>
      <c r="K72" s="12" t="str">
        <f t="shared" si="16"/>
        <v/>
      </c>
      <c r="L72" s="12" t="str">
        <f t="shared" si="16"/>
        <v/>
      </c>
      <c r="M72" s="12" t="str">
        <f t="shared" si="16"/>
        <v/>
      </c>
      <c r="N72" s="12" t="str">
        <f t="shared" si="16"/>
        <v/>
      </c>
      <c r="O72" s="12">
        <f t="shared" si="16"/>
        <v>5.6960818081961392E-2</v>
      </c>
      <c r="P72" s="12">
        <f t="shared" si="16"/>
        <v>5.6582220368005816E-2</v>
      </c>
      <c r="Q72" s="12">
        <f t="shared" si="16"/>
        <v>6.566462269613349E-2</v>
      </c>
      <c r="R72" s="12">
        <f t="shared" si="16"/>
        <v>5.5814749315118116E-2</v>
      </c>
      <c r="S72" s="12">
        <f t="shared" si="16"/>
        <v>5.4490763482325656E-2</v>
      </c>
      <c r="T72" s="12" t="str">
        <f t="shared" si="16"/>
        <v/>
      </c>
      <c r="U72" s="12" t="str">
        <f t="shared" si="16"/>
        <v/>
      </c>
      <c r="V72" s="12" t="str">
        <f t="shared" si="16"/>
        <v/>
      </c>
      <c r="W72" s="12">
        <f t="shared" si="16"/>
        <v>4.4921454840418262E-2</v>
      </c>
      <c r="X72" s="12">
        <f t="shared" si="16"/>
        <v>4.5313380015006552E-2</v>
      </c>
      <c r="Y72" s="12">
        <f t="shared" si="16"/>
        <v>4.5434429788638944E-2</v>
      </c>
      <c r="Z72" s="12">
        <f t="shared" si="16"/>
        <v>4.5727042254007214E-2</v>
      </c>
    </row>
    <row r="73" spans="1:26" x14ac:dyDescent="0.2">
      <c r="B73" s="20" t="s">
        <v>38</v>
      </c>
      <c r="C73" s="11"/>
      <c r="D73" s="11"/>
      <c r="E73" s="12">
        <f t="shared" ref="E73:Z73" si="17">IFERROR(E64/(SUM(E$61:E$65)-E$65),"")</f>
        <v>0.23410561315076203</v>
      </c>
      <c r="F73" s="12">
        <f t="shared" si="17"/>
        <v>0.21638064790215683</v>
      </c>
      <c r="G73" s="126">
        <f t="shared" si="17"/>
        <v>0.21023339754176509</v>
      </c>
      <c r="H73" s="12">
        <f t="shared" si="17"/>
        <v>0.22259005909831073</v>
      </c>
      <c r="I73" s="12" t="str">
        <f t="shared" si="17"/>
        <v/>
      </c>
      <c r="J73" s="12" t="str">
        <f t="shared" si="17"/>
        <v/>
      </c>
      <c r="K73" s="12" t="str">
        <f t="shared" si="17"/>
        <v/>
      </c>
      <c r="L73" s="12" t="str">
        <f t="shared" si="17"/>
        <v/>
      </c>
      <c r="M73" s="12" t="str">
        <f t="shared" si="17"/>
        <v/>
      </c>
      <c r="N73" s="12" t="str">
        <f t="shared" si="17"/>
        <v/>
      </c>
      <c r="O73" s="12">
        <f t="shared" si="17"/>
        <v>0.20195194576483197</v>
      </c>
      <c r="P73" s="12">
        <f t="shared" si="17"/>
        <v>0.18544147912788128</v>
      </c>
      <c r="Q73" s="12">
        <f t="shared" si="17"/>
        <v>0.2354294021694267</v>
      </c>
      <c r="R73" s="12">
        <f t="shared" si="17"/>
        <v>0.19915129355838901</v>
      </c>
      <c r="S73" s="12">
        <f t="shared" si="17"/>
        <v>0.18824499725376848</v>
      </c>
      <c r="T73" s="12">
        <f t="shared" si="17"/>
        <v>0.2108926367871117</v>
      </c>
      <c r="U73" s="12">
        <f t="shared" si="17"/>
        <v>0.21736124324186526</v>
      </c>
      <c r="V73" s="12">
        <f t="shared" si="17"/>
        <v>0.19364618389529889</v>
      </c>
      <c r="W73" s="12">
        <f t="shared" si="17"/>
        <v>0.15882989681882667</v>
      </c>
      <c r="X73" s="12">
        <f t="shared" si="17"/>
        <v>0.15639003891749348</v>
      </c>
      <c r="Y73" s="12">
        <f t="shared" si="17"/>
        <v>0.15638465000694449</v>
      </c>
      <c r="Z73" s="12">
        <f t="shared" si="17"/>
        <v>0.15872470053344756</v>
      </c>
    </row>
    <row r="74" spans="1:26" x14ac:dyDescent="0.2">
      <c r="B74" s="20"/>
      <c r="C74" s="11"/>
      <c r="D74" s="11"/>
      <c r="E74" s="12" t="str">
        <f>IFERROR(#REF!/(SUM(E$44:E$48)-E$47),"")</f>
        <v/>
      </c>
      <c r="F74" s="12" t="str">
        <f>IFERROR(#REF!/(SUM(F$44:F$48)-F$47),"")</f>
        <v/>
      </c>
      <c r="G74" s="126" t="str">
        <f>IFERROR(#REF!/(SUM(G$44:G$48)-G$47),"")</f>
        <v/>
      </c>
      <c r="H74" s="12" t="str">
        <f>IFERROR(#REF!/(SUM(H$44:H$48)-H$47),"")</f>
        <v/>
      </c>
      <c r="I74" s="12" t="str">
        <f>IFERROR(#REF!/(SUM(I$44:I$48)-I$47),"")</f>
        <v/>
      </c>
      <c r="J74" s="12" t="str">
        <f>IFERROR(#REF!/(SUM(J$44:J$48)-J$47),"")</f>
        <v/>
      </c>
      <c r="K74" s="12" t="str">
        <f>IFERROR(#REF!/(SUM(K$44:K$48)-K$47),"")</f>
        <v/>
      </c>
      <c r="L74" s="12" t="str">
        <f>IFERROR(#REF!/(SUM(L$44:L$48)-L$47),"")</f>
        <v/>
      </c>
      <c r="M74" s="12" t="str">
        <f>IFERROR(#REF!/(SUM(M$44:M$48)-M$47),"")</f>
        <v/>
      </c>
      <c r="N74" s="12" t="str">
        <f>IFERROR(#REF!/(SUM(N$44:N$48)-N$47),"")</f>
        <v/>
      </c>
      <c r="O74" s="12" t="str">
        <f>IFERROR(#REF!/(SUM(O$44:O$48)-O$47),"")</f>
        <v/>
      </c>
      <c r="P74" s="12" t="str">
        <f>IFERROR(#REF!/(SUM(P$44:P$48)-P$47),"")</f>
        <v/>
      </c>
      <c r="Q74" s="12" t="str">
        <f>IFERROR(#REF!/(SUM(Q$44:Q$48)-Q$47),"")</f>
        <v/>
      </c>
      <c r="R74" s="12" t="str">
        <f>IFERROR(#REF!/(SUM(R$44:R$48)-R$47),"")</f>
        <v/>
      </c>
      <c r="S74" s="12" t="str">
        <f>IFERROR(#REF!/(SUM(S$44:S$48)-S$47),"")</f>
        <v/>
      </c>
      <c r="T74" s="12" t="str">
        <f>IFERROR(#REF!/(SUM(T$44:T$48)-T$47),"")</f>
        <v/>
      </c>
      <c r="U74" s="12" t="str">
        <f>IFERROR(#REF!/(SUM(U$44:U$48)-U$47),"")</f>
        <v/>
      </c>
      <c r="V74" s="12" t="str">
        <f>IFERROR(#REF!/(SUM(V$44:V$48)-V$47),"")</f>
        <v/>
      </c>
      <c r="W74" s="12" t="str">
        <f>IFERROR(#REF!/(SUM(W$44:W$48)-W$47),"")</f>
        <v/>
      </c>
      <c r="X74" s="12" t="str">
        <f>IFERROR(#REF!/(SUM(X$44:X$48)-X$47),"")</f>
        <v/>
      </c>
      <c r="Y74" s="12" t="str">
        <f>IFERROR(#REF!/(SUM(Y$44:Y$48)-Y$47),"")</f>
        <v/>
      </c>
      <c r="Z74" s="12" t="str">
        <f>IFERROR(#REF!/(SUM(Z$44:Z$48)-Z$47),"")</f>
        <v/>
      </c>
    </row>
    <row r="75" spans="1:26" x14ac:dyDescent="0.2">
      <c r="B75" s="21" t="s">
        <v>268</v>
      </c>
      <c r="G75" s="125">
        <f>G44/60/22400/G13</f>
        <v>4.6440070266500378E-7</v>
      </c>
    </row>
    <row r="76" spans="1:26" x14ac:dyDescent="0.2">
      <c r="B76" s="21" t="s">
        <v>269</v>
      </c>
      <c r="G76" s="125">
        <f t="shared" ref="G76:G79" si="18">G45/60/22400/G14</f>
        <v>3.2702467309042919E-6</v>
      </c>
    </row>
    <row r="77" spans="1:26" x14ac:dyDescent="0.2">
      <c r="B77" s="21" t="s">
        <v>270</v>
      </c>
      <c r="G77" s="125">
        <f t="shared" si="18"/>
        <v>1.7294263162282397E-11</v>
      </c>
    </row>
    <row r="78" spans="1:26" x14ac:dyDescent="0.2">
      <c r="B78" s="21" t="s">
        <v>40</v>
      </c>
      <c r="G78" s="125">
        <f>(G47-G43)/60/22400/G16</f>
        <v>-9.9070051734984506E-11</v>
      </c>
    </row>
    <row r="79" spans="1:26" x14ac:dyDescent="0.2">
      <c r="B79" s="21" t="s">
        <v>271</v>
      </c>
      <c r="G79" s="125">
        <f>G48/60/22400/G17</f>
        <v>1.438175900297762E-11</v>
      </c>
    </row>
    <row r="80" spans="1:26" x14ac:dyDescent="0.2">
      <c r="B80" s="134" t="s">
        <v>272</v>
      </c>
    </row>
  </sheetData>
  <sortState xmlns:xlrd2="http://schemas.microsoft.com/office/spreadsheetml/2017/richdata2" columnSort="1" ref="E1:Z73">
    <sortCondition ref="E19:Z19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AC7DE-EB36-423D-BFC2-613F4F60DCFF}">
  <dimension ref="A1:HJ74"/>
  <sheetViews>
    <sheetView topLeftCell="A13" zoomScale="55" zoomScaleNormal="55" workbookViewId="0">
      <selection activeCell="AQ48" sqref="AQ48"/>
    </sheetView>
  </sheetViews>
  <sheetFormatPr defaultColWidth="20.625" defaultRowHeight="15" x14ac:dyDescent="0.2"/>
  <cols>
    <col min="1" max="1" width="8.875" style="3" bestFit="1" customWidth="1"/>
    <col min="2" max="2" width="15.375" style="21" bestFit="1" customWidth="1"/>
    <col min="3" max="3" width="11" style="4" bestFit="1" customWidth="1"/>
    <col min="4" max="4" width="11" style="4" customWidth="1"/>
    <col min="5" max="218" width="10.75" style="5" customWidth="1"/>
    <col min="219" max="16384" width="20.625" style="5"/>
  </cols>
  <sheetData>
    <row r="1" spans="1:218" x14ac:dyDescent="0.2">
      <c r="A1" s="3" t="s">
        <v>6</v>
      </c>
      <c r="C1" s="3"/>
      <c r="D1" s="3"/>
      <c r="E1" s="3" t="str">
        <f t="shared" ref="E1:BP1" si="0">_xlfn.CONCAT(E2,"-",E3)</f>
        <v>F5-6</v>
      </c>
      <c r="F1" s="3" t="str">
        <f t="shared" si="0"/>
        <v>F5-6</v>
      </c>
      <c r="G1" s="3" t="str">
        <f t="shared" si="0"/>
        <v>F5-6</v>
      </c>
      <c r="H1" s="3" t="str">
        <f t="shared" si="0"/>
        <v>F5-6</v>
      </c>
      <c r="I1" s="3" t="str">
        <f t="shared" si="0"/>
        <v>F5-6</v>
      </c>
      <c r="J1" s="3" t="str">
        <f t="shared" si="0"/>
        <v>F5-6</v>
      </c>
      <c r="K1" s="3" t="str">
        <f t="shared" si="0"/>
        <v>F5-6</v>
      </c>
      <c r="L1" s="3" t="str">
        <f t="shared" si="0"/>
        <v>F5-6</v>
      </c>
      <c r="M1" s="3" t="str">
        <f t="shared" si="0"/>
        <v>F5-6</v>
      </c>
      <c r="N1" s="3" t="str">
        <f t="shared" si="0"/>
        <v>F5-7</v>
      </c>
      <c r="O1" s="3" t="str">
        <f t="shared" si="0"/>
        <v>F5-7</v>
      </c>
      <c r="P1" s="3" t="str">
        <f t="shared" si="0"/>
        <v>F5-7</v>
      </c>
      <c r="Q1" s="3" t="str">
        <f t="shared" si="0"/>
        <v>F5-7</v>
      </c>
      <c r="R1" s="3" t="str">
        <f t="shared" si="0"/>
        <v>F5-7</v>
      </c>
      <c r="S1" s="3" t="str">
        <f t="shared" si="0"/>
        <v>F5-7</v>
      </c>
      <c r="T1" s="3" t="str">
        <f t="shared" si="0"/>
        <v>F5-7</v>
      </c>
      <c r="U1" s="3" t="str">
        <f t="shared" si="0"/>
        <v>F5-7</v>
      </c>
      <c r="V1" s="3" t="str">
        <f t="shared" si="0"/>
        <v>F5-7</v>
      </c>
      <c r="W1" s="3" t="str">
        <f t="shared" si="0"/>
        <v>F5-7</v>
      </c>
      <c r="X1" s="3" t="str">
        <f t="shared" si="0"/>
        <v>F5-1</v>
      </c>
      <c r="Y1" s="3" t="str">
        <f t="shared" si="0"/>
        <v>F5-1</v>
      </c>
      <c r="Z1" s="3" t="str">
        <f t="shared" si="0"/>
        <v>F5-1</v>
      </c>
      <c r="AA1" s="3" t="str">
        <f t="shared" si="0"/>
        <v>F5-1</v>
      </c>
      <c r="AB1" s="3" t="str">
        <f t="shared" si="0"/>
        <v>F5-1</v>
      </c>
      <c r="AC1" s="3" t="str">
        <f t="shared" si="0"/>
        <v>F5-1</v>
      </c>
      <c r="AD1" s="3" t="str">
        <f t="shared" si="0"/>
        <v>F5-1</v>
      </c>
      <c r="AE1" s="3" t="str">
        <f t="shared" si="0"/>
        <v>F5-1</v>
      </c>
      <c r="AF1" s="3" t="str">
        <f t="shared" si="0"/>
        <v>F5-1</v>
      </c>
      <c r="AG1" s="3" t="str">
        <f t="shared" si="0"/>
        <v>F5-1</v>
      </c>
      <c r="AH1" s="3" t="str">
        <f t="shared" si="0"/>
        <v>F5-1</v>
      </c>
      <c r="AI1" s="3" t="str">
        <f t="shared" si="0"/>
        <v>F5-5</v>
      </c>
      <c r="AJ1" s="3" t="str">
        <f t="shared" si="0"/>
        <v>F5-5</v>
      </c>
      <c r="AK1" s="3" t="str">
        <f t="shared" si="0"/>
        <v>F5-5</v>
      </c>
      <c r="AL1" s="3" t="str">
        <f t="shared" si="0"/>
        <v>F5-5</v>
      </c>
      <c r="AM1" s="3" t="str">
        <f t="shared" si="0"/>
        <v>F5-5</v>
      </c>
      <c r="AN1" s="3" t="str">
        <f t="shared" si="0"/>
        <v>F5-5</v>
      </c>
      <c r="AO1" s="3" t="str">
        <f t="shared" si="0"/>
        <v>F5-5</v>
      </c>
      <c r="AP1" s="3" t="str">
        <f t="shared" si="0"/>
        <v>F5-5</v>
      </c>
      <c r="AQ1" s="3" t="str">
        <f t="shared" si="0"/>
        <v>F5-5</v>
      </c>
      <c r="AR1" s="3" t="str">
        <f t="shared" si="0"/>
        <v>F5-2</v>
      </c>
      <c r="AS1" s="3" t="str">
        <f t="shared" si="0"/>
        <v>F5-2</v>
      </c>
      <c r="AT1" s="3" t="str">
        <f t="shared" si="0"/>
        <v>F5-2</v>
      </c>
      <c r="AU1" s="3" t="str">
        <f t="shared" si="0"/>
        <v>F5-2</v>
      </c>
      <c r="AV1" s="3" t="str">
        <f t="shared" si="0"/>
        <v>F5-2</v>
      </c>
      <c r="AW1" s="3" t="str">
        <f t="shared" si="0"/>
        <v>F5-2</v>
      </c>
      <c r="AX1" s="3" t="str">
        <f t="shared" si="0"/>
        <v>F5-2</v>
      </c>
      <c r="AY1" s="3" t="str">
        <f t="shared" si="0"/>
        <v>F5-2</v>
      </c>
      <c r="AZ1" s="3" t="str">
        <f t="shared" si="0"/>
        <v>F5-2</v>
      </c>
      <c r="BA1" s="3" t="str">
        <f t="shared" si="0"/>
        <v>F5-9</v>
      </c>
      <c r="BB1" s="3" t="str">
        <f t="shared" si="0"/>
        <v>F5-9</v>
      </c>
      <c r="BC1" s="3" t="str">
        <f t="shared" si="0"/>
        <v>F5-9</v>
      </c>
      <c r="BD1" s="3" t="str">
        <f t="shared" si="0"/>
        <v>F5-9</v>
      </c>
      <c r="BE1" s="3" t="str">
        <f t="shared" si="0"/>
        <v>F5-9</v>
      </c>
      <c r="BF1" s="3" t="str">
        <f t="shared" si="0"/>
        <v>F5-9</v>
      </c>
      <c r="BG1" s="3" t="str">
        <f t="shared" si="0"/>
        <v>F5-9</v>
      </c>
      <c r="BH1" s="3" t="str">
        <f t="shared" si="0"/>
        <v>F5-9</v>
      </c>
      <c r="BI1" s="3" t="str">
        <f t="shared" si="0"/>
        <v>F5-9</v>
      </c>
      <c r="BJ1" s="3" t="str">
        <f t="shared" si="0"/>
        <v>F5-15</v>
      </c>
      <c r="BK1" s="3" t="str">
        <f t="shared" si="0"/>
        <v>F5-15</v>
      </c>
      <c r="BL1" s="3" t="str">
        <f t="shared" si="0"/>
        <v>F5-15</v>
      </c>
      <c r="BM1" s="3" t="str">
        <f t="shared" si="0"/>
        <v>F5-15</v>
      </c>
      <c r="BN1" s="3" t="str">
        <f t="shared" si="0"/>
        <v>F5-15</v>
      </c>
      <c r="BO1" s="3" t="str">
        <f t="shared" si="0"/>
        <v>F5-15</v>
      </c>
      <c r="BP1" s="3" t="str">
        <f t="shared" si="0"/>
        <v>F5-15</v>
      </c>
      <c r="BQ1" s="3" t="str">
        <f t="shared" ref="BQ1:EB1" si="1">_xlfn.CONCAT(BQ2,"-",BQ3)</f>
        <v>F5-15</v>
      </c>
      <c r="BR1" s="3" t="str">
        <f t="shared" si="1"/>
        <v>F5-15</v>
      </c>
      <c r="BS1" s="3" t="str">
        <f t="shared" si="1"/>
        <v>F5-15</v>
      </c>
      <c r="BT1" s="3" t="str">
        <f t="shared" si="1"/>
        <v>F5-15</v>
      </c>
      <c r="BU1" s="3" t="str">
        <f t="shared" si="1"/>
        <v>F5-15</v>
      </c>
      <c r="BV1" s="3" t="str">
        <f t="shared" si="1"/>
        <v>F5-15</v>
      </c>
      <c r="BW1" s="3" t="str">
        <f t="shared" si="1"/>
        <v>F5-15</v>
      </c>
      <c r="BX1" s="3" t="str">
        <f t="shared" si="1"/>
        <v>F5-15</v>
      </c>
      <c r="BY1" s="3" t="str">
        <f t="shared" si="1"/>
        <v>F5-15</v>
      </c>
      <c r="BZ1" s="3" t="str">
        <f t="shared" si="1"/>
        <v>F5-15</v>
      </c>
      <c r="CA1" s="3" t="str">
        <f t="shared" si="1"/>
        <v>F5-15</v>
      </c>
      <c r="CB1" s="3" t="str">
        <f t="shared" si="1"/>
        <v>F5-15</v>
      </c>
      <c r="CC1" s="3" t="str">
        <f t="shared" si="1"/>
        <v>F5-15</v>
      </c>
      <c r="CD1" s="3" t="str">
        <f t="shared" si="1"/>
        <v>F5-15</v>
      </c>
      <c r="CE1" s="3" t="str">
        <f t="shared" si="1"/>
        <v>F5-15</v>
      </c>
      <c r="CF1" s="3" t="str">
        <f t="shared" si="1"/>
        <v>F5-15</v>
      </c>
      <c r="CG1" s="3" t="str">
        <f t="shared" si="1"/>
        <v>F5-15</v>
      </c>
      <c r="CH1" s="3" t="str">
        <f t="shared" si="1"/>
        <v>F5-15</v>
      </c>
      <c r="CI1" s="3" t="str">
        <f t="shared" si="1"/>
        <v>F5-15</v>
      </c>
      <c r="CJ1" s="3" t="str">
        <f t="shared" si="1"/>
        <v>F5-15</v>
      </c>
      <c r="CK1" s="3" t="str">
        <f t="shared" si="1"/>
        <v>F5-15</v>
      </c>
      <c r="CL1" s="3" t="str">
        <f t="shared" si="1"/>
        <v>F5-15</v>
      </c>
      <c r="CM1" s="3" t="str">
        <f t="shared" si="1"/>
        <v>F5-15</v>
      </c>
      <c r="CN1" s="3" t="str">
        <f t="shared" si="1"/>
        <v>F5-8</v>
      </c>
      <c r="CO1" s="3" t="str">
        <f t="shared" si="1"/>
        <v>F5-8</v>
      </c>
      <c r="CP1" s="3" t="str">
        <f t="shared" si="1"/>
        <v>F5-8</v>
      </c>
      <c r="CQ1" s="3" t="str">
        <f t="shared" si="1"/>
        <v>F5-8</v>
      </c>
      <c r="CR1" s="3" t="str">
        <f t="shared" si="1"/>
        <v>F5-8</v>
      </c>
      <c r="CS1" s="3" t="str">
        <f t="shared" si="1"/>
        <v>F5-8</v>
      </c>
      <c r="CT1" s="3" t="str">
        <f t="shared" si="1"/>
        <v>F5-8</v>
      </c>
      <c r="CU1" s="3" t="str">
        <f t="shared" si="1"/>
        <v>F5-8</v>
      </c>
      <c r="CV1" s="3" t="str">
        <f t="shared" si="1"/>
        <v>F5-8</v>
      </c>
      <c r="CW1" s="3" t="str">
        <f t="shared" si="1"/>
        <v>F5-8</v>
      </c>
      <c r="CX1" s="3" t="str">
        <f t="shared" si="1"/>
        <v>F5-8</v>
      </c>
      <c r="CY1" s="3" t="str">
        <f t="shared" si="1"/>
        <v>F5-8</v>
      </c>
      <c r="CZ1" s="3" t="str">
        <f t="shared" si="1"/>
        <v>F5-8</v>
      </c>
      <c r="DA1" s="3" t="str">
        <f t="shared" si="1"/>
        <v>F5-8</v>
      </c>
      <c r="DB1" s="3" t="str">
        <f t="shared" si="1"/>
        <v>F5-14</v>
      </c>
      <c r="DC1" s="3" t="str">
        <f t="shared" si="1"/>
        <v>F5-14</v>
      </c>
      <c r="DD1" s="3" t="str">
        <f t="shared" si="1"/>
        <v>F5-14</v>
      </c>
      <c r="DE1" s="3" t="str">
        <f t="shared" si="1"/>
        <v>F5-14</v>
      </c>
      <c r="DF1" s="3" t="str">
        <f t="shared" si="1"/>
        <v>F5-14</v>
      </c>
      <c r="DG1" s="3" t="str">
        <f t="shared" si="1"/>
        <v>F5-14</v>
      </c>
      <c r="DH1" s="3" t="str">
        <f t="shared" si="1"/>
        <v>F5-14</v>
      </c>
      <c r="DI1" s="3" t="str">
        <f t="shared" si="1"/>
        <v>F5-14</v>
      </c>
      <c r="DJ1" s="3" t="str">
        <f t="shared" si="1"/>
        <v>F5-14</v>
      </c>
      <c r="DK1" s="3" t="str">
        <f t="shared" si="1"/>
        <v>F5-14</v>
      </c>
      <c r="DL1" s="3" t="str">
        <f t="shared" si="1"/>
        <v>F5-14</v>
      </c>
      <c r="DM1" s="3" t="str">
        <f t="shared" si="1"/>
        <v>F5-14</v>
      </c>
      <c r="DN1" s="3" t="str">
        <f t="shared" si="1"/>
        <v>F5-14</v>
      </c>
      <c r="DO1" s="3" t="str">
        <f t="shared" si="1"/>
        <v>F5-14</v>
      </c>
      <c r="DP1" s="3" t="str">
        <f t="shared" si="1"/>
        <v>F5-14</v>
      </c>
      <c r="DQ1" s="3" t="str">
        <f t="shared" si="1"/>
        <v>F5-14</v>
      </c>
      <c r="DR1" s="3" t="str">
        <f t="shared" si="1"/>
        <v>F5-14</v>
      </c>
      <c r="DS1" s="3" t="str">
        <f t="shared" si="1"/>
        <v>F5-14</v>
      </c>
      <c r="DT1" s="3" t="str">
        <f t="shared" si="1"/>
        <v>F5-14</v>
      </c>
      <c r="DU1" s="3" t="str">
        <f t="shared" si="1"/>
        <v>F5-14</v>
      </c>
      <c r="DV1" s="3" t="str">
        <f t="shared" si="1"/>
        <v>F5-14</v>
      </c>
      <c r="DW1" s="3" t="str">
        <f t="shared" si="1"/>
        <v>F5-14</v>
      </c>
      <c r="DX1" s="3" t="str">
        <f t="shared" si="1"/>
        <v>F5-14</v>
      </c>
      <c r="DY1" s="3" t="str">
        <f t="shared" si="1"/>
        <v>F5-14</v>
      </c>
      <c r="DZ1" s="3" t="str">
        <f t="shared" si="1"/>
        <v>F5-14</v>
      </c>
      <c r="EA1" s="3" t="str">
        <f t="shared" si="1"/>
        <v>F5-13</v>
      </c>
      <c r="EB1" s="3" t="str">
        <f t="shared" si="1"/>
        <v>F5-13</v>
      </c>
      <c r="EC1" s="3" t="str">
        <f t="shared" ref="EC1:GN1" si="2">_xlfn.CONCAT(EC2,"-",EC3)</f>
        <v>F5-13</v>
      </c>
      <c r="ED1" s="3" t="str">
        <f t="shared" si="2"/>
        <v>F5-13</v>
      </c>
      <c r="EE1" s="3" t="str">
        <f t="shared" si="2"/>
        <v>F5-13</v>
      </c>
      <c r="EF1" s="3" t="str">
        <f t="shared" si="2"/>
        <v>F5-13</v>
      </c>
      <c r="EG1" s="3" t="str">
        <f t="shared" si="2"/>
        <v>F5-13</v>
      </c>
      <c r="EH1" s="3" t="str">
        <f t="shared" si="2"/>
        <v>F5-13</v>
      </c>
      <c r="EI1" s="3" t="str">
        <f t="shared" si="2"/>
        <v>F5-13</v>
      </c>
      <c r="EJ1" s="3" t="str">
        <f t="shared" si="2"/>
        <v>F5-13</v>
      </c>
      <c r="EK1" s="3" t="str">
        <f t="shared" si="2"/>
        <v>F5-11</v>
      </c>
      <c r="EL1" s="3" t="str">
        <f t="shared" si="2"/>
        <v>F5-11</v>
      </c>
      <c r="EM1" s="3" t="str">
        <f t="shared" si="2"/>
        <v>F5-11</v>
      </c>
      <c r="EN1" s="3" t="str">
        <f t="shared" si="2"/>
        <v>F5-11</v>
      </c>
      <c r="EO1" s="3" t="str">
        <f t="shared" si="2"/>
        <v>F5-11</v>
      </c>
      <c r="EP1" s="3" t="str">
        <f t="shared" si="2"/>
        <v>F5-11</v>
      </c>
      <c r="EQ1" s="3" t="str">
        <f t="shared" si="2"/>
        <v>F5-11</v>
      </c>
      <c r="ER1" s="3" t="str">
        <f t="shared" si="2"/>
        <v>F5-12</v>
      </c>
      <c r="ES1" s="3" t="str">
        <f t="shared" si="2"/>
        <v>F5-12</v>
      </c>
      <c r="ET1" s="3" t="str">
        <f t="shared" si="2"/>
        <v>F5-12</v>
      </c>
      <c r="EU1" s="3" t="str">
        <f t="shared" si="2"/>
        <v>F5-12</v>
      </c>
      <c r="EV1" s="3" t="str">
        <f t="shared" si="2"/>
        <v>F5-12</v>
      </c>
      <c r="EW1" s="3" t="str">
        <f t="shared" si="2"/>
        <v>F5-12</v>
      </c>
      <c r="EX1" s="3" t="str">
        <f t="shared" si="2"/>
        <v>F5-12</v>
      </c>
      <c r="EY1" s="3" t="str">
        <f t="shared" si="2"/>
        <v>F5-12</v>
      </c>
      <c r="EZ1" s="3" t="str">
        <f t="shared" si="2"/>
        <v>F5-12</v>
      </c>
      <c r="FA1" s="3" t="str">
        <f t="shared" si="2"/>
        <v>F5-12</v>
      </c>
      <c r="FB1" s="3" t="str">
        <f t="shared" si="2"/>
        <v>F5-12</v>
      </c>
      <c r="FC1" s="3" t="str">
        <f t="shared" si="2"/>
        <v>F5-12</v>
      </c>
      <c r="FD1" s="3" t="str">
        <f t="shared" si="2"/>
        <v>F5-12</v>
      </c>
      <c r="FE1" s="3" t="str">
        <f t="shared" si="2"/>
        <v>F5-12</v>
      </c>
      <c r="FF1" s="3" t="str">
        <f t="shared" si="2"/>
        <v>F5-12</v>
      </c>
      <c r="FG1" s="3" t="str">
        <f t="shared" si="2"/>
        <v>F5-12</v>
      </c>
      <c r="FH1" s="3" t="str">
        <f t="shared" si="2"/>
        <v>F5-12</v>
      </c>
      <c r="FI1" s="3" t="str">
        <f t="shared" si="2"/>
        <v>F5-12</v>
      </c>
      <c r="FJ1" s="3" t="str">
        <f t="shared" si="2"/>
        <v>F5-12</v>
      </c>
      <c r="FK1" s="3" t="str">
        <f t="shared" si="2"/>
        <v>F5-12</v>
      </c>
      <c r="FL1" s="3" t="str">
        <f t="shared" si="2"/>
        <v>F5-12</v>
      </c>
      <c r="FM1" s="3" t="str">
        <f t="shared" si="2"/>
        <v>F5-12</v>
      </c>
      <c r="FN1" s="3" t="str">
        <f t="shared" si="2"/>
        <v>F5-7.5</v>
      </c>
      <c r="FO1" s="3" t="str">
        <f t="shared" si="2"/>
        <v>F5-7.5</v>
      </c>
      <c r="FP1" s="3" t="str">
        <f t="shared" si="2"/>
        <v>F5-7.5</v>
      </c>
      <c r="FQ1" s="3" t="str">
        <f t="shared" si="2"/>
        <v>F5-7.5</v>
      </c>
      <c r="FR1" s="3" t="str">
        <f t="shared" si="2"/>
        <v>F5-7.5</v>
      </c>
      <c r="FS1" s="3" t="str">
        <f t="shared" si="2"/>
        <v>F5-7.5</v>
      </c>
      <c r="FT1" s="3" t="str">
        <f t="shared" si="2"/>
        <v>F5-7.5</v>
      </c>
      <c r="FU1" s="3" t="str">
        <f t="shared" si="2"/>
        <v>F5-7.5</v>
      </c>
      <c r="FV1" s="3" t="str">
        <f t="shared" si="2"/>
        <v>F5-10</v>
      </c>
      <c r="FW1" s="3" t="str">
        <f t="shared" si="2"/>
        <v>F5-10</v>
      </c>
      <c r="FX1" s="3" t="str">
        <f t="shared" si="2"/>
        <v>F5-10</v>
      </c>
      <c r="FY1" s="3" t="str">
        <f t="shared" si="2"/>
        <v>F5-10</v>
      </c>
      <c r="FZ1" s="3" t="str">
        <f t="shared" si="2"/>
        <v>F5-10</v>
      </c>
      <c r="GA1" s="3" t="str">
        <f t="shared" si="2"/>
        <v>F5-10</v>
      </c>
      <c r="GB1" s="3" t="str">
        <f t="shared" si="2"/>
        <v>F5-10</v>
      </c>
      <c r="GC1" s="3" t="str">
        <f t="shared" si="2"/>
        <v>F5-10</v>
      </c>
      <c r="GD1" s="3" t="str">
        <f t="shared" si="2"/>
        <v>F5-10</v>
      </c>
      <c r="GE1" s="3" t="str">
        <f t="shared" si="2"/>
        <v>F5-10</v>
      </c>
      <c r="GF1" s="3" t="str">
        <f t="shared" si="2"/>
        <v>F5-10</v>
      </c>
      <c r="GG1" s="3" t="str">
        <f t="shared" si="2"/>
        <v>F5-10</v>
      </c>
      <c r="GH1" s="3" t="str">
        <f t="shared" si="2"/>
        <v>F5-10</v>
      </c>
      <c r="GI1" s="3" t="str">
        <f t="shared" si="2"/>
        <v>F5-10</v>
      </c>
      <c r="GJ1" s="3" t="str">
        <f t="shared" si="2"/>
        <v>F5-10</v>
      </c>
      <c r="GK1" s="3" t="str">
        <f t="shared" si="2"/>
        <v>F5-10</v>
      </c>
      <c r="GL1" s="3" t="str">
        <f t="shared" si="2"/>
        <v>F5-10</v>
      </c>
      <c r="GM1" s="3" t="str">
        <f t="shared" si="2"/>
        <v>F5-10</v>
      </c>
      <c r="GN1" s="3" t="str">
        <f t="shared" si="2"/>
        <v>F5-10</v>
      </c>
      <c r="GO1" s="3" t="str">
        <f t="shared" ref="GO1:HJ1" si="3">_xlfn.CONCAT(GO2,"-",GO3)</f>
        <v>F5-10</v>
      </c>
      <c r="GP1" s="3" t="str">
        <f t="shared" si="3"/>
        <v>F5-10</v>
      </c>
      <c r="GQ1" s="3" t="str">
        <f t="shared" si="3"/>
        <v>F5-10</v>
      </c>
      <c r="GR1" s="3" t="str">
        <f t="shared" si="3"/>
        <v>F5-10</v>
      </c>
      <c r="GS1" s="3" t="str">
        <f t="shared" si="3"/>
        <v>F5-10</v>
      </c>
      <c r="GT1" s="3" t="str">
        <f t="shared" si="3"/>
        <v>F5-16</v>
      </c>
      <c r="GU1" s="3" t="str">
        <f t="shared" si="3"/>
        <v>F5-16</v>
      </c>
      <c r="GV1" s="3" t="str">
        <f t="shared" si="3"/>
        <v>F5-16</v>
      </c>
      <c r="GW1" s="3" t="str">
        <f t="shared" si="3"/>
        <v>F5-16</v>
      </c>
      <c r="GX1" s="3" t="str">
        <f t="shared" si="3"/>
        <v>F5-16</v>
      </c>
      <c r="GY1" s="3" t="str">
        <f t="shared" si="3"/>
        <v>F5-16</v>
      </c>
      <c r="GZ1" s="3" t="str">
        <f t="shared" si="3"/>
        <v>F5-16</v>
      </c>
      <c r="HA1" s="3" t="str">
        <f t="shared" si="3"/>
        <v>F5-16</v>
      </c>
      <c r="HB1" s="3" t="str">
        <f t="shared" si="3"/>
        <v>F5-16</v>
      </c>
      <c r="HC1" s="3" t="str">
        <f t="shared" si="3"/>
        <v>F5-16</v>
      </c>
      <c r="HD1" s="3" t="str">
        <f t="shared" si="3"/>
        <v>F5-16</v>
      </c>
      <c r="HE1" s="3" t="str">
        <f t="shared" si="3"/>
        <v>F5-16</v>
      </c>
      <c r="HF1" s="3" t="str">
        <f t="shared" si="3"/>
        <v>F5-16</v>
      </c>
      <c r="HG1" s="3" t="str">
        <f t="shared" si="3"/>
        <v>F5-16</v>
      </c>
      <c r="HH1" s="3" t="str">
        <f t="shared" si="3"/>
        <v>F5-16</v>
      </c>
      <c r="HI1" s="3" t="str">
        <f t="shared" si="3"/>
        <v>F5-16</v>
      </c>
      <c r="HJ1" s="3" t="str">
        <f t="shared" si="3"/>
        <v>F5-16</v>
      </c>
    </row>
    <row r="2" spans="1:218" x14ac:dyDescent="0.2">
      <c r="B2" s="21" t="s">
        <v>25</v>
      </c>
      <c r="C2" s="3"/>
      <c r="D2" s="3"/>
      <c r="E2" s="3" t="s">
        <v>155</v>
      </c>
      <c r="F2" s="3" t="s">
        <v>155</v>
      </c>
      <c r="G2" s="3" t="s">
        <v>155</v>
      </c>
      <c r="H2" s="3" t="s">
        <v>155</v>
      </c>
      <c r="I2" s="3" t="s">
        <v>155</v>
      </c>
      <c r="J2" s="3" t="s">
        <v>155</v>
      </c>
      <c r="K2" s="3" t="s">
        <v>155</v>
      </c>
      <c r="L2" s="3" t="s">
        <v>155</v>
      </c>
      <c r="M2" s="3" t="s">
        <v>155</v>
      </c>
      <c r="N2" s="3" t="s">
        <v>155</v>
      </c>
      <c r="O2" s="3" t="s">
        <v>155</v>
      </c>
      <c r="P2" s="3" t="s">
        <v>155</v>
      </c>
      <c r="Q2" s="3" t="s">
        <v>155</v>
      </c>
      <c r="R2" s="3" t="s">
        <v>155</v>
      </c>
      <c r="S2" s="3" t="s">
        <v>155</v>
      </c>
      <c r="T2" s="3" t="s">
        <v>155</v>
      </c>
      <c r="U2" s="3" t="s">
        <v>155</v>
      </c>
      <c r="V2" s="3" t="s">
        <v>155</v>
      </c>
      <c r="W2" s="3" t="s">
        <v>155</v>
      </c>
      <c r="X2" s="3" t="s">
        <v>155</v>
      </c>
      <c r="Y2" s="3" t="s">
        <v>155</v>
      </c>
      <c r="Z2" s="3" t="s">
        <v>155</v>
      </c>
      <c r="AA2" s="3" t="s">
        <v>155</v>
      </c>
      <c r="AB2" s="3" t="s">
        <v>155</v>
      </c>
      <c r="AC2" s="3" t="s">
        <v>155</v>
      </c>
      <c r="AD2" s="3" t="s">
        <v>155</v>
      </c>
      <c r="AE2" s="3" t="s">
        <v>155</v>
      </c>
      <c r="AF2" s="3" t="s">
        <v>155</v>
      </c>
      <c r="AG2" s="3" t="s">
        <v>155</v>
      </c>
      <c r="AH2" s="3" t="s">
        <v>155</v>
      </c>
      <c r="AI2" s="3" t="s">
        <v>155</v>
      </c>
      <c r="AJ2" s="3" t="s">
        <v>155</v>
      </c>
      <c r="AK2" s="3" t="s">
        <v>155</v>
      </c>
      <c r="AL2" s="3" t="s">
        <v>155</v>
      </c>
      <c r="AM2" s="3" t="s">
        <v>155</v>
      </c>
      <c r="AN2" s="3" t="s">
        <v>155</v>
      </c>
      <c r="AO2" s="3" t="s">
        <v>155</v>
      </c>
      <c r="AP2" s="3" t="s">
        <v>155</v>
      </c>
      <c r="AQ2" s="3" t="s">
        <v>155</v>
      </c>
      <c r="AR2" s="3" t="s">
        <v>155</v>
      </c>
      <c r="AS2" s="3" t="s">
        <v>155</v>
      </c>
      <c r="AT2" s="3" t="s">
        <v>155</v>
      </c>
      <c r="AU2" s="3" t="s">
        <v>155</v>
      </c>
      <c r="AV2" s="3" t="s">
        <v>155</v>
      </c>
      <c r="AW2" s="3" t="s">
        <v>155</v>
      </c>
      <c r="AX2" s="3" t="s">
        <v>155</v>
      </c>
      <c r="AY2" s="3" t="s">
        <v>155</v>
      </c>
      <c r="AZ2" s="3" t="s">
        <v>155</v>
      </c>
      <c r="BA2" s="3" t="s">
        <v>155</v>
      </c>
      <c r="BB2" s="3" t="s">
        <v>155</v>
      </c>
      <c r="BC2" s="3" t="s">
        <v>155</v>
      </c>
      <c r="BD2" s="3" t="s">
        <v>155</v>
      </c>
      <c r="BE2" s="3" t="s">
        <v>155</v>
      </c>
      <c r="BF2" s="3" t="s">
        <v>155</v>
      </c>
      <c r="BG2" s="3" t="s">
        <v>155</v>
      </c>
      <c r="BH2" s="3" t="s">
        <v>155</v>
      </c>
      <c r="BI2" s="3" t="s">
        <v>155</v>
      </c>
      <c r="BJ2" s="3" t="s">
        <v>155</v>
      </c>
      <c r="BK2" s="3" t="s">
        <v>155</v>
      </c>
      <c r="BL2" s="3" t="s">
        <v>155</v>
      </c>
      <c r="BM2" s="3" t="s">
        <v>155</v>
      </c>
      <c r="BN2" s="3" t="s">
        <v>155</v>
      </c>
      <c r="BO2" s="3" t="s">
        <v>155</v>
      </c>
      <c r="BP2" s="3" t="s">
        <v>155</v>
      </c>
      <c r="BQ2" s="3" t="s">
        <v>155</v>
      </c>
      <c r="BR2" s="3" t="s">
        <v>155</v>
      </c>
      <c r="BS2" s="3" t="s">
        <v>155</v>
      </c>
      <c r="BT2" s="3" t="s">
        <v>155</v>
      </c>
      <c r="BU2" s="3" t="s">
        <v>155</v>
      </c>
      <c r="BV2" s="3" t="s">
        <v>155</v>
      </c>
      <c r="BW2" s="3" t="s">
        <v>155</v>
      </c>
      <c r="BX2" s="3" t="s">
        <v>155</v>
      </c>
      <c r="BY2" s="3" t="s">
        <v>155</v>
      </c>
      <c r="BZ2" s="3" t="s">
        <v>155</v>
      </c>
      <c r="CA2" s="3" t="s">
        <v>155</v>
      </c>
      <c r="CB2" s="3" t="s">
        <v>155</v>
      </c>
      <c r="CC2" s="3" t="s">
        <v>155</v>
      </c>
      <c r="CD2" s="3" t="s">
        <v>155</v>
      </c>
      <c r="CE2" s="3" t="s">
        <v>155</v>
      </c>
      <c r="CF2" s="3" t="s">
        <v>155</v>
      </c>
      <c r="CG2" s="3" t="s">
        <v>155</v>
      </c>
      <c r="CH2" s="3" t="s">
        <v>155</v>
      </c>
      <c r="CI2" s="3" t="s">
        <v>155</v>
      </c>
      <c r="CJ2" s="3" t="s">
        <v>155</v>
      </c>
      <c r="CK2" s="3" t="s">
        <v>155</v>
      </c>
      <c r="CL2" s="3" t="s">
        <v>155</v>
      </c>
      <c r="CM2" s="3" t="s">
        <v>155</v>
      </c>
      <c r="CN2" s="3" t="s">
        <v>155</v>
      </c>
      <c r="CO2" s="3" t="s">
        <v>155</v>
      </c>
      <c r="CP2" s="3" t="s">
        <v>155</v>
      </c>
      <c r="CQ2" s="3" t="s">
        <v>155</v>
      </c>
      <c r="CR2" s="3" t="s">
        <v>155</v>
      </c>
      <c r="CS2" s="3" t="s">
        <v>155</v>
      </c>
      <c r="CT2" s="3" t="s">
        <v>155</v>
      </c>
      <c r="CU2" s="3" t="s">
        <v>155</v>
      </c>
      <c r="CV2" s="3" t="s">
        <v>155</v>
      </c>
      <c r="CW2" s="3" t="s">
        <v>155</v>
      </c>
      <c r="CX2" s="3" t="s">
        <v>155</v>
      </c>
      <c r="CY2" s="3" t="s">
        <v>155</v>
      </c>
      <c r="CZ2" s="3" t="s">
        <v>155</v>
      </c>
      <c r="DA2" s="3" t="s">
        <v>155</v>
      </c>
      <c r="DB2" s="3" t="s">
        <v>155</v>
      </c>
      <c r="DC2" s="3" t="s">
        <v>155</v>
      </c>
      <c r="DD2" s="3" t="s">
        <v>155</v>
      </c>
      <c r="DE2" s="3" t="s">
        <v>155</v>
      </c>
      <c r="DF2" s="3" t="s">
        <v>155</v>
      </c>
      <c r="DG2" s="3" t="s">
        <v>155</v>
      </c>
      <c r="DH2" s="3" t="s">
        <v>155</v>
      </c>
      <c r="DI2" s="3" t="s">
        <v>155</v>
      </c>
      <c r="DJ2" s="3" t="s">
        <v>155</v>
      </c>
      <c r="DK2" s="3" t="s">
        <v>155</v>
      </c>
      <c r="DL2" s="3" t="s">
        <v>155</v>
      </c>
      <c r="DM2" s="3" t="s">
        <v>155</v>
      </c>
      <c r="DN2" s="3" t="s">
        <v>155</v>
      </c>
      <c r="DO2" s="3" t="s">
        <v>155</v>
      </c>
      <c r="DP2" s="3" t="s">
        <v>155</v>
      </c>
      <c r="DQ2" s="3" t="s">
        <v>155</v>
      </c>
      <c r="DR2" s="3" t="s">
        <v>155</v>
      </c>
      <c r="DS2" s="3" t="s">
        <v>155</v>
      </c>
      <c r="DT2" s="3" t="s">
        <v>155</v>
      </c>
      <c r="DU2" s="3" t="s">
        <v>155</v>
      </c>
      <c r="DV2" s="3" t="s">
        <v>155</v>
      </c>
      <c r="DW2" s="3" t="s">
        <v>155</v>
      </c>
      <c r="DX2" s="3" t="s">
        <v>155</v>
      </c>
      <c r="DY2" s="3" t="s">
        <v>155</v>
      </c>
      <c r="DZ2" s="3" t="s">
        <v>155</v>
      </c>
      <c r="EA2" s="3" t="s">
        <v>155</v>
      </c>
      <c r="EB2" s="3" t="s">
        <v>155</v>
      </c>
      <c r="EC2" s="3" t="s">
        <v>155</v>
      </c>
      <c r="ED2" s="3" t="s">
        <v>155</v>
      </c>
      <c r="EE2" s="3" t="s">
        <v>155</v>
      </c>
      <c r="EF2" s="3" t="s">
        <v>155</v>
      </c>
      <c r="EG2" s="3" t="s">
        <v>155</v>
      </c>
      <c r="EH2" s="3" t="s">
        <v>155</v>
      </c>
      <c r="EI2" s="3" t="s">
        <v>155</v>
      </c>
      <c r="EJ2" s="3" t="s">
        <v>155</v>
      </c>
      <c r="EK2" s="3" t="s">
        <v>155</v>
      </c>
      <c r="EL2" s="3" t="s">
        <v>155</v>
      </c>
      <c r="EM2" s="3" t="s">
        <v>155</v>
      </c>
      <c r="EN2" s="3" t="s">
        <v>155</v>
      </c>
      <c r="EO2" s="3" t="s">
        <v>155</v>
      </c>
      <c r="EP2" s="3" t="s">
        <v>155</v>
      </c>
      <c r="EQ2" s="3" t="s">
        <v>155</v>
      </c>
      <c r="ER2" s="3" t="s">
        <v>155</v>
      </c>
      <c r="ES2" s="3" t="s">
        <v>155</v>
      </c>
      <c r="ET2" s="3" t="s">
        <v>155</v>
      </c>
      <c r="EU2" s="3" t="s">
        <v>155</v>
      </c>
      <c r="EV2" s="3" t="s">
        <v>155</v>
      </c>
      <c r="EW2" s="3" t="s">
        <v>155</v>
      </c>
      <c r="EX2" s="3" t="s">
        <v>155</v>
      </c>
      <c r="EY2" s="3" t="s">
        <v>155</v>
      </c>
      <c r="EZ2" s="3" t="s">
        <v>155</v>
      </c>
      <c r="FA2" s="3" t="s">
        <v>155</v>
      </c>
      <c r="FB2" s="3" t="s">
        <v>155</v>
      </c>
      <c r="FC2" s="3" t="s">
        <v>155</v>
      </c>
      <c r="FD2" s="3" t="s">
        <v>155</v>
      </c>
      <c r="FE2" s="3" t="s">
        <v>155</v>
      </c>
      <c r="FF2" s="3" t="s">
        <v>155</v>
      </c>
      <c r="FG2" s="3" t="s">
        <v>155</v>
      </c>
      <c r="FH2" s="3" t="s">
        <v>155</v>
      </c>
      <c r="FI2" s="3" t="s">
        <v>155</v>
      </c>
      <c r="FJ2" s="3" t="s">
        <v>155</v>
      </c>
      <c r="FK2" s="3" t="s">
        <v>155</v>
      </c>
      <c r="FL2" s="3" t="s">
        <v>155</v>
      </c>
      <c r="FM2" s="3" t="s">
        <v>155</v>
      </c>
      <c r="FN2" s="3" t="s">
        <v>155</v>
      </c>
      <c r="FO2" s="3" t="s">
        <v>155</v>
      </c>
      <c r="FP2" s="3" t="s">
        <v>155</v>
      </c>
      <c r="FQ2" s="3" t="s">
        <v>155</v>
      </c>
      <c r="FR2" s="3" t="s">
        <v>155</v>
      </c>
      <c r="FS2" s="3" t="s">
        <v>155</v>
      </c>
      <c r="FT2" s="3" t="s">
        <v>155</v>
      </c>
      <c r="FU2" s="3" t="s">
        <v>155</v>
      </c>
      <c r="FV2" s="3" t="s">
        <v>155</v>
      </c>
      <c r="FW2" s="3" t="s">
        <v>155</v>
      </c>
      <c r="FX2" s="3" t="s">
        <v>155</v>
      </c>
      <c r="FY2" s="3" t="s">
        <v>155</v>
      </c>
      <c r="FZ2" s="3" t="s">
        <v>155</v>
      </c>
      <c r="GA2" s="3" t="s">
        <v>155</v>
      </c>
      <c r="GB2" s="3" t="s">
        <v>155</v>
      </c>
      <c r="GC2" s="3" t="s">
        <v>155</v>
      </c>
      <c r="GD2" s="3" t="s">
        <v>155</v>
      </c>
      <c r="GE2" s="3" t="s">
        <v>155</v>
      </c>
      <c r="GF2" s="3" t="s">
        <v>155</v>
      </c>
      <c r="GG2" s="3" t="s">
        <v>155</v>
      </c>
      <c r="GH2" s="3" t="s">
        <v>155</v>
      </c>
      <c r="GI2" s="3" t="s">
        <v>155</v>
      </c>
      <c r="GJ2" s="3" t="s">
        <v>155</v>
      </c>
      <c r="GK2" s="3" t="s">
        <v>155</v>
      </c>
      <c r="GL2" s="3" t="s">
        <v>155</v>
      </c>
      <c r="GM2" s="3" t="s">
        <v>155</v>
      </c>
      <c r="GN2" s="3" t="s">
        <v>155</v>
      </c>
      <c r="GO2" s="3" t="s">
        <v>155</v>
      </c>
      <c r="GP2" s="3" t="s">
        <v>155</v>
      </c>
      <c r="GQ2" s="3" t="s">
        <v>155</v>
      </c>
      <c r="GR2" s="3" t="s">
        <v>155</v>
      </c>
      <c r="GS2" s="3" t="s">
        <v>155</v>
      </c>
      <c r="GT2" s="3" t="s">
        <v>155</v>
      </c>
      <c r="GU2" s="3" t="s">
        <v>155</v>
      </c>
      <c r="GV2" s="3" t="s">
        <v>155</v>
      </c>
      <c r="GW2" s="3" t="s">
        <v>155</v>
      </c>
      <c r="GX2" s="3" t="s">
        <v>155</v>
      </c>
      <c r="GY2" s="3" t="s">
        <v>155</v>
      </c>
      <c r="GZ2" s="3" t="s">
        <v>155</v>
      </c>
      <c r="HA2" s="3" t="s">
        <v>155</v>
      </c>
      <c r="HB2" s="3" t="s">
        <v>155</v>
      </c>
      <c r="HC2" s="3" t="s">
        <v>155</v>
      </c>
      <c r="HD2" s="3" t="s">
        <v>155</v>
      </c>
      <c r="HE2" s="3" t="s">
        <v>155</v>
      </c>
      <c r="HF2" s="3" t="s">
        <v>155</v>
      </c>
      <c r="HG2" s="3" t="s">
        <v>155</v>
      </c>
      <c r="HH2" s="3" t="s">
        <v>155</v>
      </c>
      <c r="HI2" s="3" t="s">
        <v>155</v>
      </c>
      <c r="HJ2" s="3" t="s">
        <v>155</v>
      </c>
    </row>
    <row r="3" spans="1:218" x14ac:dyDescent="0.2">
      <c r="B3" s="33" t="s">
        <v>46</v>
      </c>
      <c r="C3" s="3"/>
      <c r="D3" s="3"/>
      <c r="E3" s="3">
        <v>6</v>
      </c>
      <c r="F3" s="3">
        <v>6</v>
      </c>
      <c r="G3" s="3">
        <v>6</v>
      </c>
      <c r="H3" s="3">
        <v>6</v>
      </c>
      <c r="I3" s="3">
        <v>6</v>
      </c>
      <c r="J3" s="3">
        <v>6</v>
      </c>
      <c r="K3" s="3">
        <v>6</v>
      </c>
      <c r="L3" s="3">
        <v>6</v>
      </c>
      <c r="M3" s="3">
        <v>6</v>
      </c>
      <c r="N3" s="3">
        <v>7</v>
      </c>
      <c r="O3" s="3">
        <v>7</v>
      </c>
      <c r="P3" s="3">
        <v>7</v>
      </c>
      <c r="Q3" s="3">
        <v>7</v>
      </c>
      <c r="R3" s="3">
        <v>7</v>
      </c>
      <c r="S3" s="3">
        <v>7</v>
      </c>
      <c r="T3" s="3">
        <v>7</v>
      </c>
      <c r="U3" s="3">
        <v>7</v>
      </c>
      <c r="V3" s="3">
        <v>7</v>
      </c>
      <c r="W3" s="3">
        <v>7</v>
      </c>
      <c r="X3" s="3">
        <v>1</v>
      </c>
      <c r="Y3" s="3">
        <v>1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5</v>
      </c>
      <c r="AJ3" s="3">
        <v>5</v>
      </c>
      <c r="AK3" s="3">
        <v>5</v>
      </c>
      <c r="AL3" s="3">
        <v>5</v>
      </c>
      <c r="AM3" s="3">
        <v>5</v>
      </c>
      <c r="AN3" s="3">
        <v>5</v>
      </c>
      <c r="AO3" s="3">
        <v>5</v>
      </c>
      <c r="AP3" s="3">
        <v>5</v>
      </c>
      <c r="AQ3" s="3">
        <v>5</v>
      </c>
      <c r="AR3" s="3">
        <v>2</v>
      </c>
      <c r="AS3" s="3">
        <v>2</v>
      </c>
      <c r="AT3" s="3">
        <v>2</v>
      </c>
      <c r="AU3" s="3">
        <v>2</v>
      </c>
      <c r="AV3" s="3">
        <v>2</v>
      </c>
      <c r="AW3" s="3">
        <v>2</v>
      </c>
      <c r="AX3" s="3">
        <v>2</v>
      </c>
      <c r="AY3" s="3">
        <v>2</v>
      </c>
      <c r="AZ3" s="3">
        <v>2</v>
      </c>
      <c r="BA3" s="3">
        <v>9</v>
      </c>
      <c r="BB3" s="3">
        <v>9</v>
      </c>
      <c r="BC3" s="3">
        <v>9</v>
      </c>
      <c r="BD3" s="3">
        <v>9</v>
      </c>
      <c r="BE3" s="3">
        <v>9</v>
      </c>
      <c r="BF3" s="3">
        <v>9</v>
      </c>
      <c r="BG3" s="3">
        <v>9</v>
      </c>
      <c r="BH3" s="3">
        <v>9</v>
      </c>
      <c r="BI3" s="3">
        <v>9</v>
      </c>
      <c r="BJ3" s="3">
        <v>15</v>
      </c>
      <c r="BK3" s="3">
        <v>15</v>
      </c>
      <c r="BL3" s="3">
        <v>15</v>
      </c>
      <c r="BM3" s="3">
        <v>15</v>
      </c>
      <c r="BN3" s="3">
        <v>15</v>
      </c>
      <c r="BO3" s="3">
        <v>15</v>
      </c>
      <c r="BP3" s="3">
        <v>15</v>
      </c>
      <c r="BQ3" s="3">
        <v>15</v>
      </c>
      <c r="BR3" s="3">
        <v>15</v>
      </c>
      <c r="BS3" s="3">
        <v>15</v>
      </c>
      <c r="BT3" s="3">
        <v>15</v>
      </c>
      <c r="BU3" s="3">
        <v>15</v>
      </c>
      <c r="BV3" s="3">
        <v>15</v>
      </c>
      <c r="BW3" s="3">
        <v>15</v>
      </c>
      <c r="BX3" s="3">
        <v>15</v>
      </c>
      <c r="BY3" s="3">
        <v>15</v>
      </c>
      <c r="BZ3" s="3">
        <v>15</v>
      </c>
      <c r="CA3" s="3">
        <v>15</v>
      </c>
      <c r="CB3" s="3">
        <v>15</v>
      </c>
      <c r="CC3" s="3">
        <v>15</v>
      </c>
      <c r="CD3" s="3">
        <v>15</v>
      </c>
      <c r="CE3" s="3">
        <v>15</v>
      </c>
      <c r="CF3" s="3">
        <v>15</v>
      </c>
      <c r="CG3" s="3">
        <v>15</v>
      </c>
      <c r="CH3" s="3">
        <v>15</v>
      </c>
      <c r="CI3" s="3">
        <v>15</v>
      </c>
      <c r="CJ3" s="3">
        <v>15</v>
      </c>
      <c r="CK3" s="3">
        <v>15</v>
      </c>
      <c r="CL3" s="3">
        <v>15</v>
      </c>
      <c r="CM3" s="3">
        <v>15</v>
      </c>
      <c r="CN3" s="3">
        <v>8</v>
      </c>
      <c r="CO3" s="3">
        <v>8</v>
      </c>
      <c r="CP3" s="3">
        <v>8</v>
      </c>
      <c r="CQ3" s="3">
        <v>8</v>
      </c>
      <c r="CR3" s="3">
        <v>8</v>
      </c>
      <c r="CS3" s="3">
        <v>8</v>
      </c>
      <c r="CT3" s="3">
        <v>8</v>
      </c>
      <c r="CU3" s="3">
        <v>8</v>
      </c>
      <c r="CV3" s="3">
        <v>8</v>
      </c>
      <c r="CW3" s="3">
        <v>8</v>
      </c>
      <c r="CX3" s="3">
        <v>8</v>
      </c>
      <c r="CY3" s="3">
        <v>8</v>
      </c>
      <c r="CZ3" s="3">
        <v>8</v>
      </c>
      <c r="DA3" s="3">
        <v>8</v>
      </c>
      <c r="DB3" s="3">
        <v>14</v>
      </c>
      <c r="DC3" s="3">
        <v>14</v>
      </c>
      <c r="DD3" s="3">
        <v>14</v>
      </c>
      <c r="DE3" s="3">
        <v>14</v>
      </c>
      <c r="DF3" s="3">
        <v>14</v>
      </c>
      <c r="DG3" s="3">
        <v>14</v>
      </c>
      <c r="DH3" s="3">
        <v>14</v>
      </c>
      <c r="DI3" s="3">
        <v>14</v>
      </c>
      <c r="DJ3" s="3">
        <v>14</v>
      </c>
      <c r="DK3" s="3">
        <v>14</v>
      </c>
      <c r="DL3" s="3">
        <v>14</v>
      </c>
      <c r="DM3" s="3">
        <v>14</v>
      </c>
      <c r="DN3" s="3">
        <v>14</v>
      </c>
      <c r="DO3" s="3">
        <v>14</v>
      </c>
      <c r="DP3" s="3">
        <v>14</v>
      </c>
      <c r="DQ3" s="3">
        <v>14</v>
      </c>
      <c r="DR3" s="3">
        <v>14</v>
      </c>
      <c r="DS3" s="3">
        <v>14</v>
      </c>
      <c r="DT3" s="3">
        <v>14</v>
      </c>
      <c r="DU3" s="3">
        <v>14</v>
      </c>
      <c r="DV3" s="3">
        <v>14</v>
      </c>
      <c r="DW3" s="3">
        <v>14</v>
      </c>
      <c r="DX3" s="3">
        <v>14</v>
      </c>
      <c r="DY3" s="3">
        <v>14</v>
      </c>
      <c r="DZ3" s="3">
        <v>14</v>
      </c>
      <c r="EA3" s="3">
        <v>13</v>
      </c>
      <c r="EB3" s="3">
        <v>13</v>
      </c>
      <c r="EC3" s="3">
        <v>13</v>
      </c>
      <c r="ED3" s="3">
        <v>13</v>
      </c>
      <c r="EE3" s="3">
        <v>13</v>
      </c>
      <c r="EF3" s="3">
        <v>13</v>
      </c>
      <c r="EG3" s="3">
        <v>13</v>
      </c>
      <c r="EH3" s="3">
        <v>13</v>
      </c>
      <c r="EI3" s="3">
        <v>13</v>
      </c>
      <c r="EJ3" s="3">
        <v>13</v>
      </c>
      <c r="EK3" s="3">
        <v>11</v>
      </c>
      <c r="EL3" s="3">
        <v>11</v>
      </c>
      <c r="EM3" s="3">
        <v>11</v>
      </c>
      <c r="EN3" s="3">
        <v>11</v>
      </c>
      <c r="EO3" s="3">
        <v>11</v>
      </c>
      <c r="EP3" s="3">
        <v>11</v>
      </c>
      <c r="EQ3" s="3">
        <v>11</v>
      </c>
      <c r="ER3" s="3">
        <v>12</v>
      </c>
      <c r="ES3" s="3">
        <v>12</v>
      </c>
      <c r="ET3" s="3">
        <v>12</v>
      </c>
      <c r="EU3" s="3">
        <v>12</v>
      </c>
      <c r="EV3" s="3">
        <v>12</v>
      </c>
      <c r="EW3" s="3">
        <v>12</v>
      </c>
      <c r="EX3" s="3">
        <v>12</v>
      </c>
      <c r="EY3" s="3">
        <v>12</v>
      </c>
      <c r="EZ3" s="3">
        <v>12</v>
      </c>
      <c r="FA3" s="3">
        <v>12</v>
      </c>
      <c r="FB3" s="3">
        <v>12</v>
      </c>
      <c r="FC3" s="3">
        <v>12</v>
      </c>
      <c r="FD3" s="3">
        <v>12</v>
      </c>
      <c r="FE3" s="3">
        <v>12</v>
      </c>
      <c r="FF3" s="3">
        <v>12</v>
      </c>
      <c r="FG3" s="3">
        <v>12</v>
      </c>
      <c r="FH3" s="3">
        <v>12</v>
      </c>
      <c r="FI3" s="3">
        <v>12</v>
      </c>
      <c r="FJ3" s="3">
        <v>12</v>
      </c>
      <c r="FK3" s="3">
        <v>12</v>
      </c>
      <c r="FL3" s="3">
        <v>12</v>
      </c>
      <c r="FM3" s="3">
        <v>12</v>
      </c>
      <c r="FN3" s="3">
        <v>7.5</v>
      </c>
      <c r="FO3" s="3">
        <v>7.5</v>
      </c>
      <c r="FP3" s="3">
        <v>7.5</v>
      </c>
      <c r="FQ3" s="3">
        <v>7.5</v>
      </c>
      <c r="FR3" s="3">
        <v>7.5</v>
      </c>
      <c r="FS3" s="3">
        <v>7.5</v>
      </c>
      <c r="FT3" s="3">
        <v>7.5</v>
      </c>
      <c r="FU3" s="3">
        <v>7.5</v>
      </c>
      <c r="FV3" s="3">
        <v>10</v>
      </c>
      <c r="FW3" s="3">
        <v>10</v>
      </c>
      <c r="FX3" s="3">
        <v>10</v>
      </c>
      <c r="FY3" s="3">
        <v>10</v>
      </c>
      <c r="FZ3" s="3">
        <v>10</v>
      </c>
      <c r="GA3" s="3">
        <v>10</v>
      </c>
      <c r="GB3" s="3">
        <v>10</v>
      </c>
      <c r="GC3" s="3">
        <v>10</v>
      </c>
      <c r="GD3" s="3">
        <v>10</v>
      </c>
      <c r="GE3" s="3">
        <v>10</v>
      </c>
      <c r="GF3" s="3">
        <v>10</v>
      </c>
      <c r="GG3" s="3">
        <v>10</v>
      </c>
      <c r="GH3" s="3">
        <v>10</v>
      </c>
      <c r="GI3" s="3">
        <v>10</v>
      </c>
      <c r="GJ3" s="3">
        <v>10</v>
      </c>
      <c r="GK3" s="3">
        <v>10</v>
      </c>
      <c r="GL3" s="3">
        <v>10</v>
      </c>
      <c r="GM3" s="3">
        <v>10</v>
      </c>
      <c r="GN3" s="3">
        <v>10</v>
      </c>
      <c r="GO3" s="3">
        <v>10</v>
      </c>
      <c r="GP3" s="3">
        <v>10</v>
      </c>
      <c r="GQ3" s="3">
        <v>10</v>
      </c>
      <c r="GR3" s="3">
        <v>10</v>
      </c>
      <c r="GS3" s="3">
        <v>10</v>
      </c>
      <c r="GT3" s="3">
        <v>16</v>
      </c>
      <c r="GU3" s="3">
        <v>16</v>
      </c>
      <c r="GV3" s="3">
        <v>16</v>
      </c>
      <c r="GW3" s="3">
        <v>16</v>
      </c>
      <c r="GX3" s="3">
        <v>16</v>
      </c>
      <c r="GY3" s="3">
        <v>16</v>
      </c>
      <c r="GZ3" s="3">
        <v>16</v>
      </c>
      <c r="HA3" s="3">
        <v>16</v>
      </c>
      <c r="HB3" s="3">
        <v>16</v>
      </c>
      <c r="HC3" s="3">
        <v>16</v>
      </c>
      <c r="HD3" s="3">
        <v>16</v>
      </c>
      <c r="HE3" s="3">
        <v>16</v>
      </c>
      <c r="HF3" s="3">
        <v>16</v>
      </c>
      <c r="HG3" s="3">
        <v>16</v>
      </c>
      <c r="HH3" s="3">
        <v>16</v>
      </c>
      <c r="HI3" s="3">
        <v>16</v>
      </c>
      <c r="HJ3" s="3">
        <v>16</v>
      </c>
    </row>
    <row r="4" spans="1:218" s="3" customFormat="1" x14ac:dyDescent="0.25">
      <c r="B4" s="20" t="s">
        <v>5</v>
      </c>
      <c r="C4" s="16"/>
      <c r="D4" s="16"/>
      <c r="E4" s="3">
        <v>50</v>
      </c>
      <c r="F4" s="3">
        <v>51</v>
      </c>
      <c r="G4" s="3">
        <v>52</v>
      </c>
      <c r="H4" s="3">
        <v>53</v>
      </c>
      <c r="I4" s="3">
        <v>54</v>
      </c>
      <c r="J4" s="3">
        <v>55</v>
      </c>
      <c r="K4" s="3">
        <v>56</v>
      </c>
      <c r="L4" s="3">
        <v>57</v>
      </c>
      <c r="M4" s="3">
        <v>58</v>
      </c>
      <c r="N4" s="3">
        <v>59</v>
      </c>
      <c r="O4" s="3">
        <v>60</v>
      </c>
      <c r="P4" s="3">
        <v>61</v>
      </c>
      <c r="Q4" s="3">
        <v>62</v>
      </c>
      <c r="R4" s="3">
        <v>63</v>
      </c>
      <c r="S4" s="3">
        <v>64</v>
      </c>
      <c r="T4" s="3">
        <v>65</v>
      </c>
      <c r="U4" s="3">
        <v>66</v>
      </c>
      <c r="V4" s="3">
        <v>67</v>
      </c>
      <c r="W4" s="3">
        <v>68</v>
      </c>
      <c r="X4" s="3">
        <v>3</v>
      </c>
      <c r="Y4" s="3">
        <v>4</v>
      </c>
      <c r="Z4" s="3">
        <v>5</v>
      </c>
      <c r="AA4" s="3">
        <v>6</v>
      </c>
      <c r="AB4" s="3">
        <v>7</v>
      </c>
      <c r="AC4" s="3">
        <v>8</v>
      </c>
      <c r="AD4" s="3">
        <v>9</v>
      </c>
      <c r="AE4" s="3">
        <v>10</v>
      </c>
      <c r="AF4" s="3">
        <v>11</v>
      </c>
      <c r="AG4" s="3">
        <v>12</v>
      </c>
      <c r="AH4" s="3">
        <v>13</v>
      </c>
      <c r="AI4" s="3">
        <v>41</v>
      </c>
      <c r="AJ4" s="3">
        <v>42</v>
      </c>
      <c r="AK4" s="3">
        <v>43</v>
      </c>
      <c r="AL4" s="3">
        <v>44</v>
      </c>
      <c r="AM4" s="3">
        <v>45</v>
      </c>
      <c r="AN4" s="3">
        <v>46</v>
      </c>
      <c r="AO4" s="3">
        <v>47</v>
      </c>
      <c r="AP4" s="3">
        <v>48</v>
      </c>
      <c r="AQ4" s="3">
        <v>49</v>
      </c>
      <c r="AR4" s="3">
        <v>14</v>
      </c>
      <c r="AS4" s="3">
        <v>15</v>
      </c>
      <c r="AT4" s="3">
        <v>16</v>
      </c>
      <c r="AU4" s="3">
        <v>17</v>
      </c>
      <c r="AV4" s="3">
        <v>18</v>
      </c>
      <c r="AW4" s="3">
        <v>19</v>
      </c>
      <c r="AX4" s="3">
        <v>20</v>
      </c>
      <c r="AY4" s="3">
        <v>21</v>
      </c>
      <c r="AZ4" s="3">
        <v>22</v>
      </c>
      <c r="BA4" s="3">
        <v>80</v>
      </c>
      <c r="BB4" s="3">
        <v>80</v>
      </c>
      <c r="BC4" s="3">
        <v>80</v>
      </c>
      <c r="BD4" s="3">
        <v>81</v>
      </c>
      <c r="BE4" s="3">
        <v>81</v>
      </c>
      <c r="BF4" s="3">
        <v>81</v>
      </c>
      <c r="BG4" s="3">
        <v>81</v>
      </c>
      <c r="BH4" s="3">
        <v>81</v>
      </c>
      <c r="BI4" s="3">
        <v>81</v>
      </c>
      <c r="BJ4" s="3">
        <v>81</v>
      </c>
      <c r="BK4" s="3">
        <v>81</v>
      </c>
      <c r="BL4" s="3">
        <v>81</v>
      </c>
      <c r="BM4" s="3">
        <v>81</v>
      </c>
      <c r="BN4" s="3">
        <v>81</v>
      </c>
      <c r="BO4" s="3">
        <v>81</v>
      </c>
      <c r="BP4" s="3">
        <v>81</v>
      </c>
      <c r="BQ4" s="3">
        <v>81</v>
      </c>
      <c r="BR4" s="3">
        <v>81</v>
      </c>
      <c r="BS4" s="3">
        <v>81</v>
      </c>
      <c r="BT4" s="3">
        <v>81</v>
      </c>
      <c r="BU4" s="3">
        <v>81</v>
      </c>
      <c r="BV4" s="3">
        <v>81</v>
      </c>
      <c r="BW4" s="3">
        <v>81</v>
      </c>
      <c r="BX4" s="3">
        <v>81</v>
      </c>
      <c r="BY4" s="3">
        <v>81</v>
      </c>
      <c r="BZ4" s="3">
        <v>81</v>
      </c>
      <c r="CA4" s="3">
        <v>81</v>
      </c>
      <c r="CB4" s="3">
        <v>81</v>
      </c>
      <c r="CC4" s="3">
        <v>81</v>
      </c>
      <c r="CD4" s="3">
        <v>81</v>
      </c>
      <c r="CE4" s="3">
        <v>81</v>
      </c>
      <c r="CF4" s="3">
        <v>81</v>
      </c>
      <c r="CG4" s="3">
        <v>81</v>
      </c>
      <c r="CH4" s="3">
        <v>81</v>
      </c>
      <c r="CI4" s="3">
        <v>81</v>
      </c>
      <c r="CJ4" s="3">
        <v>81</v>
      </c>
      <c r="CK4" s="3">
        <v>81</v>
      </c>
      <c r="CL4" s="3">
        <v>81</v>
      </c>
      <c r="CM4" s="3">
        <v>81</v>
      </c>
      <c r="CN4" s="3">
        <v>77</v>
      </c>
      <c r="CO4" s="3">
        <v>78</v>
      </c>
      <c r="CP4" s="3">
        <v>79</v>
      </c>
      <c r="CQ4" s="3">
        <v>80</v>
      </c>
      <c r="CR4" s="3">
        <v>80</v>
      </c>
      <c r="CS4" s="3">
        <v>80</v>
      </c>
      <c r="CT4" s="3">
        <v>80</v>
      </c>
      <c r="CU4" s="3">
        <v>80</v>
      </c>
      <c r="CV4" s="3">
        <v>80</v>
      </c>
      <c r="CW4" s="3">
        <v>80</v>
      </c>
      <c r="CX4" s="3">
        <v>80</v>
      </c>
      <c r="CY4" s="3">
        <v>80</v>
      </c>
      <c r="CZ4" s="3">
        <v>80</v>
      </c>
      <c r="DA4" s="3">
        <v>80</v>
      </c>
      <c r="DB4" s="3">
        <v>81</v>
      </c>
      <c r="DC4" s="3">
        <v>81</v>
      </c>
      <c r="DD4" s="3">
        <v>81</v>
      </c>
      <c r="DE4" s="3">
        <v>81</v>
      </c>
      <c r="DF4" s="3">
        <v>81</v>
      </c>
      <c r="DG4" s="3">
        <v>81</v>
      </c>
      <c r="DH4" s="3">
        <v>81</v>
      </c>
      <c r="DI4" s="3">
        <v>81</v>
      </c>
      <c r="DJ4" s="3">
        <v>81</v>
      </c>
      <c r="DK4" s="3">
        <v>81</v>
      </c>
      <c r="DL4" s="3">
        <v>81</v>
      </c>
      <c r="DM4" s="3">
        <v>81</v>
      </c>
      <c r="DN4" s="3">
        <v>81</v>
      </c>
      <c r="DO4" s="3">
        <v>81</v>
      </c>
      <c r="DP4" s="3">
        <v>81</v>
      </c>
      <c r="DQ4" s="3">
        <v>81</v>
      </c>
      <c r="DR4" s="3">
        <v>81</v>
      </c>
      <c r="DS4" s="3">
        <v>81</v>
      </c>
      <c r="DT4" s="3">
        <v>81</v>
      </c>
      <c r="DU4" s="3">
        <v>81</v>
      </c>
      <c r="DV4" s="3">
        <v>81</v>
      </c>
      <c r="DW4" s="3">
        <v>81</v>
      </c>
      <c r="DX4" s="3">
        <v>81</v>
      </c>
      <c r="DY4" s="3">
        <v>81</v>
      </c>
      <c r="DZ4" s="3">
        <v>81</v>
      </c>
      <c r="EA4" s="3">
        <v>81</v>
      </c>
      <c r="EB4" s="3">
        <v>81</v>
      </c>
      <c r="EC4" s="3">
        <v>81</v>
      </c>
      <c r="ED4" s="3">
        <v>81</v>
      </c>
      <c r="EE4" s="3">
        <v>81</v>
      </c>
      <c r="EF4" s="3">
        <v>81</v>
      </c>
      <c r="EG4" s="3">
        <v>81</v>
      </c>
      <c r="EH4" s="3">
        <v>81</v>
      </c>
      <c r="EI4" s="3">
        <v>81</v>
      </c>
      <c r="EJ4" s="3">
        <v>81</v>
      </c>
      <c r="EK4" s="3">
        <v>81</v>
      </c>
      <c r="EL4" s="3">
        <v>81</v>
      </c>
      <c r="EM4" s="3">
        <v>81</v>
      </c>
      <c r="EN4" s="3">
        <v>81</v>
      </c>
      <c r="EO4" s="3">
        <v>81</v>
      </c>
      <c r="EP4" s="3">
        <v>81</v>
      </c>
      <c r="EQ4" s="3">
        <v>81</v>
      </c>
      <c r="ER4" s="3">
        <v>81</v>
      </c>
      <c r="ES4" s="3">
        <v>81</v>
      </c>
      <c r="ET4" s="3">
        <v>81</v>
      </c>
      <c r="EU4" s="3">
        <v>81</v>
      </c>
      <c r="EV4" s="3">
        <v>81</v>
      </c>
      <c r="EW4" s="3">
        <v>81</v>
      </c>
      <c r="EX4" s="3">
        <v>81</v>
      </c>
      <c r="EY4" s="3">
        <v>81</v>
      </c>
      <c r="EZ4" s="3">
        <v>81</v>
      </c>
      <c r="FA4" s="3">
        <v>81</v>
      </c>
      <c r="FB4" s="3">
        <v>81</v>
      </c>
      <c r="FC4" s="3">
        <v>81</v>
      </c>
      <c r="FD4" s="3">
        <v>81</v>
      </c>
      <c r="FE4" s="3">
        <v>81</v>
      </c>
      <c r="FF4" s="3">
        <v>81</v>
      </c>
      <c r="FG4" s="3">
        <v>81</v>
      </c>
      <c r="FH4" s="3">
        <v>81</v>
      </c>
      <c r="FI4" s="3">
        <v>81</v>
      </c>
      <c r="FJ4" s="3">
        <v>81</v>
      </c>
      <c r="FK4" s="3">
        <v>81</v>
      </c>
      <c r="FL4" s="3">
        <v>81</v>
      </c>
      <c r="FM4" s="3">
        <v>81</v>
      </c>
      <c r="FN4" s="3">
        <v>69</v>
      </c>
      <c r="FO4" s="3">
        <v>70</v>
      </c>
      <c r="FP4" s="3">
        <v>71</v>
      </c>
      <c r="FQ4" s="3">
        <v>72</v>
      </c>
      <c r="FR4" s="3">
        <v>73</v>
      </c>
      <c r="FS4" s="3">
        <v>74</v>
      </c>
      <c r="FT4" s="3">
        <v>75</v>
      </c>
      <c r="FU4" s="3">
        <v>76</v>
      </c>
      <c r="FV4" s="3">
        <v>81</v>
      </c>
      <c r="FW4" s="3">
        <v>81</v>
      </c>
      <c r="FX4" s="3">
        <v>81</v>
      </c>
      <c r="FY4" s="3">
        <v>81</v>
      </c>
      <c r="FZ4" s="3">
        <v>81</v>
      </c>
      <c r="GA4" s="3">
        <v>81</v>
      </c>
      <c r="GB4" s="3">
        <v>81</v>
      </c>
      <c r="GC4" s="3">
        <v>81</v>
      </c>
      <c r="GD4" s="3">
        <v>81</v>
      </c>
      <c r="GE4" s="3">
        <v>81</v>
      </c>
      <c r="GF4" s="3">
        <v>81</v>
      </c>
      <c r="GG4" s="3">
        <v>81</v>
      </c>
      <c r="GH4" s="3">
        <v>81</v>
      </c>
      <c r="GI4" s="3">
        <v>81</v>
      </c>
      <c r="GJ4" s="3">
        <v>81</v>
      </c>
      <c r="GK4" s="3">
        <v>81</v>
      </c>
      <c r="GL4" s="3">
        <v>81</v>
      </c>
      <c r="GM4" s="3">
        <v>81</v>
      </c>
      <c r="GN4" s="3">
        <v>81</v>
      </c>
      <c r="GO4" s="3">
        <v>81</v>
      </c>
      <c r="GP4" s="3">
        <v>81</v>
      </c>
      <c r="GQ4" s="3">
        <v>81</v>
      </c>
      <c r="GR4" s="3">
        <v>81</v>
      </c>
      <c r="GS4" s="3">
        <v>81</v>
      </c>
      <c r="GT4" s="3">
        <v>81</v>
      </c>
      <c r="GU4" s="3">
        <v>81</v>
      </c>
      <c r="GV4" s="3">
        <v>81</v>
      </c>
      <c r="GW4" s="3">
        <v>81</v>
      </c>
      <c r="GX4" s="3">
        <v>81</v>
      </c>
      <c r="GY4" s="3">
        <v>81</v>
      </c>
      <c r="GZ4" s="3">
        <v>81</v>
      </c>
      <c r="HA4" s="3">
        <v>81</v>
      </c>
      <c r="HB4" s="3">
        <v>81</v>
      </c>
      <c r="HC4" s="3">
        <v>81</v>
      </c>
      <c r="HD4" s="3">
        <v>81</v>
      </c>
      <c r="HE4" s="3">
        <v>81</v>
      </c>
      <c r="HF4" s="3">
        <v>81</v>
      </c>
      <c r="HG4" s="3">
        <v>81</v>
      </c>
      <c r="HH4" s="3">
        <v>81</v>
      </c>
      <c r="HI4" s="3">
        <v>81</v>
      </c>
      <c r="HJ4" s="3">
        <v>81</v>
      </c>
    </row>
    <row r="5" spans="1:218" s="3" customFormat="1" x14ac:dyDescent="0.25">
      <c r="B5" s="20" t="s">
        <v>12</v>
      </c>
      <c r="C5" s="16"/>
      <c r="D5" s="16"/>
      <c r="E5" s="3">
        <v>29</v>
      </c>
      <c r="F5" s="3">
        <v>30</v>
      </c>
      <c r="G5" s="3">
        <v>29</v>
      </c>
      <c r="H5" s="3">
        <v>30</v>
      </c>
      <c r="I5" s="3">
        <v>31</v>
      </c>
      <c r="J5" s="3">
        <v>32</v>
      </c>
      <c r="K5" s="3">
        <v>33</v>
      </c>
      <c r="L5" s="3">
        <v>34</v>
      </c>
      <c r="M5" s="3">
        <v>35</v>
      </c>
      <c r="N5" s="3">
        <v>36</v>
      </c>
      <c r="O5" s="3">
        <v>37</v>
      </c>
      <c r="P5" s="3">
        <v>38</v>
      </c>
      <c r="Q5" s="3">
        <v>36</v>
      </c>
      <c r="R5" s="3">
        <v>37</v>
      </c>
      <c r="S5" s="3">
        <v>38</v>
      </c>
      <c r="T5" s="3">
        <v>39</v>
      </c>
      <c r="U5" s="3">
        <v>40</v>
      </c>
      <c r="V5" s="3">
        <v>41</v>
      </c>
      <c r="W5" s="3">
        <v>42</v>
      </c>
      <c r="X5" s="3">
        <v>1</v>
      </c>
      <c r="Y5" s="3">
        <v>1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2</v>
      </c>
      <c r="AH5" s="3">
        <v>3</v>
      </c>
      <c r="AI5" s="3">
        <v>23</v>
      </c>
      <c r="AJ5" s="3">
        <v>24</v>
      </c>
      <c r="AK5" s="3">
        <v>25</v>
      </c>
      <c r="AL5" s="3">
        <v>23</v>
      </c>
      <c r="AM5" s="3">
        <v>24</v>
      </c>
      <c r="AN5" s="3">
        <v>25</v>
      </c>
      <c r="AO5" s="3">
        <v>26</v>
      </c>
      <c r="AP5" s="3">
        <v>27</v>
      </c>
      <c r="AQ5" s="3">
        <v>28</v>
      </c>
      <c r="AR5" s="3">
        <v>4</v>
      </c>
      <c r="AS5" s="3">
        <v>5</v>
      </c>
      <c r="AT5" s="3">
        <v>6</v>
      </c>
      <c r="AU5" s="3">
        <v>4</v>
      </c>
      <c r="AV5" s="3">
        <v>5</v>
      </c>
      <c r="AW5" s="3">
        <v>6</v>
      </c>
      <c r="AX5" s="3">
        <v>7</v>
      </c>
      <c r="AY5" s="3">
        <v>8</v>
      </c>
      <c r="AZ5" s="3">
        <v>9</v>
      </c>
      <c r="BA5" s="3">
        <v>48</v>
      </c>
      <c r="BB5" s="3">
        <v>48</v>
      </c>
      <c r="BC5" s="3">
        <v>48</v>
      </c>
      <c r="BD5" s="3">
        <v>48</v>
      </c>
      <c r="BE5" s="3">
        <v>48</v>
      </c>
      <c r="BF5" s="3">
        <v>48</v>
      </c>
      <c r="BG5" s="3">
        <v>48</v>
      </c>
      <c r="BH5" s="3">
        <v>48</v>
      </c>
      <c r="BI5" s="3">
        <v>48</v>
      </c>
      <c r="BJ5" s="3">
        <v>48</v>
      </c>
      <c r="BK5" s="3">
        <v>48</v>
      </c>
      <c r="BL5" s="3">
        <v>48</v>
      </c>
      <c r="BM5" s="3">
        <v>48</v>
      </c>
      <c r="BN5" s="3">
        <v>48</v>
      </c>
      <c r="BO5" s="3">
        <v>48</v>
      </c>
      <c r="BP5" s="3">
        <v>48</v>
      </c>
      <c r="BQ5" s="3">
        <v>48</v>
      </c>
      <c r="BR5" s="3">
        <v>48</v>
      </c>
      <c r="BS5" s="3">
        <v>48</v>
      </c>
      <c r="BT5" s="3">
        <v>48</v>
      </c>
      <c r="BU5" s="3">
        <v>48</v>
      </c>
      <c r="BV5" s="3">
        <v>48</v>
      </c>
      <c r="BW5" s="3">
        <v>48</v>
      </c>
      <c r="BX5" s="3">
        <v>48</v>
      </c>
      <c r="BY5" s="3">
        <v>48</v>
      </c>
      <c r="BZ5" s="3">
        <v>48</v>
      </c>
      <c r="CA5" s="3">
        <v>48</v>
      </c>
      <c r="CB5" s="3">
        <v>48</v>
      </c>
      <c r="CC5" s="3">
        <v>48</v>
      </c>
      <c r="CD5" s="3">
        <v>48</v>
      </c>
      <c r="CE5" s="3">
        <v>48</v>
      </c>
      <c r="CF5" s="3">
        <v>48</v>
      </c>
      <c r="CG5" s="3">
        <v>48</v>
      </c>
      <c r="CH5" s="3">
        <v>48</v>
      </c>
      <c r="CI5" s="3">
        <v>48</v>
      </c>
      <c r="CJ5" s="3">
        <v>48</v>
      </c>
      <c r="CK5" s="3">
        <v>48</v>
      </c>
      <c r="CL5" s="3">
        <v>48</v>
      </c>
      <c r="CM5" s="3">
        <v>48</v>
      </c>
      <c r="CN5" s="3">
        <v>48</v>
      </c>
      <c r="CO5" s="3">
        <v>48</v>
      </c>
      <c r="CP5" s="3">
        <v>48</v>
      </c>
      <c r="CQ5" s="3">
        <v>48</v>
      </c>
      <c r="CR5" s="3">
        <v>48</v>
      </c>
      <c r="CS5" s="3">
        <v>48</v>
      </c>
      <c r="CT5" s="3">
        <v>48</v>
      </c>
      <c r="CU5" s="3">
        <v>48</v>
      </c>
      <c r="CV5" s="3">
        <v>48</v>
      </c>
      <c r="CW5" s="3">
        <v>48</v>
      </c>
      <c r="CX5" s="3">
        <v>48</v>
      </c>
      <c r="CY5" s="3">
        <v>48</v>
      </c>
      <c r="CZ5" s="3">
        <v>48</v>
      </c>
      <c r="DA5" s="3">
        <v>48</v>
      </c>
      <c r="DB5" s="3">
        <v>48</v>
      </c>
      <c r="DC5" s="3">
        <v>48</v>
      </c>
      <c r="DD5" s="3">
        <v>48</v>
      </c>
      <c r="DE5" s="3">
        <v>48</v>
      </c>
      <c r="DF5" s="3">
        <v>48</v>
      </c>
      <c r="DG5" s="3">
        <v>48</v>
      </c>
      <c r="DH5" s="3">
        <v>48</v>
      </c>
      <c r="DI5" s="3">
        <v>48</v>
      </c>
      <c r="DJ5" s="3">
        <v>48</v>
      </c>
      <c r="DK5" s="3">
        <v>48</v>
      </c>
      <c r="DL5" s="3">
        <v>48</v>
      </c>
      <c r="DM5" s="3">
        <v>48</v>
      </c>
      <c r="DN5" s="3">
        <v>48</v>
      </c>
      <c r="DO5" s="3">
        <v>48</v>
      </c>
      <c r="DP5" s="3">
        <v>48</v>
      </c>
      <c r="DQ5" s="3">
        <v>48</v>
      </c>
      <c r="DR5" s="3">
        <v>48</v>
      </c>
      <c r="DS5" s="3">
        <v>48</v>
      </c>
      <c r="DT5" s="3">
        <v>48</v>
      </c>
      <c r="DU5" s="3">
        <v>48</v>
      </c>
      <c r="DV5" s="3">
        <v>48</v>
      </c>
      <c r="DW5" s="3">
        <v>48</v>
      </c>
      <c r="DX5" s="3">
        <v>48</v>
      </c>
      <c r="DY5" s="3">
        <v>48</v>
      </c>
      <c r="DZ5" s="3">
        <v>48</v>
      </c>
      <c r="EA5" s="3">
        <v>48</v>
      </c>
      <c r="EB5" s="3">
        <v>48</v>
      </c>
      <c r="EC5" s="3">
        <v>48</v>
      </c>
      <c r="ED5" s="3">
        <v>48</v>
      </c>
      <c r="EE5" s="3">
        <v>48</v>
      </c>
      <c r="EF5" s="3">
        <v>48</v>
      </c>
      <c r="EG5" s="3">
        <v>48</v>
      </c>
      <c r="EH5" s="3">
        <v>48</v>
      </c>
      <c r="EI5" s="3">
        <v>48</v>
      </c>
      <c r="EJ5" s="3">
        <v>48</v>
      </c>
      <c r="EK5" s="3">
        <v>48</v>
      </c>
      <c r="EL5" s="3">
        <v>48</v>
      </c>
      <c r="EM5" s="3">
        <v>48</v>
      </c>
      <c r="EN5" s="3">
        <v>48</v>
      </c>
      <c r="EO5" s="3">
        <v>48</v>
      </c>
      <c r="EP5" s="3">
        <v>48</v>
      </c>
      <c r="EQ5" s="3">
        <v>48</v>
      </c>
      <c r="ER5" s="3">
        <v>48</v>
      </c>
      <c r="ES5" s="3">
        <v>48</v>
      </c>
      <c r="ET5" s="3">
        <v>48</v>
      </c>
      <c r="EU5" s="3">
        <v>48</v>
      </c>
      <c r="EV5" s="3">
        <v>48</v>
      </c>
      <c r="EW5" s="3">
        <v>48</v>
      </c>
      <c r="EX5" s="3">
        <v>48</v>
      </c>
      <c r="EY5" s="3">
        <v>48</v>
      </c>
      <c r="EZ5" s="3">
        <v>48</v>
      </c>
      <c r="FA5" s="3">
        <v>48</v>
      </c>
      <c r="FB5" s="3">
        <v>48</v>
      </c>
      <c r="FC5" s="3">
        <v>48</v>
      </c>
      <c r="FD5" s="3">
        <v>48</v>
      </c>
      <c r="FE5" s="3">
        <v>48</v>
      </c>
      <c r="FF5" s="3">
        <v>48</v>
      </c>
      <c r="FG5" s="3">
        <v>48</v>
      </c>
      <c r="FH5" s="3">
        <v>48</v>
      </c>
      <c r="FI5" s="3">
        <v>48</v>
      </c>
      <c r="FJ5" s="3">
        <v>48</v>
      </c>
      <c r="FK5" s="3">
        <v>48</v>
      </c>
      <c r="FL5" s="3">
        <v>48</v>
      </c>
      <c r="FM5" s="3">
        <v>48</v>
      </c>
      <c r="FN5" s="3">
        <v>43</v>
      </c>
      <c r="FO5" s="3">
        <v>44</v>
      </c>
      <c r="FP5" s="3">
        <v>45</v>
      </c>
      <c r="FQ5" s="3">
        <v>46</v>
      </c>
      <c r="FR5" s="3">
        <v>47</v>
      </c>
      <c r="FS5" s="3">
        <v>48</v>
      </c>
      <c r="FT5" s="3">
        <v>48</v>
      </c>
      <c r="FU5" s="3">
        <v>48</v>
      </c>
      <c r="FV5" s="3">
        <v>48</v>
      </c>
      <c r="FW5" s="3">
        <v>48</v>
      </c>
      <c r="FX5" s="3">
        <v>48</v>
      </c>
      <c r="FY5" s="3">
        <v>48</v>
      </c>
      <c r="FZ5" s="3">
        <v>48</v>
      </c>
      <c r="GA5" s="3">
        <v>48</v>
      </c>
      <c r="GB5" s="3">
        <v>48</v>
      </c>
      <c r="GC5" s="3">
        <v>48</v>
      </c>
      <c r="GD5" s="3">
        <v>48</v>
      </c>
      <c r="GE5" s="3">
        <v>48</v>
      </c>
      <c r="GF5" s="3">
        <v>48</v>
      </c>
      <c r="GG5" s="3">
        <v>48</v>
      </c>
      <c r="GH5" s="3">
        <v>48</v>
      </c>
      <c r="GI5" s="3">
        <v>48</v>
      </c>
      <c r="GJ5" s="3">
        <v>48</v>
      </c>
      <c r="GK5" s="3">
        <v>48</v>
      </c>
      <c r="GL5" s="3">
        <v>48</v>
      </c>
      <c r="GM5" s="3">
        <v>48</v>
      </c>
      <c r="GN5" s="3">
        <v>48</v>
      </c>
      <c r="GO5" s="3">
        <v>48</v>
      </c>
      <c r="GP5" s="3">
        <v>48</v>
      </c>
      <c r="GQ5" s="3">
        <v>48</v>
      </c>
      <c r="GR5" s="3">
        <v>48</v>
      </c>
      <c r="GS5" s="3">
        <v>48</v>
      </c>
      <c r="GT5" s="3">
        <v>48</v>
      </c>
      <c r="GU5" s="3">
        <v>48</v>
      </c>
      <c r="GV5" s="3">
        <v>48</v>
      </c>
      <c r="GW5" s="3">
        <v>48</v>
      </c>
      <c r="GX5" s="3">
        <v>48</v>
      </c>
      <c r="GY5" s="3">
        <v>48</v>
      </c>
      <c r="GZ5" s="3">
        <v>48</v>
      </c>
      <c r="HA5" s="3">
        <v>48</v>
      </c>
      <c r="HB5" s="3">
        <v>48</v>
      </c>
      <c r="HC5" s="3">
        <v>48</v>
      </c>
      <c r="HD5" s="3">
        <v>48</v>
      </c>
      <c r="HE5" s="3">
        <v>48</v>
      </c>
      <c r="HF5" s="3">
        <v>48</v>
      </c>
      <c r="HG5" s="3">
        <v>48</v>
      </c>
      <c r="HH5" s="3">
        <v>48</v>
      </c>
      <c r="HI5" s="3">
        <v>48</v>
      </c>
      <c r="HJ5" s="3">
        <v>48</v>
      </c>
    </row>
    <row r="6" spans="1:218" s="3" customFormat="1" x14ac:dyDescent="0.25">
      <c r="B6" s="20" t="s">
        <v>13</v>
      </c>
      <c r="C6" s="16"/>
      <c r="D6" s="16"/>
      <c r="E6" s="16">
        <f t="shared" ref="E6:BP6" si="4">E3*E5</f>
        <v>174</v>
      </c>
      <c r="F6" s="16">
        <f t="shared" si="4"/>
        <v>180</v>
      </c>
      <c r="G6" s="16">
        <f t="shared" si="4"/>
        <v>174</v>
      </c>
      <c r="H6" s="16">
        <f t="shared" si="4"/>
        <v>180</v>
      </c>
      <c r="I6" s="16">
        <f t="shared" si="4"/>
        <v>186</v>
      </c>
      <c r="J6" s="16">
        <f t="shared" si="4"/>
        <v>192</v>
      </c>
      <c r="K6" s="16">
        <f t="shared" si="4"/>
        <v>198</v>
      </c>
      <c r="L6" s="16">
        <f t="shared" si="4"/>
        <v>204</v>
      </c>
      <c r="M6" s="16">
        <f t="shared" si="4"/>
        <v>210</v>
      </c>
      <c r="N6" s="16">
        <f t="shared" si="4"/>
        <v>252</v>
      </c>
      <c r="O6" s="16">
        <f t="shared" si="4"/>
        <v>259</v>
      </c>
      <c r="P6" s="16">
        <f t="shared" si="4"/>
        <v>266</v>
      </c>
      <c r="Q6" s="16">
        <f t="shared" si="4"/>
        <v>252</v>
      </c>
      <c r="R6" s="16">
        <f t="shared" si="4"/>
        <v>259</v>
      </c>
      <c r="S6" s="16">
        <f t="shared" si="4"/>
        <v>266</v>
      </c>
      <c r="T6" s="16">
        <f t="shared" si="4"/>
        <v>273</v>
      </c>
      <c r="U6" s="16">
        <f t="shared" si="4"/>
        <v>280</v>
      </c>
      <c r="V6" s="16">
        <f t="shared" si="4"/>
        <v>287</v>
      </c>
      <c r="W6" s="16">
        <f t="shared" si="4"/>
        <v>294</v>
      </c>
      <c r="X6" s="16">
        <f t="shared" si="4"/>
        <v>1</v>
      </c>
      <c r="Y6" s="16">
        <f t="shared" si="4"/>
        <v>1</v>
      </c>
      <c r="Z6" s="16">
        <f t="shared" si="4"/>
        <v>1</v>
      </c>
      <c r="AA6" s="16">
        <f t="shared" si="4"/>
        <v>1</v>
      </c>
      <c r="AB6" s="16">
        <f t="shared" si="4"/>
        <v>1</v>
      </c>
      <c r="AC6" s="16">
        <f t="shared" si="4"/>
        <v>1</v>
      </c>
      <c r="AD6" s="16">
        <f t="shared" si="4"/>
        <v>1</v>
      </c>
      <c r="AE6" s="16">
        <f t="shared" si="4"/>
        <v>1</v>
      </c>
      <c r="AF6" s="16">
        <f t="shared" si="4"/>
        <v>1</v>
      </c>
      <c r="AG6" s="16">
        <f t="shared" si="4"/>
        <v>2</v>
      </c>
      <c r="AH6" s="16">
        <f t="shared" si="4"/>
        <v>3</v>
      </c>
      <c r="AI6" s="16">
        <f t="shared" si="4"/>
        <v>115</v>
      </c>
      <c r="AJ6" s="16">
        <f t="shared" si="4"/>
        <v>120</v>
      </c>
      <c r="AK6" s="16">
        <f t="shared" si="4"/>
        <v>125</v>
      </c>
      <c r="AL6" s="16">
        <f t="shared" si="4"/>
        <v>115</v>
      </c>
      <c r="AM6" s="16">
        <f t="shared" si="4"/>
        <v>120</v>
      </c>
      <c r="AN6" s="16">
        <f t="shared" si="4"/>
        <v>125</v>
      </c>
      <c r="AO6" s="16">
        <f t="shared" si="4"/>
        <v>130</v>
      </c>
      <c r="AP6" s="16">
        <f t="shared" si="4"/>
        <v>135</v>
      </c>
      <c r="AQ6" s="16">
        <f t="shared" si="4"/>
        <v>140</v>
      </c>
      <c r="AR6" s="16">
        <f t="shared" si="4"/>
        <v>8</v>
      </c>
      <c r="AS6" s="16">
        <f t="shared" si="4"/>
        <v>10</v>
      </c>
      <c r="AT6" s="16">
        <f t="shared" si="4"/>
        <v>12</v>
      </c>
      <c r="AU6" s="16">
        <f t="shared" si="4"/>
        <v>8</v>
      </c>
      <c r="AV6" s="16">
        <f t="shared" si="4"/>
        <v>10</v>
      </c>
      <c r="AW6" s="16">
        <f t="shared" si="4"/>
        <v>12</v>
      </c>
      <c r="AX6" s="16">
        <f t="shared" si="4"/>
        <v>14</v>
      </c>
      <c r="AY6" s="16">
        <f t="shared" si="4"/>
        <v>16</v>
      </c>
      <c r="AZ6" s="16">
        <f t="shared" si="4"/>
        <v>18</v>
      </c>
      <c r="BA6" s="16">
        <f t="shared" si="4"/>
        <v>432</v>
      </c>
      <c r="BB6" s="16">
        <f t="shared" si="4"/>
        <v>432</v>
      </c>
      <c r="BC6" s="16">
        <f t="shared" si="4"/>
        <v>432</v>
      </c>
      <c r="BD6" s="16">
        <f t="shared" si="4"/>
        <v>432</v>
      </c>
      <c r="BE6" s="16">
        <f t="shared" si="4"/>
        <v>432</v>
      </c>
      <c r="BF6" s="16">
        <f t="shared" si="4"/>
        <v>432</v>
      </c>
      <c r="BG6" s="16">
        <f t="shared" si="4"/>
        <v>432</v>
      </c>
      <c r="BH6" s="16">
        <f t="shared" si="4"/>
        <v>432</v>
      </c>
      <c r="BI6" s="16">
        <f t="shared" si="4"/>
        <v>432</v>
      </c>
      <c r="BJ6" s="16">
        <f t="shared" si="4"/>
        <v>720</v>
      </c>
      <c r="BK6" s="16">
        <f t="shared" si="4"/>
        <v>720</v>
      </c>
      <c r="BL6" s="16">
        <f t="shared" si="4"/>
        <v>720</v>
      </c>
      <c r="BM6" s="16">
        <f t="shared" si="4"/>
        <v>720</v>
      </c>
      <c r="BN6" s="16">
        <f t="shared" si="4"/>
        <v>720</v>
      </c>
      <c r="BO6" s="16">
        <f t="shared" si="4"/>
        <v>720</v>
      </c>
      <c r="BP6" s="16">
        <f t="shared" si="4"/>
        <v>720</v>
      </c>
      <c r="BQ6" s="16">
        <f t="shared" ref="BQ6:EB6" si="5">BQ3*BQ5</f>
        <v>720</v>
      </c>
      <c r="BR6" s="16">
        <f t="shared" si="5"/>
        <v>720</v>
      </c>
      <c r="BS6" s="16">
        <f t="shared" si="5"/>
        <v>720</v>
      </c>
      <c r="BT6" s="16">
        <f t="shared" si="5"/>
        <v>720</v>
      </c>
      <c r="BU6" s="16">
        <f t="shared" si="5"/>
        <v>720</v>
      </c>
      <c r="BV6" s="16">
        <f t="shared" si="5"/>
        <v>720</v>
      </c>
      <c r="BW6" s="16">
        <f t="shared" si="5"/>
        <v>720</v>
      </c>
      <c r="BX6" s="16">
        <f t="shared" si="5"/>
        <v>720</v>
      </c>
      <c r="BY6" s="16">
        <f t="shared" si="5"/>
        <v>720</v>
      </c>
      <c r="BZ6" s="16">
        <f t="shared" si="5"/>
        <v>720</v>
      </c>
      <c r="CA6" s="16">
        <f t="shared" si="5"/>
        <v>720</v>
      </c>
      <c r="CB6" s="16">
        <f t="shared" si="5"/>
        <v>720</v>
      </c>
      <c r="CC6" s="16">
        <f t="shared" si="5"/>
        <v>720</v>
      </c>
      <c r="CD6" s="16">
        <f t="shared" si="5"/>
        <v>720</v>
      </c>
      <c r="CE6" s="16">
        <f t="shared" si="5"/>
        <v>720</v>
      </c>
      <c r="CF6" s="16">
        <f t="shared" si="5"/>
        <v>720</v>
      </c>
      <c r="CG6" s="16">
        <f t="shared" si="5"/>
        <v>720</v>
      </c>
      <c r="CH6" s="16">
        <f t="shared" si="5"/>
        <v>720</v>
      </c>
      <c r="CI6" s="16">
        <f t="shared" si="5"/>
        <v>720</v>
      </c>
      <c r="CJ6" s="16">
        <f t="shared" si="5"/>
        <v>720</v>
      </c>
      <c r="CK6" s="16">
        <f t="shared" si="5"/>
        <v>720</v>
      </c>
      <c r="CL6" s="16">
        <f t="shared" si="5"/>
        <v>720</v>
      </c>
      <c r="CM6" s="16">
        <f t="shared" si="5"/>
        <v>720</v>
      </c>
      <c r="CN6" s="16">
        <f t="shared" si="5"/>
        <v>384</v>
      </c>
      <c r="CO6" s="16">
        <f t="shared" si="5"/>
        <v>384</v>
      </c>
      <c r="CP6" s="16">
        <f t="shared" si="5"/>
        <v>384</v>
      </c>
      <c r="CQ6" s="16">
        <f t="shared" si="5"/>
        <v>384</v>
      </c>
      <c r="CR6" s="16">
        <f t="shared" si="5"/>
        <v>384</v>
      </c>
      <c r="CS6" s="16">
        <f t="shared" si="5"/>
        <v>384</v>
      </c>
      <c r="CT6" s="16">
        <f t="shared" si="5"/>
        <v>384</v>
      </c>
      <c r="CU6" s="16">
        <f t="shared" si="5"/>
        <v>384</v>
      </c>
      <c r="CV6" s="16">
        <f t="shared" si="5"/>
        <v>384</v>
      </c>
      <c r="CW6" s="16">
        <f t="shared" si="5"/>
        <v>384</v>
      </c>
      <c r="CX6" s="16">
        <f t="shared" si="5"/>
        <v>384</v>
      </c>
      <c r="CY6" s="16">
        <f t="shared" si="5"/>
        <v>384</v>
      </c>
      <c r="CZ6" s="16">
        <f t="shared" si="5"/>
        <v>384</v>
      </c>
      <c r="DA6" s="16">
        <f t="shared" si="5"/>
        <v>384</v>
      </c>
      <c r="DB6" s="16">
        <f t="shared" si="5"/>
        <v>672</v>
      </c>
      <c r="DC6" s="16">
        <f t="shared" si="5"/>
        <v>672</v>
      </c>
      <c r="DD6" s="16">
        <f t="shared" si="5"/>
        <v>672</v>
      </c>
      <c r="DE6" s="16">
        <f t="shared" si="5"/>
        <v>672</v>
      </c>
      <c r="DF6" s="16">
        <f t="shared" si="5"/>
        <v>672</v>
      </c>
      <c r="DG6" s="16">
        <f t="shared" si="5"/>
        <v>672</v>
      </c>
      <c r="DH6" s="16">
        <f t="shared" si="5"/>
        <v>672</v>
      </c>
      <c r="DI6" s="16">
        <f t="shared" si="5"/>
        <v>672</v>
      </c>
      <c r="DJ6" s="16">
        <f t="shared" si="5"/>
        <v>672</v>
      </c>
      <c r="DK6" s="16">
        <f t="shared" si="5"/>
        <v>672</v>
      </c>
      <c r="DL6" s="16">
        <f t="shared" si="5"/>
        <v>672</v>
      </c>
      <c r="DM6" s="16">
        <f t="shared" si="5"/>
        <v>672</v>
      </c>
      <c r="DN6" s="16">
        <f t="shared" si="5"/>
        <v>672</v>
      </c>
      <c r="DO6" s="16">
        <f t="shared" si="5"/>
        <v>672</v>
      </c>
      <c r="DP6" s="16">
        <f t="shared" si="5"/>
        <v>672</v>
      </c>
      <c r="DQ6" s="16">
        <f t="shared" si="5"/>
        <v>672</v>
      </c>
      <c r="DR6" s="16">
        <f t="shared" si="5"/>
        <v>672</v>
      </c>
      <c r="DS6" s="16">
        <f t="shared" si="5"/>
        <v>672</v>
      </c>
      <c r="DT6" s="16">
        <f t="shared" si="5"/>
        <v>672</v>
      </c>
      <c r="DU6" s="16">
        <f t="shared" si="5"/>
        <v>672</v>
      </c>
      <c r="DV6" s="16">
        <f t="shared" si="5"/>
        <v>672</v>
      </c>
      <c r="DW6" s="16">
        <f t="shared" si="5"/>
        <v>672</v>
      </c>
      <c r="DX6" s="16">
        <f t="shared" si="5"/>
        <v>672</v>
      </c>
      <c r="DY6" s="16">
        <f t="shared" si="5"/>
        <v>672</v>
      </c>
      <c r="DZ6" s="16">
        <f t="shared" si="5"/>
        <v>672</v>
      </c>
      <c r="EA6" s="16">
        <f t="shared" si="5"/>
        <v>624</v>
      </c>
      <c r="EB6" s="16">
        <f t="shared" si="5"/>
        <v>624</v>
      </c>
      <c r="EC6" s="16">
        <f t="shared" ref="EC6:GN6" si="6">EC3*EC5</f>
        <v>624</v>
      </c>
      <c r="ED6" s="16">
        <f t="shared" si="6"/>
        <v>624</v>
      </c>
      <c r="EE6" s="16">
        <f t="shared" si="6"/>
        <v>624</v>
      </c>
      <c r="EF6" s="16">
        <f t="shared" si="6"/>
        <v>624</v>
      </c>
      <c r="EG6" s="16">
        <f t="shared" si="6"/>
        <v>624</v>
      </c>
      <c r="EH6" s="16">
        <f t="shared" si="6"/>
        <v>624</v>
      </c>
      <c r="EI6" s="16">
        <f t="shared" si="6"/>
        <v>624</v>
      </c>
      <c r="EJ6" s="16">
        <f t="shared" si="6"/>
        <v>624</v>
      </c>
      <c r="EK6" s="16">
        <f t="shared" si="6"/>
        <v>528</v>
      </c>
      <c r="EL6" s="16">
        <f t="shared" si="6"/>
        <v>528</v>
      </c>
      <c r="EM6" s="16">
        <f t="shared" si="6"/>
        <v>528</v>
      </c>
      <c r="EN6" s="16">
        <f t="shared" si="6"/>
        <v>528</v>
      </c>
      <c r="EO6" s="16">
        <f t="shared" si="6"/>
        <v>528</v>
      </c>
      <c r="EP6" s="16">
        <f t="shared" si="6"/>
        <v>528</v>
      </c>
      <c r="EQ6" s="16">
        <f t="shared" si="6"/>
        <v>528</v>
      </c>
      <c r="ER6" s="16">
        <f t="shared" si="6"/>
        <v>576</v>
      </c>
      <c r="ES6" s="16">
        <f t="shared" si="6"/>
        <v>576</v>
      </c>
      <c r="ET6" s="16">
        <f t="shared" si="6"/>
        <v>576</v>
      </c>
      <c r="EU6" s="16">
        <f t="shared" si="6"/>
        <v>576</v>
      </c>
      <c r="EV6" s="16">
        <f t="shared" si="6"/>
        <v>576</v>
      </c>
      <c r="EW6" s="16">
        <f t="shared" si="6"/>
        <v>576</v>
      </c>
      <c r="EX6" s="16">
        <f t="shared" si="6"/>
        <v>576</v>
      </c>
      <c r="EY6" s="16">
        <f t="shared" si="6"/>
        <v>576</v>
      </c>
      <c r="EZ6" s="16">
        <f t="shared" si="6"/>
        <v>576</v>
      </c>
      <c r="FA6" s="16">
        <f t="shared" si="6"/>
        <v>576</v>
      </c>
      <c r="FB6" s="16">
        <f t="shared" si="6"/>
        <v>576</v>
      </c>
      <c r="FC6" s="16">
        <f t="shared" si="6"/>
        <v>576</v>
      </c>
      <c r="FD6" s="16">
        <f t="shared" si="6"/>
        <v>576</v>
      </c>
      <c r="FE6" s="16">
        <f t="shared" si="6"/>
        <v>576</v>
      </c>
      <c r="FF6" s="16">
        <f t="shared" si="6"/>
        <v>576</v>
      </c>
      <c r="FG6" s="16">
        <f t="shared" si="6"/>
        <v>576</v>
      </c>
      <c r="FH6" s="16">
        <f t="shared" si="6"/>
        <v>576</v>
      </c>
      <c r="FI6" s="16">
        <f t="shared" si="6"/>
        <v>576</v>
      </c>
      <c r="FJ6" s="16">
        <f t="shared" si="6"/>
        <v>576</v>
      </c>
      <c r="FK6" s="16">
        <f t="shared" si="6"/>
        <v>576</v>
      </c>
      <c r="FL6" s="16">
        <f t="shared" si="6"/>
        <v>576</v>
      </c>
      <c r="FM6" s="16">
        <f t="shared" si="6"/>
        <v>576</v>
      </c>
      <c r="FN6" s="16">
        <f t="shared" si="6"/>
        <v>322.5</v>
      </c>
      <c r="FO6" s="16">
        <f t="shared" si="6"/>
        <v>330</v>
      </c>
      <c r="FP6" s="16">
        <f t="shared" si="6"/>
        <v>337.5</v>
      </c>
      <c r="FQ6" s="16">
        <f t="shared" si="6"/>
        <v>345</v>
      </c>
      <c r="FR6" s="16">
        <f t="shared" si="6"/>
        <v>352.5</v>
      </c>
      <c r="FS6" s="16">
        <f t="shared" si="6"/>
        <v>360</v>
      </c>
      <c r="FT6" s="16">
        <f t="shared" si="6"/>
        <v>360</v>
      </c>
      <c r="FU6" s="16">
        <f t="shared" si="6"/>
        <v>360</v>
      </c>
      <c r="FV6" s="16">
        <f t="shared" si="6"/>
        <v>480</v>
      </c>
      <c r="FW6" s="16">
        <f t="shared" si="6"/>
        <v>480</v>
      </c>
      <c r="FX6" s="16">
        <f t="shared" si="6"/>
        <v>480</v>
      </c>
      <c r="FY6" s="16">
        <f t="shared" si="6"/>
        <v>480</v>
      </c>
      <c r="FZ6" s="16">
        <f t="shared" si="6"/>
        <v>480</v>
      </c>
      <c r="GA6" s="16">
        <f t="shared" si="6"/>
        <v>480</v>
      </c>
      <c r="GB6" s="16">
        <f t="shared" si="6"/>
        <v>480</v>
      </c>
      <c r="GC6" s="16">
        <f t="shared" si="6"/>
        <v>480</v>
      </c>
      <c r="GD6" s="16">
        <f t="shared" si="6"/>
        <v>480</v>
      </c>
      <c r="GE6" s="16">
        <f t="shared" si="6"/>
        <v>480</v>
      </c>
      <c r="GF6" s="16">
        <f t="shared" si="6"/>
        <v>480</v>
      </c>
      <c r="GG6" s="16">
        <f t="shared" si="6"/>
        <v>480</v>
      </c>
      <c r="GH6" s="16">
        <f t="shared" si="6"/>
        <v>480</v>
      </c>
      <c r="GI6" s="16">
        <f t="shared" si="6"/>
        <v>480</v>
      </c>
      <c r="GJ6" s="16">
        <f t="shared" si="6"/>
        <v>480</v>
      </c>
      <c r="GK6" s="16">
        <f t="shared" si="6"/>
        <v>480</v>
      </c>
      <c r="GL6" s="16">
        <f t="shared" si="6"/>
        <v>480</v>
      </c>
      <c r="GM6" s="16">
        <f t="shared" si="6"/>
        <v>480</v>
      </c>
      <c r="GN6" s="16">
        <f t="shared" si="6"/>
        <v>480</v>
      </c>
      <c r="GO6" s="16">
        <f t="shared" ref="GO6:HJ6" si="7">GO3*GO5</f>
        <v>480</v>
      </c>
      <c r="GP6" s="16">
        <f t="shared" si="7"/>
        <v>480</v>
      </c>
      <c r="GQ6" s="16">
        <f t="shared" si="7"/>
        <v>480</v>
      </c>
      <c r="GR6" s="16">
        <f t="shared" si="7"/>
        <v>480</v>
      </c>
      <c r="GS6" s="16">
        <f t="shared" si="7"/>
        <v>480</v>
      </c>
      <c r="GT6" s="16">
        <f t="shared" si="7"/>
        <v>768</v>
      </c>
      <c r="GU6" s="16">
        <f t="shared" si="7"/>
        <v>768</v>
      </c>
      <c r="GV6" s="16">
        <f t="shared" si="7"/>
        <v>768</v>
      </c>
      <c r="GW6" s="16">
        <f t="shared" si="7"/>
        <v>768</v>
      </c>
      <c r="GX6" s="16">
        <f t="shared" si="7"/>
        <v>768</v>
      </c>
      <c r="GY6" s="16">
        <f t="shared" si="7"/>
        <v>768</v>
      </c>
      <c r="GZ6" s="16">
        <f t="shared" si="7"/>
        <v>768</v>
      </c>
      <c r="HA6" s="16">
        <f t="shared" si="7"/>
        <v>768</v>
      </c>
      <c r="HB6" s="16">
        <f t="shared" si="7"/>
        <v>768</v>
      </c>
      <c r="HC6" s="16">
        <f t="shared" si="7"/>
        <v>768</v>
      </c>
      <c r="HD6" s="16">
        <f t="shared" si="7"/>
        <v>768</v>
      </c>
      <c r="HE6" s="16">
        <f t="shared" si="7"/>
        <v>768</v>
      </c>
      <c r="HF6" s="16">
        <f t="shared" si="7"/>
        <v>768</v>
      </c>
      <c r="HG6" s="16">
        <f t="shared" si="7"/>
        <v>768</v>
      </c>
      <c r="HH6" s="16">
        <f t="shared" si="7"/>
        <v>768</v>
      </c>
      <c r="HI6" s="16">
        <f t="shared" si="7"/>
        <v>768</v>
      </c>
      <c r="HJ6" s="16">
        <f t="shared" si="7"/>
        <v>768</v>
      </c>
    </row>
    <row r="7" spans="1:218" s="3" customFormat="1" x14ac:dyDescent="0.25">
      <c r="B7" s="20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</row>
    <row r="8" spans="1:218" s="3" customFormat="1" x14ac:dyDescent="0.25">
      <c r="B8" s="39" t="s">
        <v>82</v>
      </c>
      <c r="C8" s="16"/>
      <c r="D8" s="16"/>
      <c r="E8" s="16" t="str">
        <f t="shared" ref="E8:BP8" si="8">_xlfn.CONCAT(E2,"-",E3)</f>
        <v>F5-6</v>
      </c>
      <c r="F8" s="16" t="str">
        <f t="shared" si="8"/>
        <v>F5-6</v>
      </c>
      <c r="G8" s="16" t="str">
        <f t="shared" si="8"/>
        <v>F5-6</v>
      </c>
      <c r="H8" s="16" t="str">
        <f t="shared" si="8"/>
        <v>F5-6</v>
      </c>
      <c r="I8" s="16" t="str">
        <f t="shared" si="8"/>
        <v>F5-6</v>
      </c>
      <c r="J8" s="16" t="str">
        <f t="shared" si="8"/>
        <v>F5-6</v>
      </c>
      <c r="K8" s="16" t="str">
        <f t="shared" si="8"/>
        <v>F5-6</v>
      </c>
      <c r="L8" s="16" t="str">
        <f t="shared" si="8"/>
        <v>F5-6</v>
      </c>
      <c r="M8" s="16" t="str">
        <f t="shared" si="8"/>
        <v>F5-6</v>
      </c>
      <c r="N8" s="16" t="str">
        <f t="shared" si="8"/>
        <v>F5-7</v>
      </c>
      <c r="O8" s="16" t="str">
        <f t="shared" si="8"/>
        <v>F5-7</v>
      </c>
      <c r="P8" s="16" t="str">
        <f t="shared" si="8"/>
        <v>F5-7</v>
      </c>
      <c r="Q8" s="16" t="str">
        <f t="shared" si="8"/>
        <v>F5-7</v>
      </c>
      <c r="R8" s="16" t="str">
        <f t="shared" si="8"/>
        <v>F5-7</v>
      </c>
      <c r="S8" s="16" t="str">
        <f t="shared" si="8"/>
        <v>F5-7</v>
      </c>
      <c r="T8" s="16" t="str">
        <f t="shared" si="8"/>
        <v>F5-7</v>
      </c>
      <c r="U8" s="16" t="str">
        <f t="shared" si="8"/>
        <v>F5-7</v>
      </c>
      <c r="V8" s="16" t="str">
        <f t="shared" si="8"/>
        <v>F5-7</v>
      </c>
      <c r="W8" s="16" t="str">
        <f t="shared" si="8"/>
        <v>F5-7</v>
      </c>
      <c r="X8" s="16" t="str">
        <f t="shared" si="8"/>
        <v>F5-1</v>
      </c>
      <c r="Y8" s="16" t="str">
        <f t="shared" si="8"/>
        <v>F5-1</v>
      </c>
      <c r="Z8" s="16" t="str">
        <f t="shared" si="8"/>
        <v>F5-1</v>
      </c>
      <c r="AA8" s="16" t="str">
        <f t="shared" si="8"/>
        <v>F5-1</v>
      </c>
      <c r="AB8" s="16" t="str">
        <f t="shared" si="8"/>
        <v>F5-1</v>
      </c>
      <c r="AC8" s="16" t="str">
        <f t="shared" si="8"/>
        <v>F5-1</v>
      </c>
      <c r="AD8" s="16" t="str">
        <f t="shared" si="8"/>
        <v>F5-1</v>
      </c>
      <c r="AE8" s="16" t="str">
        <f t="shared" si="8"/>
        <v>F5-1</v>
      </c>
      <c r="AF8" s="16" t="str">
        <f t="shared" si="8"/>
        <v>F5-1</v>
      </c>
      <c r="AG8" s="16" t="str">
        <f t="shared" si="8"/>
        <v>F5-1</v>
      </c>
      <c r="AH8" s="16" t="str">
        <f t="shared" si="8"/>
        <v>F5-1</v>
      </c>
      <c r="AI8" s="16" t="str">
        <f t="shared" si="8"/>
        <v>F5-5</v>
      </c>
      <c r="AJ8" s="16" t="str">
        <f t="shared" si="8"/>
        <v>F5-5</v>
      </c>
      <c r="AK8" s="16" t="str">
        <f t="shared" si="8"/>
        <v>F5-5</v>
      </c>
      <c r="AL8" s="16" t="str">
        <f t="shared" si="8"/>
        <v>F5-5</v>
      </c>
      <c r="AM8" s="16" t="str">
        <f t="shared" si="8"/>
        <v>F5-5</v>
      </c>
      <c r="AN8" s="16" t="str">
        <f t="shared" si="8"/>
        <v>F5-5</v>
      </c>
      <c r="AO8" s="16" t="str">
        <f t="shared" si="8"/>
        <v>F5-5</v>
      </c>
      <c r="AP8" s="16" t="str">
        <f t="shared" si="8"/>
        <v>F5-5</v>
      </c>
      <c r="AQ8" s="16" t="str">
        <f t="shared" si="8"/>
        <v>F5-5</v>
      </c>
      <c r="AR8" s="16" t="str">
        <f t="shared" si="8"/>
        <v>F5-2</v>
      </c>
      <c r="AS8" s="16" t="str">
        <f t="shared" si="8"/>
        <v>F5-2</v>
      </c>
      <c r="AT8" s="16" t="str">
        <f t="shared" si="8"/>
        <v>F5-2</v>
      </c>
      <c r="AU8" s="16" t="str">
        <f t="shared" si="8"/>
        <v>F5-2</v>
      </c>
      <c r="AV8" s="16" t="str">
        <f t="shared" si="8"/>
        <v>F5-2</v>
      </c>
      <c r="AW8" s="16" t="str">
        <f t="shared" si="8"/>
        <v>F5-2</v>
      </c>
      <c r="AX8" s="16" t="str">
        <f t="shared" si="8"/>
        <v>F5-2</v>
      </c>
      <c r="AY8" s="16" t="str">
        <f t="shared" si="8"/>
        <v>F5-2</v>
      </c>
      <c r="AZ8" s="16" t="str">
        <f t="shared" si="8"/>
        <v>F5-2</v>
      </c>
      <c r="BA8" s="16" t="str">
        <f t="shared" si="8"/>
        <v>F5-9</v>
      </c>
      <c r="BB8" s="16" t="str">
        <f t="shared" si="8"/>
        <v>F5-9</v>
      </c>
      <c r="BC8" s="16" t="str">
        <f t="shared" si="8"/>
        <v>F5-9</v>
      </c>
      <c r="BD8" s="16" t="str">
        <f t="shared" si="8"/>
        <v>F5-9</v>
      </c>
      <c r="BE8" s="16" t="str">
        <f t="shared" si="8"/>
        <v>F5-9</v>
      </c>
      <c r="BF8" s="16" t="str">
        <f t="shared" si="8"/>
        <v>F5-9</v>
      </c>
      <c r="BG8" s="16" t="str">
        <f t="shared" si="8"/>
        <v>F5-9</v>
      </c>
      <c r="BH8" s="16" t="str">
        <f t="shared" si="8"/>
        <v>F5-9</v>
      </c>
      <c r="BI8" s="16" t="str">
        <f t="shared" si="8"/>
        <v>F5-9</v>
      </c>
      <c r="BJ8" s="16" t="str">
        <f t="shared" si="8"/>
        <v>F5-15</v>
      </c>
      <c r="BK8" s="16" t="str">
        <f t="shared" si="8"/>
        <v>F5-15</v>
      </c>
      <c r="BL8" s="16" t="str">
        <f t="shared" si="8"/>
        <v>F5-15</v>
      </c>
      <c r="BM8" s="16" t="str">
        <f t="shared" si="8"/>
        <v>F5-15</v>
      </c>
      <c r="BN8" s="16" t="str">
        <f t="shared" si="8"/>
        <v>F5-15</v>
      </c>
      <c r="BO8" s="16" t="str">
        <f t="shared" si="8"/>
        <v>F5-15</v>
      </c>
      <c r="BP8" s="16" t="str">
        <f t="shared" si="8"/>
        <v>F5-15</v>
      </c>
      <c r="BQ8" s="16" t="str">
        <f t="shared" ref="BQ8:EB8" si="9">_xlfn.CONCAT(BQ2,"-",BQ3)</f>
        <v>F5-15</v>
      </c>
      <c r="BR8" s="16" t="str">
        <f t="shared" si="9"/>
        <v>F5-15</v>
      </c>
      <c r="BS8" s="16" t="str">
        <f t="shared" si="9"/>
        <v>F5-15</v>
      </c>
      <c r="BT8" s="16" t="str">
        <f t="shared" si="9"/>
        <v>F5-15</v>
      </c>
      <c r="BU8" s="16" t="str">
        <f t="shared" si="9"/>
        <v>F5-15</v>
      </c>
      <c r="BV8" s="16" t="str">
        <f t="shared" si="9"/>
        <v>F5-15</v>
      </c>
      <c r="BW8" s="16" t="str">
        <f t="shared" si="9"/>
        <v>F5-15</v>
      </c>
      <c r="BX8" s="16" t="str">
        <f t="shared" si="9"/>
        <v>F5-15</v>
      </c>
      <c r="BY8" s="16" t="str">
        <f t="shared" si="9"/>
        <v>F5-15</v>
      </c>
      <c r="BZ8" s="16" t="str">
        <f t="shared" si="9"/>
        <v>F5-15</v>
      </c>
      <c r="CA8" s="16" t="str">
        <f t="shared" si="9"/>
        <v>F5-15</v>
      </c>
      <c r="CB8" s="16" t="str">
        <f t="shared" si="9"/>
        <v>F5-15</v>
      </c>
      <c r="CC8" s="16" t="str">
        <f t="shared" si="9"/>
        <v>F5-15</v>
      </c>
      <c r="CD8" s="16" t="str">
        <f t="shared" si="9"/>
        <v>F5-15</v>
      </c>
      <c r="CE8" s="16" t="str">
        <f t="shared" si="9"/>
        <v>F5-15</v>
      </c>
      <c r="CF8" s="16" t="str">
        <f t="shared" si="9"/>
        <v>F5-15</v>
      </c>
      <c r="CG8" s="16" t="str">
        <f t="shared" si="9"/>
        <v>F5-15</v>
      </c>
      <c r="CH8" s="16" t="str">
        <f t="shared" si="9"/>
        <v>F5-15</v>
      </c>
      <c r="CI8" s="16" t="str">
        <f t="shared" si="9"/>
        <v>F5-15</v>
      </c>
      <c r="CJ8" s="16" t="str">
        <f t="shared" si="9"/>
        <v>F5-15</v>
      </c>
      <c r="CK8" s="16" t="str">
        <f t="shared" si="9"/>
        <v>F5-15</v>
      </c>
      <c r="CL8" s="16" t="str">
        <f t="shared" si="9"/>
        <v>F5-15</v>
      </c>
      <c r="CM8" s="16" t="str">
        <f t="shared" si="9"/>
        <v>F5-15</v>
      </c>
      <c r="CN8" s="16" t="str">
        <f t="shared" si="9"/>
        <v>F5-8</v>
      </c>
      <c r="CO8" s="16" t="str">
        <f t="shared" si="9"/>
        <v>F5-8</v>
      </c>
      <c r="CP8" s="16" t="str">
        <f t="shared" si="9"/>
        <v>F5-8</v>
      </c>
      <c r="CQ8" s="16" t="str">
        <f t="shared" si="9"/>
        <v>F5-8</v>
      </c>
      <c r="CR8" s="16" t="str">
        <f t="shared" si="9"/>
        <v>F5-8</v>
      </c>
      <c r="CS8" s="16" t="str">
        <f t="shared" si="9"/>
        <v>F5-8</v>
      </c>
      <c r="CT8" s="16" t="str">
        <f t="shared" si="9"/>
        <v>F5-8</v>
      </c>
      <c r="CU8" s="16" t="str">
        <f t="shared" si="9"/>
        <v>F5-8</v>
      </c>
      <c r="CV8" s="16" t="str">
        <f t="shared" si="9"/>
        <v>F5-8</v>
      </c>
      <c r="CW8" s="16" t="str">
        <f t="shared" si="9"/>
        <v>F5-8</v>
      </c>
      <c r="CX8" s="16" t="str">
        <f t="shared" si="9"/>
        <v>F5-8</v>
      </c>
      <c r="CY8" s="16" t="str">
        <f t="shared" si="9"/>
        <v>F5-8</v>
      </c>
      <c r="CZ8" s="16" t="str">
        <f t="shared" si="9"/>
        <v>F5-8</v>
      </c>
      <c r="DA8" s="16" t="str">
        <f t="shared" si="9"/>
        <v>F5-8</v>
      </c>
      <c r="DB8" s="16" t="str">
        <f t="shared" si="9"/>
        <v>F5-14</v>
      </c>
      <c r="DC8" s="16" t="str">
        <f t="shared" si="9"/>
        <v>F5-14</v>
      </c>
      <c r="DD8" s="16" t="str">
        <f t="shared" si="9"/>
        <v>F5-14</v>
      </c>
      <c r="DE8" s="16" t="str">
        <f t="shared" si="9"/>
        <v>F5-14</v>
      </c>
      <c r="DF8" s="16" t="str">
        <f t="shared" si="9"/>
        <v>F5-14</v>
      </c>
      <c r="DG8" s="16" t="str">
        <f t="shared" si="9"/>
        <v>F5-14</v>
      </c>
      <c r="DH8" s="16" t="str">
        <f t="shared" si="9"/>
        <v>F5-14</v>
      </c>
      <c r="DI8" s="16" t="str">
        <f t="shared" si="9"/>
        <v>F5-14</v>
      </c>
      <c r="DJ8" s="16" t="str">
        <f t="shared" si="9"/>
        <v>F5-14</v>
      </c>
      <c r="DK8" s="16" t="str">
        <f t="shared" si="9"/>
        <v>F5-14</v>
      </c>
      <c r="DL8" s="16" t="str">
        <f t="shared" si="9"/>
        <v>F5-14</v>
      </c>
      <c r="DM8" s="16" t="str">
        <f t="shared" si="9"/>
        <v>F5-14</v>
      </c>
      <c r="DN8" s="16" t="str">
        <f t="shared" si="9"/>
        <v>F5-14</v>
      </c>
      <c r="DO8" s="16" t="str">
        <f t="shared" si="9"/>
        <v>F5-14</v>
      </c>
      <c r="DP8" s="16" t="str">
        <f t="shared" si="9"/>
        <v>F5-14</v>
      </c>
      <c r="DQ8" s="16" t="str">
        <f t="shared" si="9"/>
        <v>F5-14</v>
      </c>
      <c r="DR8" s="16" t="str">
        <f t="shared" si="9"/>
        <v>F5-14</v>
      </c>
      <c r="DS8" s="16" t="str">
        <f t="shared" si="9"/>
        <v>F5-14</v>
      </c>
      <c r="DT8" s="16" t="str">
        <f t="shared" si="9"/>
        <v>F5-14</v>
      </c>
      <c r="DU8" s="16" t="str">
        <f t="shared" si="9"/>
        <v>F5-14</v>
      </c>
      <c r="DV8" s="16" t="str">
        <f t="shared" si="9"/>
        <v>F5-14</v>
      </c>
      <c r="DW8" s="16" t="str">
        <f t="shared" si="9"/>
        <v>F5-14</v>
      </c>
      <c r="DX8" s="16" t="str">
        <f t="shared" si="9"/>
        <v>F5-14</v>
      </c>
      <c r="DY8" s="16" t="str">
        <f t="shared" si="9"/>
        <v>F5-14</v>
      </c>
      <c r="DZ8" s="16" t="str">
        <f t="shared" si="9"/>
        <v>F5-14</v>
      </c>
      <c r="EA8" s="16" t="str">
        <f t="shared" si="9"/>
        <v>F5-13</v>
      </c>
      <c r="EB8" s="16" t="str">
        <f t="shared" si="9"/>
        <v>F5-13</v>
      </c>
      <c r="EC8" s="16" t="str">
        <f t="shared" ref="EC8:GN8" si="10">_xlfn.CONCAT(EC2,"-",EC3)</f>
        <v>F5-13</v>
      </c>
      <c r="ED8" s="16" t="str">
        <f t="shared" si="10"/>
        <v>F5-13</v>
      </c>
      <c r="EE8" s="16" t="str">
        <f t="shared" si="10"/>
        <v>F5-13</v>
      </c>
      <c r="EF8" s="16" t="str">
        <f t="shared" si="10"/>
        <v>F5-13</v>
      </c>
      <c r="EG8" s="16" t="str">
        <f t="shared" si="10"/>
        <v>F5-13</v>
      </c>
      <c r="EH8" s="16" t="str">
        <f t="shared" si="10"/>
        <v>F5-13</v>
      </c>
      <c r="EI8" s="16" t="str">
        <f t="shared" si="10"/>
        <v>F5-13</v>
      </c>
      <c r="EJ8" s="16" t="str">
        <f t="shared" si="10"/>
        <v>F5-13</v>
      </c>
      <c r="EK8" s="16" t="str">
        <f t="shared" si="10"/>
        <v>F5-11</v>
      </c>
      <c r="EL8" s="16" t="str">
        <f t="shared" si="10"/>
        <v>F5-11</v>
      </c>
      <c r="EM8" s="16" t="str">
        <f t="shared" si="10"/>
        <v>F5-11</v>
      </c>
      <c r="EN8" s="16" t="str">
        <f t="shared" si="10"/>
        <v>F5-11</v>
      </c>
      <c r="EO8" s="16" t="str">
        <f t="shared" si="10"/>
        <v>F5-11</v>
      </c>
      <c r="EP8" s="16" t="str">
        <f t="shared" si="10"/>
        <v>F5-11</v>
      </c>
      <c r="EQ8" s="16" t="str">
        <f t="shared" si="10"/>
        <v>F5-11</v>
      </c>
      <c r="ER8" s="16" t="str">
        <f t="shared" si="10"/>
        <v>F5-12</v>
      </c>
      <c r="ES8" s="16" t="str">
        <f t="shared" si="10"/>
        <v>F5-12</v>
      </c>
      <c r="ET8" s="16" t="str">
        <f t="shared" si="10"/>
        <v>F5-12</v>
      </c>
      <c r="EU8" s="16" t="str">
        <f t="shared" si="10"/>
        <v>F5-12</v>
      </c>
      <c r="EV8" s="16" t="str">
        <f t="shared" si="10"/>
        <v>F5-12</v>
      </c>
      <c r="EW8" s="16" t="str">
        <f t="shared" si="10"/>
        <v>F5-12</v>
      </c>
      <c r="EX8" s="16" t="str">
        <f t="shared" si="10"/>
        <v>F5-12</v>
      </c>
      <c r="EY8" s="16" t="str">
        <f t="shared" si="10"/>
        <v>F5-12</v>
      </c>
      <c r="EZ8" s="16" t="str">
        <f t="shared" si="10"/>
        <v>F5-12</v>
      </c>
      <c r="FA8" s="16" t="str">
        <f t="shared" si="10"/>
        <v>F5-12</v>
      </c>
      <c r="FB8" s="16" t="str">
        <f t="shared" si="10"/>
        <v>F5-12</v>
      </c>
      <c r="FC8" s="16" t="str">
        <f t="shared" si="10"/>
        <v>F5-12</v>
      </c>
      <c r="FD8" s="16" t="str">
        <f t="shared" si="10"/>
        <v>F5-12</v>
      </c>
      <c r="FE8" s="16" t="str">
        <f t="shared" si="10"/>
        <v>F5-12</v>
      </c>
      <c r="FF8" s="16" t="str">
        <f t="shared" si="10"/>
        <v>F5-12</v>
      </c>
      <c r="FG8" s="16" t="str">
        <f t="shared" si="10"/>
        <v>F5-12</v>
      </c>
      <c r="FH8" s="16" t="str">
        <f t="shared" si="10"/>
        <v>F5-12</v>
      </c>
      <c r="FI8" s="16" t="str">
        <f t="shared" si="10"/>
        <v>F5-12</v>
      </c>
      <c r="FJ8" s="16" t="str">
        <f t="shared" si="10"/>
        <v>F5-12</v>
      </c>
      <c r="FK8" s="16" t="str">
        <f t="shared" si="10"/>
        <v>F5-12</v>
      </c>
      <c r="FL8" s="16" t="str">
        <f t="shared" si="10"/>
        <v>F5-12</v>
      </c>
      <c r="FM8" s="16" t="str">
        <f t="shared" si="10"/>
        <v>F5-12</v>
      </c>
      <c r="FN8" s="16" t="str">
        <f t="shared" si="10"/>
        <v>F5-7.5</v>
      </c>
      <c r="FO8" s="16" t="str">
        <f t="shared" si="10"/>
        <v>F5-7.5</v>
      </c>
      <c r="FP8" s="16" t="str">
        <f t="shared" si="10"/>
        <v>F5-7.5</v>
      </c>
      <c r="FQ8" s="16" t="str">
        <f t="shared" si="10"/>
        <v>F5-7.5</v>
      </c>
      <c r="FR8" s="16" t="str">
        <f t="shared" si="10"/>
        <v>F5-7.5</v>
      </c>
      <c r="FS8" s="16" t="str">
        <f t="shared" si="10"/>
        <v>F5-7.5</v>
      </c>
      <c r="FT8" s="16" t="str">
        <f t="shared" si="10"/>
        <v>F5-7.5</v>
      </c>
      <c r="FU8" s="16" t="str">
        <f t="shared" si="10"/>
        <v>F5-7.5</v>
      </c>
      <c r="FV8" s="16" t="str">
        <f t="shared" si="10"/>
        <v>F5-10</v>
      </c>
      <c r="FW8" s="16" t="str">
        <f t="shared" si="10"/>
        <v>F5-10</v>
      </c>
      <c r="FX8" s="16" t="str">
        <f t="shared" si="10"/>
        <v>F5-10</v>
      </c>
      <c r="FY8" s="16" t="str">
        <f t="shared" si="10"/>
        <v>F5-10</v>
      </c>
      <c r="FZ8" s="16" t="str">
        <f t="shared" si="10"/>
        <v>F5-10</v>
      </c>
      <c r="GA8" s="16" t="str">
        <f t="shared" si="10"/>
        <v>F5-10</v>
      </c>
      <c r="GB8" s="16" t="str">
        <f t="shared" si="10"/>
        <v>F5-10</v>
      </c>
      <c r="GC8" s="16" t="str">
        <f t="shared" si="10"/>
        <v>F5-10</v>
      </c>
      <c r="GD8" s="16" t="str">
        <f t="shared" si="10"/>
        <v>F5-10</v>
      </c>
      <c r="GE8" s="16" t="str">
        <f t="shared" si="10"/>
        <v>F5-10</v>
      </c>
      <c r="GF8" s="16" t="str">
        <f t="shared" si="10"/>
        <v>F5-10</v>
      </c>
      <c r="GG8" s="16" t="str">
        <f t="shared" si="10"/>
        <v>F5-10</v>
      </c>
      <c r="GH8" s="16" t="str">
        <f t="shared" si="10"/>
        <v>F5-10</v>
      </c>
      <c r="GI8" s="16" t="str">
        <f t="shared" si="10"/>
        <v>F5-10</v>
      </c>
      <c r="GJ8" s="16" t="str">
        <f t="shared" si="10"/>
        <v>F5-10</v>
      </c>
      <c r="GK8" s="16" t="str">
        <f t="shared" si="10"/>
        <v>F5-10</v>
      </c>
      <c r="GL8" s="16" t="str">
        <f t="shared" si="10"/>
        <v>F5-10</v>
      </c>
      <c r="GM8" s="16" t="str">
        <f t="shared" si="10"/>
        <v>F5-10</v>
      </c>
      <c r="GN8" s="16" t="str">
        <f t="shared" si="10"/>
        <v>F5-10</v>
      </c>
      <c r="GO8" s="16" t="str">
        <f t="shared" ref="GO8:HJ8" si="11">_xlfn.CONCAT(GO2,"-",GO3)</f>
        <v>F5-10</v>
      </c>
      <c r="GP8" s="16" t="str">
        <f t="shared" si="11"/>
        <v>F5-10</v>
      </c>
      <c r="GQ8" s="16" t="str">
        <f t="shared" si="11"/>
        <v>F5-10</v>
      </c>
      <c r="GR8" s="16" t="str">
        <f t="shared" si="11"/>
        <v>F5-10</v>
      </c>
      <c r="GS8" s="16" t="str">
        <f t="shared" si="11"/>
        <v>F5-10</v>
      </c>
      <c r="GT8" s="16" t="str">
        <f t="shared" si="11"/>
        <v>F5-16</v>
      </c>
      <c r="GU8" s="16" t="str">
        <f t="shared" si="11"/>
        <v>F5-16</v>
      </c>
      <c r="GV8" s="16" t="str">
        <f t="shared" si="11"/>
        <v>F5-16</v>
      </c>
      <c r="GW8" s="16" t="str">
        <f t="shared" si="11"/>
        <v>F5-16</v>
      </c>
      <c r="GX8" s="16" t="str">
        <f t="shared" si="11"/>
        <v>F5-16</v>
      </c>
      <c r="GY8" s="16" t="str">
        <f t="shared" si="11"/>
        <v>F5-16</v>
      </c>
      <c r="GZ8" s="16" t="str">
        <f t="shared" si="11"/>
        <v>F5-16</v>
      </c>
      <c r="HA8" s="16" t="str">
        <f t="shared" si="11"/>
        <v>F5-16</v>
      </c>
      <c r="HB8" s="16" t="str">
        <f t="shared" si="11"/>
        <v>F5-16</v>
      </c>
      <c r="HC8" s="16" t="str">
        <f t="shared" si="11"/>
        <v>F5-16</v>
      </c>
      <c r="HD8" s="16" t="str">
        <f t="shared" si="11"/>
        <v>F5-16</v>
      </c>
      <c r="HE8" s="16" t="str">
        <f t="shared" si="11"/>
        <v>F5-16</v>
      </c>
      <c r="HF8" s="16" t="str">
        <f t="shared" si="11"/>
        <v>F5-16</v>
      </c>
      <c r="HG8" s="16" t="str">
        <f t="shared" si="11"/>
        <v>F5-16</v>
      </c>
      <c r="HH8" s="16" t="str">
        <f t="shared" si="11"/>
        <v>F5-16</v>
      </c>
      <c r="HI8" s="16" t="str">
        <f t="shared" si="11"/>
        <v>F5-16</v>
      </c>
      <c r="HJ8" s="16" t="str">
        <f t="shared" si="11"/>
        <v>F5-16</v>
      </c>
    </row>
    <row r="9" spans="1:218" s="3" customFormat="1" x14ac:dyDescent="0.25">
      <c r="B9" s="24" t="s">
        <v>11</v>
      </c>
      <c r="C9" s="16">
        <v>7</v>
      </c>
      <c r="D9" s="16"/>
      <c r="E9" s="16" t="str">
        <f>VLOOKUP(E$8,Conditions!$A:$R,$C9,FALSE)</f>
        <v>Ethanol</v>
      </c>
      <c r="F9" s="16" t="str">
        <f>VLOOKUP(F$8,Conditions!$A:$R,$C9,FALSE)</f>
        <v>Ethanol</v>
      </c>
      <c r="G9" s="16" t="str">
        <f>VLOOKUP(G$8,Conditions!$A:$R,$C9,FALSE)</f>
        <v>Ethanol</v>
      </c>
      <c r="H9" s="16" t="str">
        <f>VLOOKUP(H$8,Conditions!$A:$R,$C9,FALSE)</f>
        <v>Ethanol</v>
      </c>
      <c r="I9" s="16" t="str">
        <f>VLOOKUP(I$8,Conditions!$A:$R,$C9,FALSE)</f>
        <v>Ethanol</v>
      </c>
      <c r="J9" s="16" t="str">
        <f>VLOOKUP(J$8,Conditions!$A:$R,$C9,FALSE)</f>
        <v>Ethanol</v>
      </c>
      <c r="K9" s="16" t="str">
        <f>VLOOKUP(K$8,Conditions!$A:$R,$C9,FALSE)</f>
        <v>Ethanol</v>
      </c>
      <c r="L9" s="16" t="str">
        <f>VLOOKUP(L$8,Conditions!$A:$R,$C9,FALSE)</f>
        <v>Ethanol</v>
      </c>
      <c r="M9" s="16" t="str">
        <f>VLOOKUP(M$8,Conditions!$A:$R,$C9,FALSE)</f>
        <v>Ethanol</v>
      </c>
      <c r="N9" s="16" t="str">
        <f>VLOOKUP(N$8,Conditions!$A:$R,$C9,FALSE)</f>
        <v>Ethanol</v>
      </c>
      <c r="O9" s="16" t="str">
        <f>VLOOKUP(O$8,Conditions!$A:$R,$C9,FALSE)</f>
        <v>Ethanol</v>
      </c>
      <c r="P9" s="16" t="str">
        <f>VLOOKUP(P$8,Conditions!$A:$R,$C9,FALSE)</f>
        <v>Ethanol</v>
      </c>
      <c r="Q9" s="16" t="str">
        <f>VLOOKUP(Q$8,Conditions!$A:$R,$C9,FALSE)</f>
        <v>Ethanol</v>
      </c>
      <c r="R9" s="16" t="str">
        <f>VLOOKUP(R$8,Conditions!$A:$R,$C9,FALSE)</f>
        <v>Ethanol</v>
      </c>
      <c r="S9" s="16" t="str">
        <f>VLOOKUP(S$8,Conditions!$A:$R,$C9,FALSE)</f>
        <v>Ethanol</v>
      </c>
      <c r="T9" s="16" t="str">
        <f>VLOOKUP(T$8,Conditions!$A:$R,$C9,FALSE)</f>
        <v>Ethanol</v>
      </c>
      <c r="U9" s="16" t="str">
        <f>VLOOKUP(U$8,Conditions!$A:$R,$C9,FALSE)</f>
        <v>Ethanol</v>
      </c>
      <c r="V9" s="16" t="str">
        <f>VLOOKUP(V$8,Conditions!$A:$R,$C9,FALSE)</f>
        <v>Ethanol</v>
      </c>
      <c r="W9" s="16" t="str">
        <f>VLOOKUP(W$8,Conditions!$A:$R,$C9,FALSE)</f>
        <v>Ethanol</v>
      </c>
      <c r="X9" s="16" t="str">
        <f>VLOOKUP(X$8,Conditions!$A:$R,$C9,FALSE)</f>
        <v>Ethanol</v>
      </c>
      <c r="Y9" s="16" t="str">
        <f>VLOOKUP(Y$8,Conditions!$A:$R,$C9,FALSE)</f>
        <v>Ethanol</v>
      </c>
      <c r="Z9" s="16" t="str">
        <f>VLOOKUP(Z$8,Conditions!$A:$R,$C9,FALSE)</f>
        <v>Ethanol</v>
      </c>
      <c r="AA9" s="16" t="str">
        <f>VLOOKUP(AA$8,Conditions!$A:$R,$C9,FALSE)</f>
        <v>Ethanol</v>
      </c>
      <c r="AB9" s="16" t="str">
        <f>VLOOKUP(AB$8,Conditions!$A:$R,$C9,FALSE)</f>
        <v>Ethanol</v>
      </c>
      <c r="AC9" s="16" t="str">
        <f>VLOOKUP(AC$8,Conditions!$A:$R,$C9,FALSE)</f>
        <v>Ethanol</v>
      </c>
      <c r="AD9" s="16" t="str">
        <f>VLOOKUP(AD$8,Conditions!$A:$R,$C9,FALSE)</f>
        <v>Ethanol</v>
      </c>
      <c r="AE9" s="16" t="str">
        <f>VLOOKUP(AE$8,Conditions!$A:$R,$C9,FALSE)</f>
        <v>Ethanol</v>
      </c>
      <c r="AF9" s="16" t="str">
        <f>VLOOKUP(AF$8,Conditions!$A:$R,$C9,FALSE)</f>
        <v>Ethanol</v>
      </c>
      <c r="AG9" s="16" t="str">
        <f>VLOOKUP(AG$8,Conditions!$A:$R,$C9,FALSE)</f>
        <v>Ethanol</v>
      </c>
      <c r="AH9" s="16" t="str">
        <f>VLOOKUP(AH$8,Conditions!$A:$R,$C9,FALSE)</f>
        <v>Ethanol</v>
      </c>
      <c r="AI9" s="16" t="str">
        <f>VLOOKUP(AI$8,Conditions!$A:$R,$C9,FALSE)</f>
        <v>Ethanol</v>
      </c>
      <c r="AJ9" s="16" t="str">
        <f>VLOOKUP(AJ$8,Conditions!$A:$R,$C9,FALSE)</f>
        <v>Ethanol</v>
      </c>
      <c r="AK9" s="16" t="str">
        <f>VLOOKUP(AK$8,Conditions!$A:$R,$C9,FALSE)</f>
        <v>Ethanol</v>
      </c>
      <c r="AL9" s="16" t="str">
        <f>VLOOKUP(AL$8,Conditions!$A:$R,$C9,FALSE)</f>
        <v>Ethanol</v>
      </c>
      <c r="AM9" s="16" t="str">
        <f>VLOOKUP(AM$8,Conditions!$A:$R,$C9,FALSE)</f>
        <v>Ethanol</v>
      </c>
      <c r="AN9" s="16" t="str">
        <f>VLOOKUP(AN$8,Conditions!$A:$R,$C9,FALSE)</f>
        <v>Ethanol</v>
      </c>
      <c r="AO9" s="16" t="str">
        <f>VLOOKUP(AO$8,Conditions!$A:$R,$C9,FALSE)</f>
        <v>Ethanol</v>
      </c>
      <c r="AP9" s="16" t="str">
        <f>VLOOKUP(AP$8,Conditions!$A:$R,$C9,FALSE)</f>
        <v>Ethanol</v>
      </c>
      <c r="AQ9" s="16" t="str">
        <f>VLOOKUP(AQ$8,Conditions!$A:$R,$C9,FALSE)</f>
        <v>Ethanol</v>
      </c>
      <c r="AR9" s="16" t="str">
        <f>VLOOKUP(AR$8,Conditions!$A:$R,$C9,FALSE)</f>
        <v>Ethanol</v>
      </c>
      <c r="AS9" s="16" t="str">
        <f>VLOOKUP(AS$8,Conditions!$A:$R,$C9,FALSE)</f>
        <v>Ethanol</v>
      </c>
      <c r="AT9" s="16" t="str">
        <f>VLOOKUP(AT$8,Conditions!$A:$R,$C9,FALSE)</f>
        <v>Ethanol</v>
      </c>
      <c r="AU9" s="16" t="str">
        <f>VLOOKUP(AU$8,Conditions!$A:$R,$C9,FALSE)</f>
        <v>Ethanol</v>
      </c>
      <c r="AV9" s="16" t="str">
        <f>VLOOKUP(AV$8,Conditions!$A:$R,$C9,FALSE)</f>
        <v>Ethanol</v>
      </c>
      <c r="AW9" s="16" t="str">
        <f>VLOOKUP(AW$8,Conditions!$A:$R,$C9,FALSE)</f>
        <v>Ethanol</v>
      </c>
      <c r="AX9" s="16" t="str">
        <f>VLOOKUP(AX$8,Conditions!$A:$R,$C9,FALSE)</f>
        <v>Ethanol</v>
      </c>
      <c r="AY9" s="16" t="str">
        <f>VLOOKUP(AY$8,Conditions!$A:$R,$C9,FALSE)</f>
        <v>Ethanol</v>
      </c>
      <c r="AZ9" s="16" t="str">
        <f>VLOOKUP(AZ$8,Conditions!$A:$R,$C9,FALSE)</f>
        <v>Ethanol</v>
      </c>
      <c r="BA9" s="16" t="str">
        <f>VLOOKUP(BA$8,Conditions!$A:$R,$C9,FALSE)</f>
        <v>Ethanol</v>
      </c>
      <c r="BB9" s="16" t="str">
        <f>VLOOKUP(BB$8,Conditions!$A:$R,$C9,FALSE)</f>
        <v>Ethanol</v>
      </c>
      <c r="BC9" s="16" t="str">
        <f>VLOOKUP(BC$8,Conditions!$A:$R,$C9,FALSE)</f>
        <v>Ethanol</v>
      </c>
      <c r="BD9" s="16" t="str">
        <f>VLOOKUP(BD$8,Conditions!$A:$R,$C9,FALSE)</f>
        <v>Ethanol</v>
      </c>
      <c r="BE9" s="16" t="str">
        <f>VLOOKUP(BE$8,Conditions!$A:$R,$C9,FALSE)</f>
        <v>Ethanol</v>
      </c>
      <c r="BF9" s="16" t="str">
        <f>VLOOKUP(BF$8,Conditions!$A:$R,$C9,FALSE)</f>
        <v>Ethanol</v>
      </c>
      <c r="BG9" s="16" t="str">
        <f>VLOOKUP(BG$8,Conditions!$A:$R,$C9,FALSE)</f>
        <v>Ethanol</v>
      </c>
      <c r="BH9" s="16" t="str">
        <f>VLOOKUP(BH$8,Conditions!$A:$R,$C9,FALSE)</f>
        <v>Ethanol</v>
      </c>
      <c r="BI9" s="16" t="str">
        <f>VLOOKUP(BI$8,Conditions!$A:$R,$C9,FALSE)</f>
        <v>Ethanol</v>
      </c>
      <c r="BJ9" s="16" t="str">
        <f>VLOOKUP(BJ$8,Conditions!$A:$R,$C9,FALSE)</f>
        <v>Ethanol</v>
      </c>
      <c r="BK9" s="16" t="str">
        <f>VLOOKUP(BK$8,Conditions!$A:$R,$C9,FALSE)</f>
        <v>Ethanol</v>
      </c>
      <c r="BL9" s="16" t="str">
        <f>VLOOKUP(BL$8,Conditions!$A:$R,$C9,FALSE)</f>
        <v>Ethanol</v>
      </c>
      <c r="BM9" s="16" t="str">
        <f>VLOOKUP(BM$8,Conditions!$A:$R,$C9,FALSE)</f>
        <v>Ethanol</v>
      </c>
      <c r="BN9" s="16" t="str">
        <f>VLOOKUP(BN$8,Conditions!$A:$R,$C9,FALSE)</f>
        <v>Ethanol</v>
      </c>
      <c r="BO9" s="16" t="str">
        <f>VLOOKUP(BO$8,Conditions!$A:$R,$C9,FALSE)</f>
        <v>Ethanol</v>
      </c>
      <c r="BP9" s="16" t="str">
        <f>VLOOKUP(BP$8,Conditions!$A:$R,$C9,FALSE)</f>
        <v>Ethanol</v>
      </c>
      <c r="BQ9" s="16" t="str">
        <f>VLOOKUP(BQ$8,Conditions!$A:$R,$C9,FALSE)</f>
        <v>Ethanol</v>
      </c>
      <c r="BR9" s="16" t="str">
        <f>VLOOKUP(BR$8,Conditions!$A:$R,$C9,FALSE)</f>
        <v>Ethanol</v>
      </c>
      <c r="BS9" s="16" t="str">
        <f>VLOOKUP(BS$8,Conditions!$A:$R,$C9,FALSE)</f>
        <v>Ethanol</v>
      </c>
      <c r="BT9" s="16" t="str">
        <f>VLOOKUP(BT$8,Conditions!$A:$R,$C9,FALSE)</f>
        <v>Ethanol</v>
      </c>
      <c r="BU9" s="16" t="str">
        <f>VLOOKUP(BU$8,Conditions!$A:$R,$C9,FALSE)</f>
        <v>Ethanol</v>
      </c>
      <c r="BV9" s="16" t="str">
        <f>VLOOKUP(BV$8,Conditions!$A:$R,$C9,FALSE)</f>
        <v>Ethanol</v>
      </c>
      <c r="BW9" s="16" t="str">
        <f>VLOOKUP(BW$8,Conditions!$A:$R,$C9,FALSE)</f>
        <v>Ethanol</v>
      </c>
      <c r="BX9" s="16" t="str">
        <f>VLOOKUP(BX$8,Conditions!$A:$R,$C9,FALSE)</f>
        <v>Ethanol</v>
      </c>
      <c r="BY9" s="16" t="str">
        <f>VLOOKUP(BY$8,Conditions!$A:$R,$C9,FALSE)</f>
        <v>Ethanol</v>
      </c>
      <c r="BZ9" s="16" t="str">
        <f>VLOOKUP(BZ$8,Conditions!$A:$R,$C9,FALSE)</f>
        <v>Ethanol</v>
      </c>
      <c r="CA9" s="16" t="str">
        <f>VLOOKUP(CA$8,Conditions!$A:$R,$C9,FALSE)</f>
        <v>Ethanol</v>
      </c>
      <c r="CB9" s="16" t="str">
        <f>VLOOKUP(CB$8,Conditions!$A:$R,$C9,FALSE)</f>
        <v>Ethanol</v>
      </c>
      <c r="CC9" s="16" t="str">
        <f>VLOOKUP(CC$8,Conditions!$A:$R,$C9,FALSE)</f>
        <v>Ethanol</v>
      </c>
      <c r="CD9" s="16" t="str">
        <f>VLOOKUP(CD$8,Conditions!$A:$R,$C9,FALSE)</f>
        <v>Ethanol</v>
      </c>
      <c r="CE9" s="16" t="str">
        <f>VLOOKUP(CE$8,Conditions!$A:$R,$C9,FALSE)</f>
        <v>Ethanol</v>
      </c>
      <c r="CF9" s="16" t="str">
        <f>VLOOKUP(CF$8,Conditions!$A:$R,$C9,FALSE)</f>
        <v>Ethanol</v>
      </c>
      <c r="CG9" s="16" t="str">
        <f>VLOOKUP(CG$8,Conditions!$A:$R,$C9,FALSE)</f>
        <v>Ethanol</v>
      </c>
      <c r="CH9" s="16" t="str">
        <f>VLOOKUP(CH$8,Conditions!$A:$R,$C9,FALSE)</f>
        <v>Ethanol</v>
      </c>
      <c r="CI9" s="16" t="str">
        <f>VLOOKUP(CI$8,Conditions!$A:$R,$C9,FALSE)</f>
        <v>Ethanol</v>
      </c>
      <c r="CJ9" s="16" t="str">
        <f>VLOOKUP(CJ$8,Conditions!$A:$R,$C9,FALSE)</f>
        <v>Ethanol</v>
      </c>
      <c r="CK9" s="16" t="str">
        <f>VLOOKUP(CK$8,Conditions!$A:$R,$C9,FALSE)</f>
        <v>Ethanol</v>
      </c>
      <c r="CL9" s="16" t="str">
        <f>VLOOKUP(CL$8,Conditions!$A:$R,$C9,FALSE)</f>
        <v>Ethanol</v>
      </c>
      <c r="CM9" s="16" t="str">
        <f>VLOOKUP(CM$8,Conditions!$A:$R,$C9,FALSE)</f>
        <v>Ethanol</v>
      </c>
      <c r="CN9" s="16" t="str">
        <f>VLOOKUP(CN$8,Conditions!$A:$R,$C9,FALSE)</f>
        <v>Ethanol</v>
      </c>
      <c r="CO9" s="16" t="str">
        <f>VLOOKUP(CO$8,Conditions!$A:$R,$C9,FALSE)</f>
        <v>Ethanol</v>
      </c>
      <c r="CP9" s="16" t="str">
        <f>VLOOKUP(CP$8,Conditions!$A:$R,$C9,FALSE)</f>
        <v>Ethanol</v>
      </c>
      <c r="CQ9" s="16" t="str">
        <f>VLOOKUP(CQ$8,Conditions!$A:$R,$C9,FALSE)</f>
        <v>Ethanol</v>
      </c>
      <c r="CR9" s="16" t="str">
        <f>VLOOKUP(CR$8,Conditions!$A:$R,$C9,FALSE)</f>
        <v>Ethanol</v>
      </c>
      <c r="CS9" s="16" t="str">
        <f>VLOOKUP(CS$8,Conditions!$A:$R,$C9,FALSE)</f>
        <v>Ethanol</v>
      </c>
      <c r="CT9" s="16" t="str">
        <f>VLOOKUP(CT$8,Conditions!$A:$R,$C9,FALSE)</f>
        <v>Ethanol</v>
      </c>
      <c r="CU9" s="16" t="str">
        <f>VLOOKUP(CU$8,Conditions!$A:$R,$C9,FALSE)</f>
        <v>Ethanol</v>
      </c>
      <c r="CV9" s="16" t="str">
        <f>VLOOKUP(CV$8,Conditions!$A:$R,$C9,FALSE)</f>
        <v>Ethanol</v>
      </c>
      <c r="CW9" s="16" t="str">
        <f>VLOOKUP(CW$8,Conditions!$A:$R,$C9,FALSE)</f>
        <v>Ethanol</v>
      </c>
      <c r="CX9" s="16" t="str">
        <f>VLOOKUP(CX$8,Conditions!$A:$R,$C9,FALSE)</f>
        <v>Ethanol</v>
      </c>
      <c r="CY9" s="16" t="str">
        <f>VLOOKUP(CY$8,Conditions!$A:$R,$C9,FALSE)</f>
        <v>Ethanol</v>
      </c>
      <c r="CZ9" s="16" t="str">
        <f>VLOOKUP(CZ$8,Conditions!$A:$R,$C9,FALSE)</f>
        <v>Ethanol</v>
      </c>
      <c r="DA9" s="16" t="str">
        <f>VLOOKUP(DA$8,Conditions!$A:$R,$C9,FALSE)</f>
        <v>Ethanol</v>
      </c>
      <c r="DB9" s="16" t="str">
        <f>VLOOKUP(DB$8,Conditions!$A:$R,$C9,FALSE)</f>
        <v>Ethanol</v>
      </c>
      <c r="DC9" s="16" t="str">
        <f>VLOOKUP(DC$8,Conditions!$A:$R,$C9,FALSE)</f>
        <v>Ethanol</v>
      </c>
      <c r="DD9" s="16" t="str">
        <f>VLOOKUP(DD$8,Conditions!$A:$R,$C9,FALSE)</f>
        <v>Ethanol</v>
      </c>
      <c r="DE9" s="16" t="str">
        <f>VLOOKUP(DE$8,Conditions!$A:$R,$C9,FALSE)</f>
        <v>Ethanol</v>
      </c>
      <c r="DF9" s="16" t="str">
        <f>VLOOKUP(DF$8,Conditions!$A:$R,$C9,FALSE)</f>
        <v>Ethanol</v>
      </c>
      <c r="DG9" s="16" t="str">
        <f>VLOOKUP(DG$8,Conditions!$A:$R,$C9,FALSE)</f>
        <v>Ethanol</v>
      </c>
      <c r="DH9" s="16" t="str">
        <f>VLOOKUP(DH$8,Conditions!$A:$R,$C9,FALSE)</f>
        <v>Ethanol</v>
      </c>
      <c r="DI9" s="16" t="str">
        <f>VLOOKUP(DI$8,Conditions!$A:$R,$C9,FALSE)</f>
        <v>Ethanol</v>
      </c>
      <c r="DJ9" s="16" t="str">
        <f>VLOOKUP(DJ$8,Conditions!$A:$R,$C9,FALSE)</f>
        <v>Ethanol</v>
      </c>
      <c r="DK9" s="16" t="str">
        <f>VLOOKUP(DK$8,Conditions!$A:$R,$C9,FALSE)</f>
        <v>Ethanol</v>
      </c>
      <c r="DL9" s="16" t="str">
        <f>VLOOKUP(DL$8,Conditions!$A:$R,$C9,FALSE)</f>
        <v>Ethanol</v>
      </c>
      <c r="DM9" s="16" t="str">
        <f>VLOOKUP(DM$8,Conditions!$A:$R,$C9,FALSE)</f>
        <v>Ethanol</v>
      </c>
      <c r="DN9" s="16" t="str">
        <f>VLOOKUP(DN$8,Conditions!$A:$R,$C9,FALSE)</f>
        <v>Ethanol</v>
      </c>
      <c r="DO9" s="16" t="str">
        <f>VLOOKUP(DO$8,Conditions!$A:$R,$C9,FALSE)</f>
        <v>Ethanol</v>
      </c>
      <c r="DP9" s="16" t="str">
        <f>VLOOKUP(DP$8,Conditions!$A:$R,$C9,FALSE)</f>
        <v>Ethanol</v>
      </c>
      <c r="DQ9" s="16" t="str">
        <f>VLOOKUP(DQ$8,Conditions!$A:$R,$C9,FALSE)</f>
        <v>Ethanol</v>
      </c>
      <c r="DR9" s="16" t="str">
        <f>VLOOKUP(DR$8,Conditions!$A:$R,$C9,FALSE)</f>
        <v>Ethanol</v>
      </c>
      <c r="DS9" s="16" t="str">
        <f>VLOOKUP(DS$8,Conditions!$A:$R,$C9,FALSE)</f>
        <v>Ethanol</v>
      </c>
      <c r="DT9" s="16" t="str">
        <f>VLOOKUP(DT$8,Conditions!$A:$R,$C9,FALSE)</f>
        <v>Ethanol</v>
      </c>
      <c r="DU9" s="16" t="str">
        <f>VLOOKUP(DU$8,Conditions!$A:$R,$C9,FALSE)</f>
        <v>Ethanol</v>
      </c>
      <c r="DV9" s="16" t="str">
        <f>VLOOKUP(DV$8,Conditions!$A:$R,$C9,FALSE)</f>
        <v>Ethanol</v>
      </c>
      <c r="DW9" s="16" t="str">
        <f>VLOOKUP(DW$8,Conditions!$A:$R,$C9,FALSE)</f>
        <v>Ethanol</v>
      </c>
      <c r="DX9" s="16" t="str">
        <f>VLOOKUP(DX$8,Conditions!$A:$R,$C9,FALSE)</f>
        <v>Ethanol</v>
      </c>
      <c r="DY9" s="16" t="str">
        <f>VLOOKUP(DY$8,Conditions!$A:$R,$C9,FALSE)</f>
        <v>Ethanol</v>
      </c>
      <c r="DZ9" s="16" t="str">
        <f>VLOOKUP(DZ$8,Conditions!$A:$R,$C9,FALSE)</f>
        <v>Ethanol</v>
      </c>
      <c r="EA9" s="16" t="str">
        <f>VLOOKUP(EA$8,Conditions!$A:$R,$C9,FALSE)</f>
        <v>Ethanol</v>
      </c>
      <c r="EB9" s="16" t="str">
        <f>VLOOKUP(EB$8,Conditions!$A:$R,$C9,FALSE)</f>
        <v>Ethanol</v>
      </c>
      <c r="EC9" s="16" t="str">
        <f>VLOOKUP(EC$8,Conditions!$A:$R,$C9,FALSE)</f>
        <v>Ethanol</v>
      </c>
      <c r="ED9" s="16" t="str">
        <f>VLOOKUP(ED$8,Conditions!$A:$R,$C9,FALSE)</f>
        <v>Ethanol</v>
      </c>
      <c r="EE9" s="16" t="str">
        <f>VLOOKUP(EE$8,Conditions!$A:$R,$C9,FALSE)</f>
        <v>Ethanol</v>
      </c>
      <c r="EF9" s="16" t="str">
        <f>VLOOKUP(EF$8,Conditions!$A:$R,$C9,FALSE)</f>
        <v>Ethanol</v>
      </c>
      <c r="EG9" s="16" t="str">
        <f>VLOOKUP(EG$8,Conditions!$A:$R,$C9,FALSE)</f>
        <v>Ethanol</v>
      </c>
      <c r="EH9" s="16" t="str">
        <f>VLOOKUP(EH$8,Conditions!$A:$R,$C9,FALSE)</f>
        <v>Ethanol</v>
      </c>
      <c r="EI9" s="16" t="str">
        <f>VLOOKUP(EI$8,Conditions!$A:$R,$C9,FALSE)</f>
        <v>Ethanol</v>
      </c>
      <c r="EJ9" s="16" t="str">
        <f>VLOOKUP(EJ$8,Conditions!$A:$R,$C9,FALSE)</f>
        <v>Ethanol</v>
      </c>
      <c r="EK9" s="16" t="str">
        <f>VLOOKUP(EK$8,Conditions!$A:$R,$C9,FALSE)</f>
        <v>Ethanol</v>
      </c>
      <c r="EL9" s="16" t="str">
        <f>VLOOKUP(EL$8,Conditions!$A:$R,$C9,FALSE)</f>
        <v>Ethanol</v>
      </c>
      <c r="EM9" s="16" t="str">
        <f>VLOOKUP(EM$8,Conditions!$A:$R,$C9,FALSE)</f>
        <v>Ethanol</v>
      </c>
      <c r="EN9" s="16" t="str">
        <f>VLOOKUP(EN$8,Conditions!$A:$R,$C9,FALSE)</f>
        <v>Ethanol</v>
      </c>
      <c r="EO9" s="16" t="str">
        <f>VLOOKUP(EO$8,Conditions!$A:$R,$C9,FALSE)</f>
        <v>Ethanol</v>
      </c>
      <c r="EP9" s="16" t="str">
        <f>VLOOKUP(EP$8,Conditions!$A:$R,$C9,FALSE)</f>
        <v>Ethanol</v>
      </c>
      <c r="EQ9" s="16" t="str">
        <f>VLOOKUP(EQ$8,Conditions!$A:$R,$C9,FALSE)</f>
        <v>Ethanol</v>
      </c>
      <c r="ER9" s="16" t="str">
        <f>VLOOKUP(ER$8,Conditions!$A:$R,$C9,FALSE)</f>
        <v>Ethanol</v>
      </c>
      <c r="ES9" s="16" t="str">
        <f>VLOOKUP(ES$8,Conditions!$A:$R,$C9,FALSE)</f>
        <v>Ethanol</v>
      </c>
      <c r="ET9" s="16" t="str">
        <f>VLOOKUP(ET$8,Conditions!$A:$R,$C9,FALSE)</f>
        <v>Ethanol</v>
      </c>
      <c r="EU9" s="16" t="str">
        <f>VLOOKUP(EU$8,Conditions!$A:$R,$C9,FALSE)</f>
        <v>Ethanol</v>
      </c>
      <c r="EV9" s="16" t="str">
        <f>VLOOKUP(EV$8,Conditions!$A:$R,$C9,FALSE)</f>
        <v>Ethanol</v>
      </c>
      <c r="EW9" s="16" t="str">
        <f>VLOOKUP(EW$8,Conditions!$A:$R,$C9,FALSE)</f>
        <v>Ethanol</v>
      </c>
      <c r="EX9" s="16" t="str">
        <f>VLOOKUP(EX$8,Conditions!$A:$R,$C9,FALSE)</f>
        <v>Ethanol</v>
      </c>
      <c r="EY9" s="16" t="str">
        <f>VLOOKUP(EY$8,Conditions!$A:$R,$C9,FALSE)</f>
        <v>Ethanol</v>
      </c>
      <c r="EZ9" s="16" t="str">
        <f>VLOOKUP(EZ$8,Conditions!$A:$R,$C9,FALSE)</f>
        <v>Ethanol</v>
      </c>
      <c r="FA9" s="16" t="str">
        <f>VLOOKUP(FA$8,Conditions!$A:$R,$C9,FALSE)</f>
        <v>Ethanol</v>
      </c>
      <c r="FB9" s="16" t="str">
        <f>VLOOKUP(FB$8,Conditions!$A:$R,$C9,FALSE)</f>
        <v>Ethanol</v>
      </c>
      <c r="FC9" s="16" t="str">
        <f>VLOOKUP(FC$8,Conditions!$A:$R,$C9,FALSE)</f>
        <v>Ethanol</v>
      </c>
      <c r="FD9" s="16" t="str">
        <f>VLOOKUP(FD$8,Conditions!$A:$R,$C9,FALSE)</f>
        <v>Ethanol</v>
      </c>
      <c r="FE9" s="16" t="str">
        <f>VLOOKUP(FE$8,Conditions!$A:$R,$C9,FALSE)</f>
        <v>Ethanol</v>
      </c>
      <c r="FF9" s="16" t="str">
        <f>VLOOKUP(FF$8,Conditions!$A:$R,$C9,FALSE)</f>
        <v>Ethanol</v>
      </c>
      <c r="FG9" s="16" t="str">
        <f>VLOOKUP(FG$8,Conditions!$A:$R,$C9,FALSE)</f>
        <v>Ethanol</v>
      </c>
      <c r="FH9" s="16" t="str">
        <f>VLOOKUP(FH$8,Conditions!$A:$R,$C9,FALSE)</f>
        <v>Ethanol</v>
      </c>
      <c r="FI9" s="16" t="str">
        <f>VLOOKUP(FI$8,Conditions!$A:$R,$C9,FALSE)</f>
        <v>Ethanol</v>
      </c>
      <c r="FJ9" s="16" t="str">
        <f>VLOOKUP(FJ$8,Conditions!$A:$R,$C9,FALSE)</f>
        <v>Ethanol</v>
      </c>
      <c r="FK9" s="16" t="str">
        <f>VLOOKUP(FK$8,Conditions!$A:$R,$C9,FALSE)</f>
        <v>Ethanol</v>
      </c>
      <c r="FL9" s="16" t="str">
        <f>VLOOKUP(FL$8,Conditions!$A:$R,$C9,FALSE)</f>
        <v>Ethanol</v>
      </c>
      <c r="FM9" s="16" t="str">
        <f>VLOOKUP(FM$8,Conditions!$A:$R,$C9,FALSE)</f>
        <v>Ethanol</v>
      </c>
      <c r="FN9" s="16" t="str">
        <f>VLOOKUP(FN$8,Conditions!$A:$R,$C9,FALSE)</f>
        <v>Ethanol</v>
      </c>
      <c r="FO9" s="16" t="str">
        <f>VLOOKUP(FO$8,Conditions!$A:$R,$C9,FALSE)</f>
        <v>Ethanol</v>
      </c>
      <c r="FP9" s="16" t="str">
        <f>VLOOKUP(FP$8,Conditions!$A:$R,$C9,FALSE)</f>
        <v>Ethanol</v>
      </c>
      <c r="FQ9" s="16" t="str">
        <f>VLOOKUP(FQ$8,Conditions!$A:$R,$C9,FALSE)</f>
        <v>Ethanol</v>
      </c>
      <c r="FR9" s="16" t="str">
        <f>VLOOKUP(FR$8,Conditions!$A:$R,$C9,FALSE)</f>
        <v>Ethanol</v>
      </c>
      <c r="FS9" s="16" t="str">
        <f>VLOOKUP(FS$8,Conditions!$A:$R,$C9,FALSE)</f>
        <v>Ethanol</v>
      </c>
      <c r="FT9" s="16" t="str">
        <f>VLOOKUP(FT$8,Conditions!$A:$R,$C9,FALSE)</f>
        <v>Ethanol</v>
      </c>
      <c r="FU9" s="16" t="str">
        <f>VLOOKUP(FU$8,Conditions!$A:$R,$C9,FALSE)</f>
        <v>Ethanol</v>
      </c>
      <c r="FV9" s="16" t="str">
        <f>VLOOKUP(FV$8,Conditions!$A:$R,$C9,FALSE)</f>
        <v>Ethanol</v>
      </c>
      <c r="FW9" s="16" t="str">
        <f>VLOOKUP(FW$8,Conditions!$A:$R,$C9,FALSE)</f>
        <v>Ethanol</v>
      </c>
      <c r="FX9" s="16" t="str">
        <f>VLOOKUP(FX$8,Conditions!$A:$R,$C9,FALSE)</f>
        <v>Ethanol</v>
      </c>
      <c r="FY9" s="16" t="str">
        <f>VLOOKUP(FY$8,Conditions!$A:$R,$C9,FALSE)</f>
        <v>Ethanol</v>
      </c>
      <c r="FZ9" s="16" t="str">
        <f>VLOOKUP(FZ$8,Conditions!$A:$R,$C9,FALSE)</f>
        <v>Ethanol</v>
      </c>
      <c r="GA9" s="16" t="str">
        <f>VLOOKUP(GA$8,Conditions!$A:$R,$C9,FALSE)</f>
        <v>Ethanol</v>
      </c>
      <c r="GB9" s="16" t="str">
        <f>VLOOKUP(GB$8,Conditions!$A:$R,$C9,FALSE)</f>
        <v>Ethanol</v>
      </c>
      <c r="GC9" s="16" t="str">
        <f>VLOOKUP(GC$8,Conditions!$A:$R,$C9,FALSE)</f>
        <v>Ethanol</v>
      </c>
      <c r="GD9" s="16" t="str">
        <f>VLOOKUP(GD$8,Conditions!$A:$R,$C9,FALSE)</f>
        <v>Ethanol</v>
      </c>
      <c r="GE9" s="16" t="str">
        <f>VLOOKUP(GE$8,Conditions!$A:$R,$C9,FALSE)</f>
        <v>Ethanol</v>
      </c>
      <c r="GF9" s="16" t="str">
        <f>VLOOKUP(GF$8,Conditions!$A:$R,$C9,FALSE)</f>
        <v>Ethanol</v>
      </c>
      <c r="GG9" s="16" t="str">
        <f>VLOOKUP(GG$8,Conditions!$A:$R,$C9,FALSE)</f>
        <v>Ethanol</v>
      </c>
      <c r="GH9" s="16" t="str">
        <f>VLOOKUP(GH$8,Conditions!$A:$R,$C9,FALSE)</f>
        <v>Ethanol</v>
      </c>
      <c r="GI9" s="16" t="str">
        <f>VLOOKUP(GI$8,Conditions!$A:$R,$C9,FALSE)</f>
        <v>Ethanol</v>
      </c>
      <c r="GJ9" s="16" t="str">
        <f>VLOOKUP(GJ$8,Conditions!$A:$R,$C9,FALSE)</f>
        <v>Ethanol</v>
      </c>
      <c r="GK9" s="16" t="str">
        <f>VLOOKUP(GK$8,Conditions!$A:$R,$C9,FALSE)</f>
        <v>Ethanol</v>
      </c>
      <c r="GL9" s="16" t="str">
        <f>VLOOKUP(GL$8,Conditions!$A:$R,$C9,FALSE)</f>
        <v>Ethanol</v>
      </c>
      <c r="GM9" s="16" t="str">
        <f>VLOOKUP(GM$8,Conditions!$A:$R,$C9,FALSE)</f>
        <v>Ethanol</v>
      </c>
      <c r="GN9" s="16" t="str">
        <f>VLOOKUP(GN$8,Conditions!$A:$R,$C9,FALSE)</f>
        <v>Ethanol</v>
      </c>
      <c r="GO9" s="16" t="str">
        <f>VLOOKUP(GO$8,Conditions!$A:$R,$C9,FALSE)</f>
        <v>Ethanol</v>
      </c>
      <c r="GP9" s="16" t="str">
        <f>VLOOKUP(GP$8,Conditions!$A:$R,$C9,FALSE)</f>
        <v>Ethanol</v>
      </c>
      <c r="GQ9" s="16" t="str">
        <f>VLOOKUP(GQ$8,Conditions!$A:$R,$C9,FALSE)</f>
        <v>Ethanol</v>
      </c>
      <c r="GR9" s="16" t="str">
        <f>VLOOKUP(GR$8,Conditions!$A:$R,$C9,FALSE)</f>
        <v>Ethanol</v>
      </c>
      <c r="GS9" s="16" t="str">
        <f>VLOOKUP(GS$8,Conditions!$A:$R,$C9,FALSE)</f>
        <v>Ethanol</v>
      </c>
      <c r="GT9" s="16" t="str">
        <f>VLOOKUP(GT$8,Conditions!$A:$R,$C9,FALSE)</f>
        <v>Ethanol</v>
      </c>
      <c r="GU9" s="16" t="str">
        <f>VLOOKUP(GU$8,Conditions!$A:$R,$C9,FALSE)</f>
        <v>Ethanol</v>
      </c>
      <c r="GV9" s="16" t="str">
        <f>VLOOKUP(GV$8,Conditions!$A:$R,$C9,FALSE)</f>
        <v>Ethanol</v>
      </c>
      <c r="GW9" s="16" t="str">
        <f>VLOOKUP(GW$8,Conditions!$A:$R,$C9,FALSE)</f>
        <v>Ethanol</v>
      </c>
      <c r="GX9" s="16" t="str">
        <f>VLOOKUP(GX$8,Conditions!$A:$R,$C9,FALSE)</f>
        <v>Ethanol</v>
      </c>
      <c r="GY9" s="16" t="str">
        <f>VLOOKUP(GY$8,Conditions!$A:$R,$C9,FALSE)</f>
        <v>Ethanol</v>
      </c>
      <c r="GZ9" s="16" t="str">
        <f>VLOOKUP(GZ$8,Conditions!$A:$R,$C9,FALSE)</f>
        <v>Ethanol</v>
      </c>
      <c r="HA9" s="16" t="str">
        <f>VLOOKUP(HA$8,Conditions!$A:$R,$C9,FALSE)</f>
        <v>Ethanol</v>
      </c>
      <c r="HB9" s="16" t="str">
        <f>VLOOKUP(HB$8,Conditions!$A:$R,$C9,FALSE)</f>
        <v>Ethanol</v>
      </c>
      <c r="HC9" s="16" t="str">
        <f>VLOOKUP(HC$8,Conditions!$A:$R,$C9,FALSE)</f>
        <v>Ethanol</v>
      </c>
      <c r="HD9" s="16" t="str">
        <f>VLOOKUP(HD$8,Conditions!$A:$R,$C9,FALSE)</f>
        <v>Ethanol</v>
      </c>
      <c r="HE9" s="16" t="str">
        <f>VLOOKUP(HE$8,Conditions!$A:$R,$C9,FALSE)</f>
        <v>Ethanol</v>
      </c>
      <c r="HF9" s="16" t="str">
        <f>VLOOKUP(HF$8,Conditions!$A:$R,$C9,FALSE)</f>
        <v>Ethanol</v>
      </c>
      <c r="HG9" s="16" t="str">
        <f>VLOOKUP(HG$8,Conditions!$A:$R,$C9,FALSE)</f>
        <v>Ethanol</v>
      </c>
      <c r="HH9" s="16" t="str">
        <f>VLOOKUP(HH$8,Conditions!$A:$R,$C9,FALSE)</f>
        <v>Ethanol</v>
      </c>
      <c r="HI9" s="16" t="str">
        <f>VLOOKUP(HI$8,Conditions!$A:$R,$C9,FALSE)</f>
        <v>Ethanol</v>
      </c>
      <c r="HJ9" s="16" t="str">
        <f>VLOOKUP(HJ$8,Conditions!$A:$R,$C9,FALSE)</f>
        <v>Ethanol</v>
      </c>
    </row>
    <row r="10" spans="1:218" s="3" customFormat="1" x14ac:dyDescent="0.25">
      <c r="B10" s="39" t="s">
        <v>88</v>
      </c>
      <c r="C10" s="16">
        <v>8</v>
      </c>
      <c r="D10" s="16" t="s">
        <v>86</v>
      </c>
      <c r="E10" s="16">
        <f>VLOOKUP(E$8,Conditions!$A:$R,$C10,FALSE)</f>
        <v>1</v>
      </c>
      <c r="F10" s="16">
        <f>VLOOKUP(F$8,Conditions!$A:$R,$C10,FALSE)</f>
        <v>1</v>
      </c>
      <c r="G10" s="16">
        <f>VLOOKUP(G$8,Conditions!$A:$R,$C10,FALSE)</f>
        <v>1</v>
      </c>
      <c r="H10" s="16">
        <f>VLOOKUP(H$8,Conditions!$A:$R,$C10,FALSE)</f>
        <v>1</v>
      </c>
      <c r="I10" s="16">
        <f>VLOOKUP(I$8,Conditions!$A:$R,$C10,FALSE)</f>
        <v>1</v>
      </c>
      <c r="J10" s="16">
        <f>VLOOKUP(J$8,Conditions!$A:$R,$C10,FALSE)</f>
        <v>1</v>
      </c>
      <c r="K10" s="16">
        <f>VLOOKUP(K$8,Conditions!$A:$R,$C10,FALSE)</f>
        <v>1</v>
      </c>
      <c r="L10" s="16">
        <f>VLOOKUP(L$8,Conditions!$A:$R,$C10,FALSE)</f>
        <v>1</v>
      </c>
      <c r="M10" s="16">
        <f>VLOOKUP(M$8,Conditions!$A:$R,$C10,FALSE)</f>
        <v>1</v>
      </c>
      <c r="N10" s="16">
        <f>VLOOKUP(N$8,Conditions!$A:$R,$C10,FALSE)</f>
        <v>1</v>
      </c>
      <c r="O10" s="16">
        <f>VLOOKUP(O$8,Conditions!$A:$R,$C10,FALSE)</f>
        <v>1</v>
      </c>
      <c r="P10" s="16">
        <f>VLOOKUP(P$8,Conditions!$A:$R,$C10,FALSE)</f>
        <v>1</v>
      </c>
      <c r="Q10" s="16">
        <f>VLOOKUP(Q$8,Conditions!$A:$R,$C10,FALSE)</f>
        <v>1</v>
      </c>
      <c r="R10" s="16">
        <f>VLOOKUP(R$8,Conditions!$A:$R,$C10,FALSE)</f>
        <v>1</v>
      </c>
      <c r="S10" s="16">
        <f>VLOOKUP(S$8,Conditions!$A:$R,$C10,FALSE)</f>
        <v>1</v>
      </c>
      <c r="T10" s="16">
        <f>VLOOKUP(T$8,Conditions!$A:$R,$C10,FALSE)</f>
        <v>1</v>
      </c>
      <c r="U10" s="16">
        <f>VLOOKUP(U$8,Conditions!$A:$R,$C10,FALSE)</f>
        <v>1</v>
      </c>
      <c r="V10" s="16">
        <f>VLOOKUP(V$8,Conditions!$A:$R,$C10,FALSE)</f>
        <v>1</v>
      </c>
      <c r="W10" s="16">
        <f>VLOOKUP(W$8,Conditions!$A:$R,$C10,FALSE)</f>
        <v>1</v>
      </c>
      <c r="X10" s="16">
        <f>VLOOKUP(X$8,Conditions!$A:$R,$C10,FALSE)</f>
        <v>1</v>
      </c>
      <c r="Y10" s="16">
        <f>VLOOKUP(Y$8,Conditions!$A:$R,$C10,FALSE)</f>
        <v>1</v>
      </c>
      <c r="Z10" s="16">
        <f>VLOOKUP(Z$8,Conditions!$A:$R,$C10,FALSE)</f>
        <v>1</v>
      </c>
      <c r="AA10" s="16">
        <f>VLOOKUP(AA$8,Conditions!$A:$R,$C10,FALSE)</f>
        <v>1</v>
      </c>
      <c r="AB10" s="16">
        <f>VLOOKUP(AB$8,Conditions!$A:$R,$C10,FALSE)</f>
        <v>1</v>
      </c>
      <c r="AC10" s="16">
        <f>VLOOKUP(AC$8,Conditions!$A:$R,$C10,FALSE)</f>
        <v>1</v>
      </c>
      <c r="AD10" s="16">
        <f>VLOOKUP(AD$8,Conditions!$A:$R,$C10,FALSE)</f>
        <v>1</v>
      </c>
      <c r="AE10" s="16">
        <f>VLOOKUP(AE$8,Conditions!$A:$R,$C10,FALSE)</f>
        <v>1</v>
      </c>
      <c r="AF10" s="16">
        <f>VLOOKUP(AF$8,Conditions!$A:$R,$C10,FALSE)</f>
        <v>1</v>
      </c>
      <c r="AG10" s="16">
        <f>VLOOKUP(AG$8,Conditions!$A:$R,$C10,FALSE)</f>
        <v>1</v>
      </c>
      <c r="AH10" s="16">
        <f>VLOOKUP(AH$8,Conditions!$A:$R,$C10,FALSE)</f>
        <v>1</v>
      </c>
      <c r="AI10" s="16">
        <f>VLOOKUP(AI$8,Conditions!$A:$R,$C10,FALSE)</f>
        <v>1</v>
      </c>
      <c r="AJ10" s="16">
        <f>VLOOKUP(AJ$8,Conditions!$A:$R,$C10,FALSE)</f>
        <v>1</v>
      </c>
      <c r="AK10" s="16">
        <f>VLOOKUP(AK$8,Conditions!$A:$R,$C10,FALSE)</f>
        <v>1</v>
      </c>
      <c r="AL10" s="16">
        <f>VLOOKUP(AL$8,Conditions!$A:$R,$C10,FALSE)</f>
        <v>1</v>
      </c>
      <c r="AM10" s="16">
        <f>VLOOKUP(AM$8,Conditions!$A:$R,$C10,FALSE)</f>
        <v>1</v>
      </c>
      <c r="AN10" s="16">
        <f>VLOOKUP(AN$8,Conditions!$A:$R,$C10,FALSE)</f>
        <v>1</v>
      </c>
      <c r="AO10" s="16">
        <f>VLOOKUP(AO$8,Conditions!$A:$R,$C10,FALSE)</f>
        <v>1</v>
      </c>
      <c r="AP10" s="16">
        <f>VLOOKUP(AP$8,Conditions!$A:$R,$C10,FALSE)</f>
        <v>1</v>
      </c>
      <c r="AQ10" s="16">
        <f>VLOOKUP(AQ$8,Conditions!$A:$R,$C10,FALSE)</f>
        <v>1</v>
      </c>
      <c r="AR10" s="16">
        <f>VLOOKUP(AR$8,Conditions!$A:$R,$C10,FALSE)</f>
        <v>1</v>
      </c>
      <c r="AS10" s="16">
        <f>VLOOKUP(AS$8,Conditions!$A:$R,$C10,FALSE)</f>
        <v>1</v>
      </c>
      <c r="AT10" s="16">
        <f>VLOOKUP(AT$8,Conditions!$A:$R,$C10,FALSE)</f>
        <v>1</v>
      </c>
      <c r="AU10" s="16">
        <f>VLOOKUP(AU$8,Conditions!$A:$R,$C10,FALSE)</f>
        <v>1</v>
      </c>
      <c r="AV10" s="16">
        <f>VLOOKUP(AV$8,Conditions!$A:$R,$C10,FALSE)</f>
        <v>1</v>
      </c>
      <c r="AW10" s="16">
        <f>VLOOKUP(AW$8,Conditions!$A:$R,$C10,FALSE)</f>
        <v>1</v>
      </c>
      <c r="AX10" s="16">
        <f>VLOOKUP(AX$8,Conditions!$A:$R,$C10,FALSE)</f>
        <v>1</v>
      </c>
      <c r="AY10" s="16">
        <f>VLOOKUP(AY$8,Conditions!$A:$R,$C10,FALSE)</f>
        <v>1</v>
      </c>
      <c r="AZ10" s="16">
        <f>VLOOKUP(AZ$8,Conditions!$A:$R,$C10,FALSE)</f>
        <v>1</v>
      </c>
      <c r="BA10" s="16">
        <f>VLOOKUP(BA$8,Conditions!$A:$R,$C10,FALSE)</f>
        <v>1</v>
      </c>
      <c r="BB10" s="16">
        <f>VLOOKUP(BB$8,Conditions!$A:$R,$C10,FALSE)</f>
        <v>1</v>
      </c>
      <c r="BC10" s="16">
        <f>VLOOKUP(BC$8,Conditions!$A:$R,$C10,FALSE)</f>
        <v>1</v>
      </c>
      <c r="BD10" s="16">
        <f>VLOOKUP(BD$8,Conditions!$A:$R,$C10,FALSE)</f>
        <v>1</v>
      </c>
      <c r="BE10" s="16">
        <f>VLOOKUP(BE$8,Conditions!$A:$R,$C10,FALSE)</f>
        <v>1</v>
      </c>
      <c r="BF10" s="16">
        <f>VLOOKUP(BF$8,Conditions!$A:$R,$C10,FALSE)</f>
        <v>1</v>
      </c>
      <c r="BG10" s="16">
        <f>VLOOKUP(BG$8,Conditions!$A:$R,$C10,FALSE)</f>
        <v>1</v>
      </c>
      <c r="BH10" s="16">
        <f>VLOOKUP(BH$8,Conditions!$A:$R,$C10,FALSE)</f>
        <v>1</v>
      </c>
      <c r="BI10" s="16">
        <f>VLOOKUP(BI$8,Conditions!$A:$R,$C10,FALSE)</f>
        <v>1</v>
      </c>
      <c r="BJ10" s="16">
        <f>VLOOKUP(BJ$8,Conditions!$A:$R,$C10,FALSE)</f>
        <v>1</v>
      </c>
      <c r="BK10" s="16">
        <f>VLOOKUP(BK$8,Conditions!$A:$R,$C10,FALSE)</f>
        <v>1</v>
      </c>
      <c r="BL10" s="16">
        <f>VLOOKUP(BL$8,Conditions!$A:$R,$C10,FALSE)</f>
        <v>1</v>
      </c>
      <c r="BM10" s="16">
        <f>VLOOKUP(BM$8,Conditions!$A:$R,$C10,FALSE)</f>
        <v>1</v>
      </c>
      <c r="BN10" s="16">
        <f>VLOOKUP(BN$8,Conditions!$A:$R,$C10,FALSE)</f>
        <v>1</v>
      </c>
      <c r="BO10" s="16">
        <f>VLOOKUP(BO$8,Conditions!$A:$R,$C10,FALSE)</f>
        <v>1</v>
      </c>
      <c r="BP10" s="16">
        <f>VLOOKUP(BP$8,Conditions!$A:$R,$C10,FALSE)</f>
        <v>1</v>
      </c>
      <c r="BQ10" s="16">
        <f>VLOOKUP(BQ$8,Conditions!$A:$R,$C10,FALSE)</f>
        <v>1</v>
      </c>
      <c r="BR10" s="16">
        <f>VLOOKUP(BR$8,Conditions!$A:$R,$C10,FALSE)</f>
        <v>1</v>
      </c>
      <c r="BS10" s="16">
        <f>VLOOKUP(BS$8,Conditions!$A:$R,$C10,FALSE)</f>
        <v>1</v>
      </c>
      <c r="BT10" s="16">
        <f>VLOOKUP(BT$8,Conditions!$A:$R,$C10,FALSE)</f>
        <v>1</v>
      </c>
      <c r="BU10" s="16">
        <f>VLOOKUP(BU$8,Conditions!$A:$R,$C10,FALSE)</f>
        <v>1</v>
      </c>
      <c r="BV10" s="16">
        <f>VLOOKUP(BV$8,Conditions!$A:$R,$C10,FALSE)</f>
        <v>1</v>
      </c>
      <c r="BW10" s="16">
        <f>VLOOKUP(BW$8,Conditions!$A:$R,$C10,FALSE)</f>
        <v>1</v>
      </c>
      <c r="BX10" s="16">
        <f>VLOOKUP(BX$8,Conditions!$A:$R,$C10,FALSE)</f>
        <v>1</v>
      </c>
      <c r="BY10" s="16">
        <f>VLOOKUP(BY$8,Conditions!$A:$R,$C10,FALSE)</f>
        <v>1</v>
      </c>
      <c r="BZ10" s="16">
        <f>VLOOKUP(BZ$8,Conditions!$A:$R,$C10,FALSE)</f>
        <v>1</v>
      </c>
      <c r="CA10" s="16">
        <f>VLOOKUP(CA$8,Conditions!$A:$R,$C10,FALSE)</f>
        <v>1</v>
      </c>
      <c r="CB10" s="16">
        <f>VLOOKUP(CB$8,Conditions!$A:$R,$C10,FALSE)</f>
        <v>1</v>
      </c>
      <c r="CC10" s="16">
        <f>VLOOKUP(CC$8,Conditions!$A:$R,$C10,FALSE)</f>
        <v>1</v>
      </c>
      <c r="CD10" s="16">
        <f>VLOOKUP(CD$8,Conditions!$A:$R,$C10,FALSE)</f>
        <v>1</v>
      </c>
      <c r="CE10" s="16">
        <f>VLOOKUP(CE$8,Conditions!$A:$R,$C10,FALSE)</f>
        <v>1</v>
      </c>
      <c r="CF10" s="16">
        <f>VLOOKUP(CF$8,Conditions!$A:$R,$C10,FALSE)</f>
        <v>1</v>
      </c>
      <c r="CG10" s="16">
        <f>VLOOKUP(CG$8,Conditions!$A:$R,$C10,FALSE)</f>
        <v>1</v>
      </c>
      <c r="CH10" s="16">
        <f>VLOOKUP(CH$8,Conditions!$A:$R,$C10,FALSE)</f>
        <v>1</v>
      </c>
      <c r="CI10" s="16">
        <f>VLOOKUP(CI$8,Conditions!$A:$R,$C10,FALSE)</f>
        <v>1</v>
      </c>
      <c r="CJ10" s="16">
        <f>VLOOKUP(CJ$8,Conditions!$A:$R,$C10,FALSE)</f>
        <v>1</v>
      </c>
      <c r="CK10" s="16">
        <f>VLOOKUP(CK$8,Conditions!$A:$R,$C10,FALSE)</f>
        <v>1</v>
      </c>
      <c r="CL10" s="16">
        <f>VLOOKUP(CL$8,Conditions!$A:$R,$C10,FALSE)</f>
        <v>1</v>
      </c>
      <c r="CM10" s="16">
        <f>VLOOKUP(CM$8,Conditions!$A:$R,$C10,FALSE)</f>
        <v>1</v>
      </c>
      <c r="CN10" s="16">
        <f>VLOOKUP(CN$8,Conditions!$A:$R,$C10,FALSE)</f>
        <v>1</v>
      </c>
      <c r="CO10" s="16">
        <f>VLOOKUP(CO$8,Conditions!$A:$R,$C10,FALSE)</f>
        <v>1</v>
      </c>
      <c r="CP10" s="16">
        <f>VLOOKUP(CP$8,Conditions!$A:$R,$C10,FALSE)</f>
        <v>1</v>
      </c>
      <c r="CQ10" s="16">
        <f>VLOOKUP(CQ$8,Conditions!$A:$R,$C10,FALSE)</f>
        <v>1</v>
      </c>
      <c r="CR10" s="16">
        <f>VLOOKUP(CR$8,Conditions!$A:$R,$C10,FALSE)</f>
        <v>1</v>
      </c>
      <c r="CS10" s="16">
        <f>VLOOKUP(CS$8,Conditions!$A:$R,$C10,FALSE)</f>
        <v>1</v>
      </c>
      <c r="CT10" s="16">
        <f>VLOOKUP(CT$8,Conditions!$A:$R,$C10,FALSE)</f>
        <v>1</v>
      </c>
      <c r="CU10" s="16">
        <f>VLOOKUP(CU$8,Conditions!$A:$R,$C10,FALSE)</f>
        <v>1</v>
      </c>
      <c r="CV10" s="16">
        <f>VLOOKUP(CV$8,Conditions!$A:$R,$C10,FALSE)</f>
        <v>1</v>
      </c>
      <c r="CW10" s="16">
        <f>VLOOKUP(CW$8,Conditions!$A:$R,$C10,FALSE)</f>
        <v>1</v>
      </c>
      <c r="CX10" s="16">
        <f>VLOOKUP(CX$8,Conditions!$A:$R,$C10,FALSE)</f>
        <v>1</v>
      </c>
      <c r="CY10" s="16">
        <f>VLOOKUP(CY$8,Conditions!$A:$R,$C10,FALSE)</f>
        <v>1</v>
      </c>
      <c r="CZ10" s="16">
        <f>VLOOKUP(CZ$8,Conditions!$A:$R,$C10,FALSE)</f>
        <v>1</v>
      </c>
      <c r="DA10" s="16">
        <f>VLOOKUP(DA$8,Conditions!$A:$R,$C10,FALSE)</f>
        <v>1</v>
      </c>
      <c r="DB10" s="16">
        <f>VLOOKUP(DB$8,Conditions!$A:$R,$C10,FALSE)</f>
        <v>1</v>
      </c>
      <c r="DC10" s="16">
        <f>VLOOKUP(DC$8,Conditions!$A:$R,$C10,FALSE)</f>
        <v>1</v>
      </c>
      <c r="DD10" s="16">
        <f>VLOOKUP(DD$8,Conditions!$A:$R,$C10,FALSE)</f>
        <v>1</v>
      </c>
      <c r="DE10" s="16">
        <f>VLOOKUP(DE$8,Conditions!$A:$R,$C10,FALSE)</f>
        <v>1</v>
      </c>
      <c r="DF10" s="16">
        <f>VLOOKUP(DF$8,Conditions!$A:$R,$C10,FALSE)</f>
        <v>1</v>
      </c>
      <c r="DG10" s="16">
        <f>VLOOKUP(DG$8,Conditions!$A:$R,$C10,FALSE)</f>
        <v>1</v>
      </c>
      <c r="DH10" s="16">
        <f>VLOOKUP(DH$8,Conditions!$A:$R,$C10,FALSE)</f>
        <v>1</v>
      </c>
      <c r="DI10" s="16">
        <f>VLOOKUP(DI$8,Conditions!$A:$R,$C10,FALSE)</f>
        <v>1</v>
      </c>
      <c r="DJ10" s="16">
        <f>VLOOKUP(DJ$8,Conditions!$A:$R,$C10,FALSE)</f>
        <v>1</v>
      </c>
      <c r="DK10" s="16">
        <f>VLOOKUP(DK$8,Conditions!$A:$R,$C10,FALSE)</f>
        <v>1</v>
      </c>
      <c r="DL10" s="16">
        <f>VLOOKUP(DL$8,Conditions!$A:$R,$C10,FALSE)</f>
        <v>1</v>
      </c>
      <c r="DM10" s="16">
        <f>VLOOKUP(DM$8,Conditions!$A:$R,$C10,FALSE)</f>
        <v>1</v>
      </c>
      <c r="DN10" s="16">
        <f>VLOOKUP(DN$8,Conditions!$A:$R,$C10,FALSE)</f>
        <v>1</v>
      </c>
      <c r="DO10" s="16">
        <f>VLOOKUP(DO$8,Conditions!$A:$R,$C10,FALSE)</f>
        <v>1</v>
      </c>
      <c r="DP10" s="16">
        <f>VLOOKUP(DP$8,Conditions!$A:$R,$C10,FALSE)</f>
        <v>1</v>
      </c>
      <c r="DQ10" s="16">
        <f>VLOOKUP(DQ$8,Conditions!$A:$R,$C10,FALSE)</f>
        <v>1</v>
      </c>
      <c r="DR10" s="16">
        <f>VLOOKUP(DR$8,Conditions!$A:$R,$C10,FALSE)</f>
        <v>1</v>
      </c>
      <c r="DS10" s="16">
        <f>VLOOKUP(DS$8,Conditions!$A:$R,$C10,FALSE)</f>
        <v>1</v>
      </c>
      <c r="DT10" s="16">
        <f>VLOOKUP(DT$8,Conditions!$A:$R,$C10,FALSE)</f>
        <v>1</v>
      </c>
      <c r="DU10" s="16">
        <f>VLOOKUP(DU$8,Conditions!$A:$R,$C10,FALSE)</f>
        <v>1</v>
      </c>
      <c r="DV10" s="16">
        <f>VLOOKUP(DV$8,Conditions!$A:$R,$C10,FALSE)</f>
        <v>1</v>
      </c>
      <c r="DW10" s="16">
        <f>VLOOKUP(DW$8,Conditions!$A:$R,$C10,FALSE)</f>
        <v>1</v>
      </c>
      <c r="DX10" s="16">
        <f>VLOOKUP(DX$8,Conditions!$A:$R,$C10,FALSE)</f>
        <v>1</v>
      </c>
      <c r="DY10" s="16">
        <f>VLOOKUP(DY$8,Conditions!$A:$R,$C10,FALSE)</f>
        <v>1</v>
      </c>
      <c r="DZ10" s="16">
        <f>VLOOKUP(DZ$8,Conditions!$A:$R,$C10,FALSE)</f>
        <v>1</v>
      </c>
      <c r="EA10" s="16">
        <f>VLOOKUP(EA$8,Conditions!$A:$R,$C10,FALSE)</f>
        <v>1</v>
      </c>
      <c r="EB10" s="16">
        <f>VLOOKUP(EB$8,Conditions!$A:$R,$C10,FALSE)</f>
        <v>1</v>
      </c>
      <c r="EC10" s="16">
        <f>VLOOKUP(EC$8,Conditions!$A:$R,$C10,FALSE)</f>
        <v>1</v>
      </c>
      <c r="ED10" s="16">
        <f>VLOOKUP(ED$8,Conditions!$A:$R,$C10,FALSE)</f>
        <v>1</v>
      </c>
      <c r="EE10" s="16">
        <f>VLOOKUP(EE$8,Conditions!$A:$R,$C10,FALSE)</f>
        <v>1</v>
      </c>
      <c r="EF10" s="16">
        <f>VLOOKUP(EF$8,Conditions!$A:$R,$C10,FALSE)</f>
        <v>1</v>
      </c>
      <c r="EG10" s="16">
        <f>VLOOKUP(EG$8,Conditions!$A:$R,$C10,FALSE)</f>
        <v>1</v>
      </c>
      <c r="EH10" s="16">
        <f>VLOOKUP(EH$8,Conditions!$A:$R,$C10,FALSE)</f>
        <v>1</v>
      </c>
      <c r="EI10" s="16">
        <f>VLOOKUP(EI$8,Conditions!$A:$R,$C10,FALSE)</f>
        <v>1</v>
      </c>
      <c r="EJ10" s="16">
        <f>VLOOKUP(EJ$8,Conditions!$A:$R,$C10,FALSE)</f>
        <v>1</v>
      </c>
      <c r="EK10" s="16">
        <f>VLOOKUP(EK$8,Conditions!$A:$R,$C10,FALSE)</f>
        <v>1</v>
      </c>
      <c r="EL10" s="16">
        <f>VLOOKUP(EL$8,Conditions!$A:$R,$C10,FALSE)</f>
        <v>1</v>
      </c>
      <c r="EM10" s="16">
        <f>VLOOKUP(EM$8,Conditions!$A:$R,$C10,FALSE)</f>
        <v>1</v>
      </c>
      <c r="EN10" s="16">
        <f>VLOOKUP(EN$8,Conditions!$A:$R,$C10,FALSE)</f>
        <v>1</v>
      </c>
      <c r="EO10" s="16">
        <f>VLOOKUP(EO$8,Conditions!$A:$R,$C10,FALSE)</f>
        <v>1</v>
      </c>
      <c r="EP10" s="16">
        <f>VLOOKUP(EP$8,Conditions!$A:$R,$C10,FALSE)</f>
        <v>1</v>
      </c>
      <c r="EQ10" s="16">
        <f>VLOOKUP(EQ$8,Conditions!$A:$R,$C10,FALSE)</f>
        <v>1</v>
      </c>
      <c r="ER10" s="16">
        <f>VLOOKUP(ER$8,Conditions!$A:$R,$C10,FALSE)</f>
        <v>1</v>
      </c>
      <c r="ES10" s="16">
        <f>VLOOKUP(ES$8,Conditions!$A:$R,$C10,FALSE)</f>
        <v>1</v>
      </c>
      <c r="ET10" s="16">
        <f>VLOOKUP(ET$8,Conditions!$A:$R,$C10,FALSE)</f>
        <v>1</v>
      </c>
      <c r="EU10" s="16">
        <f>VLOOKUP(EU$8,Conditions!$A:$R,$C10,FALSE)</f>
        <v>1</v>
      </c>
      <c r="EV10" s="16">
        <f>VLOOKUP(EV$8,Conditions!$A:$R,$C10,FALSE)</f>
        <v>1</v>
      </c>
      <c r="EW10" s="16">
        <f>VLOOKUP(EW$8,Conditions!$A:$R,$C10,FALSE)</f>
        <v>1</v>
      </c>
      <c r="EX10" s="16">
        <f>VLOOKUP(EX$8,Conditions!$A:$R,$C10,FALSE)</f>
        <v>1</v>
      </c>
      <c r="EY10" s="16">
        <f>VLOOKUP(EY$8,Conditions!$A:$R,$C10,FALSE)</f>
        <v>1</v>
      </c>
      <c r="EZ10" s="16">
        <f>VLOOKUP(EZ$8,Conditions!$A:$R,$C10,FALSE)</f>
        <v>1</v>
      </c>
      <c r="FA10" s="16">
        <f>VLOOKUP(FA$8,Conditions!$A:$R,$C10,FALSE)</f>
        <v>1</v>
      </c>
      <c r="FB10" s="16">
        <f>VLOOKUP(FB$8,Conditions!$A:$R,$C10,FALSE)</f>
        <v>1</v>
      </c>
      <c r="FC10" s="16">
        <f>VLOOKUP(FC$8,Conditions!$A:$R,$C10,FALSE)</f>
        <v>1</v>
      </c>
      <c r="FD10" s="16">
        <f>VLOOKUP(FD$8,Conditions!$A:$R,$C10,FALSE)</f>
        <v>1</v>
      </c>
      <c r="FE10" s="16">
        <f>VLOOKUP(FE$8,Conditions!$A:$R,$C10,FALSE)</f>
        <v>1</v>
      </c>
      <c r="FF10" s="16">
        <f>VLOOKUP(FF$8,Conditions!$A:$R,$C10,FALSE)</f>
        <v>1</v>
      </c>
      <c r="FG10" s="16">
        <f>VLOOKUP(FG$8,Conditions!$A:$R,$C10,FALSE)</f>
        <v>1</v>
      </c>
      <c r="FH10" s="16">
        <f>VLOOKUP(FH$8,Conditions!$A:$R,$C10,FALSE)</f>
        <v>1</v>
      </c>
      <c r="FI10" s="16">
        <f>VLOOKUP(FI$8,Conditions!$A:$R,$C10,FALSE)</f>
        <v>1</v>
      </c>
      <c r="FJ10" s="16">
        <f>VLOOKUP(FJ$8,Conditions!$A:$R,$C10,FALSE)</f>
        <v>1</v>
      </c>
      <c r="FK10" s="16">
        <f>VLOOKUP(FK$8,Conditions!$A:$R,$C10,FALSE)</f>
        <v>1</v>
      </c>
      <c r="FL10" s="16">
        <f>VLOOKUP(FL$8,Conditions!$A:$R,$C10,FALSE)</f>
        <v>1</v>
      </c>
      <c r="FM10" s="16">
        <f>VLOOKUP(FM$8,Conditions!$A:$R,$C10,FALSE)</f>
        <v>1</v>
      </c>
      <c r="FN10" s="16">
        <f>VLOOKUP(FN$8,Conditions!$A:$R,$C10,FALSE)</f>
        <v>1</v>
      </c>
      <c r="FO10" s="16">
        <f>VLOOKUP(FO$8,Conditions!$A:$R,$C10,FALSE)</f>
        <v>1</v>
      </c>
      <c r="FP10" s="16">
        <f>VLOOKUP(FP$8,Conditions!$A:$R,$C10,FALSE)</f>
        <v>1</v>
      </c>
      <c r="FQ10" s="16">
        <f>VLOOKUP(FQ$8,Conditions!$A:$R,$C10,FALSE)</f>
        <v>1</v>
      </c>
      <c r="FR10" s="16">
        <f>VLOOKUP(FR$8,Conditions!$A:$R,$C10,FALSE)</f>
        <v>1</v>
      </c>
      <c r="FS10" s="16">
        <f>VLOOKUP(FS$8,Conditions!$A:$R,$C10,FALSE)</f>
        <v>1</v>
      </c>
      <c r="FT10" s="16">
        <f>VLOOKUP(FT$8,Conditions!$A:$R,$C10,FALSE)</f>
        <v>1</v>
      </c>
      <c r="FU10" s="16">
        <f>VLOOKUP(FU$8,Conditions!$A:$R,$C10,FALSE)</f>
        <v>1</v>
      </c>
      <c r="FV10" s="16">
        <f>VLOOKUP(FV$8,Conditions!$A:$R,$C10,FALSE)</f>
        <v>1</v>
      </c>
      <c r="FW10" s="16">
        <f>VLOOKUP(FW$8,Conditions!$A:$R,$C10,FALSE)</f>
        <v>1</v>
      </c>
      <c r="FX10" s="16">
        <f>VLOOKUP(FX$8,Conditions!$A:$R,$C10,FALSE)</f>
        <v>1</v>
      </c>
      <c r="FY10" s="16">
        <f>VLOOKUP(FY$8,Conditions!$A:$R,$C10,FALSE)</f>
        <v>1</v>
      </c>
      <c r="FZ10" s="16">
        <f>VLOOKUP(FZ$8,Conditions!$A:$R,$C10,FALSE)</f>
        <v>1</v>
      </c>
      <c r="GA10" s="16">
        <f>VLOOKUP(GA$8,Conditions!$A:$R,$C10,FALSE)</f>
        <v>1</v>
      </c>
      <c r="GB10" s="16">
        <f>VLOOKUP(GB$8,Conditions!$A:$R,$C10,FALSE)</f>
        <v>1</v>
      </c>
      <c r="GC10" s="16">
        <f>VLOOKUP(GC$8,Conditions!$A:$R,$C10,FALSE)</f>
        <v>1</v>
      </c>
      <c r="GD10" s="16">
        <f>VLOOKUP(GD$8,Conditions!$A:$R,$C10,FALSE)</f>
        <v>1</v>
      </c>
      <c r="GE10" s="16">
        <f>VLOOKUP(GE$8,Conditions!$A:$R,$C10,FALSE)</f>
        <v>1</v>
      </c>
      <c r="GF10" s="16">
        <f>VLOOKUP(GF$8,Conditions!$A:$R,$C10,FALSE)</f>
        <v>1</v>
      </c>
      <c r="GG10" s="16">
        <f>VLOOKUP(GG$8,Conditions!$A:$R,$C10,FALSE)</f>
        <v>1</v>
      </c>
      <c r="GH10" s="16">
        <f>VLOOKUP(GH$8,Conditions!$A:$R,$C10,FALSE)</f>
        <v>1</v>
      </c>
      <c r="GI10" s="16">
        <f>VLOOKUP(GI$8,Conditions!$A:$R,$C10,FALSE)</f>
        <v>1</v>
      </c>
      <c r="GJ10" s="16">
        <f>VLOOKUP(GJ$8,Conditions!$A:$R,$C10,FALSE)</f>
        <v>1</v>
      </c>
      <c r="GK10" s="16">
        <f>VLOOKUP(GK$8,Conditions!$A:$R,$C10,FALSE)</f>
        <v>1</v>
      </c>
      <c r="GL10" s="16">
        <f>VLOOKUP(GL$8,Conditions!$A:$R,$C10,FALSE)</f>
        <v>1</v>
      </c>
      <c r="GM10" s="16">
        <f>VLOOKUP(GM$8,Conditions!$A:$R,$C10,FALSE)</f>
        <v>1</v>
      </c>
      <c r="GN10" s="16">
        <f>VLOOKUP(GN$8,Conditions!$A:$R,$C10,FALSE)</f>
        <v>1</v>
      </c>
      <c r="GO10" s="16">
        <f>VLOOKUP(GO$8,Conditions!$A:$R,$C10,FALSE)</f>
        <v>1</v>
      </c>
      <c r="GP10" s="16">
        <f>VLOOKUP(GP$8,Conditions!$A:$R,$C10,FALSE)</f>
        <v>1</v>
      </c>
      <c r="GQ10" s="16">
        <f>VLOOKUP(GQ$8,Conditions!$A:$R,$C10,FALSE)</f>
        <v>1</v>
      </c>
      <c r="GR10" s="16">
        <f>VLOOKUP(GR$8,Conditions!$A:$R,$C10,FALSE)</f>
        <v>1</v>
      </c>
      <c r="GS10" s="16">
        <f>VLOOKUP(GS$8,Conditions!$A:$R,$C10,FALSE)</f>
        <v>1</v>
      </c>
      <c r="GT10" s="16">
        <f>VLOOKUP(GT$8,Conditions!$A:$R,$C10,FALSE)</f>
        <v>1</v>
      </c>
      <c r="GU10" s="16">
        <f>VLOOKUP(GU$8,Conditions!$A:$R,$C10,FALSE)</f>
        <v>1</v>
      </c>
      <c r="GV10" s="16">
        <f>VLOOKUP(GV$8,Conditions!$A:$R,$C10,FALSE)</f>
        <v>1</v>
      </c>
      <c r="GW10" s="16">
        <f>VLOOKUP(GW$8,Conditions!$A:$R,$C10,FALSE)</f>
        <v>1</v>
      </c>
      <c r="GX10" s="16">
        <f>VLOOKUP(GX$8,Conditions!$A:$R,$C10,FALSE)</f>
        <v>1</v>
      </c>
      <c r="GY10" s="16">
        <f>VLOOKUP(GY$8,Conditions!$A:$R,$C10,FALSE)</f>
        <v>1</v>
      </c>
      <c r="GZ10" s="16">
        <f>VLOOKUP(GZ$8,Conditions!$A:$R,$C10,FALSE)</f>
        <v>1</v>
      </c>
      <c r="HA10" s="16">
        <f>VLOOKUP(HA$8,Conditions!$A:$R,$C10,FALSE)</f>
        <v>1</v>
      </c>
      <c r="HB10" s="16">
        <f>VLOOKUP(HB$8,Conditions!$A:$R,$C10,FALSE)</f>
        <v>1</v>
      </c>
      <c r="HC10" s="16">
        <f>VLOOKUP(HC$8,Conditions!$A:$R,$C10,FALSE)</f>
        <v>1</v>
      </c>
      <c r="HD10" s="16">
        <f>VLOOKUP(HD$8,Conditions!$A:$R,$C10,FALSE)</f>
        <v>1</v>
      </c>
      <c r="HE10" s="16">
        <f>VLOOKUP(HE$8,Conditions!$A:$R,$C10,FALSE)</f>
        <v>1</v>
      </c>
      <c r="HF10" s="16">
        <f>VLOOKUP(HF$8,Conditions!$A:$R,$C10,FALSE)</f>
        <v>1</v>
      </c>
      <c r="HG10" s="16">
        <f>VLOOKUP(HG$8,Conditions!$A:$R,$C10,FALSE)</f>
        <v>1</v>
      </c>
      <c r="HH10" s="16">
        <f>VLOOKUP(HH$8,Conditions!$A:$R,$C10,FALSE)</f>
        <v>1</v>
      </c>
      <c r="HI10" s="16">
        <f>VLOOKUP(HI$8,Conditions!$A:$R,$C10,FALSE)</f>
        <v>1</v>
      </c>
      <c r="HJ10" s="16">
        <f>VLOOKUP(HJ$8,Conditions!$A:$R,$C10,FALSE)</f>
        <v>1</v>
      </c>
    </row>
    <row r="11" spans="1:218" s="3" customFormat="1" x14ac:dyDescent="0.25">
      <c r="B11" s="39" t="s">
        <v>92</v>
      </c>
      <c r="C11" s="16">
        <v>5</v>
      </c>
      <c r="D11" s="16" t="s">
        <v>1</v>
      </c>
      <c r="E11" s="16">
        <f>VLOOKUP(E$8,Conditions!$A:$R,$C11,FALSE)</f>
        <v>205</v>
      </c>
      <c r="F11" s="16">
        <f>VLOOKUP(F$8,Conditions!$A:$R,$C11,FALSE)</f>
        <v>205</v>
      </c>
      <c r="G11" s="16">
        <f>VLOOKUP(G$8,Conditions!$A:$R,$C11,FALSE)</f>
        <v>205</v>
      </c>
      <c r="H11" s="16">
        <f>VLOOKUP(H$8,Conditions!$A:$R,$C11,FALSE)</f>
        <v>205</v>
      </c>
      <c r="I11" s="16">
        <f>VLOOKUP(I$8,Conditions!$A:$R,$C11,FALSE)</f>
        <v>205</v>
      </c>
      <c r="J11" s="16">
        <f>VLOOKUP(J$8,Conditions!$A:$R,$C11,FALSE)</f>
        <v>205</v>
      </c>
      <c r="K11" s="16">
        <f>VLOOKUP(K$8,Conditions!$A:$R,$C11,FALSE)</f>
        <v>205</v>
      </c>
      <c r="L11" s="16">
        <f>VLOOKUP(L$8,Conditions!$A:$R,$C11,FALSE)</f>
        <v>205</v>
      </c>
      <c r="M11" s="16">
        <f>VLOOKUP(M$8,Conditions!$A:$R,$C11,FALSE)</f>
        <v>205</v>
      </c>
      <c r="N11" s="16">
        <f>VLOOKUP(N$8,Conditions!$A:$R,$C11,FALSE)</f>
        <v>205</v>
      </c>
      <c r="O11" s="16">
        <f>VLOOKUP(O$8,Conditions!$A:$R,$C11,FALSE)</f>
        <v>205</v>
      </c>
      <c r="P11" s="16">
        <f>VLOOKUP(P$8,Conditions!$A:$R,$C11,FALSE)</f>
        <v>205</v>
      </c>
      <c r="Q11" s="16">
        <f>VLOOKUP(Q$8,Conditions!$A:$R,$C11,FALSE)</f>
        <v>205</v>
      </c>
      <c r="R11" s="16">
        <f>VLOOKUP(R$8,Conditions!$A:$R,$C11,FALSE)</f>
        <v>205</v>
      </c>
      <c r="S11" s="16">
        <f>VLOOKUP(S$8,Conditions!$A:$R,$C11,FALSE)</f>
        <v>205</v>
      </c>
      <c r="T11" s="16">
        <f>VLOOKUP(T$8,Conditions!$A:$R,$C11,FALSE)</f>
        <v>205</v>
      </c>
      <c r="U11" s="16">
        <f>VLOOKUP(U$8,Conditions!$A:$R,$C11,FALSE)</f>
        <v>205</v>
      </c>
      <c r="V11" s="16">
        <f>VLOOKUP(V$8,Conditions!$A:$R,$C11,FALSE)</f>
        <v>205</v>
      </c>
      <c r="W11" s="16">
        <f>VLOOKUP(W$8,Conditions!$A:$R,$C11,FALSE)</f>
        <v>205</v>
      </c>
      <c r="X11" s="16">
        <f>VLOOKUP(X$8,Conditions!$A:$R,$C11,FALSE)</f>
        <v>205</v>
      </c>
      <c r="Y11" s="16">
        <f>VLOOKUP(Y$8,Conditions!$A:$R,$C11,FALSE)</f>
        <v>205</v>
      </c>
      <c r="Z11" s="16">
        <f>VLOOKUP(Z$8,Conditions!$A:$R,$C11,FALSE)</f>
        <v>205</v>
      </c>
      <c r="AA11" s="16">
        <f>VLOOKUP(AA$8,Conditions!$A:$R,$C11,FALSE)</f>
        <v>205</v>
      </c>
      <c r="AB11" s="16">
        <f>VLOOKUP(AB$8,Conditions!$A:$R,$C11,FALSE)</f>
        <v>205</v>
      </c>
      <c r="AC11" s="16">
        <f>VLOOKUP(AC$8,Conditions!$A:$R,$C11,FALSE)</f>
        <v>205</v>
      </c>
      <c r="AD11" s="16">
        <f>VLOOKUP(AD$8,Conditions!$A:$R,$C11,FALSE)</f>
        <v>205</v>
      </c>
      <c r="AE11" s="16">
        <f>VLOOKUP(AE$8,Conditions!$A:$R,$C11,FALSE)</f>
        <v>205</v>
      </c>
      <c r="AF11" s="16">
        <f>VLOOKUP(AF$8,Conditions!$A:$R,$C11,FALSE)</f>
        <v>205</v>
      </c>
      <c r="AG11" s="16">
        <f>VLOOKUP(AG$8,Conditions!$A:$R,$C11,FALSE)</f>
        <v>205</v>
      </c>
      <c r="AH11" s="16">
        <f>VLOOKUP(AH$8,Conditions!$A:$R,$C11,FALSE)</f>
        <v>205</v>
      </c>
      <c r="AI11" s="16">
        <f>VLOOKUP(AI$8,Conditions!$A:$R,$C11,FALSE)</f>
        <v>205</v>
      </c>
      <c r="AJ11" s="16">
        <f>VLOOKUP(AJ$8,Conditions!$A:$R,$C11,FALSE)</f>
        <v>205</v>
      </c>
      <c r="AK11" s="16">
        <f>VLOOKUP(AK$8,Conditions!$A:$R,$C11,FALSE)</f>
        <v>205</v>
      </c>
      <c r="AL11" s="16">
        <f>VLOOKUP(AL$8,Conditions!$A:$R,$C11,FALSE)</f>
        <v>205</v>
      </c>
      <c r="AM11" s="16">
        <f>VLOOKUP(AM$8,Conditions!$A:$R,$C11,FALSE)</f>
        <v>205</v>
      </c>
      <c r="AN11" s="16">
        <f>VLOOKUP(AN$8,Conditions!$A:$R,$C11,FALSE)</f>
        <v>205</v>
      </c>
      <c r="AO11" s="16">
        <f>VLOOKUP(AO$8,Conditions!$A:$R,$C11,FALSE)</f>
        <v>205</v>
      </c>
      <c r="AP11" s="16">
        <f>VLOOKUP(AP$8,Conditions!$A:$R,$C11,FALSE)</f>
        <v>205</v>
      </c>
      <c r="AQ11" s="16">
        <f>VLOOKUP(AQ$8,Conditions!$A:$R,$C11,FALSE)</f>
        <v>205</v>
      </c>
      <c r="AR11" s="16">
        <f>VLOOKUP(AR$8,Conditions!$A:$R,$C11,FALSE)</f>
        <v>205</v>
      </c>
      <c r="AS11" s="16">
        <f>VLOOKUP(AS$8,Conditions!$A:$R,$C11,FALSE)</f>
        <v>205</v>
      </c>
      <c r="AT11" s="16">
        <f>VLOOKUP(AT$8,Conditions!$A:$R,$C11,FALSE)</f>
        <v>205</v>
      </c>
      <c r="AU11" s="16">
        <f>VLOOKUP(AU$8,Conditions!$A:$R,$C11,FALSE)</f>
        <v>205</v>
      </c>
      <c r="AV11" s="16">
        <f>VLOOKUP(AV$8,Conditions!$A:$R,$C11,FALSE)</f>
        <v>205</v>
      </c>
      <c r="AW11" s="16">
        <f>VLOOKUP(AW$8,Conditions!$A:$R,$C11,FALSE)</f>
        <v>205</v>
      </c>
      <c r="AX11" s="16">
        <f>VLOOKUP(AX$8,Conditions!$A:$R,$C11,FALSE)</f>
        <v>205</v>
      </c>
      <c r="AY11" s="16">
        <f>VLOOKUP(AY$8,Conditions!$A:$R,$C11,FALSE)</f>
        <v>205</v>
      </c>
      <c r="AZ11" s="16">
        <f>VLOOKUP(AZ$8,Conditions!$A:$R,$C11,FALSE)</f>
        <v>205</v>
      </c>
      <c r="BA11" s="16">
        <f>VLOOKUP(BA$8,Conditions!$A:$R,$C11,FALSE)</f>
        <v>205</v>
      </c>
      <c r="BB11" s="16">
        <f>VLOOKUP(BB$8,Conditions!$A:$R,$C11,FALSE)</f>
        <v>205</v>
      </c>
      <c r="BC11" s="16">
        <f>VLOOKUP(BC$8,Conditions!$A:$R,$C11,FALSE)</f>
        <v>205</v>
      </c>
      <c r="BD11" s="16">
        <f>VLOOKUP(BD$8,Conditions!$A:$R,$C11,FALSE)</f>
        <v>205</v>
      </c>
      <c r="BE11" s="16">
        <f>VLOOKUP(BE$8,Conditions!$A:$R,$C11,FALSE)</f>
        <v>205</v>
      </c>
      <c r="BF11" s="16">
        <f>VLOOKUP(BF$8,Conditions!$A:$R,$C11,FALSE)</f>
        <v>205</v>
      </c>
      <c r="BG11" s="16">
        <f>VLOOKUP(BG$8,Conditions!$A:$R,$C11,FALSE)</f>
        <v>205</v>
      </c>
      <c r="BH11" s="16">
        <f>VLOOKUP(BH$8,Conditions!$A:$R,$C11,FALSE)</f>
        <v>205</v>
      </c>
      <c r="BI11" s="16">
        <f>VLOOKUP(BI$8,Conditions!$A:$R,$C11,FALSE)</f>
        <v>205</v>
      </c>
      <c r="BJ11" s="16">
        <f>VLOOKUP(BJ$8,Conditions!$A:$R,$C11,FALSE)</f>
        <v>205</v>
      </c>
      <c r="BK11" s="16">
        <f>VLOOKUP(BK$8,Conditions!$A:$R,$C11,FALSE)</f>
        <v>205</v>
      </c>
      <c r="BL11" s="16">
        <f>VLOOKUP(BL$8,Conditions!$A:$R,$C11,FALSE)</f>
        <v>205</v>
      </c>
      <c r="BM11" s="16">
        <f>VLOOKUP(BM$8,Conditions!$A:$R,$C11,FALSE)</f>
        <v>205</v>
      </c>
      <c r="BN11" s="16">
        <f>VLOOKUP(BN$8,Conditions!$A:$R,$C11,FALSE)</f>
        <v>205</v>
      </c>
      <c r="BO11" s="16">
        <f>VLOOKUP(BO$8,Conditions!$A:$R,$C11,FALSE)</f>
        <v>205</v>
      </c>
      <c r="BP11" s="16">
        <f>VLOOKUP(BP$8,Conditions!$A:$R,$C11,FALSE)</f>
        <v>205</v>
      </c>
      <c r="BQ11" s="16">
        <f>VLOOKUP(BQ$8,Conditions!$A:$R,$C11,FALSE)</f>
        <v>205</v>
      </c>
      <c r="BR11" s="16">
        <f>VLOOKUP(BR$8,Conditions!$A:$R,$C11,FALSE)</f>
        <v>205</v>
      </c>
      <c r="BS11" s="16">
        <f>VLOOKUP(BS$8,Conditions!$A:$R,$C11,FALSE)</f>
        <v>205</v>
      </c>
      <c r="BT11" s="16">
        <f>VLOOKUP(BT$8,Conditions!$A:$R,$C11,FALSE)</f>
        <v>205</v>
      </c>
      <c r="BU11" s="16">
        <f>VLOOKUP(BU$8,Conditions!$A:$R,$C11,FALSE)</f>
        <v>205</v>
      </c>
      <c r="BV11" s="16">
        <f>VLOOKUP(BV$8,Conditions!$A:$R,$C11,FALSE)</f>
        <v>205</v>
      </c>
      <c r="BW11" s="16">
        <f>VLOOKUP(BW$8,Conditions!$A:$R,$C11,FALSE)</f>
        <v>205</v>
      </c>
      <c r="BX11" s="16">
        <f>VLOOKUP(BX$8,Conditions!$A:$R,$C11,FALSE)</f>
        <v>205</v>
      </c>
      <c r="BY11" s="16">
        <f>VLOOKUP(BY$8,Conditions!$A:$R,$C11,FALSE)</f>
        <v>205</v>
      </c>
      <c r="BZ11" s="16">
        <f>VLOOKUP(BZ$8,Conditions!$A:$R,$C11,FALSE)</f>
        <v>205</v>
      </c>
      <c r="CA11" s="16">
        <f>VLOOKUP(CA$8,Conditions!$A:$R,$C11,FALSE)</f>
        <v>205</v>
      </c>
      <c r="CB11" s="16">
        <f>VLOOKUP(CB$8,Conditions!$A:$R,$C11,FALSE)</f>
        <v>205</v>
      </c>
      <c r="CC11" s="16">
        <f>VLOOKUP(CC$8,Conditions!$A:$R,$C11,FALSE)</f>
        <v>205</v>
      </c>
      <c r="CD11" s="16">
        <f>VLOOKUP(CD$8,Conditions!$A:$R,$C11,FALSE)</f>
        <v>205</v>
      </c>
      <c r="CE11" s="16">
        <f>VLOOKUP(CE$8,Conditions!$A:$R,$C11,FALSE)</f>
        <v>205</v>
      </c>
      <c r="CF11" s="16">
        <f>VLOOKUP(CF$8,Conditions!$A:$R,$C11,FALSE)</f>
        <v>205</v>
      </c>
      <c r="CG11" s="16">
        <f>VLOOKUP(CG$8,Conditions!$A:$R,$C11,FALSE)</f>
        <v>205</v>
      </c>
      <c r="CH11" s="16">
        <f>VLOOKUP(CH$8,Conditions!$A:$R,$C11,FALSE)</f>
        <v>205</v>
      </c>
      <c r="CI11" s="16">
        <f>VLOOKUP(CI$8,Conditions!$A:$R,$C11,FALSE)</f>
        <v>205</v>
      </c>
      <c r="CJ11" s="16">
        <f>VLOOKUP(CJ$8,Conditions!$A:$R,$C11,FALSE)</f>
        <v>205</v>
      </c>
      <c r="CK11" s="16">
        <f>VLOOKUP(CK$8,Conditions!$A:$R,$C11,FALSE)</f>
        <v>205</v>
      </c>
      <c r="CL11" s="16">
        <f>VLOOKUP(CL$8,Conditions!$A:$R,$C11,FALSE)</f>
        <v>205</v>
      </c>
      <c r="CM11" s="16">
        <f>VLOOKUP(CM$8,Conditions!$A:$R,$C11,FALSE)</f>
        <v>205</v>
      </c>
      <c r="CN11" s="16">
        <f>VLOOKUP(CN$8,Conditions!$A:$R,$C11,FALSE)</f>
        <v>205</v>
      </c>
      <c r="CO11" s="16">
        <f>VLOOKUP(CO$8,Conditions!$A:$R,$C11,FALSE)</f>
        <v>205</v>
      </c>
      <c r="CP11" s="16">
        <f>VLOOKUP(CP$8,Conditions!$A:$R,$C11,FALSE)</f>
        <v>205</v>
      </c>
      <c r="CQ11" s="16">
        <f>VLOOKUP(CQ$8,Conditions!$A:$R,$C11,FALSE)</f>
        <v>205</v>
      </c>
      <c r="CR11" s="16">
        <f>VLOOKUP(CR$8,Conditions!$A:$R,$C11,FALSE)</f>
        <v>205</v>
      </c>
      <c r="CS11" s="16">
        <f>VLOOKUP(CS$8,Conditions!$A:$R,$C11,FALSE)</f>
        <v>205</v>
      </c>
      <c r="CT11" s="16">
        <f>VLOOKUP(CT$8,Conditions!$A:$R,$C11,FALSE)</f>
        <v>205</v>
      </c>
      <c r="CU11" s="16">
        <f>VLOOKUP(CU$8,Conditions!$A:$R,$C11,FALSE)</f>
        <v>205</v>
      </c>
      <c r="CV11" s="16">
        <f>VLOOKUP(CV$8,Conditions!$A:$R,$C11,FALSE)</f>
        <v>205</v>
      </c>
      <c r="CW11" s="16">
        <f>VLOOKUP(CW$8,Conditions!$A:$R,$C11,FALSE)</f>
        <v>205</v>
      </c>
      <c r="CX11" s="16">
        <f>VLOOKUP(CX$8,Conditions!$A:$R,$C11,FALSE)</f>
        <v>205</v>
      </c>
      <c r="CY11" s="16">
        <f>VLOOKUP(CY$8,Conditions!$A:$R,$C11,FALSE)</f>
        <v>205</v>
      </c>
      <c r="CZ11" s="16">
        <f>VLOOKUP(CZ$8,Conditions!$A:$R,$C11,FALSE)</f>
        <v>205</v>
      </c>
      <c r="DA11" s="16">
        <f>VLOOKUP(DA$8,Conditions!$A:$R,$C11,FALSE)</f>
        <v>205</v>
      </c>
      <c r="DB11" s="16">
        <f>VLOOKUP(DB$8,Conditions!$A:$R,$C11,FALSE)</f>
        <v>205</v>
      </c>
      <c r="DC11" s="16">
        <f>VLOOKUP(DC$8,Conditions!$A:$R,$C11,FALSE)</f>
        <v>205</v>
      </c>
      <c r="DD11" s="16">
        <f>VLOOKUP(DD$8,Conditions!$A:$R,$C11,FALSE)</f>
        <v>205</v>
      </c>
      <c r="DE11" s="16">
        <f>VLOOKUP(DE$8,Conditions!$A:$R,$C11,FALSE)</f>
        <v>205</v>
      </c>
      <c r="DF11" s="16">
        <f>VLOOKUP(DF$8,Conditions!$A:$R,$C11,FALSE)</f>
        <v>205</v>
      </c>
      <c r="DG11" s="16">
        <f>VLOOKUP(DG$8,Conditions!$A:$R,$C11,FALSE)</f>
        <v>205</v>
      </c>
      <c r="DH11" s="16">
        <f>VLOOKUP(DH$8,Conditions!$A:$R,$C11,FALSE)</f>
        <v>205</v>
      </c>
      <c r="DI11" s="16">
        <f>VLOOKUP(DI$8,Conditions!$A:$R,$C11,FALSE)</f>
        <v>205</v>
      </c>
      <c r="DJ11" s="16">
        <f>VLOOKUP(DJ$8,Conditions!$A:$R,$C11,FALSE)</f>
        <v>205</v>
      </c>
      <c r="DK11" s="16">
        <f>VLOOKUP(DK$8,Conditions!$A:$R,$C11,FALSE)</f>
        <v>205</v>
      </c>
      <c r="DL11" s="16">
        <f>VLOOKUP(DL$8,Conditions!$A:$R,$C11,FALSE)</f>
        <v>205</v>
      </c>
      <c r="DM11" s="16">
        <f>VLOOKUP(DM$8,Conditions!$A:$R,$C11,FALSE)</f>
        <v>205</v>
      </c>
      <c r="DN11" s="16">
        <f>VLOOKUP(DN$8,Conditions!$A:$R,$C11,FALSE)</f>
        <v>205</v>
      </c>
      <c r="DO11" s="16">
        <f>VLOOKUP(DO$8,Conditions!$A:$R,$C11,FALSE)</f>
        <v>205</v>
      </c>
      <c r="DP11" s="16">
        <f>VLOOKUP(DP$8,Conditions!$A:$R,$C11,FALSE)</f>
        <v>205</v>
      </c>
      <c r="DQ11" s="16">
        <f>VLOOKUP(DQ$8,Conditions!$A:$R,$C11,FALSE)</f>
        <v>205</v>
      </c>
      <c r="DR11" s="16">
        <f>VLOOKUP(DR$8,Conditions!$A:$R,$C11,FALSE)</f>
        <v>205</v>
      </c>
      <c r="DS11" s="16">
        <f>VLOOKUP(DS$8,Conditions!$A:$R,$C11,FALSE)</f>
        <v>205</v>
      </c>
      <c r="DT11" s="16">
        <f>VLOOKUP(DT$8,Conditions!$A:$R,$C11,FALSE)</f>
        <v>205</v>
      </c>
      <c r="DU11" s="16">
        <f>VLOOKUP(DU$8,Conditions!$A:$R,$C11,FALSE)</f>
        <v>205</v>
      </c>
      <c r="DV11" s="16">
        <f>VLOOKUP(DV$8,Conditions!$A:$R,$C11,FALSE)</f>
        <v>205</v>
      </c>
      <c r="DW11" s="16">
        <f>VLOOKUP(DW$8,Conditions!$A:$R,$C11,FALSE)</f>
        <v>205</v>
      </c>
      <c r="DX11" s="16">
        <f>VLOOKUP(DX$8,Conditions!$A:$R,$C11,FALSE)</f>
        <v>205</v>
      </c>
      <c r="DY11" s="16">
        <f>VLOOKUP(DY$8,Conditions!$A:$R,$C11,FALSE)</f>
        <v>205</v>
      </c>
      <c r="DZ11" s="16">
        <f>VLOOKUP(DZ$8,Conditions!$A:$R,$C11,FALSE)</f>
        <v>205</v>
      </c>
      <c r="EA11" s="16">
        <f>VLOOKUP(EA$8,Conditions!$A:$R,$C11,FALSE)</f>
        <v>205</v>
      </c>
      <c r="EB11" s="16">
        <f>VLOOKUP(EB$8,Conditions!$A:$R,$C11,FALSE)</f>
        <v>205</v>
      </c>
      <c r="EC11" s="16">
        <f>VLOOKUP(EC$8,Conditions!$A:$R,$C11,FALSE)</f>
        <v>205</v>
      </c>
      <c r="ED11" s="16">
        <f>VLOOKUP(ED$8,Conditions!$A:$R,$C11,FALSE)</f>
        <v>205</v>
      </c>
      <c r="EE11" s="16">
        <f>VLOOKUP(EE$8,Conditions!$A:$R,$C11,FALSE)</f>
        <v>205</v>
      </c>
      <c r="EF11" s="16">
        <f>VLOOKUP(EF$8,Conditions!$A:$R,$C11,FALSE)</f>
        <v>205</v>
      </c>
      <c r="EG11" s="16">
        <f>VLOOKUP(EG$8,Conditions!$A:$R,$C11,FALSE)</f>
        <v>205</v>
      </c>
      <c r="EH11" s="16">
        <f>VLOOKUP(EH$8,Conditions!$A:$R,$C11,FALSE)</f>
        <v>205</v>
      </c>
      <c r="EI11" s="16">
        <f>VLOOKUP(EI$8,Conditions!$A:$R,$C11,FALSE)</f>
        <v>205</v>
      </c>
      <c r="EJ11" s="16">
        <f>VLOOKUP(EJ$8,Conditions!$A:$R,$C11,FALSE)</f>
        <v>205</v>
      </c>
      <c r="EK11" s="16">
        <f>VLOOKUP(EK$8,Conditions!$A:$R,$C11,FALSE)</f>
        <v>205</v>
      </c>
      <c r="EL11" s="16">
        <f>VLOOKUP(EL$8,Conditions!$A:$R,$C11,FALSE)</f>
        <v>205</v>
      </c>
      <c r="EM11" s="16">
        <f>VLOOKUP(EM$8,Conditions!$A:$R,$C11,FALSE)</f>
        <v>205</v>
      </c>
      <c r="EN11" s="16">
        <f>VLOOKUP(EN$8,Conditions!$A:$R,$C11,FALSE)</f>
        <v>205</v>
      </c>
      <c r="EO11" s="16">
        <f>VLOOKUP(EO$8,Conditions!$A:$R,$C11,FALSE)</f>
        <v>205</v>
      </c>
      <c r="EP11" s="16">
        <f>VLOOKUP(EP$8,Conditions!$A:$R,$C11,FALSE)</f>
        <v>205</v>
      </c>
      <c r="EQ11" s="16">
        <f>VLOOKUP(EQ$8,Conditions!$A:$R,$C11,FALSE)</f>
        <v>205</v>
      </c>
      <c r="ER11" s="16">
        <f>VLOOKUP(ER$8,Conditions!$A:$R,$C11,FALSE)</f>
        <v>205</v>
      </c>
      <c r="ES11" s="16">
        <f>VLOOKUP(ES$8,Conditions!$A:$R,$C11,FALSE)</f>
        <v>205</v>
      </c>
      <c r="ET11" s="16">
        <f>VLOOKUP(ET$8,Conditions!$A:$R,$C11,FALSE)</f>
        <v>205</v>
      </c>
      <c r="EU11" s="16">
        <f>VLOOKUP(EU$8,Conditions!$A:$R,$C11,FALSE)</f>
        <v>205</v>
      </c>
      <c r="EV11" s="16">
        <f>VLOOKUP(EV$8,Conditions!$A:$R,$C11,FALSE)</f>
        <v>205</v>
      </c>
      <c r="EW11" s="16">
        <f>VLOOKUP(EW$8,Conditions!$A:$R,$C11,FALSE)</f>
        <v>205</v>
      </c>
      <c r="EX11" s="16">
        <f>VLOOKUP(EX$8,Conditions!$A:$R,$C11,FALSE)</f>
        <v>205</v>
      </c>
      <c r="EY11" s="16">
        <f>VLOOKUP(EY$8,Conditions!$A:$R,$C11,FALSE)</f>
        <v>205</v>
      </c>
      <c r="EZ11" s="16">
        <f>VLOOKUP(EZ$8,Conditions!$A:$R,$C11,FALSE)</f>
        <v>205</v>
      </c>
      <c r="FA11" s="16">
        <f>VLOOKUP(FA$8,Conditions!$A:$R,$C11,FALSE)</f>
        <v>205</v>
      </c>
      <c r="FB11" s="16">
        <f>VLOOKUP(FB$8,Conditions!$A:$R,$C11,FALSE)</f>
        <v>205</v>
      </c>
      <c r="FC11" s="16">
        <f>VLOOKUP(FC$8,Conditions!$A:$R,$C11,FALSE)</f>
        <v>205</v>
      </c>
      <c r="FD11" s="16">
        <f>VLOOKUP(FD$8,Conditions!$A:$R,$C11,FALSE)</f>
        <v>205</v>
      </c>
      <c r="FE11" s="16">
        <f>VLOOKUP(FE$8,Conditions!$A:$R,$C11,FALSE)</f>
        <v>205</v>
      </c>
      <c r="FF11" s="16">
        <f>VLOOKUP(FF$8,Conditions!$A:$R,$C11,FALSE)</f>
        <v>205</v>
      </c>
      <c r="FG11" s="16">
        <f>VLOOKUP(FG$8,Conditions!$A:$R,$C11,FALSE)</f>
        <v>205</v>
      </c>
      <c r="FH11" s="16">
        <f>VLOOKUP(FH$8,Conditions!$A:$R,$C11,FALSE)</f>
        <v>205</v>
      </c>
      <c r="FI11" s="16">
        <f>VLOOKUP(FI$8,Conditions!$A:$R,$C11,FALSE)</f>
        <v>205</v>
      </c>
      <c r="FJ11" s="16">
        <f>VLOOKUP(FJ$8,Conditions!$A:$R,$C11,FALSE)</f>
        <v>205</v>
      </c>
      <c r="FK11" s="16">
        <f>VLOOKUP(FK$8,Conditions!$A:$R,$C11,FALSE)</f>
        <v>205</v>
      </c>
      <c r="FL11" s="16">
        <f>VLOOKUP(FL$8,Conditions!$A:$R,$C11,FALSE)</f>
        <v>205</v>
      </c>
      <c r="FM11" s="16">
        <f>VLOOKUP(FM$8,Conditions!$A:$R,$C11,FALSE)</f>
        <v>205</v>
      </c>
      <c r="FN11" s="16">
        <f>VLOOKUP(FN$8,Conditions!$A:$R,$C11,FALSE)</f>
        <v>205</v>
      </c>
      <c r="FO11" s="16">
        <f>VLOOKUP(FO$8,Conditions!$A:$R,$C11,FALSE)</f>
        <v>205</v>
      </c>
      <c r="FP11" s="16">
        <f>VLOOKUP(FP$8,Conditions!$A:$R,$C11,FALSE)</f>
        <v>205</v>
      </c>
      <c r="FQ11" s="16">
        <f>VLOOKUP(FQ$8,Conditions!$A:$R,$C11,FALSE)</f>
        <v>205</v>
      </c>
      <c r="FR11" s="16">
        <f>VLOOKUP(FR$8,Conditions!$A:$R,$C11,FALSE)</f>
        <v>205</v>
      </c>
      <c r="FS11" s="16">
        <f>VLOOKUP(FS$8,Conditions!$A:$R,$C11,FALSE)</f>
        <v>205</v>
      </c>
      <c r="FT11" s="16">
        <f>VLOOKUP(FT$8,Conditions!$A:$R,$C11,FALSE)</f>
        <v>205</v>
      </c>
      <c r="FU11" s="16">
        <f>VLOOKUP(FU$8,Conditions!$A:$R,$C11,FALSE)</f>
        <v>205</v>
      </c>
      <c r="FV11" s="16">
        <f>VLOOKUP(FV$8,Conditions!$A:$R,$C11,FALSE)</f>
        <v>205</v>
      </c>
      <c r="FW11" s="16">
        <f>VLOOKUP(FW$8,Conditions!$A:$R,$C11,FALSE)</f>
        <v>205</v>
      </c>
      <c r="FX11" s="16">
        <f>VLOOKUP(FX$8,Conditions!$A:$R,$C11,FALSE)</f>
        <v>205</v>
      </c>
      <c r="FY11" s="16">
        <f>VLOOKUP(FY$8,Conditions!$A:$R,$C11,FALSE)</f>
        <v>205</v>
      </c>
      <c r="FZ11" s="16">
        <f>VLOOKUP(FZ$8,Conditions!$A:$R,$C11,FALSE)</f>
        <v>205</v>
      </c>
      <c r="GA11" s="16">
        <f>VLOOKUP(GA$8,Conditions!$A:$R,$C11,FALSE)</f>
        <v>205</v>
      </c>
      <c r="GB11" s="16">
        <f>VLOOKUP(GB$8,Conditions!$A:$R,$C11,FALSE)</f>
        <v>205</v>
      </c>
      <c r="GC11" s="16">
        <f>VLOOKUP(GC$8,Conditions!$A:$R,$C11,FALSE)</f>
        <v>205</v>
      </c>
      <c r="GD11" s="16">
        <f>VLOOKUP(GD$8,Conditions!$A:$R,$C11,FALSE)</f>
        <v>205</v>
      </c>
      <c r="GE11" s="16">
        <f>VLOOKUP(GE$8,Conditions!$A:$R,$C11,FALSE)</f>
        <v>205</v>
      </c>
      <c r="GF11" s="16">
        <f>VLOOKUP(GF$8,Conditions!$A:$R,$C11,FALSE)</f>
        <v>205</v>
      </c>
      <c r="GG11" s="16">
        <f>VLOOKUP(GG$8,Conditions!$A:$R,$C11,FALSE)</f>
        <v>205</v>
      </c>
      <c r="GH11" s="16">
        <f>VLOOKUP(GH$8,Conditions!$A:$R,$C11,FALSE)</f>
        <v>205</v>
      </c>
      <c r="GI11" s="16">
        <f>VLOOKUP(GI$8,Conditions!$A:$R,$C11,FALSE)</f>
        <v>205</v>
      </c>
      <c r="GJ11" s="16">
        <f>VLOOKUP(GJ$8,Conditions!$A:$R,$C11,FALSE)</f>
        <v>205</v>
      </c>
      <c r="GK11" s="16">
        <f>VLOOKUP(GK$8,Conditions!$A:$R,$C11,FALSE)</f>
        <v>205</v>
      </c>
      <c r="GL11" s="16">
        <f>VLOOKUP(GL$8,Conditions!$A:$R,$C11,FALSE)</f>
        <v>205</v>
      </c>
      <c r="GM11" s="16">
        <f>VLOOKUP(GM$8,Conditions!$A:$R,$C11,FALSE)</f>
        <v>205</v>
      </c>
      <c r="GN11" s="16">
        <f>VLOOKUP(GN$8,Conditions!$A:$R,$C11,FALSE)</f>
        <v>205</v>
      </c>
      <c r="GO11" s="16">
        <f>VLOOKUP(GO$8,Conditions!$A:$R,$C11,FALSE)</f>
        <v>205</v>
      </c>
      <c r="GP11" s="16">
        <f>VLOOKUP(GP$8,Conditions!$A:$R,$C11,FALSE)</f>
        <v>205</v>
      </c>
      <c r="GQ11" s="16">
        <f>VLOOKUP(GQ$8,Conditions!$A:$R,$C11,FALSE)</f>
        <v>205</v>
      </c>
      <c r="GR11" s="16">
        <f>VLOOKUP(GR$8,Conditions!$A:$R,$C11,FALSE)</f>
        <v>205</v>
      </c>
      <c r="GS11" s="16">
        <f>VLOOKUP(GS$8,Conditions!$A:$R,$C11,FALSE)</f>
        <v>205</v>
      </c>
      <c r="GT11" s="16">
        <f>VLOOKUP(GT$8,Conditions!$A:$R,$C11,FALSE)</f>
        <v>205</v>
      </c>
      <c r="GU11" s="16">
        <f>VLOOKUP(GU$8,Conditions!$A:$R,$C11,FALSE)</f>
        <v>205</v>
      </c>
      <c r="GV11" s="16">
        <f>VLOOKUP(GV$8,Conditions!$A:$R,$C11,FALSE)</f>
        <v>205</v>
      </c>
      <c r="GW11" s="16">
        <f>VLOOKUP(GW$8,Conditions!$A:$R,$C11,FALSE)</f>
        <v>205</v>
      </c>
      <c r="GX11" s="16">
        <f>VLOOKUP(GX$8,Conditions!$A:$R,$C11,FALSE)</f>
        <v>205</v>
      </c>
      <c r="GY11" s="16">
        <f>VLOOKUP(GY$8,Conditions!$A:$R,$C11,FALSE)</f>
        <v>205</v>
      </c>
      <c r="GZ11" s="16">
        <f>VLOOKUP(GZ$8,Conditions!$A:$R,$C11,FALSE)</f>
        <v>205</v>
      </c>
      <c r="HA11" s="16">
        <f>VLOOKUP(HA$8,Conditions!$A:$R,$C11,FALSE)</f>
        <v>205</v>
      </c>
      <c r="HB11" s="16">
        <f>VLOOKUP(HB$8,Conditions!$A:$R,$C11,FALSE)</f>
        <v>205</v>
      </c>
      <c r="HC11" s="16">
        <f>VLOOKUP(HC$8,Conditions!$A:$R,$C11,FALSE)</f>
        <v>205</v>
      </c>
      <c r="HD11" s="16">
        <f>VLOOKUP(HD$8,Conditions!$A:$R,$C11,FALSE)</f>
        <v>205</v>
      </c>
      <c r="HE11" s="16">
        <f>VLOOKUP(HE$8,Conditions!$A:$R,$C11,FALSE)</f>
        <v>205</v>
      </c>
      <c r="HF11" s="16">
        <f>VLOOKUP(HF$8,Conditions!$A:$R,$C11,FALSE)</f>
        <v>205</v>
      </c>
      <c r="HG11" s="16">
        <f>VLOOKUP(HG$8,Conditions!$A:$R,$C11,FALSE)</f>
        <v>205</v>
      </c>
      <c r="HH11" s="16">
        <f>VLOOKUP(HH$8,Conditions!$A:$R,$C11,FALSE)</f>
        <v>205</v>
      </c>
      <c r="HI11" s="16">
        <f>VLOOKUP(HI$8,Conditions!$A:$R,$C11,FALSE)</f>
        <v>205</v>
      </c>
      <c r="HJ11" s="16">
        <f>VLOOKUP(HJ$8,Conditions!$A:$R,$C11,FALSE)</f>
        <v>205</v>
      </c>
    </row>
    <row r="12" spans="1:218" s="3" customFormat="1" x14ac:dyDescent="0.25">
      <c r="B12" s="39" t="s">
        <v>91</v>
      </c>
      <c r="C12" s="16">
        <v>6</v>
      </c>
      <c r="D12" s="16" t="s">
        <v>49</v>
      </c>
      <c r="E12" s="16">
        <f>VLOOKUP(E$8,Conditions!$A:$R,$C12,FALSE)</f>
        <v>296</v>
      </c>
      <c r="F12" s="16">
        <f>VLOOKUP(F$8,Conditions!$A:$R,$C12,FALSE)</f>
        <v>296</v>
      </c>
      <c r="G12" s="16">
        <f>VLOOKUP(G$8,Conditions!$A:$R,$C12,FALSE)</f>
        <v>296</v>
      </c>
      <c r="H12" s="16">
        <f>VLOOKUP(H$8,Conditions!$A:$R,$C12,FALSE)</f>
        <v>296</v>
      </c>
      <c r="I12" s="16">
        <f>VLOOKUP(I$8,Conditions!$A:$R,$C12,FALSE)</f>
        <v>296</v>
      </c>
      <c r="J12" s="16">
        <f>VLOOKUP(J$8,Conditions!$A:$R,$C12,FALSE)</f>
        <v>296</v>
      </c>
      <c r="K12" s="16">
        <f>VLOOKUP(K$8,Conditions!$A:$R,$C12,FALSE)</f>
        <v>296</v>
      </c>
      <c r="L12" s="16">
        <f>VLOOKUP(L$8,Conditions!$A:$R,$C12,FALSE)</f>
        <v>296</v>
      </c>
      <c r="M12" s="16">
        <f>VLOOKUP(M$8,Conditions!$A:$R,$C12,FALSE)</f>
        <v>296</v>
      </c>
      <c r="N12" s="16">
        <f>VLOOKUP(N$8,Conditions!$A:$R,$C12,FALSE)</f>
        <v>296</v>
      </c>
      <c r="O12" s="16">
        <f>VLOOKUP(O$8,Conditions!$A:$R,$C12,FALSE)</f>
        <v>296</v>
      </c>
      <c r="P12" s="16">
        <f>VLOOKUP(P$8,Conditions!$A:$R,$C12,FALSE)</f>
        <v>296</v>
      </c>
      <c r="Q12" s="16">
        <f>VLOOKUP(Q$8,Conditions!$A:$R,$C12,FALSE)</f>
        <v>296</v>
      </c>
      <c r="R12" s="16">
        <f>VLOOKUP(R$8,Conditions!$A:$R,$C12,FALSE)</f>
        <v>296</v>
      </c>
      <c r="S12" s="16">
        <f>VLOOKUP(S$8,Conditions!$A:$R,$C12,FALSE)</f>
        <v>296</v>
      </c>
      <c r="T12" s="16">
        <f>VLOOKUP(T$8,Conditions!$A:$R,$C12,FALSE)</f>
        <v>296</v>
      </c>
      <c r="U12" s="16">
        <f>VLOOKUP(U$8,Conditions!$A:$R,$C12,FALSE)</f>
        <v>296</v>
      </c>
      <c r="V12" s="16">
        <f>VLOOKUP(V$8,Conditions!$A:$R,$C12,FALSE)</f>
        <v>296</v>
      </c>
      <c r="W12" s="16">
        <f>VLOOKUP(W$8,Conditions!$A:$R,$C12,FALSE)</f>
        <v>296</v>
      </c>
      <c r="X12" s="16">
        <f>VLOOKUP(X$8,Conditions!$A:$R,$C12,FALSE)</f>
        <v>296</v>
      </c>
      <c r="Y12" s="16">
        <f>VLOOKUP(Y$8,Conditions!$A:$R,$C12,FALSE)</f>
        <v>296</v>
      </c>
      <c r="Z12" s="16">
        <f>VLOOKUP(Z$8,Conditions!$A:$R,$C12,FALSE)</f>
        <v>296</v>
      </c>
      <c r="AA12" s="16">
        <f>VLOOKUP(AA$8,Conditions!$A:$R,$C12,FALSE)</f>
        <v>296</v>
      </c>
      <c r="AB12" s="16">
        <f>VLOOKUP(AB$8,Conditions!$A:$R,$C12,FALSE)</f>
        <v>296</v>
      </c>
      <c r="AC12" s="16">
        <f>VLOOKUP(AC$8,Conditions!$A:$R,$C12,FALSE)</f>
        <v>296</v>
      </c>
      <c r="AD12" s="16">
        <f>VLOOKUP(AD$8,Conditions!$A:$R,$C12,FALSE)</f>
        <v>296</v>
      </c>
      <c r="AE12" s="16">
        <f>VLOOKUP(AE$8,Conditions!$A:$R,$C12,FALSE)</f>
        <v>296</v>
      </c>
      <c r="AF12" s="16">
        <f>VLOOKUP(AF$8,Conditions!$A:$R,$C12,FALSE)</f>
        <v>296</v>
      </c>
      <c r="AG12" s="16">
        <f>VLOOKUP(AG$8,Conditions!$A:$R,$C12,FALSE)</f>
        <v>296</v>
      </c>
      <c r="AH12" s="16">
        <f>VLOOKUP(AH$8,Conditions!$A:$R,$C12,FALSE)</f>
        <v>296</v>
      </c>
      <c r="AI12" s="16">
        <f>VLOOKUP(AI$8,Conditions!$A:$R,$C12,FALSE)</f>
        <v>296</v>
      </c>
      <c r="AJ12" s="16">
        <f>VLOOKUP(AJ$8,Conditions!$A:$R,$C12,FALSE)</f>
        <v>296</v>
      </c>
      <c r="AK12" s="16">
        <f>VLOOKUP(AK$8,Conditions!$A:$R,$C12,FALSE)</f>
        <v>296</v>
      </c>
      <c r="AL12" s="16">
        <f>VLOOKUP(AL$8,Conditions!$A:$R,$C12,FALSE)</f>
        <v>296</v>
      </c>
      <c r="AM12" s="16">
        <f>VLOOKUP(AM$8,Conditions!$A:$R,$C12,FALSE)</f>
        <v>296</v>
      </c>
      <c r="AN12" s="16">
        <f>VLOOKUP(AN$8,Conditions!$A:$R,$C12,FALSE)</f>
        <v>296</v>
      </c>
      <c r="AO12" s="16">
        <f>VLOOKUP(AO$8,Conditions!$A:$R,$C12,FALSE)</f>
        <v>296</v>
      </c>
      <c r="AP12" s="16">
        <f>VLOOKUP(AP$8,Conditions!$A:$R,$C12,FALSE)</f>
        <v>296</v>
      </c>
      <c r="AQ12" s="16">
        <f>VLOOKUP(AQ$8,Conditions!$A:$R,$C12,FALSE)</f>
        <v>296</v>
      </c>
      <c r="AR12" s="16">
        <f>VLOOKUP(AR$8,Conditions!$A:$R,$C12,FALSE)</f>
        <v>296</v>
      </c>
      <c r="AS12" s="16">
        <f>VLOOKUP(AS$8,Conditions!$A:$R,$C12,FALSE)</f>
        <v>296</v>
      </c>
      <c r="AT12" s="16">
        <f>VLOOKUP(AT$8,Conditions!$A:$R,$C12,FALSE)</f>
        <v>296</v>
      </c>
      <c r="AU12" s="16">
        <f>VLOOKUP(AU$8,Conditions!$A:$R,$C12,FALSE)</f>
        <v>296</v>
      </c>
      <c r="AV12" s="16">
        <f>VLOOKUP(AV$8,Conditions!$A:$R,$C12,FALSE)</f>
        <v>296</v>
      </c>
      <c r="AW12" s="16">
        <f>VLOOKUP(AW$8,Conditions!$A:$R,$C12,FALSE)</f>
        <v>296</v>
      </c>
      <c r="AX12" s="16">
        <f>VLOOKUP(AX$8,Conditions!$A:$R,$C12,FALSE)</f>
        <v>296</v>
      </c>
      <c r="AY12" s="16">
        <f>VLOOKUP(AY$8,Conditions!$A:$R,$C12,FALSE)</f>
        <v>296</v>
      </c>
      <c r="AZ12" s="16">
        <f>VLOOKUP(AZ$8,Conditions!$A:$R,$C12,FALSE)</f>
        <v>296</v>
      </c>
      <c r="BA12" s="16">
        <f>VLOOKUP(BA$8,Conditions!$A:$R,$C12,FALSE)</f>
        <v>296</v>
      </c>
      <c r="BB12" s="16">
        <f>VLOOKUP(BB$8,Conditions!$A:$R,$C12,FALSE)</f>
        <v>296</v>
      </c>
      <c r="BC12" s="16">
        <f>VLOOKUP(BC$8,Conditions!$A:$R,$C12,FALSE)</f>
        <v>296</v>
      </c>
      <c r="BD12" s="16">
        <f>VLOOKUP(BD$8,Conditions!$A:$R,$C12,FALSE)</f>
        <v>296</v>
      </c>
      <c r="BE12" s="16">
        <f>VLOOKUP(BE$8,Conditions!$A:$R,$C12,FALSE)</f>
        <v>296</v>
      </c>
      <c r="BF12" s="16">
        <f>VLOOKUP(BF$8,Conditions!$A:$R,$C12,FALSE)</f>
        <v>296</v>
      </c>
      <c r="BG12" s="16">
        <f>VLOOKUP(BG$8,Conditions!$A:$R,$C12,FALSE)</f>
        <v>296</v>
      </c>
      <c r="BH12" s="16">
        <f>VLOOKUP(BH$8,Conditions!$A:$R,$C12,FALSE)</f>
        <v>296</v>
      </c>
      <c r="BI12" s="16">
        <f>VLOOKUP(BI$8,Conditions!$A:$R,$C12,FALSE)</f>
        <v>296</v>
      </c>
      <c r="BJ12" s="16">
        <f>VLOOKUP(BJ$8,Conditions!$A:$R,$C12,FALSE)</f>
        <v>296</v>
      </c>
      <c r="BK12" s="16">
        <f>VLOOKUP(BK$8,Conditions!$A:$R,$C12,FALSE)</f>
        <v>296</v>
      </c>
      <c r="BL12" s="16">
        <f>VLOOKUP(BL$8,Conditions!$A:$R,$C12,FALSE)</f>
        <v>296</v>
      </c>
      <c r="BM12" s="16">
        <f>VLOOKUP(BM$8,Conditions!$A:$R,$C12,FALSE)</f>
        <v>296</v>
      </c>
      <c r="BN12" s="16">
        <f>VLOOKUP(BN$8,Conditions!$A:$R,$C12,FALSE)</f>
        <v>296</v>
      </c>
      <c r="BO12" s="16">
        <f>VLOOKUP(BO$8,Conditions!$A:$R,$C12,FALSE)</f>
        <v>296</v>
      </c>
      <c r="BP12" s="16">
        <f>VLOOKUP(BP$8,Conditions!$A:$R,$C12,FALSE)</f>
        <v>296</v>
      </c>
      <c r="BQ12" s="16">
        <f>VLOOKUP(BQ$8,Conditions!$A:$R,$C12,FALSE)</f>
        <v>296</v>
      </c>
      <c r="BR12" s="16">
        <f>VLOOKUP(BR$8,Conditions!$A:$R,$C12,FALSE)</f>
        <v>296</v>
      </c>
      <c r="BS12" s="16">
        <f>VLOOKUP(BS$8,Conditions!$A:$R,$C12,FALSE)</f>
        <v>296</v>
      </c>
      <c r="BT12" s="16">
        <f>VLOOKUP(BT$8,Conditions!$A:$R,$C12,FALSE)</f>
        <v>296</v>
      </c>
      <c r="BU12" s="16">
        <f>VLOOKUP(BU$8,Conditions!$A:$R,$C12,FALSE)</f>
        <v>296</v>
      </c>
      <c r="BV12" s="16">
        <f>VLOOKUP(BV$8,Conditions!$A:$R,$C12,FALSE)</f>
        <v>296</v>
      </c>
      <c r="BW12" s="16">
        <f>VLOOKUP(BW$8,Conditions!$A:$R,$C12,FALSE)</f>
        <v>296</v>
      </c>
      <c r="BX12" s="16">
        <f>VLOOKUP(BX$8,Conditions!$A:$R,$C12,FALSE)</f>
        <v>296</v>
      </c>
      <c r="BY12" s="16">
        <f>VLOOKUP(BY$8,Conditions!$A:$R,$C12,FALSE)</f>
        <v>296</v>
      </c>
      <c r="BZ12" s="16">
        <f>VLOOKUP(BZ$8,Conditions!$A:$R,$C12,FALSE)</f>
        <v>296</v>
      </c>
      <c r="CA12" s="16">
        <f>VLOOKUP(CA$8,Conditions!$A:$R,$C12,FALSE)</f>
        <v>296</v>
      </c>
      <c r="CB12" s="16">
        <f>VLOOKUP(CB$8,Conditions!$A:$R,$C12,FALSE)</f>
        <v>296</v>
      </c>
      <c r="CC12" s="16">
        <f>VLOOKUP(CC$8,Conditions!$A:$R,$C12,FALSE)</f>
        <v>296</v>
      </c>
      <c r="CD12" s="16">
        <f>VLOOKUP(CD$8,Conditions!$A:$R,$C12,FALSE)</f>
        <v>296</v>
      </c>
      <c r="CE12" s="16">
        <f>VLOOKUP(CE$8,Conditions!$A:$R,$C12,FALSE)</f>
        <v>296</v>
      </c>
      <c r="CF12" s="16">
        <f>VLOOKUP(CF$8,Conditions!$A:$R,$C12,FALSE)</f>
        <v>296</v>
      </c>
      <c r="CG12" s="16">
        <f>VLOOKUP(CG$8,Conditions!$A:$R,$C12,FALSE)</f>
        <v>296</v>
      </c>
      <c r="CH12" s="16">
        <f>VLOOKUP(CH$8,Conditions!$A:$R,$C12,FALSE)</f>
        <v>296</v>
      </c>
      <c r="CI12" s="16">
        <f>VLOOKUP(CI$8,Conditions!$A:$R,$C12,FALSE)</f>
        <v>296</v>
      </c>
      <c r="CJ12" s="16">
        <f>VLOOKUP(CJ$8,Conditions!$A:$R,$C12,FALSE)</f>
        <v>296</v>
      </c>
      <c r="CK12" s="16">
        <f>VLOOKUP(CK$8,Conditions!$A:$R,$C12,FALSE)</f>
        <v>296</v>
      </c>
      <c r="CL12" s="16">
        <f>VLOOKUP(CL$8,Conditions!$A:$R,$C12,FALSE)</f>
        <v>296</v>
      </c>
      <c r="CM12" s="16">
        <f>VLOOKUP(CM$8,Conditions!$A:$R,$C12,FALSE)</f>
        <v>296</v>
      </c>
      <c r="CN12" s="16">
        <f>VLOOKUP(CN$8,Conditions!$A:$R,$C12,FALSE)</f>
        <v>296</v>
      </c>
      <c r="CO12" s="16">
        <f>VLOOKUP(CO$8,Conditions!$A:$R,$C12,FALSE)</f>
        <v>296</v>
      </c>
      <c r="CP12" s="16">
        <f>VLOOKUP(CP$8,Conditions!$A:$R,$C12,FALSE)</f>
        <v>296</v>
      </c>
      <c r="CQ12" s="16">
        <f>VLOOKUP(CQ$8,Conditions!$A:$R,$C12,FALSE)</f>
        <v>296</v>
      </c>
      <c r="CR12" s="16">
        <f>VLOOKUP(CR$8,Conditions!$A:$R,$C12,FALSE)</f>
        <v>296</v>
      </c>
      <c r="CS12" s="16">
        <f>VLOOKUP(CS$8,Conditions!$A:$R,$C12,FALSE)</f>
        <v>296</v>
      </c>
      <c r="CT12" s="16">
        <f>VLOOKUP(CT$8,Conditions!$A:$R,$C12,FALSE)</f>
        <v>296</v>
      </c>
      <c r="CU12" s="16">
        <f>VLOOKUP(CU$8,Conditions!$A:$R,$C12,FALSE)</f>
        <v>296</v>
      </c>
      <c r="CV12" s="16">
        <f>VLOOKUP(CV$8,Conditions!$A:$R,$C12,FALSE)</f>
        <v>296</v>
      </c>
      <c r="CW12" s="16">
        <f>VLOOKUP(CW$8,Conditions!$A:$R,$C12,FALSE)</f>
        <v>296</v>
      </c>
      <c r="CX12" s="16">
        <f>VLOOKUP(CX$8,Conditions!$A:$R,$C12,FALSE)</f>
        <v>296</v>
      </c>
      <c r="CY12" s="16">
        <f>VLOOKUP(CY$8,Conditions!$A:$R,$C12,FALSE)</f>
        <v>296</v>
      </c>
      <c r="CZ12" s="16">
        <f>VLOOKUP(CZ$8,Conditions!$A:$R,$C12,FALSE)</f>
        <v>296</v>
      </c>
      <c r="DA12" s="16">
        <f>VLOOKUP(DA$8,Conditions!$A:$R,$C12,FALSE)</f>
        <v>296</v>
      </c>
      <c r="DB12" s="16">
        <f>VLOOKUP(DB$8,Conditions!$A:$R,$C12,FALSE)</f>
        <v>296</v>
      </c>
      <c r="DC12" s="16">
        <f>VLOOKUP(DC$8,Conditions!$A:$R,$C12,FALSE)</f>
        <v>296</v>
      </c>
      <c r="DD12" s="16">
        <f>VLOOKUP(DD$8,Conditions!$A:$R,$C12,FALSE)</f>
        <v>296</v>
      </c>
      <c r="DE12" s="16">
        <f>VLOOKUP(DE$8,Conditions!$A:$R,$C12,FALSE)</f>
        <v>296</v>
      </c>
      <c r="DF12" s="16">
        <f>VLOOKUP(DF$8,Conditions!$A:$R,$C12,FALSE)</f>
        <v>296</v>
      </c>
      <c r="DG12" s="16">
        <f>VLOOKUP(DG$8,Conditions!$A:$R,$C12,FALSE)</f>
        <v>296</v>
      </c>
      <c r="DH12" s="16">
        <f>VLOOKUP(DH$8,Conditions!$A:$R,$C12,FALSE)</f>
        <v>296</v>
      </c>
      <c r="DI12" s="16">
        <f>VLOOKUP(DI$8,Conditions!$A:$R,$C12,FALSE)</f>
        <v>296</v>
      </c>
      <c r="DJ12" s="16">
        <f>VLOOKUP(DJ$8,Conditions!$A:$R,$C12,FALSE)</f>
        <v>296</v>
      </c>
      <c r="DK12" s="16">
        <f>VLOOKUP(DK$8,Conditions!$A:$R,$C12,FALSE)</f>
        <v>296</v>
      </c>
      <c r="DL12" s="16">
        <f>VLOOKUP(DL$8,Conditions!$A:$R,$C12,FALSE)</f>
        <v>296</v>
      </c>
      <c r="DM12" s="16">
        <f>VLOOKUP(DM$8,Conditions!$A:$R,$C12,FALSE)</f>
        <v>296</v>
      </c>
      <c r="DN12" s="16">
        <f>VLOOKUP(DN$8,Conditions!$A:$R,$C12,FALSE)</f>
        <v>296</v>
      </c>
      <c r="DO12" s="16">
        <f>VLOOKUP(DO$8,Conditions!$A:$R,$C12,FALSE)</f>
        <v>296</v>
      </c>
      <c r="DP12" s="16">
        <f>VLOOKUP(DP$8,Conditions!$A:$R,$C12,FALSE)</f>
        <v>296</v>
      </c>
      <c r="DQ12" s="16">
        <f>VLOOKUP(DQ$8,Conditions!$A:$R,$C12,FALSE)</f>
        <v>296</v>
      </c>
      <c r="DR12" s="16">
        <f>VLOOKUP(DR$8,Conditions!$A:$R,$C12,FALSE)</f>
        <v>296</v>
      </c>
      <c r="DS12" s="16">
        <f>VLOOKUP(DS$8,Conditions!$A:$R,$C12,FALSE)</f>
        <v>296</v>
      </c>
      <c r="DT12" s="16">
        <f>VLOOKUP(DT$8,Conditions!$A:$R,$C12,FALSE)</f>
        <v>296</v>
      </c>
      <c r="DU12" s="16">
        <f>VLOOKUP(DU$8,Conditions!$A:$R,$C12,FALSE)</f>
        <v>296</v>
      </c>
      <c r="DV12" s="16">
        <f>VLOOKUP(DV$8,Conditions!$A:$R,$C12,FALSE)</f>
        <v>296</v>
      </c>
      <c r="DW12" s="16">
        <f>VLOOKUP(DW$8,Conditions!$A:$R,$C12,FALSE)</f>
        <v>296</v>
      </c>
      <c r="DX12" s="16">
        <f>VLOOKUP(DX$8,Conditions!$A:$R,$C12,FALSE)</f>
        <v>296</v>
      </c>
      <c r="DY12" s="16">
        <f>VLOOKUP(DY$8,Conditions!$A:$R,$C12,FALSE)</f>
        <v>296</v>
      </c>
      <c r="DZ12" s="16">
        <f>VLOOKUP(DZ$8,Conditions!$A:$R,$C12,FALSE)</f>
        <v>296</v>
      </c>
      <c r="EA12" s="16">
        <f>VLOOKUP(EA$8,Conditions!$A:$R,$C12,FALSE)</f>
        <v>296</v>
      </c>
      <c r="EB12" s="16">
        <f>VLOOKUP(EB$8,Conditions!$A:$R,$C12,FALSE)</f>
        <v>296</v>
      </c>
      <c r="EC12" s="16">
        <f>VLOOKUP(EC$8,Conditions!$A:$R,$C12,FALSE)</f>
        <v>296</v>
      </c>
      <c r="ED12" s="16">
        <f>VLOOKUP(ED$8,Conditions!$A:$R,$C12,FALSE)</f>
        <v>296</v>
      </c>
      <c r="EE12" s="16">
        <f>VLOOKUP(EE$8,Conditions!$A:$R,$C12,FALSE)</f>
        <v>296</v>
      </c>
      <c r="EF12" s="16">
        <f>VLOOKUP(EF$8,Conditions!$A:$R,$C12,FALSE)</f>
        <v>296</v>
      </c>
      <c r="EG12" s="16">
        <f>VLOOKUP(EG$8,Conditions!$A:$R,$C12,FALSE)</f>
        <v>296</v>
      </c>
      <c r="EH12" s="16">
        <f>VLOOKUP(EH$8,Conditions!$A:$R,$C12,FALSE)</f>
        <v>296</v>
      </c>
      <c r="EI12" s="16">
        <f>VLOOKUP(EI$8,Conditions!$A:$R,$C12,FALSE)</f>
        <v>296</v>
      </c>
      <c r="EJ12" s="16">
        <f>VLOOKUP(EJ$8,Conditions!$A:$R,$C12,FALSE)</f>
        <v>296</v>
      </c>
      <c r="EK12" s="16">
        <f>VLOOKUP(EK$8,Conditions!$A:$R,$C12,FALSE)</f>
        <v>296</v>
      </c>
      <c r="EL12" s="16">
        <f>VLOOKUP(EL$8,Conditions!$A:$R,$C12,FALSE)</f>
        <v>296</v>
      </c>
      <c r="EM12" s="16">
        <f>VLOOKUP(EM$8,Conditions!$A:$R,$C12,FALSE)</f>
        <v>296</v>
      </c>
      <c r="EN12" s="16">
        <f>VLOOKUP(EN$8,Conditions!$A:$R,$C12,FALSE)</f>
        <v>296</v>
      </c>
      <c r="EO12" s="16">
        <f>VLOOKUP(EO$8,Conditions!$A:$R,$C12,FALSE)</f>
        <v>296</v>
      </c>
      <c r="EP12" s="16">
        <f>VLOOKUP(EP$8,Conditions!$A:$R,$C12,FALSE)</f>
        <v>296</v>
      </c>
      <c r="EQ12" s="16">
        <f>VLOOKUP(EQ$8,Conditions!$A:$R,$C12,FALSE)</f>
        <v>296</v>
      </c>
      <c r="ER12" s="16">
        <f>VLOOKUP(ER$8,Conditions!$A:$R,$C12,FALSE)</f>
        <v>296</v>
      </c>
      <c r="ES12" s="16">
        <f>VLOOKUP(ES$8,Conditions!$A:$R,$C12,FALSE)</f>
        <v>296</v>
      </c>
      <c r="ET12" s="16">
        <f>VLOOKUP(ET$8,Conditions!$A:$R,$C12,FALSE)</f>
        <v>296</v>
      </c>
      <c r="EU12" s="16">
        <f>VLOOKUP(EU$8,Conditions!$A:$R,$C12,FALSE)</f>
        <v>296</v>
      </c>
      <c r="EV12" s="16">
        <f>VLOOKUP(EV$8,Conditions!$A:$R,$C12,FALSE)</f>
        <v>296</v>
      </c>
      <c r="EW12" s="16">
        <f>VLOOKUP(EW$8,Conditions!$A:$R,$C12,FALSE)</f>
        <v>296</v>
      </c>
      <c r="EX12" s="16">
        <f>VLOOKUP(EX$8,Conditions!$A:$R,$C12,FALSE)</f>
        <v>296</v>
      </c>
      <c r="EY12" s="16">
        <f>VLOOKUP(EY$8,Conditions!$A:$R,$C12,FALSE)</f>
        <v>296</v>
      </c>
      <c r="EZ12" s="16">
        <f>VLOOKUP(EZ$8,Conditions!$A:$R,$C12,FALSE)</f>
        <v>296</v>
      </c>
      <c r="FA12" s="16">
        <f>VLOOKUP(FA$8,Conditions!$A:$R,$C12,FALSE)</f>
        <v>296</v>
      </c>
      <c r="FB12" s="16">
        <f>VLOOKUP(FB$8,Conditions!$A:$R,$C12,FALSE)</f>
        <v>296</v>
      </c>
      <c r="FC12" s="16">
        <f>VLOOKUP(FC$8,Conditions!$A:$R,$C12,FALSE)</f>
        <v>296</v>
      </c>
      <c r="FD12" s="16">
        <f>VLOOKUP(FD$8,Conditions!$A:$R,$C12,FALSE)</f>
        <v>296</v>
      </c>
      <c r="FE12" s="16">
        <f>VLOOKUP(FE$8,Conditions!$A:$R,$C12,FALSE)</f>
        <v>296</v>
      </c>
      <c r="FF12" s="16">
        <f>VLOOKUP(FF$8,Conditions!$A:$R,$C12,FALSE)</f>
        <v>296</v>
      </c>
      <c r="FG12" s="16">
        <f>VLOOKUP(FG$8,Conditions!$A:$R,$C12,FALSE)</f>
        <v>296</v>
      </c>
      <c r="FH12" s="16">
        <f>VLOOKUP(FH$8,Conditions!$A:$R,$C12,FALSE)</f>
        <v>296</v>
      </c>
      <c r="FI12" s="16">
        <f>VLOOKUP(FI$8,Conditions!$A:$R,$C12,FALSE)</f>
        <v>296</v>
      </c>
      <c r="FJ12" s="16">
        <f>VLOOKUP(FJ$8,Conditions!$A:$R,$C12,FALSE)</f>
        <v>296</v>
      </c>
      <c r="FK12" s="16">
        <f>VLOOKUP(FK$8,Conditions!$A:$R,$C12,FALSE)</f>
        <v>296</v>
      </c>
      <c r="FL12" s="16">
        <f>VLOOKUP(FL$8,Conditions!$A:$R,$C12,FALSE)</f>
        <v>296</v>
      </c>
      <c r="FM12" s="16">
        <f>VLOOKUP(FM$8,Conditions!$A:$R,$C12,FALSE)</f>
        <v>296</v>
      </c>
      <c r="FN12" s="16">
        <f>VLOOKUP(FN$8,Conditions!$A:$R,$C12,FALSE)</f>
        <v>296</v>
      </c>
      <c r="FO12" s="16">
        <f>VLOOKUP(FO$8,Conditions!$A:$R,$C12,FALSE)</f>
        <v>296</v>
      </c>
      <c r="FP12" s="16">
        <f>VLOOKUP(FP$8,Conditions!$A:$R,$C12,FALSE)</f>
        <v>296</v>
      </c>
      <c r="FQ12" s="16">
        <f>VLOOKUP(FQ$8,Conditions!$A:$R,$C12,FALSE)</f>
        <v>296</v>
      </c>
      <c r="FR12" s="16">
        <f>VLOOKUP(FR$8,Conditions!$A:$R,$C12,FALSE)</f>
        <v>296</v>
      </c>
      <c r="FS12" s="16">
        <f>VLOOKUP(FS$8,Conditions!$A:$R,$C12,FALSE)</f>
        <v>296</v>
      </c>
      <c r="FT12" s="16">
        <f>VLOOKUP(FT$8,Conditions!$A:$R,$C12,FALSE)</f>
        <v>296</v>
      </c>
      <c r="FU12" s="16">
        <f>VLOOKUP(FU$8,Conditions!$A:$R,$C12,FALSE)</f>
        <v>296</v>
      </c>
      <c r="FV12" s="16">
        <f>VLOOKUP(FV$8,Conditions!$A:$R,$C12,FALSE)</f>
        <v>296</v>
      </c>
      <c r="FW12" s="16">
        <f>VLOOKUP(FW$8,Conditions!$A:$R,$C12,FALSE)</f>
        <v>296</v>
      </c>
      <c r="FX12" s="16">
        <f>VLOOKUP(FX$8,Conditions!$A:$R,$C12,FALSE)</f>
        <v>296</v>
      </c>
      <c r="FY12" s="16">
        <f>VLOOKUP(FY$8,Conditions!$A:$R,$C12,FALSE)</f>
        <v>296</v>
      </c>
      <c r="FZ12" s="16">
        <f>VLOOKUP(FZ$8,Conditions!$A:$R,$C12,FALSE)</f>
        <v>296</v>
      </c>
      <c r="GA12" s="16">
        <f>VLOOKUP(GA$8,Conditions!$A:$R,$C12,FALSE)</f>
        <v>296</v>
      </c>
      <c r="GB12" s="16">
        <f>VLOOKUP(GB$8,Conditions!$A:$R,$C12,FALSE)</f>
        <v>296</v>
      </c>
      <c r="GC12" s="16">
        <f>VLOOKUP(GC$8,Conditions!$A:$R,$C12,FALSE)</f>
        <v>296</v>
      </c>
      <c r="GD12" s="16">
        <f>VLOOKUP(GD$8,Conditions!$A:$R,$C12,FALSE)</f>
        <v>296</v>
      </c>
      <c r="GE12" s="16">
        <f>VLOOKUP(GE$8,Conditions!$A:$R,$C12,FALSE)</f>
        <v>296</v>
      </c>
      <c r="GF12" s="16">
        <f>VLOOKUP(GF$8,Conditions!$A:$R,$C12,FALSE)</f>
        <v>296</v>
      </c>
      <c r="GG12" s="16">
        <f>VLOOKUP(GG$8,Conditions!$A:$R,$C12,FALSE)</f>
        <v>296</v>
      </c>
      <c r="GH12" s="16">
        <f>VLOOKUP(GH$8,Conditions!$A:$R,$C12,FALSE)</f>
        <v>296</v>
      </c>
      <c r="GI12" s="16">
        <f>VLOOKUP(GI$8,Conditions!$A:$R,$C12,FALSE)</f>
        <v>296</v>
      </c>
      <c r="GJ12" s="16">
        <f>VLOOKUP(GJ$8,Conditions!$A:$R,$C12,FALSE)</f>
        <v>296</v>
      </c>
      <c r="GK12" s="16">
        <f>VLOOKUP(GK$8,Conditions!$A:$R,$C12,FALSE)</f>
        <v>296</v>
      </c>
      <c r="GL12" s="16">
        <f>VLOOKUP(GL$8,Conditions!$A:$R,$C12,FALSE)</f>
        <v>296</v>
      </c>
      <c r="GM12" s="16">
        <f>VLOOKUP(GM$8,Conditions!$A:$R,$C12,FALSE)</f>
        <v>296</v>
      </c>
      <c r="GN12" s="16">
        <f>VLOOKUP(GN$8,Conditions!$A:$R,$C12,FALSE)</f>
        <v>296</v>
      </c>
      <c r="GO12" s="16">
        <f>VLOOKUP(GO$8,Conditions!$A:$R,$C12,FALSE)</f>
        <v>296</v>
      </c>
      <c r="GP12" s="16">
        <f>VLOOKUP(GP$8,Conditions!$A:$R,$C12,FALSE)</f>
        <v>296</v>
      </c>
      <c r="GQ12" s="16">
        <f>VLOOKUP(GQ$8,Conditions!$A:$R,$C12,FALSE)</f>
        <v>296</v>
      </c>
      <c r="GR12" s="16">
        <f>VLOOKUP(GR$8,Conditions!$A:$R,$C12,FALSE)</f>
        <v>296</v>
      </c>
      <c r="GS12" s="16">
        <f>VLOOKUP(GS$8,Conditions!$A:$R,$C12,FALSE)</f>
        <v>296</v>
      </c>
      <c r="GT12" s="16">
        <f>VLOOKUP(GT$8,Conditions!$A:$R,$C12,FALSE)</f>
        <v>296</v>
      </c>
      <c r="GU12" s="16">
        <f>VLOOKUP(GU$8,Conditions!$A:$R,$C12,FALSE)</f>
        <v>296</v>
      </c>
      <c r="GV12" s="16">
        <f>VLOOKUP(GV$8,Conditions!$A:$R,$C12,FALSE)</f>
        <v>296</v>
      </c>
      <c r="GW12" s="16">
        <f>VLOOKUP(GW$8,Conditions!$A:$R,$C12,FALSE)</f>
        <v>296</v>
      </c>
      <c r="GX12" s="16">
        <f>VLOOKUP(GX$8,Conditions!$A:$R,$C12,FALSE)</f>
        <v>296</v>
      </c>
      <c r="GY12" s="16">
        <f>VLOOKUP(GY$8,Conditions!$A:$R,$C12,FALSE)</f>
        <v>296</v>
      </c>
      <c r="GZ12" s="16">
        <f>VLOOKUP(GZ$8,Conditions!$A:$R,$C12,FALSE)</f>
        <v>296</v>
      </c>
      <c r="HA12" s="16">
        <f>VLOOKUP(HA$8,Conditions!$A:$R,$C12,FALSE)</f>
        <v>296</v>
      </c>
      <c r="HB12" s="16">
        <f>VLOOKUP(HB$8,Conditions!$A:$R,$C12,FALSE)</f>
        <v>296</v>
      </c>
      <c r="HC12" s="16">
        <f>VLOOKUP(HC$8,Conditions!$A:$R,$C12,FALSE)</f>
        <v>296</v>
      </c>
      <c r="HD12" s="16">
        <f>VLOOKUP(HD$8,Conditions!$A:$R,$C12,FALSE)</f>
        <v>296</v>
      </c>
      <c r="HE12" s="16">
        <f>VLOOKUP(HE$8,Conditions!$A:$R,$C12,FALSE)</f>
        <v>296</v>
      </c>
      <c r="HF12" s="16">
        <f>VLOOKUP(HF$8,Conditions!$A:$R,$C12,FALSE)</f>
        <v>296</v>
      </c>
      <c r="HG12" s="16">
        <f>VLOOKUP(HG$8,Conditions!$A:$R,$C12,FALSE)</f>
        <v>296</v>
      </c>
      <c r="HH12" s="16">
        <f>VLOOKUP(HH$8,Conditions!$A:$R,$C12,FALSE)</f>
        <v>296</v>
      </c>
      <c r="HI12" s="16">
        <f>VLOOKUP(HI$8,Conditions!$A:$R,$C12,FALSE)</f>
        <v>296</v>
      </c>
      <c r="HJ12" s="16">
        <f>VLOOKUP(HJ$8,Conditions!$A:$R,$C12,FALSE)</f>
        <v>296</v>
      </c>
    </row>
    <row r="13" spans="1:218" s="3" customFormat="1" x14ac:dyDescent="0.25">
      <c r="B13" s="39" t="s">
        <v>90</v>
      </c>
      <c r="C13" s="16">
        <v>9</v>
      </c>
      <c r="D13" s="16" t="s">
        <v>89</v>
      </c>
      <c r="E13" s="16">
        <f>VLOOKUP(E$8,Conditions!$A:$R,$C13,FALSE)</f>
        <v>0.1</v>
      </c>
      <c r="F13" s="16">
        <f>VLOOKUP(F$8,Conditions!$A:$R,$C13,FALSE)</f>
        <v>0.1</v>
      </c>
      <c r="G13" s="16">
        <f>VLOOKUP(G$8,Conditions!$A:$R,$C13,FALSE)</f>
        <v>0.1</v>
      </c>
      <c r="H13" s="16">
        <f>VLOOKUP(H$8,Conditions!$A:$R,$C13,FALSE)</f>
        <v>0.1</v>
      </c>
      <c r="I13" s="16">
        <f>VLOOKUP(I$8,Conditions!$A:$R,$C13,FALSE)</f>
        <v>0.1</v>
      </c>
      <c r="J13" s="16">
        <f>VLOOKUP(J$8,Conditions!$A:$R,$C13,FALSE)</f>
        <v>0.1</v>
      </c>
      <c r="K13" s="16">
        <f>VLOOKUP(K$8,Conditions!$A:$R,$C13,FALSE)</f>
        <v>0.1</v>
      </c>
      <c r="L13" s="16">
        <f>VLOOKUP(L$8,Conditions!$A:$R,$C13,FALSE)</f>
        <v>0.1</v>
      </c>
      <c r="M13" s="16">
        <f>VLOOKUP(M$8,Conditions!$A:$R,$C13,FALSE)</f>
        <v>0.1</v>
      </c>
      <c r="N13" s="16">
        <f>VLOOKUP(N$8,Conditions!$A:$R,$C13,FALSE)</f>
        <v>0.1</v>
      </c>
      <c r="O13" s="16">
        <f>VLOOKUP(O$8,Conditions!$A:$R,$C13,FALSE)</f>
        <v>0.1</v>
      </c>
      <c r="P13" s="16">
        <f>VLOOKUP(P$8,Conditions!$A:$R,$C13,FALSE)</f>
        <v>0.1</v>
      </c>
      <c r="Q13" s="16">
        <f>VLOOKUP(Q$8,Conditions!$A:$R,$C13,FALSE)</f>
        <v>0.1</v>
      </c>
      <c r="R13" s="16">
        <f>VLOOKUP(R$8,Conditions!$A:$R,$C13,FALSE)</f>
        <v>0.1</v>
      </c>
      <c r="S13" s="16">
        <f>VLOOKUP(S$8,Conditions!$A:$R,$C13,FALSE)</f>
        <v>0.1</v>
      </c>
      <c r="T13" s="16">
        <f>VLOOKUP(T$8,Conditions!$A:$R,$C13,FALSE)</f>
        <v>0.1</v>
      </c>
      <c r="U13" s="16">
        <f>VLOOKUP(U$8,Conditions!$A:$R,$C13,FALSE)</f>
        <v>0.1</v>
      </c>
      <c r="V13" s="16">
        <f>VLOOKUP(V$8,Conditions!$A:$R,$C13,FALSE)</f>
        <v>0.1</v>
      </c>
      <c r="W13" s="16">
        <f>VLOOKUP(W$8,Conditions!$A:$R,$C13,FALSE)</f>
        <v>0.1</v>
      </c>
      <c r="X13" s="16">
        <f>VLOOKUP(X$8,Conditions!$A:$R,$C13,FALSE)</f>
        <v>0.1</v>
      </c>
      <c r="Y13" s="16">
        <f>VLOOKUP(Y$8,Conditions!$A:$R,$C13,FALSE)</f>
        <v>0.1</v>
      </c>
      <c r="Z13" s="16">
        <f>VLOOKUP(Z$8,Conditions!$A:$R,$C13,FALSE)</f>
        <v>0.1</v>
      </c>
      <c r="AA13" s="16">
        <f>VLOOKUP(AA$8,Conditions!$A:$R,$C13,FALSE)</f>
        <v>0.1</v>
      </c>
      <c r="AB13" s="16">
        <f>VLOOKUP(AB$8,Conditions!$A:$R,$C13,FALSE)</f>
        <v>0.1</v>
      </c>
      <c r="AC13" s="16">
        <f>VLOOKUP(AC$8,Conditions!$A:$R,$C13,FALSE)</f>
        <v>0.1</v>
      </c>
      <c r="AD13" s="16">
        <f>VLOOKUP(AD$8,Conditions!$A:$R,$C13,FALSE)</f>
        <v>0.1</v>
      </c>
      <c r="AE13" s="16">
        <f>VLOOKUP(AE$8,Conditions!$A:$R,$C13,FALSE)</f>
        <v>0.1</v>
      </c>
      <c r="AF13" s="16">
        <f>VLOOKUP(AF$8,Conditions!$A:$R,$C13,FALSE)</f>
        <v>0.1</v>
      </c>
      <c r="AG13" s="16">
        <f>VLOOKUP(AG$8,Conditions!$A:$R,$C13,FALSE)</f>
        <v>0.1</v>
      </c>
      <c r="AH13" s="16">
        <f>VLOOKUP(AH$8,Conditions!$A:$R,$C13,FALSE)</f>
        <v>0.1</v>
      </c>
      <c r="AI13" s="16">
        <f>VLOOKUP(AI$8,Conditions!$A:$R,$C13,FALSE)</f>
        <v>0.1</v>
      </c>
      <c r="AJ13" s="16">
        <f>VLOOKUP(AJ$8,Conditions!$A:$R,$C13,FALSE)</f>
        <v>0.1</v>
      </c>
      <c r="AK13" s="16">
        <f>VLOOKUP(AK$8,Conditions!$A:$R,$C13,FALSE)</f>
        <v>0.1</v>
      </c>
      <c r="AL13" s="16">
        <f>VLOOKUP(AL$8,Conditions!$A:$R,$C13,FALSE)</f>
        <v>0.1</v>
      </c>
      <c r="AM13" s="16">
        <f>VLOOKUP(AM$8,Conditions!$A:$R,$C13,FALSE)</f>
        <v>0.1</v>
      </c>
      <c r="AN13" s="16">
        <f>VLOOKUP(AN$8,Conditions!$A:$R,$C13,FALSE)</f>
        <v>0.1</v>
      </c>
      <c r="AO13" s="16">
        <f>VLOOKUP(AO$8,Conditions!$A:$R,$C13,FALSE)</f>
        <v>0.1</v>
      </c>
      <c r="AP13" s="16">
        <f>VLOOKUP(AP$8,Conditions!$A:$R,$C13,FALSE)</f>
        <v>0.1</v>
      </c>
      <c r="AQ13" s="16">
        <f>VLOOKUP(AQ$8,Conditions!$A:$R,$C13,FALSE)</f>
        <v>0.1</v>
      </c>
      <c r="AR13" s="16">
        <f>VLOOKUP(AR$8,Conditions!$A:$R,$C13,FALSE)</f>
        <v>0.1</v>
      </c>
      <c r="AS13" s="16">
        <f>VLOOKUP(AS$8,Conditions!$A:$R,$C13,FALSE)</f>
        <v>0.1</v>
      </c>
      <c r="AT13" s="16">
        <f>VLOOKUP(AT$8,Conditions!$A:$R,$C13,FALSE)</f>
        <v>0.1</v>
      </c>
      <c r="AU13" s="16">
        <f>VLOOKUP(AU$8,Conditions!$A:$R,$C13,FALSE)</f>
        <v>0.1</v>
      </c>
      <c r="AV13" s="16">
        <f>VLOOKUP(AV$8,Conditions!$A:$R,$C13,FALSE)</f>
        <v>0.1</v>
      </c>
      <c r="AW13" s="16">
        <f>VLOOKUP(AW$8,Conditions!$A:$R,$C13,FALSE)</f>
        <v>0.1</v>
      </c>
      <c r="AX13" s="16">
        <f>VLOOKUP(AX$8,Conditions!$A:$R,$C13,FALSE)</f>
        <v>0.1</v>
      </c>
      <c r="AY13" s="16">
        <f>VLOOKUP(AY$8,Conditions!$A:$R,$C13,FALSE)</f>
        <v>0.1</v>
      </c>
      <c r="AZ13" s="16">
        <f>VLOOKUP(AZ$8,Conditions!$A:$R,$C13,FALSE)</f>
        <v>0.1</v>
      </c>
      <c r="BA13" s="16">
        <f>VLOOKUP(BA$8,Conditions!$A:$R,$C13,FALSE)</f>
        <v>0.1</v>
      </c>
      <c r="BB13" s="16">
        <f>VLOOKUP(BB$8,Conditions!$A:$R,$C13,FALSE)</f>
        <v>0.1</v>
      </c>
      <c r="BC13" s="16">
        <f>VLOOKUP(BC$8,Conditions!$A:$R,$C13,FALSE)</f>
        <v>0.1</v>
      </c>
      <c r="BD13" s="16">
        <f>VLOOKUP(BD$8,Conditions!$A:$R,$C13,FALSE)</f>
        <v>0.1</v>
      </c>
      <c r="BE13" s="16">
        <f>VLOOKUP(BE$8,Conditions!$A:$R,$C13,FALSE)</f>
        <v>0.1</v>
      </c>
      <c r="BF13" s="16">
        <f>VLOOKUP(BF$8,Conditions!$A:$R,$C13,FALSE)</f>
        <v>0.1</v>
      </c>
      <c r="BG13" s="16">
        <f>VLOOKUP(BG$8,Conditions!$A:$R,$C13,FALSE)</f>
        <v>0.1</v>
      </c>
      <c r="BH13" s="16">
        <f>VLOOKUP(BH$8,Conditions!$A:$R,$C13,FALSE)</f>
        <v>0.1</v>
      </c>
      <c r="BI13" s="16">
        <f>VLOOKUP(BI$8,Conditions!$A:$R,$C13,FALSE)</f>
        <v>0.1</v>
      </c>
      <c r="BJ13" s="16">
        <f>VLOOKUP(BJ$8,Conditions!$A:$R,$C13,FALSE)</f>
        <v>0.1</v>
      </c>
      <c r="BK13" s="16">
        <f>VLOOKUP(BK$8,Conditions!$A:$R,$C13,FALSE)</f>
        <v>0.1</v>
      </c>
      <c r="BL13" s="16">
        <f>VLOOKUP(BL$8,Conditions!$A:$R,$C13,FALSE)</f>
        <v>0.1</v>
      </c>
      <c r="BM13" s="16">
        <f>VLOOKUP(BM$8,Conditions!$A:$R,$C13,FALSE)</f>
        <v>0.1</v>
      </c>
      <c r="BN13" s="16">
        <f>VLOOKUP(BN$8,Conditions!$A:$R,$C13,FALSE)</f>
        <v>0.1</v>
      </c>
      <c r="BO13" s="16">
        <f>VLOOKUP(BO$8,Conditions!$A:$R,$C13,FALSE)</f>
        <v>0.1</v>
      </c>
      <c r="BP13" s="16">
        <f>VLOOKUP(BP$8,Conditions!$A:$R,$C13,FALSE)</f>
        <v>0.1</v>
      </c>
      <c r="BQ13" s="16">
        <f>VLOOKUP(BQ$8,Conditions!$A:$R,$C13,FALSE)</f>
        <v>0.1</v>
      </c>
      <c r="BR13" s="16">
        <f>VLOOKUP(BR$8,Conditions!$A:$R,$C13,FALSE)</f>
        <v>0.1</v>
      </c>
      <c r="BS13" s="16">
        <f>VLOOKUP(BS$8,Conditions!$A:$R,$C13,FALSE)</f>
        <v>0.1</v>
      </c>
      <c r="BT13" s="16">
        <f>VLOOKUP(BT$8,Conditions!$A:$R,$C13,FALSE)</f>
        <v>0.1</v>
      </c>
      <c r="BU13" s="16">
        <f>VLOOKUP(BU$8,Conditions!$A:$R,$C13,FALSE)</f>
        <v>0.1</v>
      </c>
      <c r="BV13" s="16">
        <f>VLOOKUP(BV$8,Conditions!$A:$R,$C13,FALSE)</f>
        <v>0.1</v>
      </c>
      <c r="BW13" s="16">
        <f>VLOOKUP(BW$8,Conditions!$A:$R,$C13,FALSE)</f>
        <v>0.1</v>
      </c>
      <c r="BX13" s="16">
        <f>VLOOKUP(BX$8,Conditions!$A:$R,$C13,FALSE)</f>
        <v>0.1</v>
      </c>
      <c r="BY13" s="16">
        <f>VLOOKUP(BY$8,Conditions!$A:$R,$C13,FALSE)</f>
        <v>0.1</v>
      </c>
      <c r="BZ13" s="16">
        <f>VLOOKUP(BZ$8,Conditions!$A:$R,$C13,FALSE)</f>
        <v>0.1</v>
      </c>
      <c r="CA13" s="16">
        <f>VLOOKUP(CA$8,Conditions!$A:$R,$C13,FALSE)</f>
        <v>0.1</v>
      </c>
      <c r="CB13" s="16">
        <f>VLOOKUP(CB$8,Conditions!$A:$R,$C13,FALSE)</f>
        <v>0.1</v>
      </c>
      <c r="CC13" s="16">
        <f>VLOOKUP(CC$8,Conditions!$A:$R,$C13,FALSE)</f>
        <v>0.1</v>
      </c>
      <c r="CD13" s="16">
        <f>VLOOKUP(CD$8,Conditions!$A:$R,$C13,FALSE)</f>
        <v>0.1</v>
      </c>
      <c r="CE13" s="16">
        <f>VLOOKUP(CE$8,Conditions!$A:$R,$C13,FALSE)</f>
        <v>0.1</v>
      </c>
      <c r="CF13" s="16">
        <f>VLOOKUP(CF$8,Conditions!$A:$R,$C13,FALSE)</f>
        <v>0.1</v>
      </c>
      <c r="CG13" s="16">
        <f>VLOOKUP(CG$8,Conditions!$A:$R,$C13,FALSE)</f>
        <v>0.1</v>
      </c>
      <c r="CH13" s="16">
        <f>VLOOKUP(CH$8,Conditions!$A:$R,$C13,FALSE)</f>
        <v>0.1</v>
      </c>
      <c r="CI13" s="16">
        <f>VLOOKUP(CI$8,Conditions!$A:$R,$C13,FALSE)</f>
        <v>0.1</v>
      </c>
      <c r="CJ13" s="16">
        <f>VLOOKUP(CJ$8,Conditions!$A:$R,$C13,FALSE)</f>
        <v>0.1</v>
      </c>
      <c r="CK13" s="16">
        <f>VLOOKUP(CK$8,Conditions!$A:$R,$C13,FALSE)</f>
        <v>0.1</v>
      </c>
      <c r="CL13" s="16">
        <f>VLOOKUP(CL$8,Conditions!$A:$R,$C13,FALSE)</f>
        <v>0.1</v>
      </c>
      <c r="CM13" s="16">
        <f>VLOOKUP(CM$8,Conditions!$A:$R,$C13,FALSE)</f>
        <v>0.1</v>
      </c>
      <c r="CN13" s="16">
        <f>VLOOKUP(CN$8,Conditions!$A:$R,$C13,FALSE)</f>
        <v>0.1</v>
      </c>
      <c r="CO13" s="16">
        <f>VLOOKUP(CO$8,Conditions!$A:$R,$C13,FALSE)</f>
        <v>0.1</v>
      </c>
      <c r="CP13" s="16">
        <f>VLOOKUP(CP$8,Conditions!$A:$R,$C13,FALSE)</f>
        <v>0.1</v>
      </c>
      <c r="CQ13" s="16">
        <f>VLOOKUP(CQ$8,Conditions!$A:$R,$C13,FALSE)</f>
        <v>0.1</v>
      </c>
      <c r="CR13" s="16">
        <f>VLOOKUP(CR$8,Conditions!$A:$R,$C13,FALSE)</f>
        <v>0.1</v>
      </c>
      <c r="CS13" s="16">
        <f>VLOOKUP(CS$8,Conditions!$A:$R,$C13,FALSE)</f>
        <v>0.1</v>
      </c>
      <c r="CT13" s="16">
        <f>VLOOKUP(CT$8,Conditions!$A:$R,$C13,FALSE)</f>
        <v>0.1</v>
      </c>
      <c r="CU13" s="16">
        <f>VLOOKUP(CU$8,Conditions!$A:$R,$C13,FALSE)</f>
        <v>0.1</v>
      </c>
      <c r="CV13" s="16">
        <f>VLOOKUP(CV$8,Conditions!$A:$R,$C13,FALSE)</f>
        <v>0.1</v>
      </c>
      <c r="CW13" s="16">
        <f>VLOOKUP(CW$8,Conditions!$A:$R,$C13,FALSE)</f>
        <v>0.1</v>
      </c>
      <c r="CX13" s="16">
        <f>VLOOKUP(CX$8,Conditions!$A:$R,$C13,FALSE)</f>
        <v>0.1</v>
      </c>
      <c r="CY13" s="16">
        <f>VLOOKUP(CY$8,Conditions!$A:$R,$C13,FALSE)</f>
        <v>0.1</v>
      </c>
      <c r="CZ13" s="16">
        <f>VLOOKUP(CZ$8,Conditions!$A:$R,$C13,FALSE)</f>
        <v>0.1</v>
      </c>
      <c r="DA13" s="16">
        <f>VLOOKUP(DA$8,Conditions!$A:$R,$C13,FALSE)</f>
        <v>0.1</v>
      </c>
      <c r="DB13" s="16">
        <f>VLOOKUP(DB$8,Conditions!$A:$R,$C13,FALSE)</f>
        <v>0.1</v>
      </c>
      <c r="DC13" s="16">
        <f>VLOOKUP(DC$8,Conditions!$A:$R,$C13,FALSE)</f>
        <v>0.1</v>
      </c>
      <c r="DD13" s="16">
        <f>VLOOKUP(DD$8,Conditions!$A:$R,$C13,FALSE)</f>
        <v>0.1</v>
      </c>
      <c r="DE13" s="16">
        <f>VLOOKUP(DE$8,Conditions!$A:$R,$C13,FALSE)</f>
        <v>0.1</v>
      </c>
      <c r="DF13" s="16">
        <f>VLOOKUP(DF$8,Conditions!$A:$R,$C13,FALSE)</f>
        <v>0.1</v>
      </c>
      <c r="DG13" s="16">
        <f>VLOOKUP(DG$8,Conditions!$A:$R,$C13,FALSE)</f>
        <v>0.1</v>
      </c>
      <c r="DH13" s="16">
        <f>VLOOKUP(DH$8,Conditions!$A:$R,$C13,FALSE)</f>
        <v>0.1</v>
      </c>
      <c r="DI13" s="16">
        <f>VLOOKUP(DI$8,Conditions!$A:$R,$C13,FALSE)</f>
        <v>0.1</v>
      </c>
      <c r="DJ13" s="16">
        <f>VLOOKUP(DJ$8,Conditions!$A:$R,$C13,FALSE)</f>
        <v>0.1</v>
      </c>
      <c r="DK13" s="16">
        <f>VLOOKUP(DK$8,Conditions!$A:$R,$C13,FALSE)</f>
        <v>0.1</v>
      </c>
      <c r="DL13" s="16">
        <f>VLOOKUP(DL$8,Conditions!$A:$R,$C13,FALSE)</f>
        <v>0.1</v>
      </c>
      <c r="DM13" s="16">
        <f>VLOOKUP(DM$8,Conditions!$A:$R,$C13,FALSE)</f>
        <v>0.1</v>
      </c>
      <c r="DN13" s="16">
        <f>VLOOKUP(DN$8,Conditions!$A:$R,$C13,FALSE)</f>
        <v>0.1</v>
      </c>
      <c r="DO13" s="16">
        <f>VLOOKUP(DO$8,Conditions!$A:$R,$C13,FALSE)</f>
        <v>0.1</v>
      </c>
      <c r="DP13" s="16">
        <f>VLOOKUP(DP$8,Conditions!$A:$R,$C13,FALSE)</f>
        <v>0.1</v>
      </c>
      <c r="DQ13" s="16">
        <f>VLOOKUP(DQ$8,Conditions!$A:$R,$C13,FALSE)</f>
        <v>0.1</v>
      </c>
      <c r="DR13" s="16">
        <f>VLOOKUP(DR$8,Conditions!$A:$R,$C13,FALSE)</f>
        <v>0.1</v>
      </c>
      <c r="DS13" s="16">
        <f>VLOOKUP(DS$8,Conditions!$A:$R,$C13,FALSE)</f>
        <v>0.1</v>
      </c>
      <c r="DT13" s="16">
        <f>VLOOKUP(DT$8,Conditions!$A:$R,$C13,FALSE)</f>
        <v>0.1</v>
      </c>
      <c r="DU13" s="16">
        <f>VLOOKUP(DU$8,Conditions!$A:$R,$C13,FALSE)</f>
        <v>0.1</v>
      </c>
      <c r="DV13" s="16">
        <f>VLOOKUP(DV$8,Conditions!$A:$R,$C13,FALSE)</f>
        <v>0.1</v>
      </c>
      <c r="DW13" s="16">
        <f>VLOOKUP(DW$8,Conditions!$A:$R,$C13,FALSE)</f>
        <v>0.1</v>
      </c>
      <c r="DX13" s="16">
        <f>VLOOKUP(DX$8,Conditions!$A:$R,$C13,FALSE)</f>
        <v>0.1</v>
      </c>
      <c r="DY13" s="16">
        <f>VLOOKUP(DY$8,Conditions!$A:$R,$C13,FALSE)</f>
        <v>0.1</v>
      </c>
      <c r="DZ13" s="16">
        <f>VLOOKUP(DZ$8,Conditions!$A:$R,$C13,FALSE)</f>
        <v>0.1</v>
      </c>
      <c r="EA13" s="16">
        <f>VLOOKUP(EA$8,Conditions!$A:$R,$C13,FALSE)</f>
        <v>0.1</v>
      </c>
      <c r="EB13" s="16">
        <f>VLOOKUP(EB$8,Conditions!$A:$R,$C13,FALSE)</f>
        <v>0.1</v>
      </c>
      <c r="EC13" s="16">
        <f>VLOOKUP(EC$8,Conditions!$A:$R,$C13,FALSE)</f>
        <v>0.1</v>
      </c>
      <c r="ED13" s="16">
        <f>VLOOKUP(ED$8,Conditions!$A:$R,$C13,FALSE)</f>
        <v>0.1</v>
      </c>
      <c r="EE13" s="16">
        <f>VLOOKUP(EE$8,Conditions!$A:$R,$C13,FALSE)</f>
        <v>0.1</v>
      </c>
      <c r="EF13" s="16">
        <f>VLOOKUP(EF$8,Conditions!$A:$R,$C13,FALSE)</f>
        <v>0.1</v>
      </c>
      <c r="EG13" s="16">
        <f>VLOOKUP(EG$8,Conditions!$A:$R,$C13,FALSE)</f>
        <v>0.1</v>
      </c>
      <c r="EH13" s="16">
        <f>VLOOKUP(EH$8,Conditions!$A:$R,$C13,FALSE)</f>
        <v>0.1</v>
      </c>
      <c r="EI13" s="16">
        <f>VLOOKUP(EI$8,Conditions!$A:$R,$C13,FALSE)</f>
        <v>0.1</v>
      </c>
      <c r="EJ13" s="16">
        <f>VLOOKUP(EJ$8,Conditions!$A:$R,$C13,FALSE)</f>
        <v>0.1</v>
      </c>
      <c r="EK13" s="16">
        <f>VLOOKUP(EK$8,Conditions!$A:$R,$C13,FALSE)</f>
        <v>0.1</v>
      </c>
      <c r="EL13" s="16">
        <f>VLOOKUP(EL$8,Conditions!$A:$R,$C13,FALSE)</f>
        <v>0.1</v>
      </c>
      <c r="EM13" s="16">
        <f>VLOOKUP(EM$8,Conditions!$A:$R,$C13,FALSE)</f>
        <v>0.1</v>
      </c>
      <c r="EN13" s="16">
        <f>VLOOKUP(EN$8,Conditions!$A:$R,$C13,FALSE)</f>
        <v>0.1</v>
      </c>
      <c r="EO13" s="16">
        <f>VLOOKUP(EO$8,Conditions!$A:$R,$C13,FALSE)</f>
        <v>0.1</v>
      </c>
      <c r="EP13" s="16">
        <f>VLOOKUP(EP$8,Conditions!$A:$R,$C13,FALSE)</f>
        <v>0.1</v>
      </c>
      <c r="EQ13" s="16">
        <f>VLOOKUP(EQ$8,Conditions!$A:$R,$C13,FALSE)</f>
        <v>0.1</v>
      </c>
      <c r="ER13" s="16">
        <f>VLOOKUP(ER$8,Conditions!$A:$R,$C13,FALSE)</f>
        <v>0.1</v>
      </c>
      <c r="ES13" s="16">
        <f>VLOOKUP(ES$8,Conditions!$A:$R,$C13,FALSE)</f>
        <v>0.1</v>
      </c>
      <c r="ET13" s="16">
        <f>VLOOKUP(ET$8,Conditions!$A:$R,$C13,FALSE)</f>
        <v>0.1</v>
      </c>
      <c r="EU13" s="16">
        <f>VLOOKUP(EU$8,Conditions!$A:$R,$C13,FALSE)</f>
        <v>0.1</v>
      </c>
      <c r="EV13" s="16">
        <f>VLOOKUP(EV$8,Conditions!$A:$R,$C13,FALSE)</f>
        <v>0.1</v>
      </c>
      <c r="EW13" s="16">
        <f>VLOOKUP(EW$8,Conditions!$A:$R,$C13,FALSE)</f>
        <v>0.1</v>
      </c>
      <c r="EX13" s="16">
        <f>VLOOKUP(EX$8,Conditions!$A:$R,$C13,FALSE)</f>
        <v>0.1</v>
      </c>
      <c r="EY13" s="16">
        <f>VLOOKUP(EY$8,Conditions!$A:$R,$C13,FALSE)</f>
        <v>0.1</v>
      </c>
      <c r="EZ13" s="16">
        <f>VLOOKUP(EZ$8,Conditions!$A:$R,$C13,FALSE)</f>
        <v>0.1</v>
      </c>
      <c r="FA13" s="16">
        <f>VLOOKUP(FA$8,Conditions!$A:$R,$C13,FALSE)</f>
        <v>0.1</v>
      </c>
      <c r="FB13" s="16">
        <f>VLOOKUP(FB$8,Conditions!$A:$R,$C13,FALSE)</f>
        <v>0.1</v>
      </c>
      <c r="FC13" s="16">
        <f>VLOOKUP(FC$8,Conditions!$A:$R,$C13,FALSE)</f>
        <v>0.1</v>
      </c>
      <c r="FD13" s="16">
        <f>VLOOKUP(FD$8,Conditions!$A:$R,$C13,FALSE)</f>
        <v>0.1</v>
      </c>
      <c r="FE13" s="16">
        <f>VLOOKUP(FE$8,Conditions!$A:$R,$C13,FALSE)</f>
        <v>0.1</v>
      </c>
      <c r="FF13" s="16">
        <f>VLOOKUP(FF$8,Conditions!$A:$R,$C13,FALSE)</f>
        <v>0.1</v>
      </c>
      <c r="FG13" s="16">
        <f>VLOOKUP(FG$8,Conditions!$A:$R,$C13,FALSE)</f>
        <v>0.1</v>
      </c>
      <c r="FH13" s="16">
        <f>VLOOKUP(FH$8,Conditions!$A:$R,$C13,FALSE)</f>
        <v>0.1</v>
      </c>
      <c r="FI13" s="16">
        <f>VLOOKUP(FI$8,Conditions!$A:$R,$C13,FALSE)</f>
        <v>0.1</v>
      </c>
      <c r="FJ13" s="16">
        <f>VLOOKUP(FJ$8,Conditions!$A:$R,$C13,FALSE)</f>
        <v>0.1</v>
      </c>
      <c r="FK13" s="16">
        <f>VLOOKUP(FK$8,Conditions!$A:$R,$C13,FALSE)</f>
        <v>0.1</v>
      </c>
      <c r="FL13" s="16">
        <f>VLOOKUP(FL$8,Conditions!$A:$R,$C13,FALSE)</f>
        <v>0.1</v>
      </c>
      <c r="FM13" s="16">
        <f>VLOOKUP(FM$8,Conditions!$A:$R,$C13,FALSE)</f>
        <v>0.1</v>
      </c>
      <c r="FN13" s="16">
        <f>VLOOKUP(FN$8,Conditions!$A:$R,$C13,FALSE)</f>
        <v>0.1</v>
      </c>
      <c r="FO13" s="16">
        <f>VLOOKUP(FO$8,Conditions!$A:$R,$C13,FALSE)</f>
        <v>0.1</v>
      </c>
      <c r="FP13" s="16">
        <f>VLOOKUP(FP$8,Conditions!$A:$R,$C13,FALSE)</f>
        <v>0.1</v>
      </c>
      <c r="FQ13" s="16">
        <f>VLOOKUP(FQ$8,Conditions!$A:$R,$C13,FALSE)</f>
        <v>0.1</v>
      </c>
      <c r="FR13" s="16">
        <f>VLOOKUP(FR$8,Conditions!$A:$R,$C13,FALSE)</f>
        <v>0.1</v>
      </c>
      <c r="FS13" s="16">
        <f>VLOOKUP(FS$8,Conditions!$A:$R,$C13,FALSE)</f>
        <v>0.1</v>
      </c>
      <c r="FT13" s="16">
        <f>VLOOKUP(FT$8,Conditions!$A:$R,$C13,FALSE)</f>
        <v>0.1</v>
      </c>
      <c r="FU13" s="16">
        <f>VLOOKUP(FU$8,Conditions!$A:$R,$C13,FALSE)</f>
        <v>0.1</v>
      </c>
      <c r="FV13" s="16">
        <f>VLOOKUP(FV$8,Conditions!$A:$R,$C13,FALSE)</f>
        <v>0.1</v>
      </c>
      <c r="FW13" s="16">
        <f>VLOOKUP(FW$8,Conditions!$A:$R,$C13,FALSE)</f>
        <v>0.1</v>
      </c>
      <c r="FX13" s="16">
        <f>VLOOKUP(FX$8,Conditions!$A:$R,$C13,FALSE)</f>
        <v>0.1</v>
      </c>
      <c r="FY13" s="16">
        <f>VLOOKUP(FY$8,Conditions!$A:$R,$C13,FALSE)</f>
        <v>0.1</v>
      </c>
      <c r="FZ13" s="16">
        <f>VLOOKUP(FZ$8,Conditions!$A:$R,$C13,FALSE)</f>
        <v>0.1</v>
      </c>
      <c r="GA13" s="16">
        <f>VLOOKUP(GA$8,Conditions!$A:$R,$C13,FALSE)</f>
        <v>0.1</v>
      </c>
      <c r="GB13" s="16">
        <f>VLOOKUP(GB$8,Conditions!$A:$R,$C13,FALSE)</f>
        <v>0.1</v>
      </c>
      <c r="GC13" s="16">
        <f>VLOOKUP(GC$8,Conditions!$A:$R,$C13,FALSE)</f>
        <v>0.1</v>
      </c>
      <c r="GD13" s="16">
        <f>VLOOKUP(GD$8,Conditions!$A:$R,$C13,FALSE)</f>
        <v>0.1</v>
      </c>
      <c r="GE13" s="16">
        <f>VLOOKUP(GE$8,Conditions!$A:$R,$C13,FALSE)</f>
        <v>0.1</v>
      </c>
      <c r="GF13" s="16">
        <f>VLOOKUP(GF$8,Conditions!$A:$R,$C13,FALSE)</f>
        <v>0.1</v>
      </c>
      <c r="GG13" s="16">
        <f>VLOOKUP(GG$8,Conditions!$A:$R,$C13,FALSE)</f>
        <v>0.1</v>
      </c>
      <c r="GH13" s="16">
        <f>VLOOKUP(GH$8,Conditions!$A:$R,$C13,FALSE)</f>
        <v>0.1</v>
      </c>
      <c r="GI13" s="16">
        <f>VLOOKUP(GI$8,Conditions!$A:$R,$C13,FALSE)</f>
        <v>0.1</v>
      </c>
      <c r="GJ13" s="16">
        <f>VLOOKUP(GJ$8,Conditions!$A:$R,$C13,FALSE)</f>
        <v>0.1</v>
      </c>
      <c r="GK13" s="16">
        <f>VLOOKUP(GK$8,Conditions!$A:$R,$C13,FALSE)</f>
        <v>0.1</v>
      </c>
      <c r="GL13" s="16">
        <f>VLOOKUP(GL$8,Conditions!$A:$R,$C13,FALSE)</f>
        <v>0.1</v>
      </c>
      <c r="GM13" s="16">
        <f>VLOOKUP(GM$8,Conditions!$A:$R,$C13,FALSE)</f>
        <v>0.1</v>
      </c>
      <c r="GN13" s="16">
        <f>VLOOKUP(GN$8,Conditions!$A:$R,$C13,FALSE)</f>
        <v>0.1</v>
      </c>
      <c r="GO13" s="16">
        <f>VLOOKUP(GO$8,Conditions!$A:$R,$C13,FALSE)</f>
        <v>0.1</v>
      </c>
      <c r="GP13" s="16">
        <f>VLOOKUP(GP$8,Conditions!$A:$R,$C13,FALSE)</f>
        <v>0.1</v>
      </c>
      <c r="GQ13" s="16">
        <f>VLOOKUP(GQ$8,Conditions!$A:$R,$C13,FALSE)</f>
        <v>0.1</v>
      </c>
      <c r="GR13" s="16">
        <f>VLOOKUP(GR$8,Conditions!$A:$R,$C13,FALSE)</f>
        <v>0.1</v>
      </c>
      <c r="GS13" s="16">
        <f>VLOOKUP(GS$8,Conditions!$A:$R,$C13,FALSE)</f>
        <v>0.1</v>
      </c>
      <c r="GT13" s="16">
        <f>VLOOKUP(GT$8,Conditions!$A:$R,$C13,FALSE)</f>
        <v>0.1</v>
      </c>
      <c r="GU13" s="16">
        <f>VLOOKUP(GU$8,Conditions!$A:$R,$C13,FALSE)</f>
        <v>0.1</v>
      </c>
      <c r="GV13" s="16">
        <f>VLOOKUP(GV$8,Conditions!$A:$R,$C13,FALSE)</f>
        <v>0.1</v>
      </c>
      <c r="GW13" s="16">
        <f>VLOOKUP(GW$8,Conditions!$A:$R,$C13,FALSE)</f>
        <v>0.1</v>
      </c>
      <c r="GX13" s="16">
        <f>VLOOKUP(GX$8,Conditions!$A:$R,$C13,FALSE)</f>
        <v>0.1</v>
      </c>
      <c r="GY13" s="16">
        <f>VLOOKUP(GY$8,Conditions!$A:$R,$C13,FALSE)</f>
        <v>0.1</v>
      </c>
      <c r="GZ13" s="16">
        <f>VLOOKUP(GZ$8,Conditions!$A:$R,$C13,FALSE)</f>
        <v>0.1</v>
      </c>
      <c r="HA13" s="16">
        <f>VLOOKUP(HA$8,Conditions!$A:$R,$C13,FALSE)</f>
        <v>0.1</v>
      </c>
      <c r="HB13" s="16">
        <f>VLOOKUP(HB$8,Conditions!$A:$R,$C13,FALSE)</f>
        <v>0.1</v>
      </c>
      <c r="HC13" s="16">
        <f>VLOOKUP(HC$8,Conditions!$A:$R,$C13,FALSE)</f>
        <v>0.1</v>
      </c>
      <c r="HD13" s="16">
        <f>VLOOKUP(HD$8,Conditions!$A:$R,$C13,FALSE)</f>
        <v>0.1</v>
      </c>
      <c r="HE13" s="16">
        <f>VLOOKUP(HE$8,Conditions!$A:$R,$C13,FALSE)</f>
        <v>0.1</v>
      </c>
      <c r="HF13" s="16">
        <f>VLOOKUP(HF$8,Conditions!$A:$R,$C13,FALSE)</f>
        <v>0.1</v>
      </c>
      <c r="HG13" s="16">
        <f>VLOOKUP(HG$8,Conditions!$A:$R,$C13,FALSE)</f>
        <v>0.1</v>
      </c>
      <c r="HH13" s="16">
        <f>VLOOKUP(HH$8,Conditions!$A:$R,$C13,FALSE)</f>
        <v>0.1</v>
      </c>
      <c r="HI13" s="16">
        <f>VLOOKUP(HI$8,Conditions!$A:$R,$C13,FALSE)</f>
        <v>0.1</v>
      </c>
      <c r="HJ13" s="16">
        <f>VLOOKUP(HJ$8,Conditions!$A:$R,$C13,FALSE)</f>
        <v>0.1</v>
      </c>
    </row>
    <row r="14" spans="1:218" s="3" customFormat="1" x14ac:dyDescent="0.25">
      <c r="B14" s="24" t="s">
        <v>48</v>
      </c>
      <c r="C14" s="16">
        <v>10</v>
      </c>
      <c r="D14" s="16" t="s">
        <v>104</v>
      </c>
      <c r="E14" s="16">
        <f>VLOOKUP(E$8,Conditions!$A:$R,$C14,FALSE)</f>
        <v>1.145E-2</v>
      </c>
      <c r="F14" s="16">
        <f>VLOOKUP(F$8,Conditions!$A:$R,$C14,FALSE)</f>
        <v>1.145E-2</v>
      </c>
      <c r="G14" s="16">
        <f>VLOOKUP(G$8,Conditions!$A:$R,$C14,FALSE)</f>
        <v>1.145E-2</v>
      </c>
      <c r="H14" s="16">
        <f>VLOOKUP(H$8,Conditions!$A:$R,$C14,FALSE)</f>
        <v>1.145E-2</v>
      </c>
      <c r="I14" s="16">
        <f>VLOOKUP(I$8,Conditions!$A:$R,$C14,FALSE)</f>
        <v>1.145E-2</v>
      </c>
      <c r="J14" s="16">
        <f>VLOOKUP(J$8,Conditions!$A:$R,$C14,FALSE)</f>
        <v>1.145E-2</v>
      </c>
      <c r="K14" s="16">
        <f>VLOOKUP(K$8,Conditions!$A:$R,$C14,FALSE)</f>
        <v>1.145E-2</v>
      </c>
      <c r="L14" s="16">
        <f>VLOOKUP(L$8,Conditions!$A:$R,$C14,FALSE)</f>
        <v>1.145E-2</v>
      </c>
      <c r="M14" s="16">
        <f>VLOOKUP(M$8,Conditions!$A:$R,$C14,FALSE)</f>
        <v>1.145E-2</v>
      </c>
      <c r="N14" s="16">
        <f>VLOOKUP(N$8,Conditions!$A:$R,$C14,FALSE)</f>
        <v>1.2999999999999999E-2</v>
      </c>
      <c r="O14" s="16">
        <f>VLOOKUP(O$8,Conditions!$A:$R,$C14,FALSE)</f>
        <v>1.2999999999999999E-2</v>
      </c>
      <c r="P14" s="16">
        <f>VLOOKUP(P$8,Conditions!$A:$R,$C14,FALSE)</f>
        <v>1.2999999999999999E-2</v>
      </c>
      <c r="Q14" s="16">
        <f>VLOOKUP(Q$8,Conditions!$A:$R,$C14,FALSE)</f>
        <v>1.2999999999999999E-2</v>
      </c>
      <c r="R14" s="16">
        <f>VLOOKUP(R$8,Conditions!$A:$R,$C14,FALSE)</f>
        <v>1.2999999999999999E-2</v>
      </c>
      <c r="S14" s="16">
        <f>VLOOKUP(S$8,Conditions!$A:$R,$C14,FALSE)</f>
        <v>1.2999999999999999E-2</v>
      </c>
      <c r="T14" s="16">
        <f>VLOOKUP(T$8,Conditions!$A:$R,$C14,FALSE)</f>
        <v>1.2999999999999999E-2</v>
      </c>
      <c r="U14" s="16">
        <f>VLOOKUP(U$8,Conditions!$A:$R,$C14,FALSE)</f>
        <v>1.2999999999999999E-2</v>
      </c>
      <c r="V14" s="16">
        <f>VLOOKUP(V$8,Conditions!$A:$R,$C14,FALSE)</f>
        <v>1.2999999999999999E-2</v>
      </c>
      <c r="W14" s="16">
        <f>VLOOKUP(W$8,Conditions!$A:$R,$C14,FALSE)</f>
        <v>1.2999999999999999E-2</v>
      </c>
      <c r="X14" s="16">
        <f>VLOOKUP(X$8,Conditions!$A:$R,$C14,FALSE)</f>
        <v>0.01</v>
      </c>
      <c r="Y14" s="16">
        <f>VLOOKUP(Y$8,Conditions!$A:$R,$C14,FALSE)</f>
        <v>0.01</v>
      </c>
      <c r="Z14" s="16">
        <f>VLOOKUP(Z$8,Conditions!$A:$R,$C14,FALSE)</f>
        <v>0.01</v>
      </c>
      <c r="AA14" s="16">
        <f>VLOOKUP(AA$8,Conditions!$A:$R,$C14,FALSE)</f>
        <v>0.01</v>
      </c>
      <c r="AB14" s="16">
        <f>VLOOKUP(AB$8,Conditions!$A:$R,$C14,FALSE)</f>
        <v>0.01</v>
      </c>
      <c r="AC14" s="16">
        <f>VLOOKUP(AC$8,Conditions!$A:$R,$C14,FALSE)</f>
        <v>0.01</v>
      </c>
      <c r="AD14" s="16">
        <f>VLOOKUP(AD$8,Conditions!$A:$R,$C14,FALSE)</f>
        <v>0.01</v>
      </c>
      <c r="AE14" s="16">
        <f>VLOOKUP(AE$8,Conditions!$A:$R,$C14,FALSE)</f>
        <v>0.01</v>
      </c>
      <c r="AF14" s="16">
        <f>VLOOKUP(AF$8,Conditions!$A:$R,$C14,FALSE)</f>
        <v>0.01</v>
      </c>
      <c r="AG14" s="16">
        <f>VLOOKUP(AG$8,Conditions!$A:$R,$C14,FALSE)</f>
        <v>0.01</v>
      </c>
      <c r="AH14" s="16">
        <f>VLOOKUP(AH$8,Conditions!$A:$R,$C14,FALSE)</f>
        <v>0.01</v>
      </c>
      <c r="AI14" s="16">
        <f>VLOOKUP(AI$8,Conditions!$A:$R,$C14,FALSE)</f>
        <v>0.01</v>
      </c>
      <c r="AJ14" s="16">
        <f>VLOOKUP(AJ$8,Conditions!$A:$R,$C14,FALSE)</f>
        <v>0.01</v>
      </c>
      <c r="AK14" s="16">
        <f>VLOOKUP(AK$8,Conditions!$A:$R,$C14,FALSE)</f>
        <v>0.01</v>
      </c>
      <c r="AL14" s="16">
        <f>VLOOKUP(AL$8,Conditions!$A:$R,$C14,FALSE)</f>
        <v>0.01</v>
      </c>
      <c r="AM14" s="16">
        <f>VLOOKUP(AM$8,Conditions!$A:$R,$C14,FALSE)</f>
        <v>0.01</v>
      </c>
      <c r="AN14" s="16">
        <f>VLOOKUP(AN$8,Conditions!$A:$R,$C14,FALSE)</f>
        <v>0.01</v>
      </c>
      <c r="AO14" s="16">
        <f>VLOOKUP(AO$8,Conditions!$A:$R,$C14,FALSE)</f>
        <v>0.01</v>
      </c>
      <c r="AP14" s="16">
        <f>VLOOKUP(AP$8,Conditions!$A:$R,$C14,FALSE)</f>
        <v>0.01</v>
      </c>
      <c r="AQ14" s="16">
        <f>VLOOKUP(AQ$8,Conditions!$A:$R,$C14,FALSE)</f>
        <v>0.01</v>
      </c>
      <c r="AR14" s="16">
        <f>VLOOKUP(AR$8,Conditions!$A:$R,$C14,FALSE)</f>
        <v>1.167E-2</v>
      </c>
      <c r="AS14" s="16">
        <f>VLOOKUP(AS$8,Conditions!$A:$R,$C14,FALSE)</f>
        <v>1.167E-2</v>
      </c>
      <c r="AT14" s="16">
        <f>VLOOKUP(AT$8,Conditions!$A:$R,$C14,FALSE)</f>
        <v>1.167E-2</v>
      </c>
      <c r="AU14" s="16">
        <f>VLOOKUP(AU$8,Conditions!$A:$R,$C14,FALSE)</f>
        <v>1.167E-2</v>
      </c>
      <c r="AV14" s="16">
        <f>VLOOKUP(AV$8,Conditions!$A:$R,$C14,FALSE)</f>
        <v>1.167E-2</v>
      </c>
      <c r="AW14" s="16">
        <f>VLOOKUP(AW$8,Conditions!$A:$R,$C14,FALSE)</f>
        <v>1.167E-2</v>
      </c>
      <c r="AX14" s="16">
        <f>VLOOKUP(AX$8,Conditions!$A:$R,$C14,FALSE)</f>
        <v>1.167E-2</v>
      </c>
      <c r="AY14" s="16">
        <f>VLOOKUP(AY$8,Conditions!$A:$R,$C14,FALSE)</f>
        <v>1.167E-2</v>
      </c>
      <c r="AZ14" s="16">
        <f>VLOOKUP(AZ$8,Conditions!$A:$R,$C14,FALSE)</f>
        <v>1.167E-2</v>
      </c>
      <c r="BA14" s="16">
        <f>VLOOKUP(BA$8,Conditions!$A:$R,$C14,FALSE)</f>
        <v>3.3E-3</v>
      </c>
      <c r="BB14" s="16">
        <f>VLOOKUP(BB$8,Conditions!$A:$R,$C14,FALSE)</f>
        <v>3.3E-3</v>
      </c>
      <c r="BC14" s="16">
        <f>VLOOKUP(BC$8,Conditions!$A:$R,$C14,FALSE)</f>
        <v>3.3E-3</v>
      </c>
      <c r="BD14" s="16">
        <f>VLOOKUP(BD$8,Conditions!$A:$R,$C14,FALSE)</f>
        <v>3.3E-3</v>
      </c>
      <c r="BE14" s="16">
        <f>VLOOKUP(BE$8,Conditions!$A:$R,$C14,FALSE)</f>
        <v>3.3E-3</v>
      </c>
      <c r="BF14" s="16">
        <f>VLOOKUP(BF$8,Conditions!$A:$R,$C14,FALSE)</f>
        <v>3.3E-3</v>
      </c>
      <c r="BG14" s="16">
        <f>VLOOKUP(BG$8,Conditions!$A:$R,$C14,FALSE)</f>
        <v>3.3E-3</v>
      </c>
      <c r="BH14" s="16">
        <f>VLOOKUP(BH$8,Conditions!$A:$R,$C14,FALSE)</f>
        <v>3.3E-3</v>
      </c>
      <c r="BI14" s="16">
        <f>VLOOKUP(BI$8,Conditions!$A:$R,$C14,FALSE)</f>
        <v>3.3E-3</v>
      </c>
      <c r="BJ14" s="16">
        <f>VLOOKUP(BJ$8,Conditions!$A:$R,$C14,FALSE)</f>
        <v>3.3E-3</v>
      </c>
      <c r="BK14" s="16">
        <f>VLOOKUP(BK$8,Conditions!$A:$R,$C14,FALSE)</f>
        <v>3.3E-3</v>
      </c>
      <c r="BL14" s="16">
        <f>VLOOKUP(BL$8,Conditions!$A:$R,$C14,FALSE)</f>
        <v>3.3E-3</v>
      </c>
      <c r="BM14" s="16">
        <f>VLOOKUP(BM$8,Conditions!$A:$R,$C14,FALSE)</f>
        <v>3.3E-3</v>
      </c>
      <c r="BN14" s="16">
        <f>VLOOKUP(BN$8,Conditions!$A:$R,$C14,FALSE)</f>
        <v>3.3E-3</v>
      </c>
      <c r="BO14" s="16">
        <f>VLOOKUP(BO$8,Conditions!$A:$R,$C14,FALSE)</f>
        <v>3.3E-3</v>
      </c>
      <c r="BP14" s="16">
        <f>VLOOKUP(BP$8,Conditions!$A:$R,$C14,FALSE)</f>
        <v>3.3E-3</v>
      </c>
      <c r="BQ14" s="16">
        <f>VLOOKUP(BQ$8,Conditions!$A:$R,$C14,FALSE)</f>
        <v>3.3E-3</v>
      </c>
      <c r="BR14" s="16">
        <f>VLOOKUP(BR$8,Conditions!$A:$R,$C14,FALSE)</f>
        <v>3.3E-3</v>
      </c>
      <c r="BS14" s="16">
        <f>VLOOKUP(BS$8,Conditions!$A:$R,$C14,FALSE)</f>
        <v>3.3E-3</v>
      </c>
      <c r="BT14" s="16">
        <f>VLOOKUP(BT$8,Conditions!$A:$R,$C14,FALSE)</f>
        <v>3.3E-3</v>
      </c>
      <c r="BU14" s="16">
        <f>VLOOKUP(BU$8,Conditions!$A:$R,$C14,FALSE)</f>
        <v>3.3E-3</v>
      </c>
      <c r="BV14" s="16">
        <f>VLOOKUP(BV$8,Conditions!$A:$R,$C14,FALSE)</f>
        <v>3.3E-3</v>
      </c>
      <c r="BW14" s="16">
        <f>VLOOKUP(BW$8,Conditions!$A:$R,$C14,FALSE)</f>
        <v>3.3E-3</v>
      </c>
      <c r="BX14" s="16">
        <f>VLOOKUP(BX$8,Conditions!$A:$R,$C14,FALSE)</f>
        <v>3.3E-3</v>
      </c>
      <c r="BY14" s="16">
        <f>VLOOKUP(BY$8,Conditions!$A:$R,$C14,FALSE)</f>
        <v>3.3E-3</v>
      </c>
      <c r="BZ14" s="16">
        <f>VLOOKUP(BZ$8,Conditions!$A:$R,$C14,FALSE)</f>
        <v>3.3E-3</v>
      </c>
      <c r="CA14" s="16">
        <f>VLOOKUP(CA$8,Conditions!$A:$R,$C14,FALSE)</f>
        <v>3.3E-3</v>
      </c>
      <c r="CB14" s="16">
        <f>VLOOKUP(CB$8,Conditions!$A:$R,$C14,FALSE)</f>
        <v>3.3E-3</v>
      </c>
      <c r="CC14" s="16">
        <f>VLOOKUP(CC$8,Conditions!$A:$R,$C14,FALSE)</f>
        <v>3.3E-3</v>
      </c>
      <c r="CD14" s="16">
        <f>VLOOKUP(CD$8,Conditions!$A:$R,$C14,FALSE)</f>
        <v>3.3E-3</v>
      </c>
      <c r="CE14" s="16">
        <f>VLOOKUP(CE$8,Conditions!$A:$R,$C14,FALSE)</f>
        <v>3.3E-3</v>
      </c>
      <c r="CF14" s="16">
        <f>VLOOKUP(CF$8,Conditions!$A:$R,$C14,FALSE)</f>
        <v>3.3E-3</v>
      </c>
      <c r="CG14" s="16">
        <f>VLOOKUP(CG$8,Conditions!$A:$R,$C14,FALSE)</f>
        <v>3.3E-3</v>
      </c>
      <c r="CH14" s="16">
        <f>VLOOKUP(CH$8,Conditions!$A:$R,$C14,FALSE)</f>
        <v>3.3E-3</v>
      </c>
      <c r="CI14" s="16">
        <f>VLOOKUP(CI$8,Conditions!$A:$R,$C14,FALSE)</f>
        <v>3.3E-3</v>
      </c>
      <c r="CJ14" s="16">
        <f>VLOOKUP(CJ$8,Conditions!$A:$R,$C14,FALSE)</f>
        <v>3.3E-3</v>
      </c>
      <c r="CK14" s="16">
        <f>VLOOKUP(CK$8,Conditions!$A:$R,$C14,FALSE)</f>
        <v>3.3E-3</v>
      </c>
      <c r="CL14" s="16">
        <f>VLOOKUP(CL$8,Conditions!$A:$R,$C14,FALSE)</f>
        <v>3.3E-3</v>
      </c>
      <c r="CM14" s="16">
        <f>VLOOKUP(CM$8,Conditions!$A:$R,$C14,FALSE)</f>
        <v>3.3E-3</v>
      </c>
      <c r="CN14" s="16">
        <f>VLOOKUP(CN$8,Conditions!$A:$R,$C14,FALSE)</f>
        <v>0.01</v>
      </c>
      <c r="CO14" s="16">
        <f>VLOOKUP(CO$8,Conditions!$A:$R,$C14,FALSE)</f>
        <v>0.01</v>
      </c>
      <c r="CP14" s="16">
        <f>VLOOKUP(CP$8,Conditions!$A:$R,$C14,FALSE)</f>
        <v>0.01</v>
      </c>
      <c r="CQ14" s="16">
        <f>VLOOKUP(CQ$8,Conditions!$A:$R,$C14,FALSE)</f>
        <v>0.01</v>
      </c>
      <c r="CR14" s="16">
        <f>VLOOKUP(CR$8,Conditions!$A:$R,$C14,FALSE)</f>
        <v>0.01</v>
      </c>
      <c r="CS14" s="16">
        <f>VLOOKUP(CS$8,Conditions!$A:$R,$C14,FALSE)</f>
        <v>0.01</v>
      </c>
      <c r="CT14" s="16">
        <f>VLOOKUP(CT$8,Conditions!$A:$R,$C14,FALSE)</f>
        <v>0.01</v>
      </c>
      <c r="CU14" s="16">
        <f>VLOOKUP(CU$8,Conditions!$A:$R,$C14,FALSE)</f>
        <v>0.01</v>
      </c>
      <c r="CV14" s="16">
        <f>VLOOKUP(CV$8,Conditions!$A:$R,$C14,FALSE)</f>
        <v>0.01</v>
      </c>
      <c r="CW14" s="16">
        <f>VLOOKUP(CW$8,Conditions!$A:$R,$C14,FALSE)</f>
        <v>0.01</v>
      </c>
      <c r="CX14" s="16">
        <f>VLOOKUP(CX$8,Conditions!$A:$R,$C14,FALSE)</f>
        <v>0.01</v>
      </c>
      <c r="CY14" s="16">
        <f>VLOOKUP(CY$8,Conditions!$A:$R,$C14,FALSE)</f>
        <v>0.01</v>
      </c>
      <c r="CZ14" s="16">
        <f>VLOOKUP(CZ$8,Conditions!$A:$R,$C14,FALSE)</f>
        <v>0.01</v>
      </c>
      <c r="DA14" s="16">
        <f>VLOOKUP(DA$8,Conditions!$A:$R,$C14,FALSE)</f>
        <v>0.01</v>
      </c>
      <c r="DB14" s="16">
        <f>VLOOKUP(DB$8,Conditions!$A:$R,$C14,FALSE)</f>
        <v>0.01</v>
      </c>
      <c r="DC14" s="16">
        <f>VLOOKUP(DC$8,Conditions!$A:$R,$C14,FALSE)</f>
        <v>0.01</v>
      </c>
      <c r="DD14" s="16">
        <f>VLOOKUP(DD$8,Conditions!$A:$R,$C14,FALSE)</f>
        <v>0.01</v>
      </c>
      <c r="DE14" s="16">
        <f>VLOOKUP(DE$8,Conditions!$A:$R,$C14,FALSE)</f>
        <v>0.01</v>
      </c>
      <c r="DF14" s="16">
        <f>VLOOKUP(DF$8,Conditions!$A:$R,$C14,FALSE)</f>
        <v>0.01</v>
      </c>
      <c r="DG14" s="16">
        <f>VLOOKUP(DG$8,Conditions!$A:$R,$C14,FALSE)</f>
        <v>0.01</v>
      </c>
      <c r="DH14" s="16">
        <f>VLOOKUP(DH$8,Conditions!$A:$R,$C14,FALSE)</f>
        <v>0.01</v>
      </c>
      <c r="DI14" s="16">
        <f>VLOOKUP(DI$8,Conditions!$A:$R,$C14,FALSE)</f>
        <v>0.01</v>
      </c>
      <c r="DJ14" s="16">
        <f>VLOOKUP(DJ$8,Conditions!$A:$R,$C14,FALSE)</f>
        <v>0.01</v>
      </c>
      <c r="DK14" s="16">
        <f>VLOOKUP(DK$8,Conditions!$A:$R,$C14,FALSE)</f>
        <v>0.01</v>
      </c>
      <c r="DL14" s="16">
        <f>VLOOKUP(DL$8,Conditions!$A:$R,$C14,FALSE)</f>
        <v>0.01</v>
      </c>
      <c r="DM14" s="16">
        <f>VLOOKUP(DM$8,Conditions!$A:$R,$C14,FALSE)</f>
        <v>0.01</v>
      </c>
      <c r="DN14" s="16">
        <f>VLOOKUP(DN$8,Conditions!$A:$R,$C14,FALSE)</f>
        <v>0.01</v>
      </c>
      <c r="DO14" s="16">
        <f>VLOOKUP(DO$8,Conditions!$A:$R,$C14,FALSE)</f>
        <v>0.01</v>
      </c>
      <c r="DP14" s="16">
        <f>VLOOKUP(DP$8,Conditions!$A:$R,$C14,FALSE)</f>
        <v>0.01</v>
      </c>
      <c r="DQ14" s="16">
        <f>VLOOKUP(DQ$8,Conditions!$A:$R,$C14,FALSE)</f>
        <v>0.01</v>
      </c>
      <c r="DR14" s="16">
        <f>VLOOKUP(DR$8,Conditions!$A:$R,$C14,FALSE)</f>
        <v>0.01</v>
      </c>
      <c r="DS14" s="16">
        <f>VLOOKUP(DS$8,Conditions!$A:$R,$C14,FALSE)</f>
        <v>0.01</v>
      </c>
      <c r="DT14" s="16">
        <f>VLOOKUP(DT$8,Conditions!$A:$R,$C14,FALSE)</f>
        <v>0.01</v>
      </c>
      <c r="DU14" s="16">
        <f>VLOOKUP(DU$8,Conditions!$A:$R,$C14,FALSE)</f>
        <v>0.01</v>
      </c>
      <c r="DV14" s="16">
        <f>VLOOKUP(DV$8,Conditions!$A:$R,$C14,FALSE)</f>
        <v>0.01</v>
      </c>
      <c r="DW14" s="16">
        <f>VLOOKUP(DW$8,Conditions!$A:$R,$C14,FALSE)</f>
        <v>0.01</v>
      </c>
      <c r="DX14" s="16">
        <f>VLOOKUP(DX$8,Conditions!$A:$R,$C14,FALSE)</f>
        <v>0.01</v>
      </c>
      <c r="DY14" s="16">
        <f>VLOOKUP(DY$8,Conditions!$A:$R,$C14,FALSE)</f>
        <v>0.01</v>
      </c>
      <c r="DZ14" s="16">
        <f>VLOOKUP(DZ$8,Conditions!$A:$R,$C14,FALSE)</f>
        <v>0.01</v>
      </c>
      <c r="EA14" s="16">
        <f>VLOOKUP(EA$8,Conditions!$A:$R,$C14,FALSE)</f>
        <v>1.4999999999999999E-2</v>
      </c>
      <c r="EB14" s="16">
        <f>VLOOKUP(EB$8,Conditions!$A:$R,$C14,FALSE)</f>
        <v>1.4999999999999999E-2</v>
      </c>
      <c r="EC14" s="16">
        <f>VLOOKUP(EC$8,Conditions!$A:$R,$C14,FALSE)</f>
        <v>1.4999999999999999E-2</v>
      </c>
      <c r="ED14" s="16">
        <f>VLOOKUP(ED$8,Conditions!$A:$R,$C14,FALSE)</f>
        <v>1.4999999999999999E-2</v>
      </c>
      <c r="EE14" s="16">
        <f>VLOOKUP(EE$8,Conditions!$A:$R,$C14,FALSE)</f>
        <v>1.4999999999999999E-2</v>
      </c>
      <c r="EF14" s="16">
        <f>VLOOKUP(EF$8,Conditions!$A:$R,$C14,FALSE)</f>
        <v>1.4999999999999999E-2</v>
      </c>
      <c r="EG14" s="16">
        <f>VLOOKUP(EG$8,Conditions!$A:$R,$C14,FALSE)</f>
        <v>1.4999999999999999E-2</v>
      </c>
      <c r="EH14" s="16">
        <f>VLOOKUP(EH$8,Conditions!$A:$R,$C14,FALSE)</f>
        <v>1.4999999999999999E-2</v>
      </c>
      <c r="EI14" s="16">
        <f>VLOOKUP(EI$8,Conditions!$A:$R,$C14,FALSE)</f>
        <v>1.4999999999999999E-2</v>
      </c>
      <c r="EJ14" s="16">
        <f>VLOOKUP(EJ$8,Conditions!$A:$R,$C14,FALSE)</f>
        <v>1.4999999999999999E-2</v>
      </c>
      <c r="EK14" s="16">
        <f>VLOOKUP(EK$8,Conditions!$A:$R,$C14,FALSE)</f>
        <v>0.02</v>
      </c>
      <c r="EL14" s="16">
        <f>VLOOKUP(EL$8,Conditions!$A:$R,$C14,FALSE)</f>
        <v>0.02</v>
      </c>
      <c r="EM14" s="16">
        <f>VLOOKUP(EM$8,Conditions!$A:$R,$C14,FALSE)</f>
        <v>0.02</v>
      </c>
      <c r="EN14" s="16">
        <f>VLOOKUP(EN$8,Conditions!$A:$R,$C14,FALSE)</f>
        <v>0.02</v>
      </c>
      <c r="EO14" s="16">
        <f>VLOOKUP(EO$8,Conditions!$A:$R,$C14,FALSE)</f>
        <v>0.02</v>
      </c>
      <c r="EP14" s="16">
        <f>VLOOKUP(EP$8,Conditions!$A:$R,$C14,FALSE)</f>
        <v>0.02</v>
      </c>
      <c r="EQ14" s="16">
        <f>VLOOKUP(EQ$8,Conditions!$A:$R,$C14,FALSE)</f>
        <v>0.02</v>
      </c>
      <c r="ER14" s="16">
        <f>VLOOKUP(ER$8,Conditions!$A:$R,$C14,FALSE)</f>
        <v>2.5000000000000001E-2</v>
      </c>
      <c r="ES14" s="16">
        <f>VLOOKUP(ES$8,Conditions!$A:$R,$C14,FALSE)</f>
        <v>2.5000000000000001E-2</v>
      </c>
      <c r="ET14" s="16">
        <f>VLOOKUP(ET$8,Conditions!$A:$R,$C14,FALSE)</f>
        <v>2.5000000000000001E-2</v>
      </c>
      <c r="EU14" s="16">
        <f>VLOOKUP(EU$8,Conditions!$A:$R,$C14,FALSE)</f>
        <v>2.5000000000000001E-2</v>
      </c>
      <c r="EV14" s="16">
        <f>VLOOKUP(EV$8,Conditions!$A:$R,$C14,FALSE)</f>
        <v>2.5000000000000001E-2</v>
      </c>
      <c r="EW14" s="16">
        <f>VLOOKUP(EW$8,Conditions!$A:$R,$C14,FALSE)</f>
        <v>2.5000000000000001E-2</v>
      </c>
      <c r="EX14" s="16">
        <f>VLOOKUP(EX$8,Conditions!$A:$R,$C14,FALSE)</f>
        <v>2.5000000000000001E-2</v>
      </c>
      <c r="EY14" s="16">
        <f>VLOOKUP(EY$8,Conditions!$A:$R,$C14,FALSE)</f>
        <v>2.5000000000000001E-2</v>
      </c>
      <c r="EZ14" s="16">
        <f>VLOOKUP(EZ$8,Conditions!$A:$R,$C14,FALSE)</f>
        <v>2.5000000000000001E-2</v>
      </c>
      <c r="FA14" s="16">
        <f>VLOOKUP(FA$8,Conditions!$A:$R,$C14,FALSE)</f>
        <v>2.5000000000000001E-2</v>
      </c>
      <c r="FB14" s="16">
        <f>VLOOKUP(FB$8,Conditions!$A:$R,$C14,FALSE)</f>
        <v>2.5000000000000001E-2</v>
      </c>
      <c r="FC14" s="16">
        <f>VLOOKUP(FC$8,Conditions!$A:$R,$C14,FALSE)</f>
        <v>2.5000000000000001E-2</v>
      </c>
      <c r="FD14" s="16">
        <f>VLOOKUP(FD$8,Conditions!$A:$R,$C14,FALSE)</f>
        <v>2.5000000000000001E-2</v>
      </c>
      <c r="FE14" s="16">
        <f>VLOOKUP(FE$8,Conditions!$A:$R,$C14,FALSE)</f>
        <v>2.5000000000000001E-2</v>
      </c>
      <c r="FF14" s="16">
        <f>VLOOKUP(FF$8,Conditions!$A:$R,$C14,FALSE)</f>
        <v>2.5000000000000001E-2</v>
      </c>
      <c r="FG14" s="16">
        <f>VLOOKUP(FG$8,Conditions!$A:$R,$C14,FALSE)</f>
        <v>2.5000000000000001E-2</v>
      </c>
      <c r="FH14" s="16">
        <f>VLOOKUP(FH$8,Conditions!$A:$R,$C14,FALSE)</f>
        <v>2.5000000000000001E-2</v>
      </c>
      <c r="FI14" s="16">
        <f>VLOOKUP(FI$8,Conditions!$A:$R,$C14,FALSE)</f>
        <v>2.5000000000000001E-2</v>
      </c>
      <c r="FJ14" s="16">
        <f>VLOOKUP(FJ$8,Conditions!$A:$R,$C14,FALSE)</f>
        <v>2.5000000000000001E-2</v>
      </c>
      <c r="FK14" s="16">
        <f>VLOOKUP(FK$8,Conditions!$A:$R,$C14,FALSE)</f>
        <v>2.5000000000000001E-2</v>
      </c>
      <c r="FL14" s="16">
        <f>VLOOKUP(FL$8,Conditions!$A:$R,$C14,FALSE)</f>
        <v>2.5000000000000001E-2</v>
      </c>
      <c r="FM14" s="16">
        <f>VLOOKUP(FM$8,Conditions!$A:$R,$C14,FALSE)</f>
        <v>2.5000000000000001E-2</v>
      </c>
      <c r="FN14" s="16">
        <f>VLOOKUP(FN$8,Conditions!$A:$R,$C14,FALSE)</f>
        <v>0.03</v>
      </c>
      <c r="FO14" s="16">
        <f>VLOOKUP(FO$8,Conditions!$A:$R,$C14,FALSE)</f>
        <v>0.03</v>
      </c>
      <c r="FP14" s="16">
        <f>VLOOKUP(FP$8,Conditions!$A:$R,$C14,FALSE)</f>
        <v>0.03</v>
      </c>
      <c r="FQ14" s="16">
        <f>VLOOKUP(FQ$8,Conditions!$A:$R,$C14,FALSE)</f>
        <v>0.03</v>
      </c>
      <c r="FR14" s="16">
        <f>VLOOKUP(FR$8,Conditions!$A:$R,$C14,FALSE)</f>
        <v>0.03</v>
      </c>
      <c r="FS14" s="16">
        <f>VLOOKUP(FS$8,Conditions!$A:$R,$C14,FALSE)</f>
        <v>0.03</v>
      </c>
      <c r="FT14" s="16">
        <f>VLOOKUP(FT$8,Conditions!$A:$R,$C14,FALSE)</f>
        <v>0.03</v>
      </c>
      <c r="FU14" s="16">
        <f>VLOOKUP(FU$8,Conditions!$A:$R,$C14,FALSE)</f>
        <v>0.03</v>
      </c>
      <c r="FV14" s="16">
        <f>VLOOKUP(FV$8,Conditions!$A:$R,$C14,FALSE)</f>
        <v>0.03</v>
      </c>
      <c r="FW14" s="16">
        <f>VLOOKUP(FW$8,Conditions!$A:$R,$C14,FALSE)</f>
        <v>0.03</v>
      </c>
      <c r="FX14" s="16">
        <f>VLOOKUP(FX$8,Conditions!$A:$R,$C14,FALSE)</f>
        <v>0.03</v>
      </c>
      <c r="FY14" s="16">
        <f>VLOOKUP(FY$8,Conditions!$A:$R,$C14,FALSE)</f>
        <v>0.03</v>
      </c>
      <c r="FZ14" s="16">
        <f>VLOOKUP(FZ$8,Conditions!$A:$R,$C14,FALSE)</f>
        <v>0.03</v>
      </c>
      <c r="GA14" s="16">
        <f>VLOOKUP(GA$8,Conditions!$A:$R,$C14,FALSE)</f>
        <v>0.03</v>
      </c>
      <c r="GB14" s="16">
        <f>VLOOKUP(GB$8,Conditions!$A:$R,$C14,FALSE)</f>
        <v>0.03</v>
      </c>
      <c r="GC14" s="16">
        <f>VLOOKUP(GC$8,Conditions!$A:$R,$C14,FALSE)</f>
        <v>0.03</v>
      </c>
      <c r="GD14" s="16">
        <f>VLOOKUP(GD$8,Conditions!$A:$R,$C14,FALSE)</f>
        <v>0.03</v>
      </c>
      <c r="GE14" s="16">
        <f>VLOOKUP(GE$8,Conditions!$A:$R,$C14,FALSE)</f>
        <v>0.03</v>
      </c>
      <c r="GF14" s="16">
        <f>VLOOKUP(GF$8,Conditions!$A:$R,$C14,FALSE)</f>
        <v>0.03</v>
      </c>
      <c r="GG14" s="16">
        <f>VLOOKUP(GG$8,Conditions!$A:$R,$C14,FALSE)</f>
        <v>0.03</v>
      </c>
      <c r="GH14" s="16">
        <f>VLOOKUP(GH$8,Conditions!$A:$R,$C14,FALSE)</f>
        <v>0.03</v>
      </c>
      <c r="GI14" s="16">
        <f>VLOOKUP(GI$8,Conditions!$A:$R,$C14,FALSE)</f>
        <v>0.03</v>
      </c>
      <c r="GJ14" s="16">
        <f>VLOOKUP(GJ$8,Conditions!$A:$R,$C14,FALSE)</f>
        <v>0.03</v>
      </c>
      <c r="GK14" s="16">
        <f>VLOOKUP(GK$8,Conditions!$A:$R,$C14,FALSE)</f>
        <v>0.03</v>
      </c>
      <c r="GL14" s="16">
        <f>VLOOKUP(GL$8,Conditions!$A:$R,$C14,FALSE)</f>
        <v>0.03</v>
      </c>
      <c r="GM14" s="16">
        <f>VLOOKUP(GM$8,Conditions!$A:$R,$C14,FALSE)</f>
        <v>0.03</v>
      </c>
      <c r="GN14" s="16">
        <f>VLOOKUP(GN$8,Conditions!$A:$R,$C14,FALSE)</f>
        <v>0.03</v>
      </c>
      <c r="GO14" s="16">
        <f>VLOOKUP(GO$8,Conditions!$A:$R,$C14,FALSE)</f>
        <v>0.03</v>
      </c>
      <c r="GP14" s="16">
        <f>VLOOKUP(GP$8,Conditions!$A:$R,$C14,FALSE)</f>
        <v>0.03</v>
      </c>
      <c r="GQ14" s="16">
        <f>VLOOKUP(GQ$8,Conditions!$A:$R,$C14,FALSE)</f>
        <v>0.03</v>
      </c>
      <c r="GR14" s="16">
        <f>VLOOKUP(GR$8,Conditions!$A:$R,$C14,FALSE)</f>
        <v>0.03</v>
      </c>
      <c r="GS14" s="16">
        <f>VLOOKUP(GS$8,Conditions!$A:$R,$C14,FALSE)</f>
        <v>0.03</v>
      </c>
      <c r="GT14" s="16">
        <f>VLOOKUP(GT$8,Conditions!$A:$R,$C14,FALSE)</f>
        <v>0.03</v>
      </c>
      <c r="GU14" s="16">
        <f>VLOOKUP(GU$8,Conditions!$A:$R,$C14,FALSE)</f>
        <v>0.03</v>
      </c>
      <c r="GV14" s="16">
        <f>VLOOKUP(GV$8,Conditions!$A:$R,$C14,FALSE)</f>
        <v>0.03</v>
      </c>
      <c r="GW14" s="16">
        <f>VLOOKUP(GW$8,Conditions!$A:$R,$C14,FALSE)</f>
        <v>0.03</v>
      </c>
      <c r="GX14" s="16">
        <f>VLOOKUP(GX$8,Conditions!$A:$R,$C14,FALSE)</f>
        <v>0.03</v>
      </c>
      <c r="GY14" s="16">
        <f>VLOOKUP(GY$8,Conditions!$A:$R,$C14,FALSE)</f>
        <v>0.03</v>
      </c>
      <c r="GZ14" s="16">
        <f>VLOOKUP(GZ$8,Conditions!$A:$R,$C14,FALSE)</f>
        <v>0.03</v>
      </c>
      <c r="HA14" s="16">
        <f>VLOOKUP(HA$8,Conditions!$A:$R,$C14,FALSE)</f>
        <v>0.03</v>
      </c>
      <c r="HB14" s="16">
        <f>VLOOKUP(HB$8,Conditions!$A:$R,$C14,FALSE)</f>
        <v>0.03</v>
      </c>
      <c r="HC14" s="16">
        <f>VLOOKUP(HC$8,Conditions!$A:$R,$C14,FALSE)</f>
        <v>0.03</v>
      </c>
      <c r="HD14" s="16">
        <f>VLOOKUP(HD$8,Conditions!$A:$R,$C14,FALSE)</f>
        <v>0.03</v>
      </c>
      <c r="HE14" s="16">
        <f>VLOOKUP(HE$8,Conditions!$A:$R,$C14,FALSE)</f>
        <v>0.03</v>
      </c>
      <c r="HF14" s="16">
        <f>VLOOKUP(HF$8,Conditions!$A:$R,$C14,FALSE)</f>
        <v>0.03</v>
      </c>
      <c r="HG14" s="16">
        <f>VLOOKUP(HG$8,Conditions!$A:$R,$C14,FALSE)</f>
        <v>0.03</v>
      </c>
      <c r="HH14" s="16">
        <f>VLOOKUP(HH$8,Conditions!$A:$R,$C14,FALSE)</f>
        <v>0.03</v>
      </c>
      <c r="HI14" s="16">
        <f>VLOOKUP(HI$8,Conditions!$A:$R,$C14,FALSE)</f>
        <v>0.03</v>
      </c>
      <c r="HJ14" s="16">
        <f>VLOOKUP(HJ$8,Conditions!$A:$R,$C14,FALSE)</f>
        <v>0.03</v>
      </c>
    </row>
    <row r="15" spans="1:218" s="3" customFormat="1" x14ac:dyDescent="0.25">
      <c r="B15" s="24" t="s">
        <v>48</v>
      </c>
      <c r="C15" s="16">
        <v>11</v>
      </c>
      <c r="D15" s="16" t="s">
        <v>84</v>
      </c>
      <c r="E15" s="16">
        <f>VLOOKUP(E$8,Conditions!$A:$R,$C15,FALSE)</f>
        <v>4.386037</v>
      </c>
      <c r="F15" s="16">
        <f>VLOOKUP(F$8,Conditions!$A:$R,$C15,FALSE)</f>
        <v>4.386037</v>
      </c>
      <c r="G15" s="16">
        <f>VLOOKUP(G$8,Conditions!$A:$R,$C15,FALSE)</f>
        <v>4.386037</v>
      </c>
      <c r="H15" s="16">
        <f>VLOOKUP(H$8,Conditions!$A:$R,$C15,FALSE)</f>
        <v>4.386037</v>
      </c>
      <c r="I15" s="16">
        <f>VLOOKUP(I$8,Conditions!$A:$R,$C15,FALSE)</f>
        <v>4.386037</v>
      </c>
      <c r="J15" s="16">
        <f>VLOOKUP(J$8,Conditions!$A:$R,$C15,FALSE)</f>
        <v>4.386037</v>
      </c>
      <c r="K15" s="16">
        <f>VLOOKUP(K$8,Conditions!$A:$R,$C15,FALSE)</f>
        <v>4.386037</v>
      </c>
      <c r="L15" s="16">
        <f>VLOOKUP(L$8,Conditions!$A:$R,$C15,FALSE)</f>
        <v>4.386037</v>
      </c>
      <c r="M15" s="16">
        <f>VLOOKUP(M$8,Conditions!$A:$R,$C15,FALSE)</f>
        <v>4.386037</v>
      </c>
      <c r="N15" s="16">
        <f>VLOOKUP(N$8,Conditions!$A:$R,$C15,FALSE)</f>
        <v>4.9797799999999999</v>
      </c>
      <c r="O15" s="16">
        <f>VLOOKUP(O$8,Conditions!$A:$R,$C15,FALSE)</f>
        <v>4.9797799999999999</v>
      </c>
      <c r="P15" s="16">
        <f>VLOOKUP(P$8,Conditions!$A:$R,$C15,FALSE)</f>
        <v>4.9797799999999999</v>
      </c>
      <c r="Q15" s="16">
        <f>VLOOKUP(Q$8,Conditions!$A:$R,$C15,FALSE)</f>
        <v>4.9797799999999999</v>
      </c>
      <c r="R15" s="16">
        <f>VLOOKUP(R$8,Conditions!$A:$R,$C15,FALSE)</f>
        <v>4.9797799999999999</v>
      </c>
      <c r="S15" s="16">
        <f>VLOOKUP(S$8,Conditions!$A:$R,$C15,FALSE)</f>
        <v>4.9797799999999999</v>
      </c>
      <c r="T15" s="16">
        <f>VLOOKUP(T$8,Conditions!$A:$R,$C15,FALSE)</f>
        <v>4.9797799999999999</v>
      </c>
      <c r="U15" s="16">
        <f>VLOOKUP(U$8,Conditions!$A:$R,$C15,FALSE)</f>
        <v>4.9797799999999999</v>
      </c>
      <c r="V15" s="16">
        <f>VLOOKUP(V$8,Conditions!$A:$R,$C15,FALSE)</f>
        <v>4.9797799999999999</v>
      </c>
      <c r="W15" s="16">
        <f>VLOOKUP(W$8,Conditions!$A:$R,$C15,FALSE)</f>
        <v>4.9797799999999999</v>
      </c>
      <c r="X15" s="16">
        <f>VLOOKUP(X$8,Conditions!$A:$R,$C15,FALSE)</f>
        <v>3.8306</v>
      </c>
      <c r="Y15" s="16">
        <f>VLOOKUP(Y$8,Conditions!$A:$R,$C15,FALSE)</f>
        <v>3.8306</v>
      </c>
      <c r="Z15" s="16">
        <f>VLOOKUP(Z$8,Conditions!$A:$R,$C15,FALSE)</f>
        <v>3.8306</v>
      </c>
      <c r="AA15" s="16">
        <f>VLOOKUP(AA$8,Conditions!$A:$R,$C15,FALSE)</f>
        <v>3.8306</v>
      </c>
      <c r="AB15" s="16">
        <f>VLOOKUP(AB$8,Conditions!$A:$R,$C15,FALSE)</f>
        <v>3.8306</v>
      </c>
      <c r="AC15" s="16">
        <f>VLOOKUP(AC$8,Conditions!$A:$R,$C15,FALSE)</f>
        <v>3.8306</v>
      </c>
      <c r="AD15" s="16">
        <f>VLOOKUP(AD$8,Conditions!$A:$R,$C15,FALSE)</f>
        <v>3.8306</v>
      </c>
      <c r="AE15" s="16">
        <f>VLOOKUP(AE$8,Conditions!$A:$R,$C15,FALSE)</f>
        <v>3.8306</v>
      </c>
      <c r="AF15" s="16">
        <f>VLOOKUP(AF$8,Conditions!$A:$R,$C15,FALSE)</f>
        <v>3.8306</v>
      </c>
      <c r="AG15" s="16">
        <f>VLOOKUP(AG$8,Conditions!$A:$R,$C15,FALSE)</f>
        <v>3.8306</v>
      </c>
      <c r="AH15" s="16">
        <f>VLOOKUP(AH$8,Conditions!$A:$R,$C15,FALSE)</f>
        <v>3.8306</v>
      </c>
      <c r="AI15" s="16">
        <f>VLOOKUP(AI$8,Conditions!$A:$R,$C15,FALSE)</f>
        <v>3.8306</v>
      </c>
      <c r="AJ15" s="16">
        <f>VLOOKUP(AJ$8,Conditions!$A:$R,$C15,FALSE)</f>
        <v>3.8306</v>
      </c>
      <c r="AK15" s="16">
        <f>VLOOKUP(AK$8,Conditions!$A:$R,$C15,FALSE)</f>
        <v>3.8306</v>
      </c>
      <c r="AL15" s="16">
        <f>VLOOKUP(AL$8,Conditions!$A:$R,$C15,FALSE)</f>
        <v>3.8306</v>
      </c>
      <c r="AM15" s="16">
        <f>VLOOKUP(AM$8,Conditions!$A:$R,$C15,FALSE)</f>
        <v>3.8306</v>
      </c>
      <c r="AN15" s="16">
        <f>VLOOKUP(AN$8,Conditions!$A:$R,$C15,FALSE)</f>
        <v>3.8306</v>
      </c>
      <c r="AO15" s="16">
        <f>VLOOKUP(AO$8,Conditions!$A:$R,$C15,FALSE)</f>
        <v>3.8306</v>
      </c>
      <c r="AP15" s="16">
        <f>VLOOKUP(AP$8,Conditions!$A:$R,$C15,FALSE)</f>
        <v>3.8306</v>
      </c>
      <c r="AQ15" s="16">
        <f>VLOOKUP(AQ$8,Conditions!$A:$R,$C15,FALSE)</f>
        <v>3.8306</v>
      </c>
      <c r="AR15" s="16">
        <f>VLOOKUP(AR$8,Conditions!$A:$R,$C15,FALSE)</f>
        <v>4.4703102000000001</v>
      </c>
      <c r="AS15" s="16">
        <f>VLOOKUP(AS$8,Conditions!$A:$R,$C15,FALSE)</f>
        <v>4.4703102000000001</v>
      </c>
      <c r="AT15" s="16">
        <f>VLOOKUP(AT$8,Conditions!$A:$R,$C15,FALSE)</f>
        <v>4.4703102000000001</v>
      </c>
      <c r="AU15" s="16">
        <f>VLOOKUP(AU$8,Conditions!$A:$R,$C15,FALSE)</f>
        <v>4.4703102000000001</v>
      </c>
      <c r="AV15" s="16">
        <f>VLOOKUP(AV$8,Conditions!$A:$R,$C15,FALSE)</f>
        <v>4.4703102000000001</v>
      </c>
      <c r="AW15" s="16">
        <f>VLOOKUP(AW$8,Conditions!$A:$R,$C15,FALSE)</f>
        <v>4.4703102000000001</v>
      </c>
      <c r="AX15" s="16">
        <f>VLOOKUP(AX$8,Conditions!$A:$R,$C15,FALSE)</f>
        <v>4.4703102000000001</v>
      </c>
      <c r="AY15" s="16">
        <f>VLOOKUP(AY$8,Conditions!$A:$R,$C15,FALSE)</f>
        <v>4.4703102000000001</v>
      </c>
      <c r="AZ15" s="16">
        <f>VLOOKUP(AZ$8,Conditions!$A:$R,$C15,FALSE)</f>
        <v>4.4703102000000001</v>
      </c>
      <c r="BA15" s="16">
        <f>VLOOKUP(BA$8,Conditions!$A:$R,$C15,FALSE)</f>
        <v>1.2640979999999999</v>
      </c>
      <c r="BB15" s="16">
        <f>VLOOKUP(BB$8,Conditions!$A:$R,$C15,FALSE)</f>
        <v>1.2640979999999999</v>
      </c>
      <c r="BC15" s="16">
        <f>VLOOKUP(BC$8,Conditions!$A:$R,$C15,FALSE)</f>
        <v>1.2640979999999999</v>
      </c>
      <c r="BD15" s="16">
        <f>VLOOKUP(BD$8,Conditions!$A:$R,$C15,FALSE)</f>
        <v>1.2640979999999999</v>
      </c>
      <c r="BE15" s="16">
        <f>VLOOKUP(BE$8,Conditions!$A:$R,$C15,FALSE)</f>
        <v>1.2640979999999999</v>
      </c>
      <c r="BF15" s="16">
        <f>VLOOKUP(BF$8,Conditions!$A:$R,$C15,FALSE)</f>
        <v>1.2640979999999999</v>
      </c>
      <c r="BG15" s="16">
        <f>VLOOKUP(BG$8,Conditions!$A:$R,$C15,FALSE)</f>
        <v>1.2640979999999999</v>
      </c>
      <c r="BH15" s="16">
        <f>VLOOKUP(BH$8,Conditions!$A:$R,$C15,FALSE)</f>
        <v>1.2640979999999999</v>
      </c>
      <c r="BI15" s="16">
        <f>VLOOKUP(BI$8,Conditions!$A:$R,$C15,FALSE)</f>
        <v>1.2640979999999999</v>
      </c>
      <c r="BJ15" s="16">
        <f>VLOOKUP(BJ$8,Conditions!$A:$R,$C15,FALSE)</f>
        <v>1.2640979999999999</v>
      </c>
      <c r="BK15" s="16">
        <f>VLOOKUP(BK$8,Conditions!$A:$R,$C15,FALSE)</f>
        <v>1.2640979999999999</v>
      </c>
      <c r="BL15" s="16">
        <f>VLOOKUP(BL$8,Conditions!$A:$R,$C15,FALSE)</f>
        <v>1.2640979999999999</v>
      </c>
      <c r="BM15" s="16">
        <f>VLOOKUP(BM$8,Conditions!$A:$R,$C15,FALSE)</f>
        <v>1.2640979999999999</v>
      </c>
      <c r="BN15" s="16">
        <f>VLOOKUP(BN$8,Conditions!$A:$R,$C15,FALSE)</f>
        <v>1.2640979999999999</v>
      </c>
      <c r="BO15" s="16">
        <f>VLOOKUP(BO$8,Conditions!$A:$R,$C15,FALSE)</f>
        <v>1.2640979999999999</v>
      </c>
      <c r="BP15" s="16">
        <f>VLOOKUP(BP$8,Conditions!$A:$R,$C15,FALSE)</f>
        <v>1.2640979999999999</v>
      </c>
      <c r="BQ15" s="16">
        <f>VLOOKUP(BQ$8,Conditions!$A:$R,$C15,FALSE)</f>
        <v>1.2640979999999999</v>
      </c>
      <c r="BR15" s="16">
        <f>VLOOKUP(BR$8,Conditions!$A:$R,$C15,FALSE)</f>
        <v>1.2640979999999999</v>
      </c>
      <c r="BS15" s="16">
        <f>VLOOKUP(BS$8,Conditions!$A:$R,$C15,FALSE)</f>
        <v>1.2640979999999999</v>
      </c>
      <c r="BT15" s="16">
        <f>VLOOKUP(BT$8,Conditions!$A:$R,$C15,FALSE)</f>
        <v>1.2640979999999999</v>
      </c>
      <c r="BU15" s="16">
        <f>VLOOKUP(BU$8,Conditions!$A:$R,$C15,FALSE)</f>
        <v>1.2640979999999999</v>
      </c>
      <c r="BV15" s="16">
        <f>VLOOKUP(BV$8,Conditions!$A:$R,$C15,FALSE)</f>
        <v>1.2640979999999999</v>
      </c>
      <c r="BW15" s="16">
        <f>VLOOKUP(BW$8,Conditions!$A:$R,$C15,FALSE)</f>
        <v>1.2640979999999999</v>
      </c>
      <c r="BX15" s="16">
        <f>VLOOKUP(BX$8,Conditions!$A:$R,$C15,FALSE)</f>
        <v>1.2640979999999999</v>
      </c>
      <c r="BY15" s="16">
        <f>VLOOKUP(BY$8,Conditions!$A:$R,$C15,FALSE)</f>
        <v>1.2640979999999999</v>
      </c>
      <c r="BZ15" s="16">
        <f>VLOOKUP(BZ$8,Conditions!$A:$R,$C15,FALSE)</f>
        <v>1.2640979999999999</v>
      </c>
      <c r="CA15" s="16">
        <f>VLOOKUP(CA$8,Conditions!$A:$R,$C15,FALSE)</f>
        <v>1.2640979999999999</v>
      </c>
      <c r="CB15" s="16">
        <f>VLOOKUP(CB$8,Conditions!$A:$R,$C15,FALSE)</f>
        <v>1.2640979999999999</v>
      </c>
      <c r="CC15" s="16">
        <f>VLOOKUP(CC$8,Conditions!$A:$R,$C15,FALSE)</f>
        <v>1.2640979999999999</v>
      </c>
      <c r="CD15" s="16">
        <f>VLOOKUP(CD$8,Conditions!$A:$R,$C15,FALSE)</f>
        <v>1.2640979999999999</v>
      </c>
      <c r="CE15" s="16">
        <f>VLOOKUP(CE$8,Conditions!$A:$R,$C15,FALSE)</f>
        <v>1.2640979999999999</v>
      </c>
      <c r="CF15" s="16">
        <f>VLOOKUP(CF$8,Conditions!$A:$R,$C15,FALSE)</f>
        <v>1.2640979999999999</v>
      </c>
      <c r="CG15" s="16">
        <f>VLOOKUP(CG$8,Conditions!$A:$R,$C15,FALSE)</f>
        <v>1.2640979999999999</v>
      </c>
      <c r="CH15" s="16">
        <f>VLOOKUP(CH$8,Conditions!$A:$R,$C15,FALSE)</f>
        <v>1.2640979999999999</v>
      </c>
      <c r="CI15" s="16">
        <f>VLOOKUP(CI$8,Conditions!$A:$R,$C15,FALSE)</f>
        <v>1.2640979999999999</v>
      </c>
      <c r="CJ15" s="16">
        <f>VLOOKUP(CJ$8,Conditions!$A:$R,$C15,FALSE)</f>
        <v>1.2640979999999999</v>
      </c>
      <c r="CK15" s="16">
        <f>VLOOKUP(CK$8,Conditions!$A:$R,$C15,FALSE)</f>
        <v>1.2640979999999999</v>
      </c>
      <c r="CL15" s="16">
        <f>VLOOKUP(CL$8,Conditions!$A:$R,$C15,FALSE)</f>
        <v>1.2640979999999999</v>
      </c>
      <c r="CM15" s="16">
        <f>VLOOKUP(CM$8,Conditions!$A:$R,$C15,FALSE)</f>
        <v>1.2640979999999999</v>
      </c>
      <c r="CN15" s="16">
        <f>VLOOKUP(CN$8,Conditions!$A:$R,$C15,FALSE)</f>
        <v>3.8306</v>
      </c>
      <c r="CO15" s="16">
        <f>VLOOKUP(CO$8,Conditions!$A:$R,$C15,FALSE)</f>
        <v>3.8306</v>
      </c>
      <c r="CP15" s="16">
        <f>VLOOKUP(CP$8,Conditions!$A:$R,$C15,FALSE)</f>
        <v>3.8306</v>
      </c>
      <c r="CQ15" s="16">
        <f>VLOOKUP(CQ$8,Conditions!$A:$R,$C15,FALSE)</f>
        <v>3.8306</v>
      </c>
      <c r="CR15" s="16">
        <f>VLOOKUP(CR$8,Conditions!$A:$R,$C15,FALSE)</f>
        <v>3.8306</v>
      </c>
      <c r="CS15" s="16">
        <f>VLOOKUP(CS$8,Conditions!$A:$R,$C15,FALSE)</f>
        <v>3.8306</v>
      </c>
      <c r="CT15" s="16">
        <f>VLOOKUP(CT$8,Conditions!$A:$R,$C15,FALSE)</f>
        <v>3.8306</v>
      </c>
      <c r="CU15" s="16">
        <f>VLOOKUP(CU$8,Conditions!$A:$R,$C15,FALSE)</f>
        <v>3.8306</v>
      </c>
      <c r="CV15" s="16">
        <f>VLOOKUP(CV$8,Conditions!$A:$R,$C15,FALSE)</f>
        <v>3.8306</v>
      </c>
      <c r="CW15" s="16">
        <f>VLOOKUP(CW$8,Conditions!$A:$R,$C15,FALSE)</f>
        <v>3.8306</v>
      </c>
      <c r="CX15" s="16">
        <f>VLOOKUP(CX$8,Conditions!$A:$R,$C15,FALSE)</f>
        <v>3.8306</v>
      </c>
      <c r="CY15" s="16">
        <f>VLOOKUP(CY$8,Conditions!$A:$R,$C15,FALSE)</f>
        <v>3.8306</v>
      </c>
      <c r="CZ15" s="16">
        <f>VLOOKUP(CZ$8,Conditions!$A:$R,$C15,FALSE)</f>
        <v>3.8306</v>
      </c>
      <c r="DA15" s="16">
        <f>VLOOKUP(DA$8,Conditions!$A:$R,$C15,FALSE)</f>
        <v>3.8306</v>
      </c>
      <c r="DB15" s="16">
        <f>VLOOKUP(DB$8,Conditions!$A:$R,$C15,FALSE)</f>
        <v>3.8306</v>
      </c>
      <c r="DC15" s="16">
        <f>VLOOKUP(DC$8,Conditions!$A:$R,$C15,FALSE)</f>
        <v>3.8306</v>
      </c>
      <c r="DD15" s="16">
        <f>VLOOKUP(DD$8,Conditions!$A:$R,$C15,FALSE)</f>
        <v>3.8306</v>
      </c>
      <c r="DE15" s="16">
        <f>VLOOKUP(DE$8,Conditions!$A:$R,$C15,FALSE)</f>
        <v>3.8306</v>
      </c>
      <c r="DF15" s="16">
        <f>VLOOKUP(DF$8,Conditions!$A:$R,$C15,FALSE)</f>
        <v>3.8306</v>
      </c>
      <c r="DG15" s="16">
        <f>VLOOKUP(DG$8,Conditions!$A:$R,$C15,FALSE)</f>
        <v>3.8306</v>
      </c>
      <c r="DH15" s="16">
        <f>VLOOKUP(DH$8,Conditions!$A:$R,$C15,FALSE)</f>
        <v>3.8306</v>
      </c>
      <c r="DI15" s="16">
        <f>VLOOKUP(DI$8,Conditions!$A:$R,$C15,FALSE)</f>
        <v>3.8306</v>
      </c>
      <c r="DJ15" s="16">
        <f>VLOOKUP(DJ$8,Conditions!$A:$R,$C15,FALSE)</f>
        <v>3.8306</v>
      </c>
      <c r="DK15" s="16">
        <f>VLOOKUP(DK$8,Conditions!$A:$R,$C15,FALSE)</f>
        <v>3.8306</v>
      </c>
      <c r="DL15" s="16">
        <f>VLOOKUP(DL$8,Conditions!$A:$R,$C15,FALSE)</f>
        <v>3.8306</v>
      </c>
      <c r="DM15" s="16">
        <f>VLOOKUP(DM$8,Conditions!$A:$R,$C15,FALSE)</f>
        <v>3.8306</v>
      </c>
      <c r="DN15" s="16">
        <f>VLOOKUP(DN$8,Conditions!$A:$R,$C15,FALSE)</f>
        <v>3.8306</v>
      </c>
      <c r="DO15" s="16">
        <f>VLOOKUP(DO$8,Conditions!$A:$R,$C15,FALSE)</f>
        <v>3.8306</v>
      </c>
      <c r="DP15" s="16">
        <f>VLOOKUP(DP$8,Conditions!$A:$R,$C15,FALSE)</f>
        <v>3.8306</v>
      </c>
      <c r="DQ15" s="16">
        <f>VLOOKUP(DQ$8,Conditions!$A:$R,$C15,FALSE)</f>
        <v>3.8306</v>
      </c>
      <c r="DR15" s="16">
        <f>VLOOKUP(DR$8,Conditions!$A:$R,$C15,FALSE)</f>
        <v>3.8306</v>
      </c>
      <c r="DS15" s="16">
        <f>VLOOKUP(DS$8,Conditions!$A:$R,$C15,FALSE)</f>
        <v>3.8306</v>
      </c>
      <c r="DT15" s="16">
        <f>VLOOKUP(DT$8,Conditions!$A:$R,$C15,FALSE)</f>
        <v>3.8306</v>
      </c>
      <c r="DU15" s="16">
        <f>VLOOKUP(DU$8,Conditions!$A:$R,$C15,FALSE)</f>
        <v>3.8306</v>
      </c>
      <c r="DV15" s="16">
        <f>VLOOKUP(DV$8,Conditions!$A:$R,$C15,FALSE)</f>
        <v>3.8306</v>
      </c>
      <c r="DW15" s="16">
        <f>VLOOKUP(DW$8,Conditions!$A:$R,$C15,FALSE)</f>
        <v>3.8306</v>
      </c>
      <c r="DX15" s="16">
        <f>VLOOKUP(DX$8,Conditions!$A:$R,$C15,FALSE)</f>
        <v>3.8306</v>
      </c>
      <c r="DY15" s="16">
        <f>VLOOKUP(DY$8,Conditions!$A:$R,$C15,FALSE)</f>
        <v>3.8306</v>
      </c>
      <c r="DZ15" s="16">
        <f>VLOOKUP(DZ$8,Conditions!$A:$R,$C15,FALSE)</f>
        <v>3.8306</v>
      </c>
      <c r="EA15" s="16">
        <f>VLOOKUP(EA$8,Conditions!$A:$R,$C15,FALSE)</f>
        <v>5.7458999999999998</v>
      </c>
      <c r="EB15" s="16">
        <f>VLOOKUP(EB$8,Conditions!$A:$R,$C15,FALSE)</f>
        <v>5.7458999999999998</v>
      </c>
      <c r="EC15" s="16">
        <f>VLOOKUP(EC$8,Conditions!$A:$R,$C15,FALSE)</f>
        <v>5.7458999999999998</v>
      </c>
      <c r="ED15" s="16">
        <f>VLOOKUP(ED$8,Conditions!$A:$R,$C15,FALSE)</f>
        <v>5.7458999999999998</v>
      </c>
      <c r="EE15" s="16">
        <f>VLOOKUP(EE$8,Conditions!$A:$R,$C15,FALSE)</f>
        <v>5.7458999999999998</v>
      </c>
      <c r="EF15" s="16">
        <f>VLOOKUP(EF$8,Conditions!$A:$R,$C15,FALSE)</f>
        <v>5.7458999999999998</v>
      </c>
      <c r="EG15" s="16">
        <f>VLOOKUP(EG$8,Conditions!$A:$R,$C15,FALSE)</f>
        <v>5.7458999999999998</v>
      </c>
      <c r="EH15" s="16">
        <f>VLOOKUP(EH$8,Conditions!$A:$R,$C15,FALSE)</f>
        <v>5.7458999999999998</v>
      </c>
      <c r="EI15" s="16">
        <f>VLOOKUP(EI$8,Conditions!$A:$R,$C15,FALSE)</f>
        <v>5.7458999999999998</v>
      </c>
      <c r="EJ15" s="16">
        <f>VLOOKUP(EJ$8,Conditions!$A:$R,$C15,FALSE)</f>
        <v>5.7458999999999998</v>
      </c>
      <c r="EK15" s="16">
        <f>VLOOKUP(EK$8,Conditions!$A:$R,$C15,FALSE)</f>
        <v>7.6612</v>
      </c>
      <c r="EL15" s="16">
        <f>VLOOKUP(EL$8,Conditions!$A:$R,$C15,FALSE)</f>
        <v>7.6612</v>
      </c>
      <c r="EM15" s="16">
        <f>VLOOKUP(EM$8,Conditions!$A:$R,$C15,FALSE)</f>
        <v>7.6612</v>
      </c>
      <c r="EN15" s="16">
        <f>VLOOKUP(EN$8,Conditions!$A:$R,$C15,FALSE)</f>
        <v>7.6612</v>
      </c>
      <c r="EO15" s="16">
        <f>VLOOKUP(EO$8,Conditions!$A:$R,$C15,FALSE)</f>
        <v>7.6612</v>
      </c>
      <c r="EP15" s="16">
        <f>VLOOKUP(EP$8,Conditions!$A:$R,$C15,FALSE)</f>
        <v>7.6612</v>
      </c>
      <c r="EQ15" s="16">
        <f>VLOOKUP(EQ$8,Conditions!$A:$R,$C15,FALSE)</f>
        <v>7.6612</v>
      </c>
      <c r="ER15" s="16">
        <f>VLOOKUP(ER$8,Conditions!$A:$R,$C15,FALSE)</f>
        <v>9.5765000000000011</v>
      </c>
      <c r="ES15" s="16">
        <f>VLOOKUP(ES$8,Conditions!$A:$R,$C15,FALSE)</f>
        <v>9.5765000000000011</v>
      </c>
      <c r="ET15" s="16">
        <f>VLOOKUP(ET$8,Conditions!$A:$R,$C15,FALSE)</f>
        <v>9.5765000000000011</v>
      </c>
      <c r="EU15" s="16">
        <f>VLOOKUP(EU$8,Conditions!$A:$R,$C15,FALSE)</f>
        <v>9.5765000000000011</v>
      </c>
      <c r="EV15" s="16">
        <f>VLOOKUP(EV$8,Conditions!$A:$R,$C15,FALSE)</f>
        <v>9.5765000000000011</v>
      </c>
      <c r="EW15" s="16">
        <f>VLOOKUP(EW$8,Conditions!$A:$R,$C15,FALSE)</f>
        <v>9.5765000000000011</v>
      </c>
      <c r="EX15" s="16">
        <f>VLOOKUP(EX$8,Conditions!$A:$R,$C15,FALSE)</f>
        <v>9.5765000000000011</v>
      </c>
      <c r="EY15" s="16">
        <f>VLOOKUP(EY$8,Conditions!$A:$R,$C15,FALSE)</f>
        <v>9.5765000000000011</v>
      </c>
      <c r="EZ15" s="16">
        <f>VLOOKUP(EZ$8,Conditions!$A:$R,$C15,FALSE)</f>
        <v>9.5765000000000011</v>
      </c>
      <c r="FA15" s="16">
        <f>VLOOKUP(FA$8,Conditions!$A:$R,$C15,FALSE)</f>
        <v>9.5765000000000011</v>
      </c>
      <c r="FB15" s="16">
        <f>VLOOKUP(FB$8,Conditions!$A:$R,$C15,FALSE)</f>
        <v>9.5765000000000011</v>
      </c>
      <c r="FC15" s="16">
        <f>VLOOKUP(FC$8,Conditions!$A:$R,$C15,FALSE)</f>
        <v>9.5765000000000011</v>
      </c>
      <c r="FD15" s="16">
        <f>VLOOKUP(FD$8,Conditions!$A:$R,$C15,FALSE)</f>
        <v>9.5765000000000011</v>
      </c>
      <c r="FE15" s="16">
        <f>VLOOKUP(FE$8,Conditions!$A:$R,$C15,FALSE)</f>
        <v>9.5765000000000011</v>
      </c>
      <c r="FF15" s="16">
        <f>VLOOKUP(FF$8,Conditions!$A:$R,$C15,FALSE)</f>
        <v>9.5765000000000011</v>
      </c>
      <c r="FG15" s="16">
        <f>VLOOKUP(FG$8,Conditions!$A:$R,$C15,FALSE)</f>
        <v>9.5765000000000011</v>
      </c>
      <c r="FH15" s="16">
        <f>VLOOKUP(FH$8,Conditions!$A:$R,$C15,FALSE)</f>
        <v>9.5765000000000011</v>
      </c>
      <c r="FI15" s="16">
        <f>VLOOKUP(FI$8,Conditions!$A:$R,$C15,FALSE)</f>
        <v>9.5765000000000011</v>
      </c>
      <c r="FJ15" s="16">
        <f>VLOOKUP(FJ$8,Conditions!$A:$R,$C15,FALSE)</f>
        <v>9.5765000000000011</v>
      </c>
      <c r="FK15" s="16">
        <f>VLOOKUP(FK$8,Conditions!$A:$R,$C15,FALSE)</f>
        <v>9.5765000000000011</v>
      </c>
      <c r="FL15" s="16">
        <f>VLOOKUP(FL$8,Conditions!$A:$R,$C15,FALSE)</f>
        <v>9.5765000000000011</v>
      </c>
      <c r="FM15" s="16">
        <f>VLOOKUP(FM$8,Conditions!$A:$R,$C15,FALSE)</f>
        <v>9.5765000000000011</v>
      </c>
      <c r="FN15" s="16">
        <f>VLOOKUP(FN$8,Conditions!$A:$R,$C15,FALSE)</f>
        <v>11.4918</v>
      </c>
      <c r="FO15" s="16">
        <f>VLOOKUP(FO$8,Conditions!$A:$R,$C15,FALSE)</f>
        <v>11.4918</v>
      </c>
      <c r="FP15" s="16">
        <f>VLOOKUP(FP$8,Conditions!$A:$R,$C15,FALSE)</f>
        <v>11.4918</v>
      </c>
      <c r="FQ15" s="16">
        <f>VLOOKUP(FQ$8,Conditions!$A:$R,$C15,FALSE)</f>
        <v>11.4918</v>
      </c>
      <c r="FR15" s="16">
        <f>VLOOKUP(FR$8,Conditions!$A:$R,$C15,FALSE)</f>
        <v>11.4918</v>
      </c>
      <c r="FS15" s="16">
        <f>VLOOKUP(FS$8,Conditions!$A:$R,$C15,FALSE)</f>
        <v>11.4918</v>
      </c>
      <c r="FT15" s="16">
        <f>VLOOKUP(FT$8,Conditions!$A:$R,$C15,FALSE)</f>
        <v>11.4918</v>
      </c>
      <c r="FU15" s="16">
        <f>VLOOKUP(FU$8,Conditions!$A:$R,$C15,FALSE)</f>
        <v>11.4918</v>
      </c>
      <c r="FV15" s="16">
        <f>VLOOKUP(FV$8,Conditions!$A:$R,$C15,FALSE)</f>
        <v>11.4918</v>
      </c>
      <c r="FW15" s="16">
        <f>VLOOKUP(FW$8,Conditions!$A:$R,$C15,FALSE)</f>
        <v>11.4918</v>
      </c>
      <c r="FX15" s="16">
        <f>VLOOKUP(FX$8,Conditions!$A:$R,$C15,FALSE)</f>
        <v>11.4918</v>
      </c>
      <c r="FY15" s="16">
        <f>VLOOKUP(FY$8,Conditions!$A:$R,$C15,FALSE)</f>
        <v>11.4918</v>
      </c>
      <c r="FZ15" s="16">
        <f>VLOOKUP(FZ$8,Conditions!$A:$R,$C15,FALSE)</f>
        <v>11.4918</v>
      </c>
      <c r="GA15" s="16">
        <f>VLOOKUP(GA$8,Conditions!$A:$R,$C15,FALSE)</f>
        <v>11.4918</v>
      </c>
      <c r="GB15" s="16">
        <f>VLOOKUP(GB$8,Conditions!$A:$R,$C15,FALSE)</f>
        <v>11.4918</v>
      </c>
      <c r="GC15" s="16">
        <f>VLOOKUP(GC$8,Conditions!$A:$R,$C15,FALSE)</f>
        <v>11.4918</v>
      </c>
      <c r="GD15" s="16">
        <f>VLOOKUP(GD$8,Conditions!$A:$R,$C15,FALSE)</f>
        <v>11.4918</v>
      </c>
      <c r="GE15" s="16">
        <f>VLOOKUP(GE$8,Conditions!$A:$R,$C15,FALSE)</f>
        <v>11.4918</v>
      </c>
      <c r="GF15" s="16">
        <f>VLOOKUP(GF$8,Conditions!$A:$R,$C15,FALSE)</f>
        <v>11.4918</v>
      </c>
      <c r="GG15" s="16">
        <f>VLOOKUP(GG$8,Conditions!$A:$R,$C15,FALSE)</f>
        <v>11.4918</v>
      </c>
      <c r="GH15" s="16">
        <f>VLOOKUP(GH$8,Conditions!$A:$R,$C15,FALSE)</f>
        <v>11.4918</v>
      </c>
      <c r="GI15" s="16">
        <f>VLOOKUP(GI$8,Conditions!$A:$R,$C15,FALSE)</f>
        <v>11.4918</v>
      </c>
      <c r="GJ15" s="16">
        <f>VLOOKUP(GJ$8,Conditions!$A:$R,$C15,FALSE)</f>
        <v>11.4918</v>
      </c>
      <c r="GK15" s="16">
        <f>VLOOKUP(GK$8,Conditions!$A:$R,$C15,FALSE)</f>
        <v>11.4918</v>
      </c>
      <c r="GL15" s="16">
        <f>VLOOKUP(GL$8,Conditions!$A:$R,$C15,FALSE)</f>
        <v>11.4918</v>
      </c>
      <c r="GM15" s="16">
        <f>VLOOKUP(GM$8,Conditions!$A:$R,$C15,FALSE)</f>
        <v>11.4918</v>
      </c>
      <c r="GN15" s="16">
        <f>VLOOKUP(GN$8,Conditions!$A:$R,$C15,FALSE)</f>
        <v>11.4918</v>
      </c>
      <c r="GO15" s="16">
        <f>VLOOKUP(GO$8,Conditions!$A:$R,$C15,FALSE)</f>
        <v>11.4918</v>
      </c>
      <c r="GP15" s="16">
        <f>VLOOKUP(GP$8,Conditions!$A:$R,$C15,FALSE)</f>
        <v>11.4918</v>
      </c>
      <c r="GQ15" s="16">
        <f>VLOOKUP(GQ$8,Conditions!$A:$R,$C15,FALSE)</f>
        <v>11.4918</v>
      </c>
      <c r="GR15" s="16">
        <f>VLOOKUP(GR$8,Conditions!$A:$R,$C15,FALSE)</f>
        <v>11.4918</v>
      </c>
      <c r="GS15" s="16">
        <f>VLOOKUP(GS$8,Conditions!$A:$R,$C15,FALSE)</f>
        <v>11.4918</v>
      </c>
      <c r="GT15" s="16">
        <f>VLOOKUP(GT$8,Conditions!$A:$R,$C15,FALSE)</f>
        <v>11.4918</v>
      </c>
      <c r="GU15" s="16">
        <f>VLOOKUP(GU$8,Conditions!$A:$R,$C15,FALSE)</f>
        <v>11.4918</v>
      </c>
      <c r="GV15" s="16">
        <f>VLOOKUP(GV$8,Conditions!$A:$R,$C15,FALSE)</f>
        <v>11.4918</v>
      </c>
      <c r="GW15" s="16">
        <f>VLOOKUP(GW$8,Conditions!$A:$R,$C15,FALSE)</f>
        <v>11.4918</v>
      </c>
      <c r="GX15" s="16">
        <f>VLOOKUP(GX$8,Conditions!$A:$R,$C15,FALSE)</f>
        <v>11.4918</v>
      </c>
      <c r="GY15" s="16">
        <f>VLOOKUP(GY$8,Conditions!$A:$R,$C15,FALSE)</f>
        <v>11.4918</v>
      </c>
      <c r="GZ15" s="16">
        <f>VLOOKUP(GZ$8,Conditions!$A:$R,$C15,FALSE)</f>
        <v>11.4918</v>
      </c>
      <c r="HA15" s="16">
        <f>VLOOKUP(HA$8,Conditions!$A:$R,$C15,FALSE)</f>
        <v>11.4918</v>
      </c>
      <c r="HB15" s="16">
        <f>VLOOKUP(HB$8,Conditions!$A:$R,$C15,FALSE)</f>
        <v>11.4918</v>
      </c>
      <c r="HC15" s="16">
        <f>VLOOKUP(HC$8,Conditions!$A:$R,$C15,FALSE)</f>
        <v>11.4918</v>
      </c>
      <c r="HD15" s="16">
        <f>VLOOKUP(HD$8,Conditions!$A:$R,$C15,FALSE)</f>
        <v>11.4918</v>
      </c>
      <c r="HE15" s="16">
        <f>VLOOKUP(HE$8,Conditions!$A:$R,$C15,FALSE)</f>
        <v>11.4918</v>
      </c>
      <c r="HF15" s="16">
        <f>VLOOKUP(HF$8,Conditions!$A:$R,$C15,FALSE)</f>
        <v>11.4918</v>
      </c>
      <c r="HG15" s="16">
        <f>VLOOKUP(HG$8,Conditions!$A:$R,$C15,FALSE)</f>
        <v>11.4918</v>
      </c>
      <c r="HH15" s="16">
        <f>VLOOKUP(HH$8,Conditions!$A:$R,$C15,FALSE)</f>
        <v>11.4918</v>
      </c>
      <c r="HI15" s="16">
        <f>VLOOKUP(HI$8,Conditions!$A:$R,$C15,FALSE)</f>
        <v>11.4918</v>
      </c>
      <c r="HJ15" s="16">
        <f>VLOOKUP(HJ$8,Conditions!$A:$R,$C15,FALSE)</f>
        <v>11.4918</v>
      </c>
    </row>
    <row r="16" spans="1:218" s="3" customFormat="1" x14ac:dyDescent="0.25">
      <c r="B16" s="24" t="s">
        <v>47</v>
      </c>
      <c r="C16" s="16">
        <v>12</v>
      </c>
      <c r="D16" s="16" t="s">
        <v>117</v>
      </c>
      <c r="E16" s="16">
        <f>VLOOKUP(E$8,Conditions!$A:$R,$C16,FALSE)</f>
        <v>37.799999999999997</v>
      </c>
      <c r="F16" s="16">
        <f>VLOOKUP(F$8,Conditions!$A:$R,$C16,FALSE)</f>
        <v>37.799999999999997</v>
      </c>
      <c r="G16" s="16">
        <f>VLOOKUP(G$8,Conditions!$A:$R,$C16,FALSE)</f>
        <v>37.799999999999997</v>
      </c>
      <c r="H16" s="16">
        <f>VLOOKUP(H$8,Conditions!$A:$R,$C16,FALSE)</f>
        <v>37.799999999999997</v>
      </c>
      <c r="I16" s="16">
        <f>VLOOKUP(I$8,Conditions!$A:$R,$C16,FALSE)</f>
        <v>37.799999999999997</v>
      </c>
      <c r="J16" s="16">
        <f>VLOOKUP(J$8,Conditions!$A:$R,$C16,FALSE)</f>
        <v>37.799999999999997</v>
      </c>
      <c r="K16" s="16">
        <f>VLOOKUP(K$8,Conditions!$A:$R,$C16,FALSE)</f>
        <v>37.799999999999997</v>
      </c>
      <c r="L16" s="16">
        <f>VLOOKUP(L$8,Conditions!$A:$R,$C16,FALSE)</f>
        <v>37.799999999999997</v>
      </c>
      <c r="M16" s="16">
        <f>VLOOKUP(M$8,Conditions!$A:$R,$C16,FALSE)</f>
        <v>37.799999999999997</v>
      </c>
      <c r="N16" s="16">
        <f>VLOOKUP(N$8,Conditions!$A:$R,$C16,FALSE)</f>
        <v>42.89</v>
      </c>
      <c r="O16" s="16">
        <f>VLOOKUP(O$8,Conditions!$A:$R,$C16,FALSE)</f>
        <v>42.89</v>
      </c>
      <c r="P16" s="16">
        <f>VLOOKUP(P$8,Conditions!$A:$R,$C16,FALSE)</f>
        <v>42.89</v>
      </c>
      <c r="Q16" s="16">
        <f>VLOOKUP(Q$8,Conditions!$A:$R,$C16,FALSE)</f>
        <v>42.89</v>
      </c>
      <c r="R16" s="16">
        <f>VLOOKUP(R$8,Conditions!$A:$R,$C16,FALSE)</f>
        <v>42.89</v>
      </c>
      <c r="S16" s="16">
        <f>VLOOKUP(S$8,Conditions!$A:$R,$C16,FALSE)</f>
        <v>42.89</v>
      </c>
      <c r="T16" s="16">
        <f>VLOOKUP(T$8,Conditions!$A:$R,$C16,FALSE)</f>
        <v>42.89</v>
      </c>
      <c r="U16" s="16">
        <f>VLOOKUP(U$8,Conditions!$A:$R,$C16,FALSE)</f>
        <v>42.89</v>
      </c>
      <c r="V16" s="16">
        <f>VLOOKUP(V$8,Conditions!$A:$R,$C16,FALSE)</f>
        <v>42.89</v>
      </c>
      <c r="W16" s="16">
        <f>VLOOKUP(W$8,Conditions!$A:$R,$C16,FALSE)</f>
        <v>42.89</v>
      </c>
      <c r="X16" s="16">
        <f>VLOOKUP(X$8,Conditions!$A:$R,$C16,FALSE)</f>
        <v>32.9</v>
      </c>
      <c r="Y16" s="16">
        <f>VLOOKUP(Y$8,Conditions!$A:$R,$C16,FALSE)</f>
        <v>32.9</v>
      </c>
      <c r="Z16" s="16">
        <f>VLOOKUP(Z$8,Conditions!$A:$R,$C16,FALSE)</f>
        <v>32.9</v>
      </c>
      <c r="AA16" s="16">
        <f>VLOOKUP(AA$8,Conditions!$A:$R,$C16,FALSE)</f>
        <v>32.9</v>
      </c>
      <c r="AB16" s="16">
        <f>VLOOKUP(AB$8,Conditions!$A:$R,$C16,FALSE)</f>
        <v>32.9</v>
      </c>
      <c r="AC16" s="16">
        <f>VLOOKUP(AC$8,Conditions!$A:$R,$C16,FALSE)</f>
        <v>32.9</v>
      </c>
      <c r="AD16" s="16">
        <f>VLOOKUP(AD$8,Conditions!$A:$R,$C16,FALSE)</f>
        <v>32.9</v>
      </c>
      <c r="AE16" s="16">
        <f>VLOOKUP(AE$8,Conditions!$A:$R,$C16,FALSE)</f>
        <v>32.9</v>
      </c>
      <c r="AF16" s="16">
        <f>VLOOKUP(AF$8,Conditions!$A:$R,$C16,FALSE)</f>
        <v>32.9</v>
      </c>
      <c r="AG16" s="16">
        <f>VLOOKUP(AG$8,Conditions!$A:$R,$C16,FALSE)</f>
        <v>32.9</v>
      </c>
      <c r="AH16" s="16">
        <f>VLOOKUP(AH$8,Conditions!$A:$R,$C16,FALSE)</f>
        <v>32.9</v>
      </c>
      <c r="AI16" s="16">
        <f>VLOOKUP(AI$8,Conditions!$A:$R,$C16,FALSE)</f>
        <v>32.9</v>
      </c>
      <c r="AJ16" s="16">
        <f>VLOOKUP(AJ$8,Conditions!$A:$R,$C16,FALSE)</f>
        <v>32.9</v>
      </c>
      <c r="AK16" s="16">
        <f>VLOOKUP(AK$8,Conditions!$A:$R,$C16,FALSE)</f>
        <v>32.9</v>
      </c>
      <c r="AL16" s="16">
        <f>VLOOKUP(AL$8,Conditions!$A:$R,$C16,FALSE)</f>
        <v>32.9</v>
      </c>
      <c r="AM16" s="16">
        <f>VLOOKUP(AM$8,Conditions!$A:$R,$C16,FALSE)</f>
        <v>32.9</v>
      </c>
      <c r="AN16" s="16">
        <f>VLOOKUP(AN$8,Conditions!$A:$R,$C16,FALSE)</f>
        <v>32.9</v>
      </c>
      <c r="AO16" s="16">
        <f>VLOOKUP(AO$8,Conditions!$A:$R,$C16,FALSE)</f>
        <v>32.9</v>
      </c>
      <c r="AP16" s="16">
        <f>VLOOKUP(AP$8,Conditions!$A:$R,$C16,FALSE)</f>
        <v>32.9</v>
      </c>
      <c r="AQ16" s="16">
        <f>VLOOKUP(AQ$8,Conditions!$A:$R,$C16,FALSE)</f>
        <v>32.9</v>
      </c>
      <c r="AR16" s="16">
        <f>VLOOKUP(AR$8,Conditions!$A:$R,$C16,FALSE)</f>
        <v>32.9</v>
      </c>
      <c r="AS16" s="16">
        <f>VLOOKUP(AS$8,Conditions!$A:$R,$C16,FALSE)</f>
        <v>32.9</v>
      </c>
      <c r="AT16" s="16">
        <f>VLOOKUP(AT$8,Conditions!$A:$R,$C16,FALSE)</f>
        <v>32.9</v>
      </c>
      <c r="AU16" s="16">
        <f>VLOOKUP(AU$8,Conditions!$A:$R,$C16,FALSE)</f>
        <v>32.9</v>
      </c>
      <c r="AV16" s="16">
        <f>VLOOKUP(AV$8,Conditions!$A:$R,$C16,FALSE)</f>
        <v>32.9</v>
      </c>
      <c r="AW16" s="16">
        <f>VLOOKUP(AW$8,Conditions!$A:$R,$C16,FALSE)</f>
        <v>32.9</v>
      </c>
      <c r="AX16" s="16">
        <f>VLOOKUP(AX$8,Conditions!$A:$R,$C16,FALSE)</f>
        <v>32.9</v>
      </c>
      <c r="AY16" s="16">
        <f>VLOOKUP(AY$8,Conditions!$A:$R,$C16,FALSE)</f>
        <v>32.9</v>
      </c>
      <c r="AZ16" s="16">
        <f>VLOOKUP(AZ$8,Conditions!$A:$R,$C16,FALSE)</f>
        <v>32.9</v>
      </c>
      <c r="BA16" s="16">
        <f>VLOOKUP(BA$8,Conditions!$A:$R,$C16,FALSE)</f>
        <v>9</v>
      </c>
      <c r="BB16" s="16">
        <f>VLOOKUP(BB$8,Conditions!$A:$R,$C16,FALSE)</f>
        <v>9</v>
      </c>
      <c r="BC16" s="16">
        <f>VLOOKUP(BC$8,Conditions!$A:$R,$C16,FALSE)</f>
        <v>9</v>
      </c>
      <c r="BD16" s="16">
        <f>VLOOKUP(BD$8,Conditions!$A:$R,$C16,FALSE)</f>
        <v>9</v>
      </c>
      <c r="BE16" s="16">
        <f>VLOOKUP(BE$8,Conditions!$A:$R,$C16,FALSE)</f>
        <v>9</v>
      </c>
      <c r="BF16" s="16">
        <f>VLOOKUP(BF$8,Conditions!$A:$R,$C16,FALSE)</f>
        <v>9</v>
      </c>
      <c r="BG16" s="16">
        <f>VLOOKUP(BG$8,Conditions!$A:$R,$C16,FALSE)</f>
        <v>9</v>
      </c>
      <c r="BH16" s="16">
        <f>VLOOKUP(BH$8,Conditions!$A:$R,$C16,FALSE)</f>
        <v>9</v>
      </c>
      <c r="BI16" s="16">
        <f>VLOOKUP(BI$8,Conditions!$A:$R,$C16,FALSE)</f>
        <v>9</v>
      </c>
      <c r="BJ16" s="16">
        <f>VLOOKUP(BJ$8,Conditions!$A:$R,$C16,FALSE)</f>
        <v>9</v>
      </c>
      <c r="BK16" s="16">
        <f>VLOOKUP(BK$8,Conditions!$A:$R,$C16,FALSE)</f>
        <v>9</v>
      </c>
      <c r="BL16" s="16">
        <f>VLOOKUP(BL$8,Conditions!$A:$R,$C16,FALSE)</f>
        <v>9</v>
      </c>
      <c r="BM16" s="16">
        <f>VLOOKUP(BM$8,Conditions!$A:$R,$C16,FALSE)</f>
        <v>9</v>
      </c>
      <c r="BN16" s="16">
        <f>VLOOKUP(BN$8,Conditions!$A:$R,$C16,FALSE)</f>
        <v>9</v>
      </c>
      <c r="BO16" s="16">
        <f>VLOOKUP(BO$8,Conditions!$A:$R,$C16,FALSE)</f>
        <v>9</v>
      </c>
      <c r="BP16" s="16">
        <f>VLOOKUP(BP$8,Conditions!$A:$R,$C16,FALSE)</f>
        <v>9</v>
      </c>
      <c r="BQ16" s="16">
        <f>VLOOKUP(BQ$8,Conditions!$A:$R,$C16,FALSE)</f>
        <v>9</v>
      </c>
      <c r="BR16" s="16">
        <f>VLOOKUP(BR$8,Conditions!$A:$R,$C16,FALSE)</f>
        <v>9</v>
      </c>
      <c r="BS16" s="16">
        <f>VLOOKUP(BS$8,Conditions!$A:$R,$C16,FALSE)</f>
        <v>9</v>
      </c>
      <c r="BT16" s="16">
        <f>VLOOKUP(BT$8,Conditions!$A:$R,$C16,FALSE)</f>
        <v>9</v>
      </c>
      <c r="BU16" s="16">
        <f>VLOOKUP(BU$8,Conditions!$A:$R,$C16,FALSE)</f>
        <v>9</v>
      </c>
      <c r="BV16" s="16">
        <f>VLOOKUP(BV$8,Conditions!$A:$R,$C16,FALSE)</f>
        <v>9</v>
      </c>
      <c r="BW16" s="16">
        <f>VLOOKUP(BW$8,Conditions!$A:$R,$C16,FALSE)</f>
        <v>9</v>
      </c>
      <c r="BX16" s="16">
        <f>VLOOKUP(BX$8,Conditions!$A:$R,$C16,FALSE)</f>
        <v>9</v>
      </c>
      <c r="BY16" s="16">
        <f>VLOOKUP(BY$8,Conditions!$A:$R,$C16,FALSE)</f>
        <v>9</v>
      </c>
      <c r="BZ16" s="16">
        <f>VLOOKUP(BZ$8,Conditions!$A:$R,$C16,FALSE)</f>
        <v>9</v>
      </c>
      <c r="CA16" s="16">
        <f>VLOOKUP(CA$8,Conditions!$A:$R,$C16,FALSE)</f>
        <v>9</v>
      </c>
      <c r="CB16" s="16">
        <f>VLOOKUP(CB$8,Conditions!$A:$R,$C16,FALSE)</f>
        <v>9</v>
      </c>
      <c r="CC16" s="16">
        <f>VLOOKUP(CC$8,Conditions!$A:$R,$C16,FALSE)</f>
        <v>9</v>
      </c>
      <c r="CD16" s="16">
        <f>VLOOKUP(CD$8,Conditions!$A:$R,$C16,FALSE)</f>
        <v>9</v>
      </c>
      <c r="CE16" s="16">
        <f>VLOOKUP(CE$8,Conditions!$A:$R,$C16,FALSE)</f>
        <v>9</v>
      </c>
      <c r="CF16" s="16">
        <f>VLOOKUP(CF$8,Conditions!$A:$R,$C16,FALSE)</f>
        <v>9</v>
      </c>
      <c r="CG16" s="16">
        <f>VLOOKUP(CG$8,Conditions!$A:$R,$C16,FALSE)</f>
        <v>9</v>
      </c>
      <c r="CH16" s="16">
        <f>VLOOKUP(CH$8,Conditions!$A:$R,$C16,FALSE)</f>
        <v>9</v>
      </c>
      <c r="CI16" s="16">
        <f>VLOOKUP(CI$8,Conditions!$A:$R,$C16,FALSE)</f>
        <v>9</v>
      </c>
      <c r="CJ16" s="16">
        <f>VLOOKUP(CJ$8,Conditions!$A:$R,$C16,FALSE)</f>
        <v>9</v>
      </c>
      <c r="CK16" s="16">
        <f>VLOOKUP(CK$8,Conditions!$A:$R,$C16,FALSE)</f>
        <v>9</v>
      </c>
      <c r="CL16" s="16">
        <f>VLOOKUP(CL$8,Conditions!$A:$R,$C16,FALSE)</f>
        <v>9</v>
      </c>
      <c r="CM16" s="16">
        <f>VLOOKUP(CM$8,Conditions!$A:$R,$C16,FALSE)</f>
        <v>9</v>
      </c>
      <c r="CN16" s="16">
        <f>VLOOKUP(CN$8,Conditions!$A:$R,$C16,FALSE)</f>
        <v>27</v>
      </c>
      <c r="CO16" s="16">
        <f>VLOOKUP(CO$8,Conditions!$A:$R,$C16,FALSE)</f>
        <v>27</v>
      </c>
      <c r="CP16" s="16">
        <f>VLOOKUP(CP$8,Conditions!$A:$R,$C16,FALSE)</f>
        <v>27</v>
      </c>
      <c r="CQ16" s="16">
        <f>VLOOKUP(CQ$8,Conditions!$A:$R,$C16,FALSE)</f>
        <v>27</v>
      </c>
      <c r="CR16" s="16">
        <f>VLOOKUP(CR$8,Conditions!$A:$R,$C16,FALSE)</f>
        <v>27</v>
      </c>
      <c r="CS16" s="16">
        <f>VLOOKUP(CS$8,Conditions!$A:$R,$C16,FALSE)</f>
        <v>27</v>
      </c>
      <c r="CT16" s="16">
        <f>VLOOKUP(CT$8,Conditions!$A:$R,$C16,FALSE)</f>
        <v>27</v>
      </c>
      <c r="CU16" s="16">
        <f>VLOOKUP(CU$8,Conditions!$A:$R,$C16,FALSE)</f>
        <v>27</v>
      </c>
      <c r="CV16" s="16">
        <f>VLOOKUP(CV$8,Conditions!$A:$R,$C16,FALSE)</f>
        <v>27</v>
      </c>
      <c r="CW16" s="16">
        <f>VLOOKUP(CW$8,Conditions!$A:$R,$C16,FALSE)</f>
        <v>27</v>
      </c>
      <c r="CX16" s="16">
        <f>VLOOKUP(CX$8,Conditions!$A:$R,$C16,FALSE)</f>
        <v>27</v>
      </c>
      <c r="CY16" s="16">
        <f>VLOOKUP(CY$8,Conditions!$A:$R,$C16,FALSE)</f>
        <v>27</v>
      </c>
      <c r="CZ16" s="16">
        <f>VLOOKUP(CZ$8,Conditions!$A:$R,$C16,FALSE)</f>
        <v>27</v>
      </c>
      <c r="DA16" s="16">
        <f>VLOOKUP(DA$8,Conditions!$A:$R,$C16,FALSE)</f>
        <v>27</v>
      </c>
      <c r="DB16" s="16">
        <f>VLOOKUP(DB$8,Conditions!$A:$R,$C16,FALSE)</f>
        <v>27</v>
      </c>
      <c r="DC16" s="16">
        <f>VLOOKUP(DC$8,Conditions!$A:$R,$C16,FALSE)</f>
        <v>27</v>
      </c>
      <c r="DD16" s="16">
        <f>VLOOKUP(DD$8,Conditions!$A:$R,$C16,FALSE)</f>
        <v>27</v>
      </c>
      <c r="DE16" s="16">
        <f>VLOOKUP(DE$8,Conditions!$A:$R,$C16,FALSE)</f>
        <v>27</v>
      </c>
      <c r="DF16" s="16">
        <f>VLOOKUP(DF$8,Conditions!$A:$R,$C16,FALSE)</f>
        <v>27</v>
      </c>
      <c r="DG16" s="16">
        <f>VLOOKUP(DG$8,Conditions!$A:$R,$C16,FALSE)</f>
        <v>27</v>
      </c>
      <c r="DH16" s="16">
        <f>VLOOKUP(DH$8,Conditions!$A:$R,$C16,FALSE)</f>
        <v>27</v>
      </c>
      <c r="DI16" s="16">
        <f>VLOOKUP(DI$8,Conditions!$A:$R,$C16,FALSE)</f>
        <v>27</v>
      </c>
      <c r="DJ16" s="16">
        <f>VLOOKUP(DJ$8,Conditions!$A:$R,$C16,FALSE)</f>
        <v>27</v>
      </c>
      <c r="DK16" s="16">
        <f>VLOOKUP(DK$8,Conditions!$A:$R,$C16,FALSE)</f>
        <v>27</v>
      </c>
      <c r="DL16" s="16">
        <f>VLOOKUP(DL$8,Conditions!$A:$R,$C16,FALSE)</f>
        <v>27</v>
      </c>
      <c r="DM16" s="16">
        <f>VLOOKUP(DM$8,Conditions!$A:$R,$C16,FALSE)</f>
        <v>27</v>
      </c>
      <c r="DN16" s="16">
        <f>VLOOKUP(DN$8,Conditions!$A:$R,$C16,FALSE)</f>
        <v>27</v>
      </c>
      <c r="DO16" s="16">
        <f>VLOOKUP(DO$8,Conditions!$A:$R,$C16,FALSE)</f>
        <v>27</v>
      </c>
      <c r="DP16" s="16">
        <f>VLOOKUP(DP$8,Conditions!$A:$R,$C16,FALSE)</f>
        <v>27</v>
      </c>
      <c r="DQ16" s="16">
        <f>VLOOKUP(DQ$8,Conditions!$A:$R,$C16,FALSE)</f>
        <v>27</v>
      </c>
      <c r="DR16" s="16">
        <f>VLOOKUP(DR$8,Conditions!$A:$R,$C16,FALSE)</f>
        <v>27</v>
      </c>
      <c r="DS16" s="16">
        <f>VLOOKUP(DS$8,Conditions!$A:$R,$C16,FALSE)</f>
        <v>27</v>
      </c>
      <c r="DT16" s="16">
        <f>VLOOKUP(DT$8,Conditions!$A:$R,$C16,FALSE)</f>
        <v>27</v>
      </c>
      <c r="DU16" s="16">
        <f>VLOOKUP(DU$8,Conditions!$A:$R,$C16,FALSE)</f>
        <v>27</v>
      </c>
      <c r="DV16" s="16">
        <f>VLOOKUP(DV$8,Conditions!$A:$R,$C16,FALSE)</f>
        <v>27</v>
      </c>
      <c r="DW16" s="16">
        <f>VLOOKUP(DW$8,Conditions!$A:$R,$C16,FALSE)</f>
        <v>27</v>
      </c>
      <c r="DX16" s="16">
        <f>VLOOKUP(DX$8,Conditions!$A:$R,$C16,FALSE)</f>
        <v>27</v>
      </c>
      <c r="DY16" s="16">
        <f>VLOOKUP(DY$8,Conditions!$A:$R,$C16,FALSE)</f>
        <v>27</v>
      </c>
      <c r="DZ16" s="16">
        <f>VLOOKUP(DZ$8,Conditions!$A:$R,$C16,FALSE)</f>
        <v>27</v>
      </c>
      <c r="EA16" s="16">
        <f>VLOOKUP(EA$8,Conditions!$A:$R,$C16,FALSE)</f>
        <v>40.5</v>
      </c>
      <c r="EB16" s="16">
        <f>VLOOKUP(EB$8,Conditions!$A:$R,$C16,FALSE)</f>
        <v>40.5</v>
      </c>
      <c r="EC16" s="16">
        <f>VLOOKUP(EC$8,Conditions!$A:$R,$C16,FALSE)</f>
        <v>40.5</v>
      </c>
      <c r="ED16" s="16">
        <f>VLOOKUP(ED$8,Conditions!$A:$R,$C16,FALSE)</f>
        <v>40.5</v>
      </c>
      <c r="EE16" s="16">
        <f>VLOOKUP(EE$8,Conditions!$A:$R,$C16,FALSE)</f>
        <v>40.5</v>
      </c>
      <c r="EF16" s="16">
        <f>VLOOKUP(EF$8,Conditions!$A:$R,$C16,FALSE)</f>
        <v>40.5</v>
      </c>
      <c r="EG16" s="16">
        <f>VLOOKUP(EG$8,Conditions!$A:$R,$C16,FALSE)</f>
        <v>40.5</v>
      </c>
      <c r="EH16" s="16">
        <f>VLOOKUP(EH$8,Conditions!$A:$R,$C16,FALSE)</f>
        <v>40.5</v>
      </c>
      <c r="EI16" s="16">
        <f>VLOOKUP(EI$8,Conditions!$A:$R,$C16,FALSE)</f>
        <v>40.5</v>
      </c>
      <c r="EJ16" s="16">
        <f>VLOOKUP(EJ$8,Conditions!$A:$R,$C16,FALSE)</f>
        <v>40.5</v>
      </c>
      <c r="EK16" s="16">
        <f>VLOOKUP(EK$8,Conditions!$A:$R,$C16,FALSE)</f>
        <v>54</v>
      </c>
      <c r="EL16" s="16">
        <f>VLOOKUP(EL$8,Conditions!$A:$R,$C16,FALSE)</f>
        <v>54</v>
      </c>
      <c r="EM16" s="16">
        <f>VLOOKUP(EM$8,Conditions!$A:$R,$C16,FALSE)</f>
        <v>54</v>
      </c>
      <c r="EN16" s="16">
        <f>VLOOKUP(EN$8,Conditions!$A:$R,$C16,FALSE)</f>
        <v>54</v>
      </c>
      <c r="EO16" s="16">
        <f>VLOOKUP(EO$8,Conditions!$A:$R,$C16,FALSE)</f>
        <v>54</v>
      </c>
      <c r="EP16" s="16">
        <f>VLOOKUP(EP$8,Conditions!$A:$R,$C16,FALSE)</f>
        <v>54</v>
      </c>
      <c r="EQ16" s="16">
        <f>VLOOKUP(EQ$8,Conditions!$A:$R,$C16,FALSE)</f>
        <v>54</v>
      </c>
      <c r="ER16" s="16">
        <f>VLOOKUP(ER$8,Conditions!$A:$R,$C16,FALSE)</f>
        <v>67.5</v>
      </c>
      <c r="ES16" s="16">
        <f>VLOOKUP(ES$8,Conditions!$A:$R,$C16,FALSE)</f>
        <v>67.5</v>
      </c>
      <c r="ET16" s="16">
        <f>VLOOKUP(ET$8,Conditions!$A:$R,$C16,FALSE)</f>
        <v>67.5</v>
      </c>
      <c r="EU16" s="16">
        <f>VLOOKUP(EU$8,Conditions!$A:$R,$C16,FALSE)</f>
        <v>67.5</v>
      </c>
      <c r="EV16" s="16">
        <f>VLOOKUP(EV$8,Conditions!$A:$R,$C16,FALSE)</f>
        <v>67.5</v>
      </c>
      <c r="EW16" s="16">
        <f>VLOOKUP(EW$8,Conditions!$A:$R,$C16,FALSE)</f>
        <v>67.5</v>
      </c>
      <c r="EX16" s="16">
        <f>VLOOKUP(EX$8,Conditions!$A:$R,$C16,FALSE)</f>
        <v>67.5</v>
      </c>
      <c r="EY16" s="16">
        <f>VLOOKUP(EY$8,Conditions!$A:$R,$C16,FALSE)</f>
        <v>67.5</v>
      </c>
      <c r="EZ16" s="16">
        <f>VLOOKUP(EZ$8,Conditions!$A:$R,$C16,FALSE)</f>
        <v>67.5</v>
      </c>
      <c r="FA16" s="16">
        <f>VLOOKUP(FA$8,Conditions!$A:$R,$C16,FALSE)</f>
        <v>67.5</v>
      </c>
      <c r="FB16" s="16">
        <f>VLOOKUP(FB$8,Conditions!$A:$R,$C16,FALSE)</f>
        <v>67.5</v>
      </c>
      <c r="FC16" s="16">
        <f>VLOOKUP(FC$8,Conditions!$A:$R,$C16,FALSE)</f>
        <v>67.5</v>
      </c>
      <c r="FD16" s="16">
        <f>VLOOKUP(FD$8,Conditions!$A:$R,$C16,FALSE)</f>
        <v>67.5</v>
      </c>
      <c r="FE16" s="16">
        <f>VLOOKUP(FE$8,Conditions!$A:$R,$C16,FALSE)</f>
        <v>67.5</v>
      </c>
      <c r="FF16" s="16">
        <f>VLOOKUP(FF$8,Conditions!$A:$R,$C16,FALSE)</f>
        <v>67.5</v>
      </c>
      <c r="FG16" s="16">
        <f>VLOOKUP(FG$8,Conditions!$A:$R,$C16,FALSE)</f>
        <v>67.5</v>
      </c>
      <c r="FH16" s="16">
        <f>VLOOKUP(FH$8,Conditions!$A:$R,$C16,FALSE)</f>
        <v>67.5</v>
      </c>
      <c r="FI16" s="16">
        <f>VLOOKUP(FI$8,Conditions!$A:$R,$C16,FALSE)</f>
        <v>67.5</v>
      </c>
      <c r="FJ16" s="16">
        <f>VLOOKUP(FJ$8,Conditions!$A:$R,$C16,FALSE)</f>
        <v>67.5</v>
      </c>
      <c r="FK16" s="16">
        <f>VLOOKUP(FK$8,Conditions!$A:$R,$C16,FALSE)</f>
        <v>67.5</v>
      </c>
      <c r="FL16" s="16">
        <f>VLOOKUP(FL$8,Conditions!$A:$R,$C16,FALSE)</f>
        <v>67.5</v>
      </c>
      <c r="FM16" s="16">
        <f>VLOOKUP(FM$8,Conditions!$A:$R,$C16,FALSE)</f>
        <v>67.5</v>
      </c>
      <c r="FN16" s="16">
        <f>VLOOKUP(FN$8,Conditions!$A:$R,$C16,FALSE)</f>
        <v>81</v>
      </c>
      <c r="FO16" s="16">
        <f>VLOOKUP(FO$8,Conditions!$A:$R,$C16,FALSE)</f>
        <v>81</v>
      </c>
      <c r="FP16" s="16">
        <f>VLOOKUP(FP$8,Conditions!$A:$R,$C16,FALSE)</f>
        <v>81</v>
      </c>
      <c r="FQ16" s="16">
        <f>VLOOKUP(FQ$8,Conditions!$A:$R,$C16,FALSE)</f>
        <v>81</v>
      </c>
      <c r="FR16" s="16">
        <f>VLOOKUP(FR$8,Conditions!$A:$R,$C16,FALSE)</f>
        <v>81</v>
      </c>
      <c r="FS16" s="16">
        <f>VLOOKUP(FS$8,Conditions!$A:$R,$C16,FALSE)</f>
        <v>81</v>
      </c>
      <c r="FT16" s="16">
        <f>VLOOKUP(FT$8,Conditions!$A:$R,$C16,FALSE)</f>
        <v>81</v>
      </c>
      <c r="FU16" s="16">
        <f>VLOOKUP(FU$8,Conditions!$A:$R,$C16,FALSE)</f>
        <v>81</v>
      </c>
      <c r="FV16" s="16">
        <f>VLOOKUP(FV$8,Conditions!$A:$R,$C16,FALSE)</f>
        <v>81</v>
      </c>
      <c r="FW16" s="16">
        <f>VLOOKUP(FW$8,Conditions!$A:$R,$C16,FALSE)</f>
        <v>81</v>
      </c>
      <c r="FX16" s="16">
        <f>VLOOKUP(FX$8,Conditions!$A:$R,$C16,FALSE)</f>
        <v>81</v>
      </c>
      <c r="FY16" s="16">
        <f>VLOOKUP(FY$8,Conditions!$A:$R,$C16,FALSE)</f>
        <v>81</v>
      </c>
      <c r="FZ16" s="16">
        <f>VLOOKUP(FZ$8,Conditions!$A:$R,$C16,FALSE)</f>
        <v>81</v>
      </c>
      <c r="GA16" s="16">
        <f>VLOOKUP(GA$8,Conditions!$A:$R,$C16,FALSE)</f>
        <v>81</v>
      </c>
      <c r="GB16" s="16">
        <f>VLOOKUP(GB$8,Conditions!$A:$R,$C16,FALSE)</f>
        <v>81</v>
      </c>
      <c r="GC16" s="16">
        <f>VLOOKUP(GC$8,Conditions!$A:$R,$C16,FALSE)</f>
        <v>81</v>
      </c>
      <c r="GD16" s="16">
        <f>VLOOKUP(GD$8,Conditions!$A:$R,$C16,FALSE)</f>
        <v>81</v>
      </c>
      <c r="GE16" s="16">
        <f>VLOOKUP(GE$8,Conditions!$A:$R,$C16,FALSE)</f>
        <v>81</v>
      </c>
      <c r="GF16" s="16">
        <f>VLOOKUP(GF$8,Conditions!$A:$R,$C16,FALSE)</f>
        <v>81</v>
      </c>
      <c r="GG16" s="16">
        <f>VLOOKUP(GG$8,Conditions!$A:$R,$C16,FALSE)</f>
        <v>81</v>
      </c>
      <c r="GH16" s="16">
        <f>VLOOKUP(GH$8,Conditions!$A:$R,$C16,FALSE)</f>
        <v>81</v>
      </c>
      <c r="GI16" s="16">
        <f>VLOOKUP(GI$8,Conditions!$A:$R,$C16,FALSE)</f>
        <v>81</v>
      </c>
      <c r="GJ16" s="16">
        <f>VLOOKUP(GJ$8,Conditions!$A:$R,$C16,FALSE)</f>
        <v>81</v>
      </c>
      <c r="GK16" s="16">
        <f>VLOOKUP(GK$8,Conditions!$A:$R,$C16,FALSE)</f>
        <v>81</v>
      </c>
      <c r="GL16" s="16">
        <f>VLOOKUP(GL$8,Conditions!$A:$R,$C16,FALSE)</f>
        <v>81</v>
      </c>
      <c r="GM16" s="16">
        <f>VLOOKUP(GM$8,Conditions!$A:$R,$C16,FALSE)</f>
        <v>81</v>
      </c>
      <c r="GN16" s="16">
        <f>VLOOKUP(GN$8,Conditions!$A:$R,$C16,FALSE)</f>
        <v>81</v>
      </c>
      <c r="GO16" s="16">
        <f>VLOOKUP(GO$8,Conditions!$A:$R,$C16,FALSE)</f>
        <v>81</v>
      </c>
      <c r="GP16" s="16">
        <f>VLOOKUP(GP$8,Conditions!$A:$R,$C16,FALSE)</f>
        <v>81</v>
      </c>
      <c r="GQ16" s="16">
        <f>VLOOKUP(GQ$8,Conditions!$A:$R,$C16,FALSE)</f>
        <v>81</v>
      </c>
      <c r="GR16" s="16">
        <f>VLOOKUP(GR$8,Conditions!$A:$R,$C16,FALSE)</f>
        <v>81</v>
      </c>
      <c r="GS16" s="16">
        <f>VLOOKUP(GS$8,Conditions!$A:$R,$C16,FALSE)</f>
        <v>81</v>
      </c>
      <c r="GT16" s="16">
        <f>VLOOKUP(GT$8,Conditions!$A:$R,$C16,FALSE)</f>
        <v>81</v>
      </c>
      <c r="GU16" s="16">
        <f>VLOOKUP(GU$8,Conditions!$A:$R,$C16,FALSE)</f>
        <v>81</v>
      </c>
      <c r="GV16" s="16">
        <f>VLOOKUP(GV$8,Conditions!$A:$R,$C16,FALSE)</f>
        <v>81</v>
      </c>
      <c r="GW16" s="16">
        <f>VLOOKUP(GW$8,Conditions!$A:$R,$C16,FALSE)</f>
        <v>81</v>
      </c>
      <c r="GX16" s="16">
        <f>VLOOKUP(GX$8,Conditions!$A:$R,$C16,FALSE)</f>
        <v>81</v>
      </c>
      <c r="GY16" s="16">
        <f>VLOOKUP(GY$8,Conditions!$A:$R,$C16,FALSE)</f>
        <v>81</v>
      </c>
      <c r="GZ16" s="16">
        <f>VLOOKUP(GZ$8,Conditions!$A:$R,$C16,FALSE)</f>
        <v>81</v>
      </c>
      <c r="HA16" s="16">
        <f>VLOOKUP(HA$8,Conditions!$A:$R,$C16,FALSE)</f>
        <v>81</v>
      </c>
      <c r="HB16" s="16">
        <f>VLOOKUP(HB$8,Conditions!$A:$R,$C16,FALSE)</f>
        <v>81</v>
      </c>
      <c r="HC16" s="16">
        <f>VLOOKUP(HC$8,Conditions!$A:$R,$C16,FALSE)</f>
        <v>81</v>
      </c>
      <c r="HD16" s="16">
        <f>VLOOKUP(HD$8,Conditions!$A:$R,$C16,FALSE)</f>
        <v>81</v>
      </c>
      <c r="HE16" s="16">
        <f>VLOOKUP(HE$8,Conditions!$A:$R,$C16,FALSE)</f>
        <v>81</v>
      </c>
      <c r="HF16" s="16">
        <f>VLOOKUP(HF$8,Conditions!$A:$R,$C16,FALSE)</f>
        <v>81</v>
      </c>
      <c r="HG16" s="16">
        <f>VLOOKUP(HG$8,Conditions!$A:$R,$C16,FALSE)</f>
        <v>81</v>
      </c>
      <c r="HH16" s="16">
        <f>VLOOKUP(HH$8,Conditions!$A:$R,$C16,FALSE)</f>
        <v>81</v>
      </c>
      <c r="HI16" s="16">
        <f>VLOOKUP(HI$8,Conditions!$A:$R,$C16,FALSE)</f>
        <v>81</v>
      </c>
      <c r="HJ16" s="16">
        <f>VLOOKUP(HJ$8,Conditions!$A:$R,$C16,FALSE)</f>
        <v>81</v>
      </c>
    </row>
    <row r="17" spans="2:218" s="3" customFormat="1" x14ac:dyDescent="0.25">
      <c r="B17" s="24" t="s">
        <v>47</v>
      </c>
      <c r="C17" s="16">
        <v>13</v>
      </c>
      <c r="D17" s="16" t="s">
        <v>84</v>
      </c>
      <c r="E17" s="16">
        <f>VLOOKUP(E$8,Conditions!$A:$R,$C17,FALSE)</f>
        <v>114.70405810240733</v>
      </c>
      <c r="F17" s="16">
        <f>VLOOKUP(F$8,Conditions!$A:$R,$C17,FALSE)</f>
        <v>114.70405810240733</v>
      </c>
      <c r="G17" s="16">
        <f>VLOOKUP(G$8,Conditions!$A:$R,$C17,FALSE)</f>
        <v>114.70405810240733</v>
      </c>
      <c r="H17" s="16">
        <f>VLOOKUP(H$8,Conditions!$A:$R,$C17,FALSE)</f>
        <v>114.70405810240733</v>
      </c>
      <c r="I17" s="16">
        <f>VLOOKUP(I$8,Conditions!$A:$R,$C17,FALSE)</f>
        <v>114.70405810240733</v>
      </c>
      <c r="J17" s="16">
        <f>VLOOKUP(J$8,Conditions!$A:$R,$C17,FALSE)</f>
        <v>114.70405810240733</v>
      </c>
      <c r="K17" s="16">
        <f>VLOOKUP(K$8,Conditions!$A:$R,$C17,FALSE)</f>
        <v>114.70405810240733</v>
      </c>
      <c r="L17" s="16">
        <f>VLOOKUP(L$8,Conditions!$A:$R,$C17,FALSE)</f>
        <v>114.70405810240733</v>
      </c>
      <c r="M17" s="16">
        <f>VLOOKUP(M$8,Conditions!$A:$R,$C17,FALSE)</f>
        <v>114.70405810240733</v>
      </c>
      <c r="N17" s="16">
        <f>VLOOKUP(N$8,Conditions!$A:$R,$C17,FALSE)</f>
        <v>130.00001710240736</v>
      </c>
      <c r="O17" s="16">
        <f>VLOOKUP(O$8,Conditions!$A:$R,$C17,FALSE)</f>
        <v>130.00001710240736</v>
      </c>
      <c r="P17" s="16">
        <f>VLOOKUP(P$8,Conditions!$A:$R,$C17,FALSE)</f>
        <v>130.00001710240736</v>
      </c>
      <c r="Q17" s="16">
        <f>VLOOKUP(Q$8,Conditions!$A:$R,$C17,FALSE)</f>
        <v>130.00001710240736</v>
      </c>
      <c r="R17" s="16">
        <f>VLOOKUP(R$8,Conditions!$A:$R,$C17,FALSE)</f>
        <v>130.00001710240736</v>
      </c>
      <c r="S17" s="16">
        <f>VLOOKUP(S$8,Conditions!$A:$R,$C17,FALSE)</f>
        <v>130.00001710240736</v>
      </c>
      <c r="T17" s="16">
        <f>VLOOKUP(T$8,Conditions!$A:$R,$C17,FALSE)</f>
        <v>130.00001710240736</v>
      </c>
      <c r="U17" s="16">
        <f>VLOOKUP(U$8,Conditions!$A:$R,$C17,FALSE)</f>
        <v>130.00001710240736</v>
      </c>
      <c r="V17" s="16">
        <f>VLOOKUP(V$8,Conditions!$A:$R,$C17,FALSE)</f>
        <v>130.00001710240736</v>
      </c>
      <c r="W17" s="16">
        <f>VLOOKUP(W$8,Conditions!$A:$R,$C17,FALSE)</f>
        <v>130.00001710240736</v>
      </c>
      <c r="X17" s="16">
        <f>VLOOKUP(X$8,Conditions!$A:$R,$C17,FALSE)</f>
        <v>99.979068102407339</v>
      </c>
      <c r="Y17" s="16">
        <f>VLOOKUP(Y$8,Conditions!$A:$R,$C17,FALSE)</f>
        <v>99.979068102407339</v>
      </c>
      <c r="Z17" s="16">
        <f>VLOOKUP(Z$8,Conditions!$A:$R,$C17,FALSE)</f>
        <v>99.979068102407339</v>
      </c>
      <c r="AA17" s="16">
        <f>VLOOKUP(AA$8,Conditions!$A:$R,$C17,FALSE)</f>
        <v>99.979068102407339</v>
      </c>
      <c r="AB17" s="16">
        <f>VLOOKUP(AB$8,Conditions!$A:$R,$C17,FALSE)</f>
        <v>99.979068102407339</v>
      </c>
      <c r="AC17" s="16">
        <f>VLOOKUP(AC$8,Conditions!$A:$R,$C17,FALSE)</f>
        <v>99.979068102407339</v>
      </c>
      <c r="AD17" s="16">
        <f>VLOOKUP(AD$8,Conditions!$A:$R,$C17,FALSE)</f>
        <v>99.979068102407339</v>
      </c>
      <c r="AE17" s="16">
        <f>VLOOKUP(AE$8,Conditions!$A:$R,$C17,FALSE)</f>
        <v>99.979068102407339</v>
      </c>
      <c r="AF17" s="16">
        <f>VLOOKUP(AF$8,Conditions!$A:$R,$C17,FALSE)</f>
        <v>99.979068102407339</v>
      </c>
      <c r="AG17" s="16">
        <f>VLOOKUP(AG$8,Conditions!$A:$R,$C17,FALSE)</f>
        <v>99.979068102407339</v>
      </c>
      <c r="AH17" s="16">
        <f>VLOOKUP(AH$8,Conditions!$A:$R,$C17,FALSE)</f>
        <v>99.979068102407339</v>
      </c>
      <c r="AI17" s="16">
        <f>VLOOKUP(AI$8,Conditions!$A:$R,$C17,FALSE)</f>
        <v>99.979068102407339</v>
      </c>
      <c r="AJ17" s="16">
        <f>VLOOKUP(AJ$8,Conditions!$A:$R,$C17,FALSE)</f>
        <v>99.979068102407339</v>
      </c>
      <c r="AK17" s="16">
        <f>VLOOKUP(AK$8,Conditions!$A:$R,$C17,FALSE)</f>
        <v>99.979068102407339</v>
      </c>
      <c r="AL17" s="16">
        <f>VLOOKUP(AL$8,Conditions!$A:$R,$C17,FALSE)</f>
        <v>99.979068102407339</v>
      </c>
      <c r="AM17" s="16">
        <f>VLOOKUP(AM$8,Conditions!$A:$R,$C17,FALSE)</f>
        <v>99.979068102407339</v>
      </c>
      <c r="AN17" s="16">
        <f>VLOOKUP(AN$8,Conditions!$A:$R,$C17,FALSE)</f>
        <v>99.979068102407339</v>
      </c>
      <c r="AO17" s="16">
        <f>VLOOKUP(AO$8,Conditions!$A:$R,$C17,FALSE)</f>
        <v>99.979068102407339</v>
      </c>
      <c r="AP17" s="16">
        <f>VLOOKUP(AP$8,Conditions!$A:$R,$C17,FALSE)</f>
        <v>99.979068102407339</v>
      </c>
      <c r="AQ17" s="16">
        <f>VLOOKUP(AQ$8,Conditions!$A:$R,$C17,FALSE)</f>
        <v>99.979068102407339</v>
      </c>
      <c r="AR17" s="16">
        <f>VLOOKUP(AR$8,Conditions!$A:$R,$C17,FALSE)</f>
        <v>99.979068102407339</v>
      </c>
      <c r="AS17" s="16">
        <f>VLOOKUP(AS$8,Conditions!$A:$R,$C17,FALSE)</f>
        <v>99.979068102407339</v>
      </c>
      <c r="AT17" s="16">
        <f>VLOOKUP(AT$8,Conditions!$A:$R,$C17,FALSE)</f>
        <v>99.979068102407339</v>
      </c>
      <c r="AU17" s="16">
        <f>VLOOKUP(AU$8,Conditions!$A:$R,$C17,FALSE)</f>
        <v>99.979068102407339</v>
      </c>
      <c r="AV17" s="16">
        <f>VLOOKUP(AV$8,Conditions!$A:$R,$C17,FALSE)</f>
        <v>99.979068102407339</v>
      </c>
      <c r="AW17" s="16">
        <f>VLOOKUP(AW$8,Conditions!$A:$R,$C17,FALSE)</f>
        <v>99.979068102407339</v>
      </c>
      <c r="AX17" s="16">
        <f>VLOOKUP(AX$8,Conditions!$A:$R,$C17,FALSE)</f>
        <v>99.979068102407339</v>
      </c>
      <c r="AY17" s="16">
        <f>VLOOKUP(AY$8,Conditions!$A:$R,$C17,FALSE)</f>
        <v>99.979068102407339</v>
      </c>
      <c r="AZ17" s="16">
        <f>VLOOKUP(AZ$8,Conditions!$A:$R,$C17,FALSE)</f>
        <v>99.979068102407339</v>
      </c>
      <c r="BA17" s="16">
        <f>VLOOKUP(BA$8,Conditions!$A:$R,$C17,FALSE)</f>
        <v>28.15717810240734</v>
      </c>
      <c r="BB17" s="16">
        <f>VLOOKUP(BB$8,Conditions!$A:$R,$C17,FALSE)</f>
        <v>28.15717810240734</v>
      </c>
      <c r="BC17" s="16">
        <f>VLOOKUP(BC$8,Conditions!$A:$R,$C17,FALSE)</f>
        <v>28.15717810240734</v>
      </c>
      <c r="BD17" s="16">
        <f>VLOOKUP(BD$8,Conditions!$A:$R,$C17,FALSE)</f>
        <v>28.15717810240734</v>
      </c>
      <c r="BE17" s="16">
        <f>VLOOKUP(BE$8,Conditions!$A:$R,$C17,FALSE)</f>
        <v>28.15717810240734</v>
      </c>
      <c r="BF17" s="16">
        <f>VLOOKUP(BF$8,Conditions!$A:$R,$C17,FALSE)</f>
        <v>28.15717810240734</v>
      </c>
      <c r="BG17" s="16">
        <f>VLOOKUP(BG$8,Conditions!$A:$R,$C17,FALSE)</f>
        <v>28.15717810240734</v>
      </c>
      <c r="BH17" s="16">
        <f>VLOOKUP(BH$8,Conditions!$A:$R,$C17,FALSE)</f>
        <v>28.15717810240734</v>
      </c>
      <c r="BI17" s="16">
        <f>VLOOKUP(BI$8,Conditions!$A:$R,$C17,FALSE)</f>
        <v>28.15717810240734</v>
      </c>
      <c r="BJ17" s="16">
        <f>VLOOKUP(BJ$8,Conditions!$A:$R,$C17,FALSE)</f>
        <v>28.15717810240734</v>
      </c>
      <c r="BK17" s="16">
        <f>VLOOKUP(BK$8,Conditions!$A:$R,$C17,FALSE)</f>
        <v>28.15717810240734</v>
      </c>
      <c r="BL17" s="16">
        <f>VLOOKUP(BL$8,Conditions!$A:$R,$C17,FALSE)</f>
        <v>28.15717810240734</v>
      </c>
      <c r="BM17" s="16">
        <f>VLOOKUP(BM$8,Conditions!$A:$R,$C17,FALSE)</f>
        <v>28.15717810240734</v>
      </c>
      <c r="BN17" s="16">
        <f>VLOOKUP(BN$8,Conditions!$A:$R,$C17,FALSE)</f>
        <v>28.15717810240734</v>
      </c>
      <c r="BO17" s="16">
        <f>VLOOKUP(BO$8,Conditions!$A:$R,$C17,FALSE)</f>
        <v>28.15717810240734</v>
      </c>
      <c r="BP17" s="16">
        <f>VLOOKUP(BP$8,Conditions!$A:$R,$C17,FALSE)</f>
        <v>28.15717810240734</v>
      </c>
      <c r="BQ17" s="16">
        <f>VLOOKUP(BQ$8,Conditions!$A:$R,$C17,FALSE)</f>
        <v>28.15717810240734</v>
      </c>
      <c r="BR17" s="16">
        <f>VLOOKUP(BR$8,Conditions!$A:$R,$C17,FALSE)</f>
        <v>28.15717810240734</v>
      </c>
      <c r="BS17" s="16">
        <f>VLOOKUP(BS$8,Conditions!$A:$R,$C17,FALSE)</f>
        <v>28.15717810240734</v>
      </c>
      <c r="BT17" s="16">
        <f>VLOOKUP(BT$8,Conditions!$A:$R,$C17,FALSE)</f>
        <v>28.15717810240734</v>
      </c>
      <c r="BU17" s="16">
        <f>VLOOKUP(BU$8,Conditions!$A:$R,$C17,FALSE)</f>
        <v>28.15717810240734</v>
      </c>
      <c r="BV17" s="16">
        <f>VLOOKUP(BV$8,Conditions!$A:$R,$C17,FALSE)</f>
        <v>28.15717810240734</v>
      </c>
      <c r="BW17" s="16">
        <f>VLOOKUP(BW$8,Conditions!$A:$R,$C17,FALSE)</f>
        <v>28.15717810240734</v>
      </c>
      <c r="BX17" s="16">
        <f>VLOOKUP(BX$8,Conditions!$A:$R,$C17,FALSE)</f>
        <v>28.15717810240734</v>
      </c>
      <c r="BY17" s="16">
        <f>VLOOKUP(BY$8,Conditions!$A:$R,$C17,FALSE)</f>
        <v>28.15717810240734</v>
      </c>
      <c r="BZ17" s="16">
        <f>VLOOKUP(BZ$8,Conditions!$A:$R,$C17,FALSE)</f>
        <v>28.15717810240734</v>
      </c>
      <c r="CA17" s="16">
        <f>VLOOKUP(CA$8,Conditions!$A:$R,$C17,FALSE)</f>
        <v>28.15717810240734</v>
      </c>
      <c r="CB17" s="16">
        <f>VLOOKUP(CB$8,Conditions!$A:$R,$C17,FALSE)</f>
        <v>28.15717810240734</v>
      </c>
      <c r="CC17" s="16">
        <f>VLOOKUP(CC$8,Conditions!$A:$R,$C17,FALSE)</f>
        <v>28.15717810240734</v>
      </c>
      <c r="CD17" s="16">
        <f>VLOOKUP(CD$8,Conditions!$A:$R,$C17,FALSE)</f>
        <v>28.15717810240734</v>
      </c>
      <c r="CE17" s="16">
        <f>VLOOKUP(CE$8,Conditions!$A:$R,$C17,FALSE)</f>
        <v>28.15717810240734</v>
      </c>
      <c r="CF17" s="16">
        <f>VLOOKUP(CF$8,Conditions!$A:$R,$C17,FALSE)</f>
        <v>28.15717810240734</v>
      </c>
      <c r="CG17" s="16">
        <f>VLOOKUP(CG$8,Conditions!$A:$R,$C17,FALSE)</f>
        <v>28.15717810240734</v>
      </c>
      <c r="CH17" s="16">
        <f>VLOOKUP(CH$8,Conditions!$A:$R,$C17,FALSE)</f>
        <v>28.15717810240734</v>
      </c>
      <c r="CI17" s="16">
        <f>VLOOKUP(CI$8,Conditions!$A:$R,$C17,FALSE)</f>
        <v>28.15717810240734</v>
      </c>
      <c r="CJ17" s="16">
        <f>VLOOKUP(CJ$8,Conditions!$A:$R,$C17,FALSE)</f>
        <v>28.15717810240734</v>
      </c>
      <c r="CK17" s="16">
        <f>VLOOKUP(CK$8,Conditions!$A:$R,$C17,FALSE)</f>
        <v>28.15717810240734</v>
      </c>
      <c r="CL17" s="16">
        <f>VLOOKUP(CL$8,Conditions!$A:$R,$C17,FALSE)</f>
        <v>28.15717810240734</v>
      </c>
      <c r="CM17" s="16">
        <f>VLOOKUP(CM$8,Conditions!$A:$R,$C17,FALSE)</f>
        <v>28.15717810240734</v>
      </c>
      <c r="CN17" s="16">
        <f>VLOOKUP(CN$8,Conditions!$A:$R,$C17,FALSE)</f>
        <v>82.248978102407349</v>
      </c>
      <c r="CO17" s="16">
        <f>VLOOKUP(CO$8,Conditions!$A:$R,$C17,FALSE)</f>
        <v>82.248978102407349</v>
      </c>
      <c r="CP17" s="16">
        <f>VLOOKUP(CP$8,Conditions!$A:$R,$C17,FALSE)</f>
        <v>82.248978102407349</v>
      </c>
      <c r="CQ17" s="16">
        <f>VLOOKUP(CQ$8,Conditions!$A:$R,$C17,FALSE)</f>
        <v>82.248978102407349</v>
      </c>
      <c r="CR17" s="16">
        <f>VLOOKUP(CR$8,Conditions!$A:$R,$C17,FALSE)</f>
        <v>82.248978102407349</v>
      </c>
      <c r="CS17" s="16">
        <f>VLOOKUP(CS$8,Conditions!$A:$R,$C17,FALSE)</f>
        <v>82.248978102407349</v>
      </c>
      <c r="CT17" s="16">
        <f>VLOOKUP(CT$8,Conditions!$A:$R,$C17,FALSE)</f>
        <v>82.248978102407349</v>
      </c>
      <c r="CU17" s="16">
        <f>VLOOKUP(CU$8,Conditions!$A:$R,$C17,FALSE)</f>
        <v>82.248978102407349</v>
      </c>
      <c r="CV17" s="16">
        <f>VLOOKUP(CV$8,Conditions!$A:$R,$C17,FALSE)</f>
        <v>82.248978102407349</v>
      </c>
      <c r="CW17" s="16">
        <f>VLOOKUP(CW$8,Conditions!$A:$R,$C17,FALSE)</f>
        <v>82.248978102407349</v>
      </c>
      <c r="CX17" s="16">
        <f>VLOOKUP(CX$8,Conditions!$A:$R,$C17,FALSE)</f>
        <v>82.248978102407349</v>
      </c>
      <c r="CY17" s="16">
        <f>VLOOKUP(CY$8,Conditions!$A:$R,$C17,FALSE)</f>
        <v>82.248978102407349</v>
      </c>
      <c r="CZ17" s="16">
        <f>VLOOKUP(CZ$8,Conditions!$A:$R,$C17,FALSE)</f>
        <v>82.248978102407349</v>
      </c>
      <c r="DA17" s="16">
        <f>VLOOKUP(DA$8,Conditions!$A:$R,$C17,FALSE)</f>
        <v>82.248978102407349</v>
      </c>
      <c r="DB17" s="16">
        <f>VLOOKUP(DB$8,Conditions!$A:$R,$C17,FALSE)</f>
        <v>82.248978102407349</v>
      </c>
      <c r="DC17" s="16">
        <f>VLOOKUP(DC$8,Conditions!$A:$R,$C17,FALSE)</f>
        <v>82.248978102407349</v>
      </c>
      <c r="DD17" s="16">
        <f>VLOOKUP(DD$8,Conditions!$A:$R,$C17,FALSE)</f>
        <v>82.248978102407349</v>
      </c>
      <c r="DE17" s="16">
        <f>VLOOKUP(DE$8,Conditions!$A:$R,$C17,FALSE)</f>
        <v>82.248978102407349</v>
      </c>
      <c r="DF17" s="16">
        <f>VLOOKUP(DF$8,Conditions!$A:$R,$C17,FALSE)</f>
        <v>82.248978102407349</v>
      </c>
      <c r="DG17" s="16">
        <f>VLOOKUP(DG$8,Conditions!$A:$R,$C17,FALSE)</f>
        <v>82.248978102407349</v>
      </c>
      <c r="DH17" s="16">
        <f>VLOOKUP(DH$8,Conditions!$A:$R,$C17,FALSE)</f>
        <v>82.248978102407349</v>
      </c>
      <c r="DI17" s="16">
        <f>VLOOKUP(DI$8,Conditions!$A:$R,$C17,FALSE)</f>
        <v>82.248978102407349</v>
      </c>
      <c r="DJ17" s="16">
        <f>VLOOKUP(DJ$8,Conditions!$A:$R,$C17,FALSE)</f>
        <v>82.248978102407349</v>
      </c>
      <c r="DK17" s="16">
        <f>VLOOKUP(DK$8,Conditions!$A:$R,$C17,FALSE)</f>
        <v>82.248978102407349</v>
      </c>
      <c r="DL17" s="16">
        <f>VLOOKUP(DL$8,Conditions!$A:$R,$C17,FALSE)</f>
        <v>82.248978102407349</v>
      </c>
      <c r="DM17" s="16">
        <f>VLOOKUP(DM$8,Conditions!$A:$R,$C17,FALSE)</f>
        <v>82.248978102407349</v>
      </c>
      <c r="DN17" s="16">
        <f>VLOOKUP(DN$8,Conditions!$A:$R,$C17,FALSE)</f>
        <v>82.248978102407349</v>
      </c>
      <c r="DO17" s="16">
        <f>VLOOKUP(DO$8,Conditions!$A:$R,$C17,FALSE)</f>
        <v>82.248978102407349</v>
      </c>
      <c r="DP17" s="16">
        <f>VLOOKUP(DP$8,Conditions!$A:$R,$C17,FALSE)</f>
        <v>82.248978102407349</v>
      </c>
      <c r="DQ17" s="16">
        <f>VLOOKUP(DQ$8,Conditions!$A:$R,$C17,FALSE)</f>
        <v>82.248978102407349</v>
      </c>
      <c r="DR17" s="16">
        <f>VLOOKUP(DR$8,Conditions!$A:$R,$C17,FALSE)</f>
        <v>82.248978102407349</v>
      </c>
      <c r="DS17" s="16">
        <f>VLOOKUP(DS$8,Conditions!$A:$R,$C17,FALSE)</f>
        <v>82.248978102407349</v>
      </c>
      <c r="DT17" s="16">
        <f>VLOOKUP(DT$8,Conditions!$A:$R,$C17,FALSE)</f>
        <v>82.248978102407349</v>
      </c>
      <c r="DU17" s="16">
        <f>VLOOKUP(DU$8,Conditions!$A:$R,$C17,FALSE)</f>
        <v>82.248978102407349</v>
      </c>
      <c r="DV17" s="16">
        <f>VLOOKUP(DV$8,Conditions!$A:$R,$C17,FALSE)</f>
        <v>82.248978102407349</v>
      </c>
      <c r="DW17" s="16">
        <f>VLOOKUP(DW$8,Conditions!$A:$R,$C17,FALSE)</f>
        <v>82.248978102407349</v>
      </c>
      <c r="DX17" s="16">
        <f>VLOOKUP(DX$8,Conditions!$A:$R,$C17,FALSE)</f>
        <v>82.248978102407349</v>
      </c>
      <c r="DY17" s="16">
        <f>VLOOKUP(DY$8,Conditions!$A:$R,$C17,FALSE)</f>
        <v>82.248978102407349</v>
      </c>
      <c r="DZ17" s="16">
        <f>VLOOKUP(DZ$8,Conditions!$A:$R,$C17,FALSE)</f>
        <v>82.248978102407349</v>
      </c>
      <c r="EA17" s="16">
        <f>VLOOKUP(EA$8,Conditions!$A:$R,$C17,FALSE)</f>
        <v>122.81782810240735</v>
      </c>
      <c r="EB17" s="16">
        <f>VLOOKUP(EB$8,Conditions!$A:$R,$C17,FALSE)</f>
        <v>122.81782810240735</v>
      </c>
      <c r="EC17" s="16">
        <f>VLOOKUP(EC$8,Conditions!$A:$R,$C17,FALSE)</f>
        <v>122.81782810240735</v>
      </c>
      <c r="ED17" s="16">
        <f>VLOOKUP(ED$8,Conditions!$A:$R,$C17,FALSE)</f>
        <v>122.81782810240735</v>
      </c>
      <c r="EE17" s="16">
        <f>VLOOKUP(EE$8,Conditions!$A:$R,$C17,FALSE)</f>
        <v>122.81782810240735</v>
      </c>
      <c r="EF17" s="16">
        <f>VLOOKUP(EF$8,Conditions!$A:$R,$C17,FALSE)</f>
        <v>122.81782810240735</v>
      </c>
      <c r="EG17" s="16">
        <f>VLOOKUP(EG$8,Conditions!$A:$R,$C17,FALSE)</f>
        <v>122.81782810240735</v>
      </c>
      <c r="EH17" s="16">
        <f>VLOOKUP(EH$8,Conditions!$A:$R,$C17,FALSE)</f>
        <v>122.81782810240735</v>
      </c>
      <c r="EI17" s="16">
        <f>VLOOKUP(EI$8,Conditions!$A:$R,$C17,FALSE)</f>
        <v>122.81782810240735</v>
      </c>
      <c r="EJ17" s="16">
        <f>VLOOKUP(EJ$8,Conditions!$A:$R,$C17,FALSE)</f>
        <v>122.81782810240735</v>
      </c>
      <c r="EK17" s="16">
        <f>VLOOKUP(EK$8,Conditions!$A:$R,$C17,FALSE)</f>
        <v>163.38667810240736</v>
      </c>
      <c r="EL17" s="16">
        <f>VLOOKUP(EL$8,Conditions!$A:$R,$C17,FALSE)</f>
        <v>163.38667810240736</v>
      </c>
      <c r="EM17" s="16">
        <f>VLOOKUP(EM$8,Conditions!$A:$R,$C17,FALSE)</f>
        <v>163.38667810240736</v>
      </c>
      <c r="EN17" s="16">
        <f>VLOOKUP(EN$8,Conditions!$A:$R,$C17,FALSE)</f>
        <v>163.38667810240736</v>
      </c>
      <c r="EO17" s="16">
        <f>VLOOKUP(EO$8,Conditions!$A:$R,$C17,FALSE)</f>
        <v>163.38667810240736</v>
      </c>
      <c r="EP17" s="16">
        <f>VLOOKUP(EP$8,Conditions!$A:$R,$C17,FALSE)</f>
        <v>163.38667810240736</v>
      </c>
      <c r="EQ17" s="16">
        <f>VLOOKUP(EQ$8,Conditions!$A:$R,$C17,FALSE)</f>
        <v>163.38667810240736</v>
      </c>
      <c r="ER17" s="16">
        <f>VLOOKUP(ER$8,Conditions!$A:$R,$C17,FALSE)</f>
        <v>203.95552810240736</v>
      </c>
      <c r="ES17" s="16">
        <f>VLOOKUP(ES$8,Conditions!$A:$R,$C17,FALSE)</f>
        <v>203.95552810240736</v>
      </c>
      <c r="ET17" s="16">
        <f>VLOOKUP(ET$8,Conditions!$A:$R,$C17,FALSE)</f>
        <v>203.95552810240736</v>
      </c>
      <c r="EU17" s="16">
        <f>VLOOKUP(EU$8,Conditions!$A:$R,$C17,FALSE)</f>
        <v>203.95552810240736</v>
      </c>
      <c r="EV17" s="16">
        <f>VLOOKUP(EV$8,Conditions!$A:$R,$C17,FALSE)</f>
        <v>203.95552810240736</v>
      </c>
      <c r="EW17" s="16">
        <f>VLOOKUP(EW$8,Conditions!$A:$R,$C17,FALSE)</f>
        <v>203.95552810240736</v>
      </c>
      <c r="EX17" s="16">
        <f>VLOOKUP(EX$8,Conditions!$A:$R,$C17,FALSE)</f>
        <v>203.95552810240736</v>
      </c>
      <c r="EY17" s="16">
        <f>VLOOKUP(EY$8,Conditions!$A:$R,$C17,FALSE)</f>
        <v>203.95552810240736</v>
      </c>
      <c r="EZ17" s="16">
        <f>VLOOKUP(EZ$8,Conditions!$A:$R,$C17,FALSE)</f>
        <v>203.95552810240736</v>
      </c>
      <c r="FA17" s="16">
        <f>VLOOKUP(FA$8,Conditions!$A:$R,$C17,FALSE)</f>
        <v>203.95552810240736</v>
      </c>
      <c r="FB17" s="16">
        <f>VLOOKUP(FB$8,Conditions!$A:$R,$C17,FALSE)</f>
        <v>203.95552810240736</v>
      </c>
      <c r="FC17" s="16">
        <f>VLOOKUP(FC$8,Conditions!$A:$R,$C17,FALSE)</f>
        <v>203.95552810240736</v>
      </c>
      <c r="FD17" s="16">
        <f>VLOOKUP(FD$8,Conditions!$A:$R,$C17,FALSE)</f>
        <v>203.95552810240736</v>
      </c>
      <c r="FE17" s="16">
        <f>VLOOKUP(FE$8,Conditions!$A:$R,$C17,FALSE)</f>
        <v>203.95552810240736</v>
      </c>
      <c r="FF17" s="16">
        <f>VLOOKUP(FF$8,Conditions!$A:$R,$C17,FALSE)</f>
        <v>203.95552810240736</v>
      </c>
      <c r="FG17" s="16">
        <f>VLOOKUP(FG$8,Conditions!$A:$R,$C17,FALSE)</f>
        <v>203.95552810240736</v>
      </c>
      <c r="FH17" s="16">
        <f>VLOOKUP(FH$8,Conditions!$A:$R,$C17,FALSE)</f>
        <v>203.95552810240736</v>
      </c>
      <c r="FI17" s="16">
        <f>VLOOKUP(FI$8,Conditions!$A:$R,$C17,FALSE)</f>
        <v>203.95552810240736</v>
      </c>
      <c r="FJ17" s="16">
        <f>VLOOKUP(FJ$8,Conditions!$A:$R,$C17,FALSE)</f>
        <v>203.95552810240736</v>
      </c>
      <c r="FK17" s="16">
        <f>VLOOKUP(FK$8,Conditions!$A:$R,$C17,FALSE)</f>
        <v>203.95552810240736</v>
      </c>
      <c r="FL17" s="16">
        <f>VLOOKUP(FL$8,Conditions!$A:$R,$C17,FALSE)</f>
        <v>203.95552810240736</v>
      </c>
      <c r="FM17" s="16">
        <f>VLOOKUP(FM$8,Conditions!$A:$R,$C17,FALSE)</f>
        <v>203.95552810240736</v>
      </c>
      <c r="FN17" s="16">
        <f>VLOOKUP(FN$8,Conditions!$A:$R,$C17,FALSE)</f>
        <v>244.52437810240735</v>
      </c>
      <c r="FO17" s="16">
        <f>VLOOKUP(FO$8,Conditions!$A:$R,$C17,FALSE)</f>
        <v>244.52437810240735</v>
      </c>
      <c r="FP17" s="16">
        <f>VLOOKUP(FP$8,Conditions!$A:$R,$C17,FALSE)</f>
        <v>244.52437810240735</v>
      </c>
      <c r="FQ17" s="16">
        <f>VLOOKUP(FQ$8,Conditions!$A:$R,$C17,FALSE)</f>
        <v>244.52437810240735</v>
      </c>
      <c r="FR17" s="16">
        <f>VLOOKUP(FR$8,Conditions!$A:$R,$C17,FALSE)</f>
        <v>244.52437810240735</v>
      </c>
      <c r="FS17" s="16">
        <f>VLOOKUP(FS$8,Conditions!$A:$R,$C17,FALSE)</f>
        <v>244.52437810240735</v>
      </c>
      <c r="FT17" s="16">
        <f>VLOOKUP(FT$8,Conditions!$A:$R,$C17,FALSE)</f>
        <v>244.52437810240735</v>
      </c>
      <c r="FU17" s="16">
        <f>VLOOKUP(FU$8,Conditions!$A:$R,$C17,FALSE)</f>
        <v>244.52437810240735</v>
      </c>
      <c r="FV17" s="16">
        <f>VLOOKUP(FV$8,Conditions!$A:$R,$C17,FALSE)</f>
        <v>244.52437810240735</v>
      </c>
      <c r="FW17" s="16">
        <f>VLOOKUP(FW$8,Conditions!$A:$R,$C17,FALSE)</f>
        <v>244.52437810240735</v>
      </c>
      <c r="FX17" s="16">
        <f>VLOOKUP(FX$8,Conditions!$A:$R,$C17,FALSE)</f>
        <v>244.52437810240735</v>
      </c>
      <c r="FY17" s="16">
        <f>VLOOKUP(FY$8,Conditions!$A:$R,$C17,FALSE)</f>
        <v>244.52437810240735</v>
      </c>
      <c r="FZ17" s="16">
        <f>VLOOKUP(FZ$8,Conditions!$A:$R,$C17,FALSE)</f>
        <v>244.52437810240735</v>
      </c>
      <c r="GA17" s="16">
        <f>VLOOKUP(GA$8,Conditions!$A:$R,$C17,FALSE)</f>
        <v>244.52437810240735</v>
      </c>
      <c r="GB17" s="16">
        <f>VLOOKUP(GB$8,Conditions!$A:$R,$C17,FALSE)</f>
        <v>244.52437810240735</v>
      </c>
      <c r="GC17" s="16">
        <f>VLOOKUP(GC$8,Conditions!$A:$R,$C17,FALSE)</f>
        <v>244.52437810240735</v>
      </c>
      <c r="GD17" s="16">
        <f>VLOOKUP(GD$8,Conditions!$A:$R,$C17,FALSE)</f>
        <v>244.52437810240735</v>
      </c>
      <c r="GE17" s="16">
        <f>VLOOKUP(GE$8,Conditions!$A:$R,$C17,FALSE)</f>
        <v>244.52437810240735</v>
      </c>
      <c r="GF17" s="16">
        <f>VLOOKUP(GF$8,Conditions!$A:$R,$C17,FALSE)</f>
        <v>244.52437810240735</v>
      </c>
      <c r="GG17" s="16">
        <f>VLOOKUP(GG$8,Conditions!$A:$R,$C17,FALSE)</f>
        <v>244.52437810240735</v>
      </c>
      <c r="GH17" s="16">
        <f>VLOOKUP(GH$8,Conditions!$A:$R,$C17,FALSE)</f>
        <v>244.52437810240735</v>
      </c>
      <c r="GI17" s="16">
        <f>VLOOKUP(GI$8,Conditions!$A:$R,$C17,FALSE)</f>
        <v>244.52437810240735</v>
      </c>
      <c r="GJ17" s="16">
        <f>VLOOKUP(GJ$8,Conditions!$A:$R,$C17,FALSE)</f>
        <v>244.52437810240735</v>
      </c>
      <c r="GK17" s="16">
        <f>VLOOKUP(GK$8,Conditions!$A:$R,$C17,FALSE)</f>
        <v>244.52437810240735</v>
      </c>
      <c r="GL17" s="16">
        <f>VLOOKUP(GL$8,Conditions!$A:$R,$C17,FALSE)</f>
        <v>244.52437810240735</v>
      </c>
      <c r="GM17" s="16">
        <f>VLOOKUP(GM$8,Conditions!$A:$R,$C17,FALSE)</f>
        <v>244.52437810240735</v>
      </c>
      <c r="GN17" s="16">
        <f>VLOOKUP(GN$8,Conditions!$A:$R,$C17,FALSE)</f>
        <v>244.52437810240735</v>
      </c>
      <c r="GO17" s="16">
        <f>VLOOKUP(GO$8,Conditions!$A:$R,$C17,FALSE)</f>
        <v>244.52437810240735</v>
      </c>
      <c r="GP17" s="16">
        <f>VLOOKUP(GP$8,Conditions!$A:$R,$C17,FALSE)</f>
        <v>244.52437810240735</v>
      </c>
      <c r="GQ17" s="16">
        <f>VLOOKUP(GQ$8,Conditions!$A:$R,$C17,FALSE)</f>
        <v>244.52437810240735</v>
      </c>
      <c r="GR17" s="16">
        <f>VLOOKUP(GR$8,Conditions!$A:$R,$C17,FALSE)</f>
        <v>244.52437810240735</v>
      </c>
      <c r="GS17" s="16">
        <f>VLOOKUP(GS$8,Conditions!$A:$R,$C17,FALSE)</f>
        <v>244.52437810240735</v>
      </c>
      <c r="GT17" s="16">
        <f>VLOOKUP(GT$8,Conditions!$A:$R,$C17,FALSE)</f>
        <v>244.52437810240735</v>
      </c>
      <c r="GU17" s="16">
        <f>VLOOKUP(GU$8,Conditions!$A:$R,$C17,FALSE)</f>
        <v>244.52437810240735</v>
      </c>
      <c r="GV17" s="16">
        <f>VLOOKUP(GV$8,Conditions!$A:$R,$C17,FALSE)</f>
        <v>244.52437810240735</v>
      </c>
      <c r="GW17" s="16">
        <f>VLOOKUP(GW$8,Conditions!$A:$R,$C17,FALSE)</f>
        <v>244.52437810240735</v>
      </c>
      <c r="GX17" s="16">
        <f>VLOOKUP(GX$8,Conditions!$A:$R,$C17,FALSE)</f>
        <v>244.52437810240735</v>
      </c>
      <c r="GY17" s="16">
        <f>VLOOKUP(GY$8,Conditions!$A:$R,$C17,FALSE)</f>
        <v>244.52437810240735</v>
      </c>
      <c r="GZ17" s="16">
        <f>VLOOKUP(GZ$8,Conditions!$A:$R,$C17,FALSE)</f>
        <v>244.52437810240735</v>
      </c>
      <c r="HA17" s="16">
        <f>VLOOKUP(HA$8,Conditions!$A:$R,$C17,FALSE)</f>
        <v>244.52437810240735</v>
      </c>
      <c r="HB17" s="16">
        <f>VLOOKUP(HB$8,Conditions!$A:$R,$C17,FALSE)</f>
        <v>244.52437810240735</v>
      </c>
      <c r="HC17" s="16">
        <f>VLOOKUP(HC$8,Conditions!$A:$R,$C17,FALSE)</f>
        <v>244.52437810240735</v>
      </c>
      <c r="HD17" s="16">
        <f>VLOOKUP(HD$8,Conditions!$A:$R,$C17,FALSE)</f>
        <v>244.52437810240735</v>
      </c>
      <c r="HE17" s="16">
        <f>VLOOKUP(HE$8,Conditions!$A:$R,$C17,FALSE)</f>
        <v>244.52437810240735</v>
      </c>
      <c r="HF17" s="16">
        <f>VLOOKUP(HF$8,Conditions!$A:$R,$C17,FALSE)</f>
        <v>244.52437810240735</v>
      </c>
      <c r="HG17" s="16">
        <f>VLOOKUP(HG$8,Conditions!$A:$R,$C17,FALSE)</f>
        <v>244.52437810240735</v>
      </c>
      <c r="HH17" s="16">
        <f>VLOOKUP(HH$8,Conditions!$A:$R,$C17,FALSE)</f>
        <v>244.52437810240735</v>
      </c>
      <c r="HI17" s="16">
        <f>VLOOKUP(HI$8,Conditions!$A:$R,$C17,FALSE)</f>
        <v>244.52437810240735</v>
      </c>
      <c r="HJ17" s="16">
        <f>VLOOKUP(HJ$8,Conditions!$A:$R,$C17,FALSE)</f>
        <v>244.52437810240735</v>
      </c>
    </row>
    <row r="18" spans="2:218" s="3" customFormat="1" x14ac:dyDescent="0.25">
      <c r="B18" s="24" t="s">
        <v>52</v>
      </c>
      <c r="C18" s="16">
        <v>14</v>
      </c>
      <c r="D18" s="16" t="s">
        <v>85</v>
      </c>
      <c r="E18" s="16">
        <f>VLOOKUP(E$8,Conditions!$A:$R,$C18,FALSE)</f>
        <v>3.6829570051383216E-2</v>
      </c>
      <c r="F18" s="16">
        <f>VLOOKUP(F$8,Conditions!$A:$R,$C18,FALSE)</f>
        <v>3.6829570051383216E-2</v>
      </c>
      <c r="G18" s="16">
        <f>VLOOKUP(G$8,Conditions!$A:$R,$C18,FALSE)</f>
        <v>3.6829570051383216E-2</v>
      </c>
      <c r="H18" s="16">
        <f>VLOOKUP(H$8,Conditions!$A:$R,$C18,FALSE)</f>
        <v>3.6829570051383216E-2</v>
      </c>
      <c r="I18" s="16">
        <f>VLOOKUP(I$8,Conditions!$A:$R,$C18,FALSE)</f>
        <v>3.6829570051383216E-2</v>
      </c>
      <c r="J18" s="16">
        <f>VLOOKUP(J$8,Conditions!$A:$R,$C18,FALSE)</f>
        <v>3.6829570051383216E-2</v>
      </c>
      <c r="K18" s="16">
        <f>VLOOKUP(K$8,Conditions!$A:$R,$C18,FALSE)</f>
        <v>3.6829570051383216E-2</v>
      </c>
      <c r="L18" s="16">
        <f>VLOOKUP(L$8,Conditions!$A:$R,$C18,FALSE)</f>
        <v>3.6829570051383216E-2</v>
      </c>
      <c r="M18" s="16">
        <f>VLOOKUP(M$8,Conditions!$A:$R,$C18,FALSE)</f>
        <v>3.6829570051383216E-2</v>
      </c>
      <c r="N18" s="16">
        <f>VLOOKUP(N$8,Conditions!$A:$R,$C18,FALSE)</f>
        <v>3.6892780304165873E-2</v>
      </c>
      <c r="O18" s="16">
        <f>VLOOKUP(O$8,Conditions!$A:$R,$C18,FALSE)</f>
        <v>3.6892780304165873E-2</v>
      </c>
      <c r="P18" s="16">
        <f>VLOOKUP(P$8,Conditions!$A:$R,$C18,FALSE)</f>
        <v>3.6892780304165873E-2</v>
      </c>
      <c r="Q18" s="16">
        <f>VLOOKUP(Q$8,Conditions!$A:$R,$C18,FALSE)</f>
        <v>3.6892780304165873E-2</v>
      </c>
      <c r="R18" s="16">
        <f>VLOOKUP(R$8,Conditions!$A:$R,$C18,FALSE)</f>
        <v>3.6892780304165873E-2</v>
      </c>
      <c r="S18" s="16">
        <f>VLOOKUP(S$8,Conditions!$A:$R,$C18,FALSE)</f>
        <v>3.6892780304165873E-2</v>
      </c>
      <c r="T18" s="16">
        <f>VLOOKUP(T$8,Conditions!$A:$R,$C18,FALSE)</f>
        <v>3.6892780304165873E-2</v>
      </c>
      <c r="U18" s="16">
        <f>VLOOKUP(U$8,Conditions!$A:$R,$C18,FALSE)</f>
        <v>3.6892780304165873E-2</v>
      </c>
      <c r="V18" s="16">
        <f>VLOOKUP(V$8,Conditions!$A:$R,$C18,FALSE)</f>
        <v>3.6892780304165873E-2</v>
      </c>
      <c r="W18" s="16">
        <f>VLOOKUP(W$8,Conditions!$A:$R,$C18,FALSE)</f>
        <v>3.6892780304165873E-2</v>
      </c>
      <c r="X18" s="16">
        <f>VLOOKUP(X$8,Conditions!$A:$R,$C18,FALSE)</f>
        <v>3.6900223938883481E-2</v>
      </c>
      <c r="Y18" s="16">
        <f>VLOOKUP(Y$8,Conditions!$A:$R,$C18,FALSE)</f>
        <v>3.6900223938883481E-2</v>
      </c>
      <c r="Z18" s="16">
        <f>VLOOKUP(Z$8,Conditions!$A:$R,$C18,FALSE)</f>
        <v>3.6900223938883481E-2</v>
      </c>
      <c r="AA18" s="16">
        <f>VLOOKUP(AA$8,Conditions!$A:$R,$C18,FALSE)</f>
        <v>3.6900223938883481E-2</v>
      </c>
      <c r="AB18" s="16">
        <f>VLOOKUP(AB$8,Conditions!$A:$R,$C18,FALSE)</f>
        <v>3.6900223938883481E-2</v>
      </c>
      <c r="AC18" s="16">
        <f>VLOOKUP(AC$8,Conditions!$A:$R,$C18,FALSE)</f>
        <v>3.6900223938883481E-2</v>
      </c>
      <c r="AD18" s="16">
        <f>VLOOKUP(AD$8,Conditions!$A:$R,$C18,FALSE)</f>
        <v>3.6900223938883481E-2</v>
      </c>
      <c r="AE18" s="16">
        <f>VLOOKUP(AE$8,Conditions!$A:$R,$C18,FALSE)</f>
        <v>3.6900223938883481E-2</v>
      </c>
      <c r="AF18" s="16">
        <f>VLOOKUP(AF$8,Conditions!$A:$R,$C18,FALSE)</f>
        <v>3.6900223938883481E-2</v>
      </c>
      <c r="AG18" s="16">
        <f>VLOOKUP(AG$8,Conditions!$A:$R,$C18,FALSE)</f>
        <v>3.6900223938883481E-2</v>
      </c>
      <c r="AH18" s="16">
        <f>VLOOKUP(AH$8,Conditions!$A:$R,$C18,FALSE)</f>
        <v>3.6900223938883481E-2</v>
      </c>
      <c r="AI18" s="16">
        <f>VLOOKUP(AI$8,Conditions!$A:$R,$C18,FALSE)</f>
        <v>3.6900223938883481E-2</v>
      </c>
      <c r="AJ18" s="16">
        <f>VLOOKUP(AJ$8,Conditions!$A:$R,$C18,FALSE)</f>
        <v>3.6900223938883481E-2</v>
      </c>
      <c r="AK18" s="16">
        <f>VLOOKUP(AK$8,Conditions!$A:$R,$C18,FALSE)</f>
        <v>3.6900223938883481E-2</v>
      </c>
      <c r="AL18" s="16">
        <f>VLOOKUP(AL$8,Conditions!$A:$R,$C18,FALSE)</f>
        <v>3.6900223938883481E-2</v>
      </c>
      <c r="AM18" s="16">
        <f>VLOOKUP(AM$8,Conditions!$A:$R,$C18,FALSE)</f>
        <v>3.6900223938883481E-2</v>
      </c>
      <c r="AN18" s="16">
        <f>VLOOKUP(AN$8,Conditions!$A:$R,$C18,FALSE)</f>
        <v>3.6900223938883481E-2</v>
      </c>
      <c r="AO18" s="16">
        <f>VLOOKUP(AO$8,Conditions!$A:$R,$C18,FALSE)</f>
        <v>3.6900223938883481E-2</v>
      </c>
      <c r="AP18" s="16">
        <f>VLOOKUP(AP$8,Conditions!$A:$R,$C18,FALSE)</f>
        <v>3.6900223938883481E-2</v>
      </c>
      <c r="AQ18" s="16">
        <f>VLOOKUP(AQ$8,Conditions!$A:$R,$C18,FALSE)</f>
        <v>3.6900223938883481E-2</v>
      </c>
      <c r="AR18" s="16">
        <f>VLOOKUP(AR$8,Conditions!$A:$R,$C18,FALSE)</f>
        <v>4.2798820564133207E-2</v>
      </c>
      <c r="AS18" s="16">
        <f>VLOOKUP(AS$8,Conditions!$A:$R,$C18,FALSE)</f>
        <v>4.2798820564133207E-2</v>
      </c>
      <c r="AT18" s="16">
        <f>VLOOKUP(AT$8,Conditions!$A:$R,$C18,FALSE)</f>
        <v>4.2798820564133207E-2</v>
      </c>
      <c r="AU18" s="16">
        <f>VLOOKUP(AU$8,Conditions!$A:$R,$C18,FALSE)</f>
        <v>4.2798820564133207E-2</v>
      </c>
      <c r="AV18" s="16">
        <f>VLOOKUP(AV$8,Conditions!$A:$R,$C18,FALSE)</f>
        <v>4.2798820564133207E-2</v>
      </c>
      <c r="AW18" s="16">
        <f>VLOOKUP(AW$8,Conditions!$A:$R,$C18,FALSE)</f>
        <v>4.2798820564133207E-2</v>
      </c>
      <c r="AX18" s="16">
        <f>VLOOKUP(AX$8,Conditions!$A:$R,$C18,FALSE)</f>
        <v>4.2798820564133207E-2</v>
      </c>
      <c r="AY18" s="16">
        <f>VLOOKUP(AY$8,Conditions!$A:$R,$C18,FALSE)</f>
        <v>4.2798820564133207E-2</v>
      </c>
      <c r="AZ18" s="16">
        <f>VLOOKUP(AZ$8,Conditions!$A:$R,$C18,FALSE)</f>
        <v>4.2798820564133207E-2</v>
      </c>
      <c r="BA18" s="16">
        <f>VLOOKUP(BA$8,Conditions!$A:$R,$C18,FALSE)</f>
        <v>4.2965437515355344E-2</v>
      </c>
      <c r="BB18" s="16">
        <f>VLOOKUP(BB$8,Conditions!$A:$R,$C18,FALSE)</f>
        <v>4.2965437515355344E-2</v>
      </c>
      <c r="BC18" s="16">
        <f>VLOOKUP(BC$8,Conditions!$A:$R,$C18,FALSE)</f>
        <v>4.2965437515355344E-2</v>
      </c>
      <c r="BD18" s="16">
        <f>VLOOKUP(BD$8,Conditions!$A:$R,$C18,FALSE)</f>
        <v>4.2965437515355344E-2</v>
      </c>
      <c r="BE18" s="16">
        <f>VLOOKUP(BE$8,Conditions!$A:$R,$C18,FALSE)</f>
        <v>4.2965437515355344E-2</v>
      </c>
      <c r="BF18" s="16">
        <f>VLOOKUP(BF$8,Conditions!$A:$R,$C18,FALSE)</f>
        <v>4.2965437515355344E-2</v>
      </c>
      <c r="BG18" s="16">
        <f>VLOOKUP(BG$8,Conditions!$A:$R,$C18,FALSE)</f>
        <v>4.2965437515355344E-2</v>
      </c>
      <c r="BH18" s="16">
        <f>VLOOKUP(BH$8,Conditions!$A:$R,$C18,FALSE)</f>
        <v>4.2965437515355344E-2</v>
      </c>
      <c r="BI18" s="16">
        <f>VLOOKUP(BI$8,Conditions!$A:$R,$C18,FALSE)</f>
        <v>4.2965437515355344E-2</v>
      </c>
      <c r="BJ18" s="16">
        <f>VLOOKUP(BJ$8,Conditions!$A:$R,$C18,FALSE)</f>
        <v>4.2965437515355344E-2</v>
      </c>
      <c r="BK18" s="16">
        <f>VLOOKUP(BK$8,Conditions!$A:$R,$C18,FALSE)</f>
        <v>4.2965437515355344E-2</v>
      </c>
      <c r="BL18" s="16">
        <f>VLOOKUP(BL$8,Conditions!$A:$R,$C18,FALSE)</f>
        <v>4.2965437515355344E-2</v>
      </c>
      <c r="BM18" s="16">
        <f>VLOOKUP(BM$8,Conditions!$A:$R,$C18,FALSE)</f>
        <v>4.2965437515355344E-2</v>
      </c>
      <c r="BN18" s="16">
        <f>VLOOKUP(BN$8,Conditions!$A:$R,$C18,FALSE)</f>
        <v>4.2965437515355344E-2</v>
      </c>
      <c r="BO18" s="16">
        <f>VLOOKUP(BO$8,Conditions!$A:$R,$C18,FALSE)</f>
        <v>4.2965437515355344E-2</v>
      </c>
      <c r="BP18" s="16">
        <f>VLOOKUP(BP$8,Conditions!$A:$R,$C18,FALSE)</f>
        <v>4.2965437515355344E-2</v>
      </c>
      <c r="BQ18" s="16">
        <f>VLOOKUP(BQ$8,Conditions!$A:$R,$C18,FALSE)</f>
        <v>4.2965437515355344E-2</v>
      </c>
      <c r="BR18" s="16">
        <f>VLOOKUP(BR$8,Conditions!$A:$R,$C18,FALSE)</f>
        <v>4.2965437515355344E-2</v>
      </c>
      <c r="BS18" s="16">
        <f>VLOOKUP(BS$8,Conditions!$A:$R,$C18,FALSE)</f>
        <v>4.2965437515355344E-2</v>
      </c>
      <c r="BT18" s="16">
        <f>VLOOKUP(BT$8,Conditions!$A:$R,$C18,FALSE)</f>
        <v>4.2965437515355344E-2</v>
      </c>
      <c r="BU18" s="16">
        <f>VLOOKUP(BU$8,Conditions!$A:$R,$C18,FALSE)</f>
        <v>4.2965437515355344E-2</v>
      </c>
      <c r="BV18" s="16">
        <f>VLOOKUP(BV$8,Conditions!$A:$R,$C18,FALSE)</f>
        <v>4.2965437515355344E-2</v>
      </c>
      <c r="BW18" s="16">
        <f>VLOOKUP(BW$8,Conditions!$A:$R,$C18,FALSE)</f>
        <v>4.2965437515355344E-2</v>
      </c>
      <c r="BX18" s="16">
        <f>VLOOKUP(BX$8,Conditions!$A:$R,$C18,FALSE)</f>
        <v>4.2965437515355344E-2</v>
      </c>
      <c r="BY18" s="16">
        <f>VLOOKUP(BY$8,Conditions!$A:$R,$C18,FALSE)</f>
        <v>4.2965437515355344E-2</v>
      </c>
      <c r="BZ18" s="16">
        <f>VLOOKUP(BZ$8,Conditions!$A:$R,$C18,FALSE)</f>
        <v>4.2965437515355344E-2</v>
      </c>
      <c r="CA18" s="16">
        <f>VLOOKUP(CA$8,Conditions!$A:$R,$C18,FALSE)</f>
        <v>4.2965437515355344E-2</v>
      </c>
      <c r="CB18" s="16">
        <f>VLOOKUP(CB$8,Conditions!$A:$R,$C18,FALSE)</f>
        <v>4.2965437515355344E-2</v>
      </c>
      <c r="CC18" s="16">
        <f>VLOOKUP(CC$8,Conditions!$A:$R,$C18,FALSE)</f>
        <v>4.2965437515355344E-2</v>
      </c>
      <c r="CD18" s="16">
        <f>VLOOKUP(CD$8,Conditions!$A:$R,$C18,FALSE)</f>
        <v>4.2965437515355344E-2</v>
      </c>
      <c r="CE18" s="16">
        <f>VLOOKUP(CE$8,Conditions!$A:$R,$C18,FALSE)</f>
        <v>4.2965437515355344E-2</v>
      </c>
      <c r="CF18" s="16">
        <f>VLOOKUP(CF$8,Conditions!$A:$R,$C18,FALSE)</f>
        <v>4.2965437515355344E-2</v>
      </c>
      <c r="CG18" s="16">
        <f>VLOOKUP(CG$8,Conditions!$A:$R,$C18,FALSE)</f>
        <v>4.2965437515355344E-2</v>
      </c>
      <c r="CH18" s="16">
        <f>VLOOKUP(CH$8,Conditions!$A:$R,$C18,FALSE)</f>
        <v>4.2965437515355344E-2</v>
      </c>
      <c r="CI18" s="16">
        <f>VLOOKUP(CI$8,Conditions!$A:$R,$C18,FALSE)</f>
        <v>4.2965437515355344E-2</v>
      </c>
      <c r="CJ18" s="16">
        <f>VLOOKUP(CJ$8,Conditions!$A:$R,$C18,FALSE)</f>
        <v>4.2965437515355344E-2</v>
      </c>
      <c r="CK18" s="16">
        <f>VLOOKUP(CK$8,Conditions!$A:$R,$C18,FALSE)</f>
        <v>4.2965437515355344E-2</v>
      </c>
      <c r="CL18" s="16">
        <f>VLOOKUP(CL$8,Conditions!$A:$R,$C18,FALSE)</f>
        <v>4.2965437515355344E-2</v>
      </c>
      <c r="CM18" s="16">
        <f>VLOOKUP(CM$8,Conditions!$A:$R,$C18,FALSE)</f>
        <v>4.2965437515355344E-2</v>
      </c>
      <c r="CN18" s="16">
        <f>VLOOKUP(CN$8,Conditions!$A:$R,$C18,FALSE)</f>
        <v>4.4500682791948666E-2</v>
      </c>
      <c r="CO18" s="16">
        <f>VLOOKUP(CO$8,Conditions!$A:$R,$C18,FALSE)</f>
        <v>4.4500682791948666E-2</v>
      </c>
      <c r="CP18" s="16">
        <f>VLOOKUP(CP$8,Conditions!$A:$R,$C18,FALSE)</f>
        <v>4.4500682791948666E-2</v>
      </c>
      <c r="CQ18" s="16">
        <f>VLOOKUP(CQ$8,Conditions!$A:$R,$C18,FALSE)</f>
        <v>4.4500682791948666E-2</v>
      </c>
      <c r="CR18" s="16">
        <f>VLOOKUP(CR$8,Conditions!$A:$R,$C18,FALSE)</f>
        <v>4.4500682791948666E-2</v>
      </c>
      <c r="CS18" s="16">
        <f>VLOOKUP(CS$8,Conditions!$A:$R,$C18,FALSE)</f>
        <v>4.4500682791948666E-2</v>
      </c>
      <c r="CT18" s="16">
        <f>VLOOKUP(CT$8,Conditions!$A:$R,$C18,FALSE)</f>
        <v>4.4500682791948666E-2</v>
      </c>
      <c r="CU18" s="16">
        <f>VLOOKUP(CU$8,Conditions!$A:$R,$C18,FALSE)</f>
        <v>4.4500682791948666E-2</v>
      </c>
      <c r="CV18" s="16">
        <f>VLOOKUP(CV$8,Conditions!$A:$R,$C18,FALSE)</f>
        <v>4.4500682791948666E-2</v>
      </c>
      <c r="CW18" s="16">
        <f>VLOOKUP(CW$8,Conditions!$A:$R,$C18,FALSE)</f>
        <v>4.4500682791948666E-2</v>
      </c>
      <c r="CX18" s="16">
        <f>VLOOKUP(CX$8,Conditions!$A:$R,$C18,FALSE)</f>
        <v>4.4500682791948666E-2</v>
      </c>
      <c r="CY18" s="16">
        <f>VLOOKUP(CY$8,Conditions!$A:$R,$C18,FALSE)</f>
        <v>4.4500682791948666E-2</v>
      </c>
      <c r="CZ18" s="16">
        <f>VLOOKUP(CZ$8,Conditions!$A:$R,$C18,FALSE)</f>
        <v>4.4500682791948666E-2</v>
      </c>
      <c r="DA18" s="16">
        <f>VLOOKUP(DA$8,Conditions!$A:$R,$C18,FALSE)</f>
        <v>4.4500682791948666E-2</v>
      </c>
      <c r="DB18" s="16">
        <f>VLOOKUP(DB$8,Conditions!$A:$R,$C18,FALSE)</f>
        <v>4.4500682791948666E-2</v>
      </c>
      <c r="DC18" s="16">
        <f>VLOOKUP(DC$8,Conditions!$A:$R,$C18,FALSE)</f>
        <v>4.4500682791948666E-2</v>
      </c>
      <c r="DD18" s="16">
        <f>VLOOKUP(DD$8,Conditions!$A:$R,$C18,FALSE)</f>
        <v>4.4500682791948666E-2</v>
      </c>
      <c r="DE18" s="16">
        <f>VLOOKUP(DE$8,Conditions!$A:$R,$C18,FALSE)</f>
        <v>4.4500682791948666E-2</v>
      </c>
      <c r="DF18" s="16">
        <f>VLOOKUP(DF$8,Conditions!$A:$R,$C18,FALSE)</f>
        <v>4.4500682791948666E-2</v>
      </c>
      <c r="DG18" s="16">
        <f>VLOOKUP(DG$8,Conditions!$A:$R,$C18,FALSE)</f>
        <v>4.4500682791948666E-2</v>
      </c>
      <c r="DH18" s="16">
        <f>VLOOKUP(DH$8,Conditions!$A:$R,$C18,FALSE)</f>
        <v>4.4500682791948666E-2</v>
      </c>
      <c r="DI18" s="16">
        <f>VLOOKUP(DI$8,Conditions!$A:$R,$C18,FALSE)</f>
        <v>4.4500682791948666E-2</v>
      </c>
      <c r="DJ18" s="16">
        <f>VLOOKUP(DJ$8,Conditions!$A:$R,$C18,FALSE)</f>
        <v>4.4500682791948666E-2</v>
      </c>
      <c r="DK18" s="16">
        <f>VLOOKUP(DK$8,Conditions!$A:$R,$C18,FALSE)</f>
        <v>4.4500682791948666E-2</v>
      </c>
      <c r="DL18" s="16">
        <f>VLOOKUP(DL$8,Conditions!$A:$R,$C18,FALSE)</f>
        <v>4.4500682791948666E-2</v>
      </c>
      <c r="DM18" s="16">
        <f>VLOOKUP(DM$8,Conditions!$A:$R,$C18,FALSE)</f>
        <v>4.4500682791948666E-2</v>
      </c>
      <c r="DN18" s="16">
        <f>VLOOKUP(DN$8,Conditions!$A:$R,$C18,FALSE)</f>
        <v>4.4500682791948666E-2</v>
      </c>
      <c r="DO18" s="16">
        <f>VLOOKUP(DO$8,Conditions!$A:$R,$C18,FALSE)</f>
        <v>4.4500682791948666E-2</v>
      </c>
      <c r="DP18" s="16">
        <f>VLOOKUP(DP$8,Conditions!$A:$R,$C18,FALSE)</f>
        <v>4.4500682791948666E-2</v>
      </c>
      <c r="DQ18" s="16">
        <f>VLOOKUP(DQ$8,Conditions!$A:$R,$C18,FALSE)</f>
        <v>4.4500682791948666E-2</v>
      </c>
      <c r="DR18" s="16">
        <f>VLOOKUP(DR$8,Conditions!$A:$R,$C18,FALSE)</f>
        <v>4.4500682791948666E-2</v>
      </c>
      <c r="DS18" s="16">
        <f>VLOOKUP(DS$8,Conditions!$A:$R,$C18,FALSE)</f>
        <v>4.4500682791948666E-2</v>
      </c>
      <c r="DT18" s="16">
        <f>VLOOKUP(DT$8,Conditions!$A:$R,$C18,FALSE)</f>
        <v>4.4500682791948666E-2</v>
      </c>
      <c r="DU18" s="16">
        <f>VLOOKUP(DU$8,Conditions!$A:$R,$C18,FALSE)</f>
        <v>4.4500682791948666E-2</v>
      </c>
      <c r="DV18" s="16">
        <f>VLOOKUP(DV$8,Conditions!$A:$R,$C18,FALSE)</f>
        <v>4.4500682791948666E-2</v>
      </c>
      <c r="DW18" s="16">
        <f>VLOOKUP(DW$8,Conditions!$A:$R,$C18,FALSE)</f>
        <v>4.4500682791948666E-2</v>
      </c>
      <c r="DX18" s="16">
        <f>VLOOKUP(DX$8,Conditions!$A:$R,$C18,FALSE)</f>
        <v>4.4500682791948666E-2</v>
      </c>
      <c r="DY18" s="16">
        <f>VLOOKUP(DY$8,Conditions!$A:$R,$C18,FALSE)</f>
        <v>4.4500682791948666E-2</v>
      </c>
      <c r="DZ18" s="16">
        <f>VLOOKUP(DZ$8,Conditions!$A:$R,$C18,FALSE)</f>
        <v>4.4500682791948666E-2</v>
      </c>
      <c r="EA18" s="16">
        <f>VLOOKUP(EA$8,Conditions!$A:$R,$C18,FALSE)</f>
        <v>4.4693010111087533E-2</v>
      </c>
      <c r="EB18" s="16">
        <f>VLOOKUP(EB$8,Conditions!$A:$R,$C18,FALSE)</f>
        <v>4.4693010111087533E-2</v>
      </c>
      <c r="EC18" s="16">
        <f>VLOOKUP(EC$8,Conditions!$A:$R,$C18,FALSE)</f>
        <v>4.4693010111087533E-2</v>
      </c>
      <c r="ED18" s="16">
        <f>VLOOKUP(ED$8,Conditions!$A:$R,$C18,FALSE)</f>
        <v>4.4693010111087533E-2</v>
      </c>
      <c r="EE18" s="16">
        <f>VLOOKUP(EE$8,Conditions!$A:$R,$C18,FALSE)</f>
        <v>4.4693010111087533E-2</v>
      </c>
      <c r="EF18" s="16">
        <f>VLOOKUP(EF$8,Conditions!$A:$R,$C18,FALSE)</f>
        <v>4.4693010111087533E-2</v>
      </c>
      <c r="EG18" s="16">
        <f>VLOOKUP(EG$8,Conditions!$A:$R,$C18,FALSE)</f>
        <v>4.4693010111087533E-2</v>
      </c>
      <c r="EH18" s="16">
        <f>VLOOKUP(EH$8,Conditions!$A:$R,$C18,FALSE)</f>
        <v>4.4693010111087533E-2</v>
      </c>
      <c r="EI18" s="16">
        <f>VLOOKUP(EI$8,Conditions!$A:$R,$C18,FALSE)</f>
        <v>4.4693010111087533E-2</v>
      </c>
      <c r="EJ18" s="16">
        <f>VLOOKUP(EJ$8,Conditions!$A:$R,$C18,FALSE)</f>
        <v>4.4693010111087533E-2</v>
      </c>
      <c r="EK18" s="16">
        <f>VLOOKUP(EK$8,Conditions!$A:$R,$C18,FALSE)</f>
        <v>4.4789798534730696E-2</v>
      </c>
      <c r="EL18" s="16">
        <f>VLOOKUP(EL$8,Conditions!$A:$R,$C18,FALSE)</f>
        <v>4.4789798534730696E-2</v>
      </c>
      <c r="EM18" s="16">
        <f>VLOOKUP(EM$8,Conditions!$A:$R,$C18,FALSE)</f>
        <v>4.4789798534730696E-2</v>
      </c>
      <c r="EN18" s="16">
        <f>VLOOKUP(EN$8,Conditions!$A:$R,$C18,FALSE)</f>
        <v>4.4789798534730696E-2</v>
      </c>
      <c r="EO18" s="16">
        <f>VLOOKUP(EO$8,Conditions!$A:$R,$C18,FALSE)</f>
        <v>4.4789798534730696E-2</v>
      </c>
      <c r="EP18" s="16">
        <f>VLOOKUP(EP$8,Conditions!$A:$R,$C18,FALSE)</f>
        <v>4.4789798534730696E-2</v>
      </c>
      <c r="EQ18" s="16">
        <f>VLOOKUP(EQ$8,Conditions!$A:$R,$C18,FALSE)</f>
        <v>4.4789798534730696E-2</v>
      </c>
      <c r="ER18" s="16">
        <f>VLOOKUP(ER$8,Conditions!$A:$R,$C18,FALSE)</f>
        <v>4.4848073074111525E-2</v>
      </c>
      <c r="ES18" s="16">
        <f>VLOOKUP(ES$8,Conditions!$A:$R,$C18,FALSE)</f>
        <v>4.4848073074111525E-2</v>
      </c>
      <c r="ET18" s="16">
        <f>VLOOKUP(ET$8,Conditions!$A:$R,$C18,FALSE)</f>
        <v>4.4848073074111525E-2</v>
      </c>
      <c r="EU18" s="16">
        <f>VLOOKUP(EU$8,Conditions!$A:$R,$C18,FALSE)</f>
        <v>4.4848073074111525E-2</v>
      </c>
      <c r="EV18" s="16">
        <f>VLOOKUP(EV$8,Conditions!$A:$R,$C18,FALSE)</f>
        <v>4.4848073074111525E-2</v>
      </c>
      <c r="EW18" s="16">
        <f>VLOOKUP(EW$8,Conditions!$A:$R,$C18,FALSE)</f>
        <v>4.4848073074111525E-2</v>
      </c>
      <c r="EX18" s="16">
        <f>VLOOKUP(EX$8,Conditions!$A:$R,$C18,FALSE)</f>
        <v>4.4848073074111525E-2</v>
      </c>
      <c r="EY18" s="16">
        <f>VLOOKUP(EY$8,Conditions!$A:$R,$C18,FALSE)</f>
        <v>4.4848073074111525E-2</v>
      </c>
      <c r="EZ18" s="16">
        <f>VLOOKUP(EZ$8,Conditions!$A:$R,$C18,FALSE)</f>
        <v>4.4848073074111525E-2</v>
      </c>
      <c r="FA18" s="16">
        <f>VLOOKUP(FA$8,Conditions!$A:$R,$C18,FALSE)</f>
        <v>4.4848073074111525E-2</v>
      </c>
      <c r="FB18" s="16">
        <f>VLOOKUP(FB$8,Conditions!$A:$R,$C18,FALSE)</f>
        <v>4.4848073074111525E-2</v>
      </c>
      <c r="FC18" s="16">
        <f>VLOOKUP(FC$8,Conditions!$A:$R,$C18,FALSE)</f>
        <v>4.4848073074111525E-2</v>
      </c>
      <c r="FD18" s="16">
        <f>VLOOKUP(FD$8,Conditions!$A:$R,$C18,FALSE)</f>
        <v>4.4848073074111525E-2</v>
      </c>
      <c r="FE18" s="16">
        <f>VLOOKUP(FE$8,Conditions!$A:$R,$C18,FALSE)</f>
        <v>4.4848073074111525E-2</v>
      </c>
      <c r="FF18" s="16">
        <f>VLOOKUP(FF$8,Conditions!$A:$R,$C18,FALSE)</f>
        <v>4.4848073074111525E-2</v>
      </c>
      <c r="FG18" s="16">
        <f>VLOOKUP(FG$8,Conditions!$A:$R,$C18,FALSE)</f>
        <v>4.4848073074111525E-2</v>
      </c>
      <c r="FH18" s="16">
        <f>VLOOKUP(FH$8,Conditions!$A:$R,$C18,FALSE)</f>
        <v>4.4848073074111525E-2</v>
      </c>
      <c r="FI18" s="16">
        <f>VLOOKUP(FI$8,Conditions!$A:$R,$C18,FALSE)</f>
        <v>4.4848073074111525E-2</v>
      </c>
      <c r="FJ18" s="16">
        <f>VLOOKUP(FJ$8,Conditions!$A:$R,$C18,FALSE)</f>
        <v>4.4848073074111525E-2</v>
      </c>
      <c r="FK18" s="16">
        <f>VLOOKUP(FK$8,Conditions!$A:$R,$C18,FALSE)</f>
        <v>4.4848073074111525E-2</v>
      </c>
      <c r="FL18" s="16">
        <f>VLOOKUP(FL$8,Conditions!$A:$R,$C18,FALSE)</f>
        <v>4.4848073074111525E-2</v>
      </c>
      <c r="FM18" s="16">
        <f>VLOOKUP(FM$8,Conditions!$A:$R,$C18,FALSE)</f>
        <v>4.4848073074111525E-2</v>
      </c>
      <c r="FN18" s="16">
        <f>VLOOKUP(FN$8,Conditions!$A:$R,$C18,FALSE)</f>
        <v>4.4887007083604068E-2</v>
      </c>
      <c r="FO18" s="16">
        <f>VLOOKUP(FO$8,Conditions!$A:$R,$C18,FALSE)</f>
        <v>4.4887007083604068E-2</v>
      </c>
      <c r="FP18" s="16">
        <f>VLOOKUP(FP$8,Conditions!$A:$R,$C18,FALSE)</f>
        <v>4.4887007083604068E-2</v>
      </c>
      <c r="FQ18" s="16">
        <f>VLOOKUP(FQ$8,Conditions!$A:$R,$C18,FALSE)</f>
        <v>4.4887007083604068E-2</v>
      </c>
      <c r="FR18" s="16">
        <f>VLOOKUP(FR$8,Conditions!$A:$R,$C18,FALSE)</f>
        <v>4.4887007083604068E-2</v>
      </c>
      <c r="FS18" s="16">
        <f>VLOOKUP(FS$8,Conditions!$A:$R,$C18,FALSE)</f>
        <v>4.4887007083604068E-2</v>
      </c>
      <c r="FT18" s="16">
        <f>VLOOKUP(FT$8,Conditions!$A:$R,$C18,FALSE)</f>
        <v>4.4887007083604068E-2</v>
      </c>
      <c r="FU18" s="16">
        <f>VLOOKUP(FU$8,Conditions!$A:$R,$C18,FALSE)</f>
        <v>4.4887007083604068E-2</v>
      </c>
      <c r="FV18" s="16">
        <f>VLOOKUP(FV$8,Conditions!$A:$R,$C18,FALSE)</f>
        <v>4.4887007083604068E-2</v>
      </c>
      <c r="FW18" s="16">
        <f>VLOOKUP(FW$8,Conditions!$A:$R,$C18,FALSE)</f>
        <v>4.4887007083604068E-2</v>
      </c>
      <c r="FX18" s="16">
        <f>VLOOKUP(FX$8,Conditions!$A:$R,$C18,FALSE)</f>
        <v>4.4887007083604068E-2</v>
      </c>
      <c r="FY18" s="16">
        <f>VLOOKUP(FY$8,Conditions!$A:$R,$C18,FALSE)</f>
        <v>4.4887007083604068E-2</v>
      </c>
      <c r="FZ18" s="16">
        <f>VLOOKUP(FZ$8,Conditions!$A:$R,$C18,FALSE)</f>
        <v>4.4887007083604068E-2</v>
      </c>
      <c r="GA18" s="16">
        <f>VLOOKUP(GA$8,Conditions!$A:$R,$C18,FALSE)</f>
        <v>4.4887007083604068E-2</v>
      </c>
      <c r="GB18" s="16">
        <f>VLOOKUP(GB$8,Conditions!$A:$R,$C18,FALSE)</f>
        <v>4.4887007083604068E-2</v>
      </c>
      <c r="GC18" s="16">
        <f>VLOOKUP(GC$8,Conditions!$A:$R,$C18,FALSE)</f>
        <v>4.4887007083604068E-2</v>
      </c>
      <c r="GD18" s="16">
        <f>VLOOKUP(GD$8,Conditions!$A:$R,$C18,FALSE)</f>
        <v>4.4887007083604068E-2</v>
      </c>
      <c r="GE18" s="16">
        <f>VLOOKUP(GE$8,Conditions!$A:$R,$C18,FALSE)</f>
        <v>4.4887007083604068E-2</v>
      </c>
      <c r="GF18" s="16">
        <f>VLOOKUP(GF$8,Conditions!$A:$R,$C18,FALSE)</f>
        <v>4.4887007083604068E-2</v>
      </c>
      <c r="GG18" s="16">
        <f>VLOOKUP(GG$8,Conditions!$A:$R,$C18,FALSE)</f>
        <v>4.4887007083604068E-2</v>
      </c>
      <c r="GH18" s="16">
        <f>VLOOKUP(GH$8,Conditions!$A:$R,$C18,FALSE)</f>
        <v>4.4887007083604068E-2</v>
      </c>
      <c r="GI18" s="16">
        <f>VLOOKUP(GI$8,Conditions!$A:$R,$C18,FALSE)</f>
        <v>4.4887007083604068E-2</v>
      </c>
      <c r="GJ18" s="16">
        <f>VLOOKUP(GJ$8,Conditions!$A:$R,$C18,FALSE)</f>
        <v>4.4887007083604068E-2</v>
      </c>
      <c r="GK18" s="16">
        <f>VLOOKUP(GK$8,Conditions!$A:$R,$C18,FALSE)</f>
        <v>4.4887007083604068E-2</v>
      </c>
      <c r="GL18" s="16">
        <f>VLOOKUP(GL$8,Conditions!$A:$R,$C18,FALSE)</f>
        <v>4.4887007083604068E-2</v>
      </c>
      <c r="GM18" s="16">
        <f>VLOOKUP(GM$8,Conditions!$A:$R,$C18,FALSE)</f>
        <v>4.4887007083604068E-2</v>
      </c>
      <c r="GN18" s="16">
        <f>VLOOKUP(GN$8,Conditions!$A:$R,$C18,FALSE)</f>
        <v>4.4887007083604068E-2</v>
      </c>
      <c r="GO18" s="16">
        <f>VLOOKUP(GO$8,Conditions!$A:$R,$C18,FALSE)</f>
        <v>4.4887007083604068E-2</v>
      </c>
      <c r="GP18" s="16">
        <f>VLOOKUP(GP$8,Conditions!$A:$R,$C18,FALSE)</f>
        <v>4.4887007083604068E-2</v>
      </c>
      <c r="GQ18" s="16">
        <f>VLOOKUP(GQ$8,Conditions!$A:$R,$C18,FALSE)</f>
        <v>4.4887007083604068E-2</v>
      </c>
      <c r="GR18" s="16">
        <f>VLOOKUP(GR$8,Conditions!$A:$R,$C18,FALSE)</f>
        <v>4.4887007083604068E-2</v>
      </c>
      <c r="GS18" s="16">
        <f>VLOOKUP(GS$8,Conditions!$A:$R,$C18,FALSE)</f>
        <v>4.4887007083604068E-2</v>
      </c>
      <c r="GT18" s="16">
        <f>VLOOKUP(GT$8,Conditions!$A:$R,$C18,FALSE)</f>
        <v>4.4887007083604068E-2</v>
      </c>
      <c r="GU18" s="16">
        <f>VLOOKUP(GU$8,Conditions!$A:$R,$C18,FALSE)</f>
        <v>4.4887007083604068E-2</v>
      </c>
      <c r="GV18" s="16">
        <f>VLOOKUP(GV$8,Conditions!$A:$R,$C18,FALSE)</f>
        <v>4.4887007083604068E-2</v>
      </c>
      <c r="GW18" s="16">
        <f>VLOOKUP(GW$8,Conditions!$A:$R,$C18,FALSE)</f>
        <v>4.4887007083604068E-2</v>
      </c>
      <c r="GX18" s="16">
        <f>VLOOKUP(GX$8,Conditions!$A:$R,$C18,FALSE)</f>
        <v>4.4887007083604068E-2</v>
      </c>
      <c r="GY18" s="16">
        <f>VLOOKUP(GY$8,Conditions!$A:$R,$C18,FALSE)</f>
        <v>4.4887007083604068E-2</v>
      </c>
      <c r="GZ18" s="16">
        <f>VLOOKUP(GZ$8,Conditions!$A:$R,$C18,FALSE)</f>
        <v>4.4887007083604068E-2</v>
      </c>
      <c r="HA18" s="16">
        <f>VLOOKUP(HA$8,Conditions!$A:$R,$C18,FALSE)</f>
        <v>4.4887007083604068E-2</v>
      </c>
      <c r="HB18" s="16">
        <f>VLOOKUP(HB$8,Conditions!$A:$R,$C18,FALSE)</f>
        <v>4.4887007083604068E-2</v>
      </c>
      <c r="HC18" s="16">
        <f>VLOOKUP(HC$8,Conditions!$A:$R,$C18,FALSE)</f>
        <v>4.4887007083604068E-2</v>
      </c>
      <c r="HD18" s="16">
        <f>VLOOKUP(HD$8,Conditions!$A:$R,$C18,FALSE)</f>
        <v>4.4887007083604068E-2</v>
      </c>
      <c r="HE18" s="16">
        <f>VLOOKUP(HE$8,Conditions!$A:$R,$C18,FALSE)</f>
        <v>4.4887007083604068E-2</v>
      </c>
      <c r="HF18" s="16">
        <f>VLOOKUP(HF$8,Conditions!$A:$R,$C18,FALSE)</f>
        <v>4.4887007083604068E-2</v>
      </c>
      <c r="HG18" s="16">
        <f>VLOOKUP(HG$8,Conditions!$A:$R,$C18,FALSE)</f>
        <v>4.4887007083604068E-2</v>
      </c>
      <c r="HH18" s="16">
        <f>VLOOKUP(HH$8,Conditions!$A:$R,$C18,FALSE)</f>
        <v>4.4887007083604068E-2</v>
      </c>
      <c r="HI18" s="16">
        <f>VLOOKUP(HI$8,Conditions!$A:$R,$C18,FALSE)</f>
        <v>4.4887007083604068E-2</v>
      </c>
      <c r="HJ18" s="16">
        <f>VLOOKUP(HJ$8,Conditions!$A:$R,$C18,FALSE)</f>
        <v>4.4887007083604068E-2</v>
      </c>
    </row>
    <row r="19" spans="2:218" s="3" customFormat="1" x14ac:dyDescent="0.25">
      <c r="B19" s="39" t="s">
        <v>87</v>
      </c>
      <c r="C19" s="16">
        <v>15</v>
      </c>
      <c r="D19" s="16" t="s">
        <v>84</v>
      </c>
      <c r="E19" s="16">
        <f>VLOOKUP(E$8,Conditions!$A:$R,$C19,FALSE)</f>
        <v>123</v>
      </c>
      <c r="F19" s="16">
        <f>VLOOKUP(F$8,Conditions!$A:$R,$C19,FALSE)</f>
        <v>123</v>
      </c>
      <c r="G19" s="16">
        <f>VLOOKUP(G$8,Conditions!$A:$R,$C19,FALSE)</f>
        <v>123</v>
      </c>
      <c r="H19" s="16">
        <f>VLOOKUP(H$8,Conditions!$A:$R,$C19,FALSE)</f>
        <v>123</v>
      </c>
      <c r="I19" s="16">
        <f>VLOOKUP(I$8,Conditions!$A:$R,$C19,FALSE)</f>
        <v>123</v>
      </c>
      <c r="J19" s="16">
        <f>VLOOKUP(J$8,Conditions!$A:$R,$C19,FALSE)</f>
        <v>123</v>
      </c>
      <c r="K19" s="16">
        <f>VLOOKUP(K$8,Conditions!$A:$R,$C19,FALSE)</f>
        <v>123</v>
      </c>
      <c r="L19" s="16">
        <f>VLOOKUP(L$8,Conditions!$A:$R,$C19,FALSE)</f>
        <v>123</v>
      </c>
      <c r="M19" s="16">
        <f>VLOOKUP(M$8,Conditions!$A:$R,$C19,FALSE)</f>
        <v>123</v>
      </c>
      <c r="N19" s="16">
        <f>VLOOKUP(N$8,Conditions!$A:$R,$C19,FALSE)</f>
        <v>141</v>
      </c>
      <c r="O19" s="16">
        <f>VLOOKUP(O$8,Conditions!$A:$R,$C19,FALSE)</f>
        <v>141</v>
      </c>
      <c r="P19" s="16">
        <f>VLOOKUP(P$8,Conditions!$A:$R,$C19,FALSE)</f>
        <v>141</v>
      </c>
      <c r="Q19" s="16">
        <f>VLOOKUP(Q$8,Conditions!$A:$R,$C19,FALSE)</f>
        <v>141</v>
      </c>
      <c r="R19" s="16">
        <f>VLOOKUP(R$8,Conditions!$A:$R,$C19,FALSE)</f>
        <v>141</v>
      </c>
      <c r="S19" s="16">
        <f>VLOOKUP(S$8,Conditions!$A:$R,$C19,FALSE)</f>
        <v>141</v>
      </c>
      <c r="T19" s="16">
        <f>VLOOKUP(T$8,Conditions!$A:$R,$C19,FALSE)</f>
        <v>141</v>
      </c>
      <c r="U19" s="16">
        <f>VLOOKUP(U$8,Conditions!$A:$R,$C19,FALSE)</f>
        <v>141</v>
      </c>
      <c r="V19" s="16">
        <f>VLOOKUP(V$8,Conditions!$A:$R,$C19,FALSE)</f>
        <v>141</v>
      </c>
      <c r="W19" s="16">
        <f>VLOOKUP(W$8,Conditions!$A:$R,$C19,FALSE)</f>
        <v>141</v>
      </c>
      <c r="X19" s="16">
        <f>VLOOKUP(X$8,Conditions!$A:$R,$C19,FALSE)</f>
        <v>107</v>
      </c>
      <c r="Y19" s="16">
        <f>VLOOKUP(Y$8,Conditions!$A:$R,$C19,FALSE)</f>
        <v>107</v>
      </c>
      <c r="Z19" s="16">
        <f>VLOOKUP(Z$8,Conditions!$A:$R,$C19,FALSE)</f>
        <v>107</v>
      </c>
      <c r="AA19" s="16">
        <f>VLOOKUP(AA$8,Conditions!$A:$R,$C19,FALSE)</f>
        <v>107</v>
      </c>
      <c r="AB19" s="16">
        <f>VLOOKUP(AB$8,Conditions!$A:$R,$C19,FALSE)</f>
        <v>107</v>
      </c>
      <c r="AC19" s="16">
        <f>VLOOKUP(AC$8,Conditions!$A:$R,$C19,FALSE)</f>
        <v>107</v>
      </c>
      <c r="AD19" s="16">
        <f>VLOOKUP(AD$8,Conditions!$A:$R,$C19,FALSE)</f>
        <v>107</v>
      </c>
      <c r="AE19" s="16">
        <f>VLOOKUP(AE$8,Conditions!$A:$R,$C19,FALSE)</f>
        <v>107</v>
      </c>
      <c r="AF19" s="16">
        <f>VLOOKUP(AF$8,Conditions!$A:$R,$C19,FALSE)</f>
        <v>107</v>
      </c>
      <c r="AG19" s="16">
        <f>VLOOKUP(AG$8,Conditions!$A:$R,$C19,FALSE)</f>
        <v>107</v>
      </c>
      <c r="AH19" s="16">
        <f>VLOOKUP(AH$8,Conditions!$A:$R,$C19,FALSE)</f>
        <v>107</v>
      </c>
      <c r="AI19" s="16">
        <f>VLOOKUP(AI$8,Conditions!$A:$R,$C19,FALSE)</f>
        <v>107</v>
      </c>
      <c r="AJ19" s="16">
        <f>VLOOKUP(AJ$8,Conditions!$A:$R,$C19,FALSE)</f>
        <v>107</v>
      </c>
      <c r="AK19" s="16">
        <f>VLOOKUP(AK$8,Conditions!$A:$R,$C19,FALSE)</f>
        <v>107</v>
      </c>
      <c r="AL19" s="16">
        <f>VLOOKUP(AL$8,Conditions!$A:$R,$C19,FALSE)</f>
        <v>107</v>
      </c>
      <c r="AM19" s="16">
        <f>VLOOKUP(AM$8,Conditions!$A:$R,$C19,FALSE)</f>
        <v>107</v>
      </c>
      <c r="AN19" s="16">
        <f>VLOOKUP(AN$8,Conditions!$A:$R,$C19,FALSE)</f>
        <v>107</v>
      </c>
      <c r="AO19" s="16">
        <f>VLOOKUP(AO$8,Conditions!$A:$R,$C19,FALSE)</f>
        <v>107</v>
      </c>
      <c r="AP19" s="16">
        <f>VLOOKUP(AP$8,Conditions!$A:$R,$C19,FALSE)</f>
        <v>107</v>
      </c>
      <c r="AQ19" s="16">
        <f>VLOOKUP(AQ$8,Conditions!$A:$R,$C19,FALSE)</f>
        <v>107</v>
      </c>
      <c r="AR19" s="16">
        <f>VLOOKUP(AR$8,Conditions!$A:$R,$C19,FALSE)</f>
        <v>107</v>
      </c>
      <c r="AS19" s="16">
        <f>VLOOKUP(AS$8,Conditions!$A:$R,$C19,FALSE)</f>
        <v>107</v>
      </c>
      <c r="AT19" s="16">
        <f>VLOOKUP(AT$8,Conditions!$A:$R,$C19,FALSE)</f>
        <v>107</v>
      </c>
      <c r="AU19" s="16">
        <f>VLOOKUP(AU$8,Conditions!$A:$R,$C19,FALSE)</f>
        <v>107</v>
      </c>
      <c r="AV19" s="16">
        <f>VLOOKUP(AV$8,Conditions!$A:$R,$C19,FALSE)</f>
        <v>107</v>
      </c>
      <c r="AW19" s="16">
        <f>VLOOKUP(AW$8,Conditions!$A:$R,$C19,FALSE)</f>
        <v>107</v>
      </c>
      <c r="AX19" s="16">
        <f>VLOOKUP(AX$8,Conditions!$A:$R,$C19,FALSE)</f>
        <v>107</v>
      </c>
      <c r="AY19" s="16">
        <f>VLOOKUP(AY$8,Conditions!$A:$R,$C19,FALSE)</f>
        <v>107</v>
      </c>
      <c r="AZ19" s="16">
        <f>VLOOKUP(AZ$8,Conditions!$A:$R,$C19,FALSE)</f>
        <v>107</v>
      </c>
      <c r="BA19" s="16">
        <f>VLOOKUP(BA$8,Conditions!$A:$R,$C19,FALSE)</f>
        <v>31</v>
      </c>
      <c r="BB19" s="16">
        <f>VLOOKUP(BB$8,Conditions!$A:$R,$C19,FALSE)</f>
        <v>31</v>
      </c>
      <c r="BC19" s="16">
        <f>VLOOKUP(BC$8,Conditions!$A:$R,$C19,FALSE)</f>
        <v>31</v>
      </c>
      <c r="BD19" s="16">
        <f>VLOOKUP(BD$8,Conditions!$A:$R,$C19,FALSE)</f>
        <v>31</v>
      </c>
      <c r="BE19" s="16">
        <f>VLOOKUP(BE$8,Conditions!$A:$R,$C19,FALSE)</f>
        <v>31</v>
      </c>
      <c r="BF19" s="16">
        <f>VLOOKUP(BF$8,Conditions!$A:$R,$C19,FALSE)</f>
        <v>31</v>
      </c>
      <c r="BG19" s="16">
        <f>VLOOKUP(BG$8,Conditions!$A:$R,$C19,FALSE)</f>
        <v>31</v>
      </c>
      <c r="BH19" s="16">
        <f>VLOOKUP(BH$8,Conditions!$A:$R,$C19,FALSE)</f>
        <v>31</v>
      </c>
      <c r="BI19" s="16">
        <f>VLOOKUP(BI$8,Conditions!$A:$R,$C19,FALSE)</f>
        <v>31</v>
      </c>
      <c r="BJ19" s="16">
        <f>VLOOKUP(BJ$8,Conditions!$A:$R,$C19,FALSE)</f>
        <v>31</v>
      </c>
      <c r="BK19" s="16">
        <f>VLOOKUP(BK$8,Conditions!$A:$R,$C19,FALSE)</f>
        <v>31</v>
      </c>
      <c r="BL19" s="16">
        <f>VLOOKUP(BL$8,Conditions!$A:$R,$C19,FALSE)</f>
        <v>31</v>
      </c>
      <c r="BM19" s="16">
        <f>VLOOKUP(BM$8,Conditions!$A:$R,$C19,FALSE)</f>
        <v>31</v>
      </c>
      <c r="BN19" s="16">
        <f>VLOOKUP(BN$8,Conditions!$A:$R,$C19,FALSE)</f>
        <v>31</v>
      </c>
      <c r="BO19" s="16">
        <f>VLOOKUP(BO$8,Conditions!$A:$R,$C19,FALSE)</f>
        <v>31</v>
      </c>
      <c r="BP19" s="16">
        <f>VLOOKUP(BP$8,Conditions!$A:$R,$C19,FALSE)</f>
        <v>31</v>
      </c>
      <c r="BQ19" s="16">
        <f>VLOOKUP(BQ$8,Conditions!$A:$R,$C19,FALSE)</f>
        <v>31</v>
      </c>
      <c r="BR19" s="16">
        <f>VLOOKUP(BR$8,Conditions!$A:$R,$C19,FALSE)</f>
        <v>31</v>
      </c>
      <c r="BS19" s="16">
        <f>VLOOKUP(BS$8,Conditions!$A:$R,$C19,FALSE)</f>
        <v>31</v>
      </c>
      <c r="BT19" s="16">
        <f>VLOOKUP(BT$8,Conditions!$A:$R,$C19,FALSE)</f>
        <v>31</v>
      </c>
      <c r="BU19" s="16">
        <f>VLOOKUP(BU$8,Conditions!$A:$R,$C19,FALSE)</f>
        <v>31</v>
      </c>
      <c r="BV19" s="16">
        <f>VLOOKUP(BV$8,Conditions!$A:$R,$C19,FALSE)</f>
        <v>31</v>
      </c>
      <c r="BW19" s="16">
        <f>VLOOKUP(BW$8,Conditions!$A:$R,$C19,FALSE)</f>
        <v>31</v>
      </c>
      <c r="BX19" s="16">
        <f>VLOOKUP(BX$8,Conditions!$A:$R,$C19,FALSE)</f>
        <v>31</v>
      </c>
      <c r="BY19" s="16">
        <f>VLOOKUP(BY$8,Conditions!$A:$R,$C19,FALSE)</f>
        <v>31</v>
      </c>
      <c r="BZ19" s="16">
        <f>VLOOKUP(BZ$8,Conditions!$A:$R,$C19,FALSE)</f>
        <v>31</v>
      </c>
      <c r="CA19" s="16">
        <f>VLOOKUP(CA$8,Conditions!$A:$R,$C19,FALSE)</f>
        <v>31</v>
      </c>
      <c r="CB19" s="16">
        <f>VLOOKUP(CB$8,Conditions!$A:$R,$C19,FALSE)</f>
        <v>31</v>
      </c>
      <c r="CC19" s="16">
        <f>VLOOKUP(CC$8,Conditions!$A:$R,$C19,FALSE)</f>
        <v>31</v>
      </c>
      <c r="CD19" s="16">
        <f>VLOOKUP(CD$8,Conditions!$A:$R,$C19,FALSE)</f>
        <v>31</v>
      </c>
      <c r="CE19" s="16">
        <f>VLOOKUP(CE$8,Conditions!$A:$R,$C19,FALSE)</f>
        <v>31</v>
      </c>
      <c r="CF19" s="16">
        <f>VLOOKUP(CF$8,Conditions!$A:$R,$C19,FALSE)</f>
        <v>31</v>
      </c>
      <c r="CG19" s="16">
        <f>VLOOKUP(CG$8,Conditions!$A:$R,$C19,FALSE)</f>
        <v>31</v>
      </c>
      <c r="CH19" s="16">
        <f>VLOOKUP(CH$8,Conditions!$A:$R,$C19,FALSE)</f>
        <v>31</v>
      </c>
      <c r="CI19" s="16">
        <f>VLOOKUP(CI$8,Conditions!$A:$R,$C19,FALSE)</f>
        <v>31</v>
      </c>
      <c r="CJ19" s="16">
        <f>VLOOKUP(CJ$8,Conditions!$A:$R,$C19,FALSE)</f>
        <v>31</v>
      </c>
      <c r="CK19" s="16">
        <f>VLOOKUP(CK$8,Conditions!$A:$R,$C19,FALSE)</f>
        <v>31</v>
      </c>
      <c r="CL19" s="16">
        <f>VLOOKUP(CL$8,Conditions!$A:$R,$C19,FALSE)</f>
        <v>31</v>
      </c>
      <c r="CM19" s="16">
        <f>VLOOKUP(CM$8,Conditions!$A:$R,$C19,FALSE)</f>
        <v>31</v>
      </c>
      <c r="CN19" s="16">
        <f>VLOOKUP(CN$8,Conditions!$A:$R,$C19,FALSE)</f>
        <v>93</v>
      </c>
      <c r="CO19" s="16">
        <f>VLOOKUP(CO$8,Conditions!$A:$R,$C19,FALSE)</f>
        <v>93</v>
      </c>
      <c r="CP19" s="16">
        <f>VLOOKUP(CP$8,Conditions!$A:$R,$C19,FALSE)</f>
        <v>93</v>
      </c>
      <c r="CQ19" s="16">
        <f>VLOOKUP(CQ$8,Conditions!$A:$R,$C19,FALSE)</f>
        <v>93</v>
      </c>
      <c r="CR19" s="16">
        <f>VLOOKUP(CR$8,Conditions!$A:$R,$C19,FALSE)</f>
        <v>93</v>
      </c>
      <c r="CS19" s="16">
        <f>VLOOKUP(CS$8,Conditions!$A:$R,$C19,FALSE)</f>
        <v>93</v>
      </c>
      <c r="CT19" s="16">
        <f>VLOOKUP(CT$8,Conditions!$A:$R,$C19,FALSE)</f>
        <v>93</v>
      </c>
      <c r="CU19" s="16">
        <f>VLOOKUP(CU$8,Conditions!$A:$R,$C19,FALSE)</f>
        <v>93</v>
      </c>
      <c r="CV19" s="16">
        <f>VLOOKUP(CV$8,Conditions!$A:$R,$C19,FALSE)</f>
        <v>93</v>
      </c>
      <c r="CW19" s="16">
        <f>VLOOKUP(CW$8,Conditions!$A:$R,$C19,FALSE)</f>
        <v>93</v>
      </c>
      <c r="CX19" s="16">
        <f>VLOOKUP(CX$8,Conditions!$A:$R,$C19,FALSE)</f>
        <v>93</v>
      </c>
      <c r="CY19" s="16">
        <f>VLOOKUP(CY$8,Conditions!$A:$R,$C19,FALSE)</f>
        <v>93</v>
      </c>
      <c r="CZ19" s="16">
        <f>VLOOKUP(CZ$8,Conditions!$A:$R,$C19,FALSE)</f>
        <v>93</v>
      </c>
      <c r="DA19" s="16">
        <f>VLOOKUP(DA$8,Conditions!$A:$R,$C19,FALSE)</f>
        <v>93</v>
      </c>
      <c r="DB19" s="16">
        <f>VLOOKUP(DB$8,Conditions!$A:$R,$C19,FALSE)</f>
        <v>93</v>
      </c>
      <c r="DC19" s="16">
        <f>VLOOKUP(DC$8,Conditions!$A:$R,$C19,FALSE)</f>
        <v>93</v>
      </c>
      <c r="DD19" s="16">
        <f>VLOOKUP(DD$8,Conditions!$A:$R,$C19,FALSE)</f>
        <v>93</v>
      </c>
      <c r="DE19" s="16">
        <f>VLOOKUP(DE$8,Conditions!$A:$R,$C19,FALSE)</f>
        <v>93</v>
      </c>
      <c r="DF19" s="16">
        <f>VLOOKUP(DF$8,Conditions!$A:$R,$C19,FALSE)</f>
        <v>93</v>
      </c>
      <c r="DG19" s="16">
        <f>VLOOKUP(DG$8,Conditions!$A:$R,$C19,FALSE)</f>
        <v>93</v>
      </c>
      <c r="DH19" s="16">
        <f>VLOOKUP(DH$8,Conditions!$A:$R,$C19,FALSE)</f>
        <v>93</v>
      </c>
      <c r="DI19" s="16">
        <f>VLOOKUP(DI$8,Conditions!$A:$R,$C19,FALSE)</f>
        <v>93</v>
      </c>
      <c r="DJ19" s="16">
        <f>VLOOKUP(DJ$8,Conditions!$A:$R,$C19,FALSE)</f>
        <v>93</v>
      </c>
      <c r="DK19" s="16">
        <f>VLOOKUP(DK$8,Conditions!$A:$R,$C19,FALSE)</f>
        <v>93</v>
      </c>
      <c r="DL19" s="16">
        <f>VLOOKUP(DL$8,Conditions!$A:$R,$C19,FALSE)</f>
        <v>93</v>
      </c>
      <c r="DM19" s="16">
        <f>VLOOKUP(DM$8,Conditions!$A:$R,$C19,FALSE)</f>
        <v>93</v>
      </c>
      <c r="DN19" s="16">
        <f>VLOOKUP(DN$8,Conditions!$A:$R,$C19,FALSE)</f>
        <v>93</v>
      </c>
      <c r="DO19" s="16">
        <f>VLOOKUP(DO$8,Conditions!$A:$R,$C19,FALSE)</f>
        <v>93</v>
      </c>
      <c r="DP19" s="16">
        <f>VLOOKUP(DP$8,Conditions!$A:$R,$C19,FALSE)</f>
        <v>93</v>
      </c>
      <c r="DQ19" s="16">
        <f>VLOOKUP(DQ$8,Conditions!$A:$R,$C19,FALSE)</f>
        <v>93</v>
      </c>
      <c r="DR19" s="16">
        <f>VLOOKUP(DR$8,Conditions!$A:$R,$C19,FALSE)</f>
        <v>93</v>
      </c>
      <c r="DS19" s="16">
        <f>VLOOKUP(DS$8,Conditions!$A:$R,$C19,FALSE)</f>
        <v>93</v>
      </c>
      <c r="DT19" s="16">
        <f>VLOOKUP(DT$8,Conditions!$A:$R,$C19,FALSE)</f>
        <v>93</v>
      </c>
      <c r="DU19" s="16">
        <f>VLOOKUP(DU$8,Conditions!$A:$R,$C19,FALSE)</f>
        <v>93</v>
      </c>
      <c r="DV19" s="16">
        <f>VLOOKUP(DV$8,Conditions!$A:$R,$C19,FALSE)</f>
        <v>93</v>
      </c>
      <c r="DW19" s="16">
        <f>VLOOKUP(DW$8,Conditions!$A:$R,$C19,FALSE)</f>
        <v>93</v>
      </c>
      <c r="DX19" s="16">
        <f>VLOOKUP(DX$8,Conditions!$A:$R,$C19,FALSE)</f>
        <v>93</v>
      </c>
      <c r="DY19" s="16">
        <f>VLOOKUP(DY$8,Conditions!$A:$R,$C19,FALSE)</f>
        <v>93</v>
      </c>
      <c r="DZ19" s="16">
        <f>VLOOKUP(DZ$8,Conditions!$A:$R,$C19,FALSE)</f>
        <v>93</v>
      </c>
      <c r="EA19" s="16">
        <f>VLOOKUP(EA$8,Conditions!$A:$R,$C19,FALSE)</f>
        <v>132</v>
      </c>
      <c r="EB19" s="16">
        <f>VLOOKUP(EB$8,Conditions!$A:$R,$C19,FALSE)</f>
        <v>132</v>
      </c>
      <c r="EC19" s="16">
        <f>VLOOKUP(EC$8,Conditions!$A:$R,$C19,FALSE)</f>
        <v>132</v>
      </c>
      <c r="ED19" s="16">
        <f>VLOOKUP(ED$8,Conditions!$A:$R,$C19,FALSE)</f>
        <v>132</v>
      </c>
      <c r="EE19" s="16">
        <f>VLOOKUP(EE$8,Conditions!$A:$R,$C19,FALSE)</f>
        <v>132</v>
      </c>
      <c r="EF19" s="16">
        <f>VLOOKUP(EF$8,Conditions!$A:$R,$C19,FALSE)</f>
        <v>132</v>
      </c>
      <c r="EG19" s="16">
        <f>VLOOKUP(EG$8,Conditions!$A:$R,$C19,FALSE)</f>
        <v>132</v>
      </c>
      <c r="EH19" s="16">
        <f>VLOOKUP(EH$8,Conditions!$A:$R,$C19,FALSE)</f>
        <v>132</v>
      </c>
      <c r="EI19" s="16">
        <f>VLOOKUP(EI$8,Conditions!$A:$R,$C19,FALSE)</f>
        <v>132</v>
      </c>
      <c r="EJ19" s="16">
        <f>VLOOKUP(EJ$8,Conditions!$A:$R,$C19,FALSE)</f>
        <v>132</v>
      </c>
      <c r="EK19" s="16">
        <f>VLOOKUP(EK$8,Conditions!$A:$R,$C19,FALSE)</f>
        <v>175</v>
      </c>
      <c r="EL19" s="16">
        <f>VLOOKUP(EL$8,Conditions!$A:$R,$C19,FALSE)</f>
        <v>175</v>
      </c>
      <c r="EM19" s="16">
        <f>VLOOKUP(EM$8,Conditions!$A:$R,$C19,FALSE)</f>
        <v>175</v>
      </c>
      <c r="EN19" s="16">
        <f>VLOOKUP(EN$8,Conditions!$A:$R,$C19,FALSE)</f>
        <v>175</v>
      </c>
      <c r="EO19" s="16">
        <f>VLOOKUP(EO$8,Conditions!$A:$R,$C19,FALSE)</f>
        <v>175</v>
      </c>
      <c r="EP19" s="16">
        <f>VLOOKUP(EP$8,Conditions!$A:$R,$C19,FALSE)</f>
        <v>175</v>
      </c>
      <c r="EQ19" s="16">
        <f>VLOOKUP(EQ$8,Conditions!$A:$R,$C19,FALSE)</f>
        <v>175</v>
      </c>
      <c r="ER19" s="16">
        <f>VLOOKUP(ER$8,Conditions!$A:$R,$C19,FALSE)</f>
        <v>219</v>
      </c>
      <c r="ES19" s="16">
        <f>VLOOKUP(ES$8,Conditions!$A:$R,$C19,FALSE)</f>
        <v>219</v>
      </c>
      <c r="ET19" s="16">
        <f>VLOOKUP(ET$8,Conditions!$A:$R,$C19,FALSE)</f>
        <v>219</v>
      </c>
      <c r="EU19" s="16">
        <f>VLOOKUP(EU$8,Conditions!$A:$R,$C19,FALSE)</f>
        <v>219</v>
      </c>
      <c r="EV19" s="16">
        <f>VLOOKUP(EV$8,Conditions!$A:$R,$C19,FALSE)</f>
        <v>219</v>
      </c>
      <c r="EW19" s="16">
        <f>VLOOKUP(EW$8,Conditions!$A:$R,$C19,FALSE)</f>
        <v>219</v>
      </c>
      <c r="EX19" s="16">
        <f>VLOOKUP(EX$8,Conditions!$A:$R,$C19,FALSE)</f>
        <v>219</v>
      </c>
      <c r="EY19" s="16">
        <f>VLOOKUP(EY$8,Conditions!$A:$R,$C19,FALSE)</f>
        <v>219</v>
      </c>
      <c r="EZ19" s="16">
        <f>VLOOKUP(EZ$8,Conditions!$A:$R,$C19,FALSE)</f>
        <v>219</v>
      </c>
      <c r="FA19" s="16">
        <f>VLOOKUP(FA$8,Conditions!$A:$R,$C19,FALSE)</f>
        <v>219</v>
      </c>
      <c r="FB19" s="16">
        <f>VLOOKUP(FB$8,Conditions!$A:$R,$C19,FALSE)</f>
        <v>219</v>
      </c>
      <c r="FC19" s="16">
        <f>VLOOKUP(FC$8,Conditions!$A:$R,$C19,FALSE)</f>
        <v>219</v>
      </c>
      <c r="FD19" s="16">
        <f>VLOOKUP(FD$8,Conditions!$A:$R,$C19,FALSE)</f>
        <v>219</v>
      </c>
      <c r="FE19" s="16">
        <f>VLOOKUP(FE$8,Conditions!$A:$R,$C19,FALSE)</f>
        <v>219</v>
      </c>
      <c r="FF19" s="16">
        <f>VLOOKUP(FF$8,Conditions!$A:$R,$C19,FALSE)</f>
        <v>219</v>
      </c>
      <c r="FG19" s="16">
        <f>VLOOKUP(FG$8,Conditions!$A:$R,$C19,FALSE)</f>
        <v>219</v>
      </c>
      <c r="FH19" s="16">
        <f>VLOOKUP(FH$8,Conditions!$A:$R,$C19,FALSE)</f>
        <v>219</v>
      </c>
      <c r="FI19" s="16">
        <f>VLOOKUP(FI$8,Conditions!$A:$R,$C19,FALSE)</f>
        <v>219</v>
      </c>
      <c r="FJ19" s="16">
        <f>VLOOKUP(FJ$8,Conditions!$A:$R,$C19,FALSE)</f>
        <v>219</v>
      </c>
      <c r="FK19" s="16">
        <f>VLOOKUP(FK$8,Conditions!$A:$R,$C19,FALSE)</f>
        <v>219</v>
      </c>
      <c r="FL19" s="16">
        <f>VLOOKUP(FL$8,Conditions!$A:$R,$C19,FALSE)</f>
        <v>219</v>
      </c>
      <c r="FM19" s="16">
        <f>VLOOKUP(FM$8,Conditions!$A:$R,$C19,FALSE)</f>
        <v>219</v>
      </c>
      <c r="FN19" s="16">
        <f>VLOOKUP(FN$8,Conditions!$A:$R,$C19,FALSE)</f>
        <v>31</v>
      </c>
      <c r="FO19" s="16">
        <f>VLOOKUP(FO$8,Conditions!$A:$R,$C19,FALSE)</f>
        <v>31</v>
      </c>
      <c r="FP19" s="16">
        <f>VLOOKUP(FP$8,Conditions!$A:$R,$C19,FALSE)</f>
        <v>31</v>
      </c>
      <c r="FQ19" s="16">
        <f>VLOOKUP(FQ$8,Conditions!$A:$R,$C19,FALSE)</f>
        <v>31</v>
      </c>
      <c r="FR19" s="16">
        <f>VLOOKUP(FR$8,Conditions!$A:$R,$C19,FALSE)</f>
        <v>31</v>
      </c>
      <c r="FS19" s="16">
        <f>VLOOKUP(FS$8,Conditions!$A:$R,$C19,FALSE)</f>
        <v>31</v>
      </c>
      <c r="FT19" s="16">
        <f>VLOOKUP(FT$8,Conditions!$A:$R,$C19,FALSE)</f>
        <v>31</v>
      </c>
      <c r="FU19" s="16">
        <f>VLOOKUP(FU$8,Conditions!$A:$R,$C19,FALSE)</f>
        <v>31</v>
      </c>
      <c r="FV19" s="16">
        <f>VLOOKUP(FV$8,Conditions!$A:$R,$C19,FALSE)</f>
        <v>264</v>
      </c>
      <c r="FW19" s="16">
        <f>VLOOKUP(FW$8,Conditions!$A:$R,$C19,FALSE)</f>
        <v>264</v>
      </c>
      <c r="FX19" s="16">
        <f>VLOOKUP(FX$8,Conditions!$A:$R,$C19,FALSE)</f>
        <v>264</v>
      </c>
      <c r="FY19" s="16">
        <f>VLOOKUP(FY$8,Conditions!$A:$R,$C19,FALSE)</f>
        <v>264</v>
      </c>
      <c r="FZ19" s="16">
        <f>VLOOKUP(FZ$8,Conditions!$A:$R,$C19,FALSE)</f>
        <v>264</v>
      </c>
      <c r="GA19" s="16">
        <f>VLOOKUP(GA$8,Conditions!$A:$R,$C19,FALSE)</f>
        <v>264</v>
      </c>
      <c r="GB19" s="16">
        <f>VLOOKUP(GB$8,Conditions!$A:$R,$C19,FALSE)</f>
        <v>264</v>
      </c>
      <c r="GC19" s="16">
        <f>VLOOKUP(GC$8,Conditions!$A:$R,$C19,FALSE)</f>
        <v>264</v>
      </c>
      <c r="GD19" s="16">
        <f>VLOOKUP(GD$8,Conditions!$A:$R,$C19,FALSE)</f>
        <v>264</v>
      </c>
      <c r="GE19" s="16">
        <f>VLOOKUP(GE$8,Conditions!$A:$R,$C19,FALSE)</f>
        <v>264</v>
      </c>
      <c r="GF19" s="16">
        <f>VLOOKUP(GF$8,Conditions!$A:$R,$C19,FALSE)</f>
        <v>264</v>
      </c>
      <c r="GG19" s="16">
        <f>VLOOKUP(GG$8,Conditions!$A:$R,$C19,FALSE)</f>
        <v>264</v>
      </c>
      <c r="GH19" s="16">
        <f>VLOOKUP(GH$8,Conditions!$A:$R,$C19,FALSE)</f>
        <v>264</v>
      </c>
      <c r="GI19" s="16">
        <f>VLOOKUP(GI$8,Conditions!$A:$R,$C19,FALSE)</f>
        <v>264</v>
      </c>
      <c r="GJ19" s="16">
        <f>VLOOKUP(GJ$8,Conditions!$A:$R,$C19,FALSE)</f>
        <v>264</v>
      </c>
      <c r="GK19" s="16">
        <f>VLOOKUP(GK$8,Conditions!$A:$R,$C19,FALSE)</f>
        <v>264</v>
      </c>
      <c r="GL19" s="16">
        <f>VLOOKUP(GL$8,Conditions!$A:$R,$C19,FALSE)</f>
        <v>264</v>
      </c>
      <c r="GM19" s="16">
        <f>VLOOKUP(GM$8,Conditions!$A:$R,$C19,FALSE)</f>
        <v>264</v>
      </c>
      <c r="GN19" s="16">
        <f>VLOOKUP(GN$8,Conditions!$A:$R,$C19,FALSE)</f>
        <v>264</v>
      </c>
      <c r="GO19" s="16">
        <f>VLOOKUP(GO$8,Conditions!$A:$R,$C19,FALSE)</f>
        <v>264</v>
      </c>
      <c r="GP19" s="16">
        <f>VLOOKUP(GP$8,Conditions!$A:$R,$C19,FALSE)</f>
        <v>264</v>
      </c>
      <c r="GQ19" s="16">
        <f>VLOOKUP(GQ$8,Conditions!$A:$R,$C19,FALSE)</f>
        <v>264</v>
      </c>
      <c r="GR19" s="16">
        <f>VLOOKUP(GR$8,Conditions!$A:$R,$C19,FALSE)</f>
        <v>264</v>
      </c>
      <c r="GS19" s="16">
        <f>VLOOKUP(GS$8,Conditions!$A:$R,$C19,FALSE)</f>
        <v>264</v>
      </c>
      <c r="GT19" s="16">
        <f>VLOOKUP(GT$8,Conditions!$A:$R,$C19,FALSE)</f>
        <v>264</v>
      </c>
      <c r="GU19" s="16">
        <f>VLOOKUP(GU$8,Conditions!$A:$R,$C19,FALSE)</f>
        <v>264</v>
      </c>
      <c r="GV19" s="16">
        <f>VLOOKUP(GV$8,Conditions!$A:$R,$C19,FALSE)</f>
        <v>264</v>
      </c>
      <c r="GW19" s="16">
        <f>VLOOKUP(GW$8,Conditions!$A:$R,$C19,FALSE)</f>
        <v>264</v>
      </c>
      <c r="GX19" s="16">
        <f>VLOOKUP(GX$8,Conditions!$A:$R,$C19,FALSE)</f>
        <v>264</v>
      </c>
      <c r="GY19" s="16">
        <f>VLOOKUP(GY$8,Conditions!$A:$R,$C19,FALSE)</f>
        <v>264</v>
      </c>
      <c r="GZ19" s="16">
        <f>VLOOKUP(GZ$8,Conditions!$A:$R,$C19,FALSE)</f>
        <v>264</v>
      </c>
      <c r="HA19" s="16">
        <f>VLOOKUP(HA$8,Conditions!$A:$R,$C19,FALSE)</f>
        <v>264</v>
      </c>
      <c r="HB19" s="16">
        <f>VLOOKUP(HB$8,Conditions!$A:$R,$C19,FALSE)</f>
        <v>264</v>
      </c>
      <c r="HC19" s="16">
        <f>VLOOKUP(HC$8,Conditions!$A:$R,$C19,FALSE)</f>
        <v>264</v>
      </c>
      <c r="HD19" s="16">
        <f>VLOOKUP(HD$8,Conditions!$A:$R,$C19,FALSE)</f>
        <v>264</v>
      </c>
      <c r="HE19" s="16">
        <f>VLOOKUP(HE$8,Conditions!$A:$R,$C19,FALSE)</f>
        <v>264</v>
      </c>
      <c r="HF19" s="16">
        <f>VLOOKUP(HF$8,Conditions!$A:$R,$C19,FALSE)</f>
        <v>264</v>
      </c>
      <c r="HG19" s="16">
        <f>VLOOKUP(HG$8,Conditions!$A:$R,$C19,FALSE)</f>
        <v>264</v>
      </c>
      <c r="HH19" s="16">
        <f>VLOOKUP(HH$8,Conditions!$A:$R,$C19,FALSE)</f>
        <v>264</v>
      </c>
      <c r="HI19" s="16">
        <f>VLOOKUP(HI$8,Conditions!$A:$R,$C19,FALSE)</f>
        <v>264</v>
      </c>
      <c r="HJ19" s="16">
        <f>VLOOKUP(HJ$8,Conditions!$A:$R,$C19,FALSE)</f>
        <v>264</v>
      </c>
    </row>
    <row r="20" spans="2:218" s="3" customFormat="1" x14ac:dyDescent="0.25">
      <c r="B20" s="39" t="s">
        <v>93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</row>
    <row r="21" spans="2:218" s="3" customFormat="1" x14ac:dyDescent="0.25">
      <c r="B21" s="31" t="s">
        <v>43</v>
      </c>
      <c r="C21" s="16"/>
      <c r="D21" s="16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</row>
    <row r="22" spans="2:218" s="3" customFormat="1" ht="30" x14ac:dyDescent="0.25">
      <c r="B22" s="95" t="s">
        <v>250</v>
      </c>
      <c r="C22" s="16">
        <v>16</v>
      </c>
      <c r="D22" s="16"/>
      <c r="E22" s="116">
        <f>VLOOKUP(E$8,Conditions!$A:$R,$C22,FALSE)</f>
        <v>3904.1491948994531</v>
      </c>
      <c r="F22" s="116">
        <f>VLOOKUP(F$8,Conditions!$A:$R,$C22,FALSE)</f>
        <v>3904.1491948994531</v>
      </c>
      <c r="G22" s="116">
        <f>VLOOKUP(G$8,Conditions!$A:$R,$C22,FALSE)</f>
        <v>3904.1491948994531</v>
      </c>
      <c r="H22" s="116">
        <f>VLOOKUP(H$8,Conditions!$A:$R,$C22,FALSE)</f>
        <v>3904.1491948994531</v>
      </c>
      <c r="I22" s="116">
        <f>VLOOKUP(I$8,Conditions!$A:$R,$C22,FALSE)</f>
        <v>3904.1491948994531</v>
      </c>
      <c r="J22" s="116">
        <f>VLOOKUP(J$8,Conditions!$A:$R,$C22,FALSE)</f>
        <v>3904.1491948994531</v>
      </c>
      <c r="K22" s="116">
        <f>VLOOKUP(K$8,Conditions!$A:$R,$C22,FALSE)</f>
        <v>3904.1491948994531</v>
      </c>
      <c r="L22" s="116">
        <f>VLOOKUP(L$8,Conditions!$A:$R,$C22,FALSE)</f>
        <v>3904.1491948994531</v>
      </c>
      <c r="M22" s="116">
        <f>VLOOKUP(M$8,Conditions!$A:$R,$C22,FALSE)</f>
        <v>3904.1491948994531</v>
      </c>
      <c r="N22" s="116">
        <f>VLOOKUP(N$8,Conditions!$A:$R,$C22,FALSE)</f>
        <v>4373.4990640006354</v>
      </c>
      <c r="O22" s="116">
        <f>VLOOKUP(O$8,Conditions!$A:$R,$C22,FALSE)</f>
        <v>4373.4990640006354</v>
      </c>
      <c r="P22" s="116">
        <f>VLOOKUP(P$8,Conditions!$A:$R,$C22,FALSE)</f>
        <v>4373.4990640006354</v>
      </c>
      <c r="Q22" s="116">
        <f>VLOOKUP(Q$8,Conditions!$A:$R,$C22,FALSE)</f>
        <v>4373.4990640006354</v>
      </c>
      <c r="R22" s="116">
        <f>VLOOKUP(R$8,Conditions!$A:$R,$C22,FALSE)</f>
        <v>4373.4990640006354</v>
      </c>
      <c r="S22" s="116">
        <f>VLOOKUP(S$8,Conditions!$A:$R,$C22,FALSE)</f>
        <v>4373.4990640006354</v>
      </c>
      <c r="T22" s="116">
        <f>VLOOKUP(T$8,Conditions!$A:$R,$C22,FALSE)</f>
        <v>4373.4990640006354</v>
      </c>
      <c r="U22" s="116">
        <f>VLOOKUP(U$8,Conditions!$A:$R,$C22,FALSE)</f>
        <v>4373.4990640006354</v>
      </c>
      <c r="V22" s="116">
        <f>VLOOKUP(V$8,Conditions!$A:$R,$C22,FALSE)</f>
        <v>4373.4990640006354</v>
      </c>
      <c r="W22" s="116">
        <f>VLOOKUP(W$8,Conditions!$A:$R,$C22,FALSE)</f>
        <v>4373.4990640006354</v>
      </c>
      <c r="X22" s="116">
        <f>VLOOKUP(X$8,Conditions!$A:$R,$C22,FALSE)</f>
        <v>3465.0799625144759</v>
      </c>
      <c r="Y22" s="116">
        <f>VLOOKUP(Y$8,Conditions!$A:$R,$C22,FALSE)</f>
        <v>3465.0799625144759</v>
      </c>
      <c r="Z22" s="116">
        <f>VLOOKUP(Z$8,Conditions!$A:$R,$C22,FALSE)</f>
        <v>3465.0799625144759</v>
      </c>
      <c r="AA22" s="116">
        <f>VLOOKUP(AA$8,Conditions!$A:$R,$C22,FALSE)</f>
        <v>3465.0799625144759</v>
      </c>
      <c r="AB22" s="116">
        <f>VLOOKUP(AB$8,Conditions!$A:$R,$C22,FALSE)</f>
        <v>3465.0799625144759</v>
      </c>
      <c r="AC22" s="116">
        <f>VLOOKUP(AC$8,Conditions!$A:$R,$C22,FALSE)</f>
        <v>3465.0799625144759</v>
      </c>
      <c r="AD22" s="116">
        <f>VLOOKUP(AD$8,Conditions!$A:$R,$C22,FALSE)</f>
        <v>3465.0799625144759</v>
      </c>
      <c r="AE22" s="116">
        <f>VLOOKUP(AE$8,Conditions!$A:$R,$C22,FALSE)</f>
        <v>3465.0799625144759</v>
      </c>
      <c r="AF22" s="116">
        <f>VLOOKUP(AF$8,Conditions!$A:$R,$C22,FALSE)</f>
        <v>3465.0799625144759</v>
      </c>
      <c r="AG22" s="116">
        <f>VLOOKUP(AG$8,Conditions!$A:$R,$C22,FALSE)</f>
        <v>3465.0799625144759</v>
      </c>
      <c r="AH22" s="116">
        <f>VLOOKUP(AH$8,Conditions!$A:$R,$C22,FALSE)</f>
        <v>3465.0799625144759</v>
      </c>
      <c r="AI22" s="116">
        <f>VLOOKUP(AI$8,Conditions!$A:$R,$C22,FALSE)</f>
        <v>3465.0799625144759</v>
      </c>
      <c r="AJ22" s="116">
        <f>VLOOKUP(AJ$8,Conditions!$A:$R,$C22,FALSE)</f>
        <v>3465.0799625144759</v>
      </c>
      <c r="AK22" s="116">
        <f>VLOOKUP(AK$8,Conditions!$A:$R,$C22,FALSE)</f>
        <v>3465.0799625144759</v>
      </c>
      <c r="AL22" s="116">
        <f>VLOOKUP(AL$8,Conditions!$A:$R,$C22,FALSE)</f>
        <v>3465.0799625144759</v>
      </c>
      <c r="AM22" s="116">
        <f>VLOOKUP(AM$8,Conditions!$A:$R,$C22,FALSE)</f>
        <v>3465.0799625144759</v>
      </c>
      <c r="AN22" s="116">
        <f>VLOOKUP(AN$8,Conditions!$A:$R,$C22,FALSE)</f>
        <v>3465.0799625144759</v>
      </c>
      <c r="AO22" s="116">
        <f>VLOOKUP(AO$8,Conditions!$A:$R,$C22,FALSE)</f>
        <v>3465.0799625144759</v>
      </c>
      <c r="AP22" s="116">
        <f>VLOOKUP(AP$8,Conditions!$A:$R,$C22,FALSE)</f>
        <v>3465.0799625144759</v>
      </c>
      <c r="AQ22" s="116">
        <f>VLOOKUP(AQ$8,Conditions!$A:$R,$C22,FALSE)</f>
        <v>3465.0799625144759</v>
      </c>
      <c r="AR22" s="116">
        <f>VLOOKUP(AR$8,Conditions!$A:$R,$C22,FALSE)</f>
        <v>3970.7665956751043</v>
      </c>
      <c r="AS22" s="116">
        <f>VLOOKUP(AS$8,Conditions!$A:$R,$C22,FALSE)</f>
        <v>3970.7665956751043</v>
      </c>
      <c r="AT22" s="116">
        <f>VLOOKUP(AT$8,Conditions!$A:$R,$C22,FALSE)</f>
        <v>3970.7665956751043</v>
      </c>
      <c r="AU22" s="116">
        <f>VLOOKUP(AU$8,Conditions!$A:$R,$C22,FALSE)</f>
        <v>3970.7665956751043</v>
      </c>
      <c r="AV22" s="116">
        <f>VLOOKUP(AV$8,Conditions!$A:$R,$C22,FALSE)</f>
        <v>3970.7665956751043</v>
      </c>
      <c r="AW22" s="116">
        <f>VLOOKUP(AW$8,Conditions!$A:$R,$C22,FALSE)</f>
        <v>3970.7665956751043</v>
      </c>
      <c r="AX22" s="116">
        <f>VLOOKUP(AX$8,Conditions!$A:$R,$C22,FALSE)</f>
        <v>3970.7665956751043</v>
      </c>
      <c r="AY22" s="116">
        <f>VLOOKUP(AY$8,Conditions!$A:$R,$C22,FALSE)</f>
        <v>3970.7665956751043</v>
      </c>
      <c r="AZ22" s="116">
        <f>VLOOKUP(AZ$8,Conditions!$A:$R,$C22,FALSE)</f>
        <v>3970.7665956751043</v>
      </c>
      <c r="BA22" s="116">
        <f>VLOOKUP(BA$8,Conditions!$A:$R,$C22,FALSE)</f>
        <v>1436.277302528719</v>
      </c>
      <c r="BB22" s="116">
        <f>VLOOKUP(BB$8,Conditions!$A:$R,$C22,FALSE)</f>
        <v>1436.277302528719</v>
      </c>
      <c r="BC22" s="116">
        <f>VLOOKUP(BC$8,Conditions!$A:$R,$C22,FALSE)</f>
        <v>1436.277302528719</v>
      </c>
      <c r="BD22" s="116">
        <f>VLOOKUP(BD$8,Conditions!$A:$R,$C22,FALSE)</f>
        <v>1436.277302528719</v>
      </c>
      <c r="BE22" s="116">
        <f>VLOOKUP(BE$8,Conditions!$A:$R,$C22,FALSE)</f>
        <v>1436.277302528719</v>
      </c>
      <c r="BF22" s="116">
        <f>VLOOKUP(BF$8,Conditions!$A:$R,$C22,FALSE)</f>
        <v>1436.277302528719</v>
      </c>
      <c r="BG22" s="116">
        <f>VLOOKUP(BG$8,Conditions!$A:$R,$C22,FALSE)</f>
        <v>1436.277302528719</v>
      </c>
      <c r="BH22" s="116">
        <f>VLOOKUP(BH$8,Conditions!$A:$R,$C22,FALSE)</f>
        <v>1436.277302528719</v>
      </c>
      <c r="BI22" s="116">
        <f>VLOOKUP(BI$8,Conditions!$A:$R,$C22,FALSE)</f>
        <v>1436.277302528719</v>
      </c>
      <c r="BJ22" s="116">
        <f>VLOOKUP(BJ$8,Conditions!$A:$R,$C22,FALSE)</f>
        <v>1436.277302528719</v>
      </c>
      <c r="BK22" s="116">
        <f>VLOOKUP(BK$8,Conditions!$A:$R,$C22,FALSE)</f>
        <v>1436.277302528719</v>
      </c>
      <c r="BL22" s="116">
        <f>VLOOKUP(BL$8,Conditions!$A:$R,$C22,FALSE)</f>
        <v>1436.277302528719</v>
      </c>
      <c r="BM22" s="116">
        <f>VLOOKUP(BM$8,Conditions!$A:$R,$C22,FALSE)</f>
        <v>1436.277302528719</v>
      </c>
      <c r="BN22" s="116">
        <f>VLOOKUP(BN$8,Conditions!$A:$R,$C22,FALSE)</f>
        <v>1436.277302528719</v>
      </c>
      <c r="BO22" s="116">
        <f>VLOOKUP(BO$8,Conditions!$A:$R,$C22,FALSE)</f>
        <v>1436.277302528719</v>
      </c>
      <c r="BP22" s="116">
        <f>VLOOKUP(BP$8,Conditions!$A:$R,$C22,FALSE)</f>
        <v>1436.277302528719</v>
      </c>
      <c r="BQ22" s="116">
        <f>VLOOKUP(BQ$8,Conditions!$A:$R,$C22,FALSE)</f>
        <v>1436.277302528719</v>
      </c>
      <c r="BR22" s="116">
        <f>VLOOKUP(BR$8,Conditions!$A:$R,$C22,FALSE)</f>
        <v>1436.277302528719</v>
      </c>
      <c r="BS22" s="116">
        <f>VLOOKUP(BS$8,Conditions!$A:$R,$C22,FALSE)</f>
        <v>1436.277302528719</v>
      </c>
      <c r="BT22" s="116">
        <f>VLOOKUP(BT$8,Conditions!$A:$R,$C22,FALSE)</f>
        <v>1436.277302528719</v>
      </c>
      <c r="BU22" s="116">
        <f>VLOOKUP(BU$8,Conditions!$A:$R,$C22,FALSE)</f>
        <v>1436.277302528719</v>
      </c>
      <c r="BV22" s="116">
        <f>VLOOKUP(BV$8,Conditions!$A:$R,$C22,FALSE)</f>
        <v>1436.277302528719</v>
      </c>
      <c r="BW22" s="116">
        <f>VLOOKUP(BW$8,Conditions!$A:$R,$C22,FALSE)</f>
        <v>1436.277302528719</v>
      </c>
      <c r="BX22" s="116">
        <f>VLOOKUP(BX$8,Conditions!$A:$R,$C22,FALSE)</f>
        <v>1436.277302528719</v>
      </c>
      <c r="BY22" s="116">
        <f>VLOOKUP(BY$8,Conditions!$A:$R,$C22,FALSE)</f>
        <v>1436.277302528719</v>
      </c>
      <c r="BZ22" s="116">
        <f>VLOOKUP(BZ$8,Conditions!$A:$R,$C22,FALSE)</f>
        <v>1436.277302528719</v>
      </c>
      <c r="CA22" s="116">
        <f>VLOOKUP(CA$8,Conditions!$A:$R,$C22,FALSE)</f>
        <v>1436.277302528719</v>
      </c>
      <c r="CB22" s="116">
        <f>VLOOKUP(CB$8,Conditions!$A:$R,$C22,FALSE)</f>
        <v>1436.277302528719</v>
      </c>
      <c r="CC22" s="116">
        <f>VLOOKUP(CC$8,Conditions!$A:$R,$C22,FALSE)</f>
        <v>1436.277302528719</v>
      </c>
      <c r="CD22" s="116">
        <f>VLOOKUP(CD$8,Conditions!$A:$R,$C22,FALSE)</f>
        <v>1436.277302528719</v>
      </c>
      <c r="CE22" s="116">
        <f>VLOOKUP(CE$8,Conditions!$A:$R,$C22,FALSE)</f>
        <v>1436.277302528719</v>
      </c>
      <c r="CF22" s="116">
        <f>VLOOKUP(CF$8,Conditions!$A:$R,$C22,FALSE)</f>
        <v>1436.277302528719</v>
      </c>
      <c r="CG22" s="116">
        <f>VLOOKUP(CG$8,Conditions!$A:$R,$C22,FALSE)</f>
        <v>1436.277302528719</v>
      </c>
      <c r="CH22" s="116">
        <f>VLOOKUP(CH$8,Conditions!$A:$R,$C22,FALSE)</f>
        <v>1436.277302528719</v>
      </c>
      <c r="CI22" s="116">
        <f>VLOOKUP(CI$8,Conditions!$A:$R,$C22,FALSE)</f>
        <v>1436.277302528719</v>
      </c>
      <c r="CJ22" s="116">
        <f>VLOOKUP(CJ$8,Conditions!$A:$R,$C22,FALSE)</f>
        <v>1436.277302528719</v>
      </c>
      <c r="CK22" s="116">
        <f>VLOOKUP(CK$8,Conditions!$A:$R,$C22,FALSE)</f>
        <v>1436.277302528719</v>
      </c>
      <c r="CL22" s="116">
        <f>VLOOKUP(CL$8,Conditions!$A:$R,$C22,FALSE)</f>
        <v>1436.277302528719</v>
      </c>
      <c r="CM22" s="116">
        <f>VLOOKUP(CM$8,Conditions!$A:$R,$C22,FALSE)</f>
        <v>1436.277302528719</v>
      </c>
      <c r="CN22" s="116">
        <f>VLOOKUP(CN$8,Conditions!$A:$R,$C22,FALSE)</f>
        <v>3465.0799625144759</v>
      </c>
      <c r="CO22" s="116">
        <f>VLOOKUP(CO$8,Conditions!$A:$R,$C22,FALSE)</f>
        <v>3465.0799625144759</v>
      </c>
      <c r="CP22" s="116">
        <f>VLOOKUP(CP$8,Conditions!$A:$R,$C22,FALSE)</f>
        <v>3465.0799625144759</v>
      </c>
      <c r="CQ22" s="116">
        <f>VLOOKUP(CQ$8,Conditions!$A:$R,$C22,FALSE)</f>
        <v>3465.0799625144759</v>
      </c>
      <c r="CR22" s="116">
        <f>VLOOKUP(CR$8,Conditions!$A:$R,$C22,FALSE)</f>
        <v>3465.0799625144759</v>
      </c>
      <c r="CS22" s="116">
        <f>VLOOKUP(CS$8,Conditions!$A:$R,$C22,FALSE)</f>
        <v>3465.0799625144759</v>
      </c>
      <c r="CT22" s="116">
        <f>VLOOKUP(CT$8,Conditions!$A:$R,$C22,FALSE)</f>
        <v>3465.0799625144759</v>
      </c>
      <c r="CU22" s="116">
        <f>VLOOKUP(CU$8,Conditions!$A:$R,$C22,FALSE)</f>
        <v>3465.0799625144759</v>
      </c>
      <c r="CV22" s="116">
        <f>VLOOKUP(CV$8,Conditions!$A:$R,$C22,FALSE)</f>
        <v>3465.0799625144759</v>
      </c>
      <c r="CW22" s="116">
        <f>VLOOKUP(CW$8,Conditions!$A:$R,$C22,FALSE)</f>
        <v>3465.0799625144759</v>
      </c>
      <c r="CX22" s="116">
        <f>VLOOKUP(CX$8,Conditions!$A:$R,$C22,FALSE)</f>
        <v>3465.0799625144759</v>
      </c>
      <c r="CY22" s="116">
        <f>VLOOKUP(CY$8,Conditions!$A:$R,$C22,FALSE)</f>
        <v>3465.0799625144759</v>
      </c>
      <c r="CZ22" s="116">
        <f>VLOOKUP(CZ$8,Conditions!$A:$R,$C22,FALSE)</f>
        <v>3465.0799625144759</v>
      </c>
      <c r="DA22" s="116">
        <f>VLOOKUP(DA$8,Conditions!$A:$R,$C22,FALSE)</f>
        <v>3465.0799625144759</v>
      </c>
      <c r="DB22" s="116">
        <f>VLOOKUP(DB$8,Conditions!$A:$R,$C22,FALSE)</f>
        <v>3465.0799625144759</v>
      </c>
      <c r="DC22" s="116">
        <f>VLOOKUP(DC$8,Conditions!$A:$R,$C22,FALSE)</f>
        <v>3465.0799625144759</v>
      </c>
      <c r="DD22" s="116">
        <f>VLOOKUP(DD$8,Conditions!$A:$R,$C22,FALSE)</f>
        <v>3465.0799625144759</v>
      </c>
      <c r="DE22" s="116">
        <f>VLOOKUP(DE$8,Conditions!$A:$R,$C22,FALSE)</f>
        <v>3465.0799625144759</v>
      </c>
      <c r="DF22" s="116">
        <f>VLOOKUP(DF$8,Conditions!$A:$R,$C22,FALSE)</f>
        <v>3465.0799625144759</v>
      </c>
      <c r="DG22" s="116">
        <f>VLOOKUP(DG$8,Conditions!$A:$R,$C22,FALSE)</f>
        <v>3465.0799625144759</v>
      </c>
      <c r="DH22" s="116">
        <f>VLOOKUP(DH$8,Conditions!$A:$R,$C22,FALSE)</f>
        <v>3465.0799625144759</v>
      </c>
      <c r="DI22" s="116">
        <f>VLOOKUP(DI$8,Conditions!$A:$R,$C22,FALSE)</f>
        <v>3465.0799625144759</v>
      </c>
      <c r="DJ22" s="116">
        <f>VLOOKUP(DJ$8,Conditions!$A:$R,$C22,FALSE)</f>
        <v>3465.0799625144759</v>
      </c>
      <c r="DK22" s="116">
        <f>VLOOKUP(DK$8,Conditions!$A:$R,$C22,FALSE)</f>
        <v>3465.0799625144759</v>
      </c>
      <c r="DL22" s="116">
        <f>VLOOKUP(DL$8,Conditions!$A:$R,$C22,FALSE)</f>
        <v>3465.0799625144759</v>
      </c>
      <c r="DM22" s="116">
        <f>VLOOKUP(DM$8,Conditions!$A:$R,$C22,FALSE)</f>
        <v>3465.0799625144759</v>
      </c>
      <c r="DN22" s="116">
        <f>VLOOKUP(DN$8,Conditions!$A:$R,$C22,FALSE)</f>
        <v>3465.0799625144759</v>
      </c>
      <c r="DO22" s="116">
        <f>VLOOKUP(DO$8,Conditions!$A:$R,$C22,FALSE)</f>
        <v>3465.0799625144759</v>
      </c>
      <c r="DP22" s="116">
        <f>VLOOKUP(DP$8,Conditions!$A:$R,$C22,FALSE)</f>
        <v>3465.0799625144759</v>
      </c>
      <c r="DQ22" s="116">
        <f>VLOOKUP(DQ$8,Conditions!$A:$R,$C22,FALSE)</f>
        <v>3465.0799625144759</v>
      </c>
      <c r="DR22" s="116">
        <f>VLOOKUP(DR$8,Conditions!$A:$R,$C22,FALSE)</f>
        <v>3465.0799625144759</v>
      </c>
      <c r="DS22" s="116">
        <f>VLOOKUP(DS$8,Conditions!$A:$R,$C22,FALSE)</f>
        <v>3465.0799625144759</v>
      </c>
      <c r="DT22" s="116">
        <f>VLOOKUP(DT$8,Conditions!$A:$R,$C22,FALSE)</f>
        <v>3465.0799625144759</v>
      </c>
      <c r="DU22" s="116">
        <f>VLOOKUP(DU$8,Conditions!$A:$R,$C22,FALSE)</f>
        <v>3465.0799625144759</v>
      </c>
      <c r="DV22" s="116">
        <f>VLOOKUP(DV$8,Conditions!$A:$R,$C22,FALSE)</f>
        <v>3465.0799625144759</v>
      </c>
      <c r="DW22" s="116">
        <f>VLOOKUP(DW$8,Conditions!$A:$R,$C22,FALSE)</f>
        <v>3465.0799625144759</v>
      </c>
      <c r="DX22" s="116">
        <f>VLOOKUP(DX$8,Conditions!$A:$R,$C22,FALSE)</f>
        <v>3465.0799625144759</v>
      </c>
      <c r="DY22" s="116">
        <f>VLOOKUP(DY$8,Conditions!$A:$R,$C22,FALSE)</f>
        <v>3465.0799625144759</v>
      </c>
      <c r="DZ22" s="116">
        <f>VLOOKUP(DZ$8,Conditions!$A:$R,$C22,FALSE)</f>
        <v>3465.0799625144759</v>
      </c>
      <c r="EA22" s="116">
        <f>VLOOKUP(EA$8,Conditions!$A:$R,$C22,FALSE)</f>
        <v>4979.1117983247423</v>
      </c>
      <c r="EB22" s="116">
        <f>VLOOKUP(EB$8,Conditions!$A:$R,$C22,FALSE)</f>
        <v>4979.1117983247423</v>
      </c>
      <c r="EC22" s="116">
        <f>VLOOKUP(EC$8,Conditions!$A:$R,$C22,FALSE)</f>
        <v>4979.1117983247423</v>
      </c>
      <c r="ED22" s="116">
        <f>VLOOKUP(ED$8,Conditions!$A:$R,$C22,FALSE)</f>
        <v>4979.1117983247423</v>
      </c>
      <c r="EE22" s="116">
        <f>VLOOKUP(EE$8,Conditions!$A:$R,$C22,FALSE)</f>
        <v>4979.1117983247423</v>
      </c>
      <c r="EF22" s="116">
        <f>VLOOKUP(EF$8,Conditions!$A:$R,$C22,FALSE)</f>
        <v>4979.1117983247423</v>
      </c>
      <c r="EG22" s="116">
        <f>VLOOKUP(EG$8,Conditions!$A:$R,$C22,FALSE)</f>
        <v>4979.1117983247423</v>
      </c>
      <c r="EH22" s="116">
        <f>VLOOKUP(EH$8,Conditions!$A:$R,$C22,FALSE)</f>
        <v>4979.1117983247423</v>
      </c>
      <c r="EI22" s="116">
        <f>VLOOKUP(EI$8,Conditions!$A:$R,$C22,FALSE)</f>
        <v>4979.1117983247423</v>
      </c>
      <c r="EJ22" s="116">
        <f>VLOOKUP(EJ$8,Conditions!$A:$R,$C22,FALSE)</f>
        <v>4979.1117983247423</v>
      </c>
      <c r="EK22" s="116">
        <f>VLOOKUP(EK$8,Conditions!$A:$R,$C22,FALSE)</f>
        <v>6493.1436341350091</v>
      </c>
      <c r="EL22" s="116">
        <f>VLOOKUP(EL$8,Conditions!$A:$R,$C22,FALSE)</f>
        <v>6493.1436341350091</v>
      </c>
      <c r="EM22" s="116">
        <f>VLOOKUP(EM$8,Conditions!$A:$R,$C22,FALSE)</f>
        <v>6493.1436341350091</v>
      </c>
      <c r="EN22" s="116">
        <f>VLOOKUP(EN$8,Conditions!$A:$R,$C22,FALSE)</f>
        <v>6493.1436341350091</v>
      </c>
      <c r="EO22" s="116">
        <f>VLOOKUP(EO$8,Conditions!$A:$R,$C22,FALSE)</f>
        <v>6493.1436341350091</v>
      </c>
      <c r="EP22" s="116">
        <f>VLOOKUP(EP$8,Conditions!$A:$R,$C22,FALSE)</f>
        <v>6493.1436341350091</v>
      </c>
      <c r="EQ22" s="116">
        <f>VLOOKUP(EQ$8,Conditions!$A:$R,$C22,FALSE)</f>
        <v>6493.1436341350091</v>
      </c>
      <c r="ER22" s="116">
        <f>VLOOKUP(ER$8,Conditions!$A:$R,$C22,FALSE)</f>
        <v>8007.1754699452749</v>
      </c>
      <c r="ES22" s="116">
        <f>VLOOKUP(ES$8,Conditions!$A:$R,$C22,FALSE)</f>
        <v>8007.1754699452749</v>
      </c>
      <c r="ET22" s="116">
        <f>VLOOKUP(ET$8,Conditions!$A:$R,$C22,FALSE)</f>
        <v>8007.1754699452749</v>
      </c>
      <c r="EU22" s="116">
        <f>VLOOKUP(EU$8,Conditions!$A:$R,$C22,FALSE)</f>
        <v>8007.1754699452749</v>
      </c>
      <c r="EV22" s="116">
        <f>VLOOKUP(EV$8,Conditions!$A:$R,$C22,FALSE)</f>
        <v>8007.1754699452749</v>
      </c>
      <c r="EW22" s="116">
        <f>VLOOKUP(EW$8,Conditions!$A:$R,$C22,FALSE)</f>
        <v>8007.1754699452749</v>
      </c>
      <c r="EX22" s="116">
        <f>VLOOKUP(EX$8,Conditions!$A:$R,$C22,FALSE)</f>
        <v>8007.1754699452749</v>
      </c>
      <c r="EY22" s="116">
        <f>VLOOKUP(EY$8,Conditions!$A:$R,$C22,FALSE)</f>
        <v>8007.1754699452749</v>
      </c>
      <c r="EZ22" s="116">
        <f>VLOOKUP(EZ$8,Conditions!$A:$R,$C22,FALSE)</f>
        <v>8007.1754699452749</v>
      </c>
      <c r="FA22" s="116">
        <f>VLOOKUP(FA$8,Conditions!$A:$R,$C22,FALSE)</f>
        <v>8007.1754699452749</v>
      </c>
      <c r="FB22" s="116">
        <f>VLOOKUP(FB$8,Conditions!$A:$R,$C22,FALSE)</f>
        <v>8007.1754699452749</v>
      </c>
      <c r="FC22" s="116">
        <f>VLOOKUP(FC$8,Conditions!$A:$R,$C22,FALSE)</f>
        <v>8007.1754699452749</v>
      </c>
      <c r="FD22" s="116">
        <f>VLOOKUP(FD$8,Conditions!$A:$R,$C22,FALSE)</f>
        <v>8007.1754699452749</v>
      </c>
      <c r="FE22" s="116">
        <f>VLOOKUP(FE$8,Conditions!$A:$R,$C22,FALSE)</f>
        <v>8007.1754699452749</v>
      </c>
      <c r="FF22" s="116">
        <f>VLOOKUP(FF$8,Conditions!$A:$R,$C22,FALSE)</f>
        <v>8007.1754699452749</v>
      </c>
      <c r="FG22" s="116">
        <f>VLOOKUP(FG$8,Conditions!$A:$R,$C22,FALSE)</f>
        <v>8007.1754699452749</v>
      </c>
      <c r="FH22" s="116">
        <f>VLOOKUP(FH$8,Conditions!$A:$R,$C22,FALSE)</f>
        <v>8007.1754699452749</v>
      </c>
      <c r="FI22" s="116">
        <f>VLOOKUP(FI$8,Conditions!$A:$R,$C22,FALSE)</f>
        <v>8007.1754699452749</v>
      </c>
      <c r="FJ22" s="116">
        <f>VLOOKUP(FJ$8,Conditions!$A:$R,$C22,FALSE)</f>
        <v>8007.1754699452749</v>
      </c>
      <c r="FK22" s="116">
        <f>VLOOKUP(FK$8,Conditions!$A:$R,$C22,FALSE)</f>
        <v>8007.1754699452749</v>
      </c>
      <c r="FL22" s="116">
        <f>VLOOKUP(FL$8,Conditions!$A:$R,$C22,FALSE)</f>
        <v>8007.1754699452749</v>
      </c>
      <c r="FM22" s="116">
        <f>VLOOKUP(FM$8,Conditions!$A:$R,$C22,FALSE)</f>
        <v>8007.1754699452749</v>
      </c>
      <c r="FN22" s="116">
        <f>VLOOKUP(FN$8,Conditions!$A:$R,$C22,FALSE)</f>
        <v>9521.2073057555408</v>
      </c>
      <c r="FO22" s="116">
        <f>VLOOKUP(FO$8,Conditions!$A:$R,$C22,FALSE)</f>
        <v>9521.2073057555408</v>
      </c>
      <c r="FP22" s="116">
        <f>VLOOKUP(FP$8,Conditions!$A:$R,$C22,FALSE)</f>
        <v>9521.2073057555408</v>
      </c>
      <c r="FQ22" s="116">
        <f>VLOOKUP(FQ$8,Conditions!$A:$R,$C22,FALSE)</f>
        <v>9521.2073057555408</v>
      </c>
      <c r="FR22" s="116">
        <f>VLOOKUP(FR$8,Conditions!$A:$R,$C22,FALSE)</f>
        <v>9521.2073057555408</v>
      </c>
      <c r="FS22" s="116">
        <f>VLOOKUP(FS$8,Conditions!$A:$R,$C22,FALSE)</f>
        <v>9521.2073057555408</v>
      </c>
      <c r="FT22" s="116">
        <f>VLOOKUP(FT$8,Conditions!$A:$R,$C22,FALSE)</f>
        <v>9521.2073057555408</v>
      </c>
      <c r="FU22" s="116">
        <f>VLOOKUP(FU$8,Conditions!$A:$R,$C22,FALSE)</f>
        <v>9521.2073057555408</v>
      </c>
      <c r="FV22" s="116">
        <f>VLOOKUP(FV$8,Conditions!$A:$R,$C22,FALSE)</f>
        <v>9521.2073057555408</v>
      </c>
      <c r="FW22" s="116">
        <f>VLOOKUP(FW$8,Conditions!$A:$R,$C22,FALSE)</f>
        <v>9521.2073057555408</v>
      </c>
      <c r="FX22" s="116">
        <f>VLOOKUP(FX$8,Conditions!$A:$R,$C22,FALSE)</f>
        <v>9521.2073057555408</v>
      </c>
      <c r="FY22" s="116">
        <f>VLOOKUP(FY$8,Conditions!$A:$R,$C22,FALSE)</f>
        <v>9521.2073057555408</v>
      </c>
      <c r="FZ22" s="116">
        <f>VLOOKUP(FZ$8,Conditions!$A:$R,$C22,FALSE)</f>
        <v>9521.2073057555408</v>
      </c>
      <c r="GA22" s="116">
        <f>VLOOKUP(GA$8,Conditions!$A:$R,$C22,FALSE)</f>
        <v>9521.2073057555408</v>
      </c>
      <c r="GB22" s="116">
        <f>VLOOKUP(GB$8,Conditions!$A:$R,$C22,FALSE)</f>
        <v>9521.2073057555408</v>
      </c>
      <c r="GC22" s="116">
        <f>VLOOKUP(GC$8,Conditions!$A:$R,$C22,FALSE)</f>
        <v>9521.2073057555408</v>
      </c>
      <c r="GD22" s="116">
        <f>VLOOKUP(GD$8,Conditions!$A:$R,$C22,FALSE)</f>
        <v>9521.2073057555408</v>
      </c>
      <c r="GE22" s="116">
        <f>VLOOKUP(GE$8,Conditions!$A:$R,$C22,FALSE)</f>
        <v>9521.2073057555408</v>
      </c>
      <c r="GF22" s="116">
        <f>VLOOKUP(GF$8,Conditions!$A:$R,$C22,FALSE)</f>
        <v>9521.2073057555408</v>
      </c>
      <c r="GG22" s="116">
        <f>VLOOKUP(GG$8,Conditions!$A:$R,$C22,FALSE)</f>
        <v>9521.2073057555408</v>
      </c>
      <c r="GH22" s="116">
        <f>VLOOKUP(GH$8,Conditions!$A:$R,$C22,FALSE)</f>
        <v>9521.2073057555408</v>
      </c>
      <c r="GI22" s="116">
        <f>VLOOKUP(GI$8,Conditions!$A:$R,$C22,FALSE)</f>
        <v>9521.2073057555408</v>
      </c>
      <c r="GJ22" s="116">
        <f>VLOOKUP(GJ$8,Conditions!$A:$R,$C22,FALSE)</f>
        <v>9521.2073057555408</v>
      </c>
      <c r="GK22" s="116">
        <f>VLOOKUP(GK$8,Conditions!$A:$R,$C22,FALSE)</f>
        <v>9521.2073057555408</v>
      </c>
      <c r="GL22" s="116">
        <f>VLOOKUP(GL$8,Conditions!$A:$R,$C22,FALSE)</f>
        <v>9521.2073057555408</v>
      </c>
      <c r="GM22" s="116">
        <f>VLOOKUP(GM$8,Conditions!$A:$R,$C22,FALSE)</f>
        <v>9521.2073057555408</v>
      </c>
      <c r="GN22" s="116">
        <f>VLOOKUP(GN$8,Conditions!$A:$R,$C22,FALSE)</f>
        <v>9521.2073057555408</v>
      </c>
      <c r="GO22" s="116">
        <f>VLOOKUP(GO$8,Conditions!$A:$R,$C22,FALSE)</f>
        <v>9521.2073057555408</v>
      </c>
      <c r="GP22" s="116">
        <f>VLOOKUP(GP$8,Conditions!$A:$R,$C22,FALSE)</f>
        <v>9521.2073057555408</v>
      </c>
      <c r="GQ22" s="116">
        <f>VLOOKUP(GQ$8,Conditions!$A:$R,$C22,FALSE)</f>
        <v>9521.2073057555408</v>
      </c>
      <c r="GR22" s="116">
        <f>VLOOKUP(GR$8,Conditions!$A:$R,$C22,FALSE)</f>
        <v>9521.2073057555408</v>
      </c>
      <c r="GS22" s="116">
        <f>VLOOKUP(GS$8,Conditions!$A:$R,$C22,FALSE)</f>
        <v>9521.2073057555408</v>
      </c>
      <c r="GT22" s="116">
        <f>VLOOKUP(GT$8,Conditions!$A:$R,$C22,FALSE)</f>
        <v>9521.2073057555408</v>
      </c>
      <c r="GU22" s="116">
        <f>VLOOKUP(GU$8,Conditions!$A:$R,$C22,FALSE)</f>
        <v>9521.2073057555408</v>
      </c>
      <c r="GV22" s="116">
        <f>VLOOKUP(GV$8,Conditions!$A:$R,$C22,FALSE)</f>
        <v>9521.2073057555408</v>
      </c>
      <c r="GW22" s="116">
        <f>VLOOKUP(GW$8,Conditions!$A:$R,$C22,FALSE)</f>
        <v>9521.2073057555408</v>
      </c>
      <c r="GX22" s="116">
        <f>VLOOKUP(GX$8,Conditions!$A:$R,$C22,FALSE)</f>
        <v>9521.2073057555408</v>
      </c>
      <c r="GY22" s="116">
        <f>VLOOKUP(GY$8,Conditions!$A:$R,$C22,FALSE)</f>
        <v>9521.2073057555408</v>
      </c>
      <c r="GZ22" s="116">
        <f>VLOOKUP(GZ$8,Conditions!$A:$R,$C22,FALSE)</f>
        <v>9521.2073057555408</v>
      </c>
      <c r="HA22" s="116">
        <f>VLOOKUP(HA$8,Conditions!$A:$R,$C22,FALSE)</f>
        <v>9521.2073057555408</v>
      </c>
      <c r="HB22" s="116">
        <f>VLOOKUP(HB$8,Conditions!$A:$R,$C22,FALSE)</f>
        <v>9521.2073057555408</v>
      </c>
      <c r="HC22" s="116">
        <f>VLOOKUP(HC$8,Conditions!$A:$R,$C22,FALSE)</f>
        <v>9521.2073057555408</v>
      </c>
      <c r="HD22" s="116">
        <f>VLOOKUP(HD$8,Conditions!$A:$R,$C22,FALSE)</f>
        <v>9521.2073057555408</v>
      </c>
      <c r="HE22" s="116">
        <f>VLOOKUP(HE$8,Conditions!$A:$R,$C22,FALSE)</f>
        <v>9521.2073057555408</v>
      </c>
      <c r="HF22" s="116">
        <f>VLOOKUP(HF$8,Conditions!$A:$R,$C22,FALSE)</f>
        <v>9521.2073057555408</v>
      </c>
      <c r="HG22" s="116">
        <f>VLOOKUP(HG$8,Conditions!$A:$R,$C22,FALSE)</f>
        <v>9521.2073057555408</v>
      </c>
      <c r="HH22" s="116">
        <f>VLOOKUP(HH$8,Conditions!$A:$R,$C22,FALSE)</f>
        <v>9521.2073057555408</v>
      </c>
      <c r="HI22" s="116">
        <f>VLOOKUP(HI$8,Conditions!$A:$R,$C22,FALSE)</f>
        <v>9521.2073057555408</v>
      </c>
      <c r="HJ22" s="116">
        <f>VLOOKUP(HJ$8,Conditions!$A:$R,$C22,FALSE)</f>
        <v>9521.2073057555408</v>
      </c>
    </row>
    <row r="23" spans="2:218" s="3" customFormat="1" ht="30" x14ac:dyDescent="0.25">
      <c r="B23" s="95" t="s">
        <v>251</v>
      </c>
      <c r="C23" s="16"/>
      <c r="D23" s="16"/>
      <c r="E23" s="16">
        <v>7094.5</v>
      </c>
      <c r="F23" s="16">
        <v>7094.5</v>
      </c>
      <c r="G23" s="16">
        <v>7094.5</v>
      </c>
      <c r="H23" s="16">
        <v>7094.5</v>
      </c>
      <c r="I23" s="16">
        <v>7094.5</v>
      </c>
      <c r="J23" s="16">
        <v>7094.5</v>
      </c>
      <c r="K23" s="16">
        <v>7094.5</v>
      </c>
      <c r="L23" s="16">
        <v>7094.5</v>
      </c>
      <c r="M23" s="16">
        <v>7094.5</v>
      </c>
      <c r="N23" s="16">
        <v>7094.5</v>
      </c>
      <c r="O23" s="16">
        <v>7094.5</v>
      </c>
      <c r="P23" s="16">
        <v>7094.5</v>
      </c>
      <c r="Q23" s="16">
        <v>7094.5</v>
      </c>
      <c r="R23" s="16">
        <v>7094.5</v>
      </c>
      <c r="S23" s="16">
        <v>7094.5</v>
      </c>
      <c r="T23" s="16">
        <v>7094.5</v>
      </c>
      <c r="U23" s="16">
        <v>7094.5</v>
      </c>
      <c r="V23" s="16">
        <v>7094.5</v>
      </c>
      <c r="W23" s="16">
        <v>7094.5</v>
      </c>
      <c r="X23" s="16">
        <v>7094.5</v>
      </c>
      <c r="Y23" s="16">
        <v>7094.5</v>
      </c>
      <c r="Z23" s="16">
        <v>7094.5</v>
      </c>
      <c r="AA23" s="16">
        <v>7094.5</v>
      </c>
      <c r="AB23" s="16">
        <v>7094.5</v>
      </c>
      <c r="AC23" s="16">
        <v>7094.5</v>
      </c>
      <c r="AD23" s="16">
        <v>7094.5</v>
      </c>
      <c r="AE23" s="16">
        <v>7094.5</v>
      </c>
      <c r="AF23" s="16">
        <v>7094.5</v>
      </c>
      <c r="AG23" s="16">
        <v>7094.5</v>
      </c>
      <c r="AH23" s="16">
        <v>7094.5</v>
      </c>
      <c r="AI23" s="16">
        <v>7094.5</v>
      </c>
      <c r="AJ23" s="16">
        <v>7094.5</v>
      </c>
      <c r="AK23" s="16">
        <v>7094.5</v>
      </c>
      <c r="AL23" s="16">
        <v>7094.5</v>
      </c>
      <c r="AM23" s="16">
        <v>7094.5</v>
      </c>
      <c r="AN23" s="16">
        <v>7094.5</v>
      </c>
      <c r="AO23" s="16">
        <v>7094.5</v>
      </c>
      <c r="AP23" s="16">
        <v>7094.5</v>
      </c>
      <c r="AQ23" s="16">
        <v>7094.5</v>
      </c>
      <c r="AR23" s="16">
        <v>7094.5</v>
      </c>
      <c r="AS23" s="16">
        <v>7094.5</v>
      </c>
      <c r="AT23" s="16">
        <v>7094.5</v>
      </c>
      <c r="AU23" s="16">
        <v>7094.5</v>
      </c>
      <c r="AV23" s="16">
        <v>7094.5</v>
      </c>
      <c r="AW23" s="16">
        <v>7094.5</v>
      </c>
      <c r="AX23" s="16">
        <v>7094.5</v>
      </c>
      <c r="AY23" s="16">
        <v>7094.5</v>
      </c>
      <c r="AZ23" s="16">
        <v>7094.5</v>
      </c>
      <c r="BA23" s="16">
        <v>7094.5</v>
      </c>
      <c r="BB23" s="16">
        <v>7094.5</v>
      </c>
      <c r="BC23" s="16">
        <v>7094.5</v>
      </c>
      <c r="BD23" s="16">
        <v>7094.5</v>
      </c>
      <c r="BE23" s="16">
        <v>7094.5</v>
      </c>
      <c r="BF23" s="16">
        <v>7094.5</v>
      </c>
      <c r="BG23" s="16">
        <v>7094.5</v>
      </c>
      <c r="BH23" s="16">
        <v>7094.5</v>
      </c>
      <c r="BI23" s="16">
        <v>7094.5</v>
      </c>
      <c r="BJ23" s="16">
        <v>7094.5</v>
      </c>
      <c r="BK23" s="16">
        <v>7094.5</v>
      </c>
      <c r="BL23" s="16">
        <v>7094.5</v>
      </c>
      <c r="BM23" s="16">
        <v>7094.5</v>
      </c>
      <c r="BN23" s="16">
        <v>7094.5</v>
      </c>
      <c r="BO23" s="16">
        <v>7094.5</v>
      </c>
      <c r="BP23" s="16">
        <v>7094.5</v>
      </c>
      <c r="BQ23" s="16">
        <v>7094.5</v>
      </c>
      <c r="BR23" s="16">
        <v>7094.5</v>
      </c>
      <c r="BS23" s="16">
        <v>7094.5</v>
      </c>
      <c r="BT23" s="16">
        <v>7094.5</v>
      </c>
      <c r="BU23" s="16">
        <v>7094.5</v>
      </c>
      <c r="BV23" s="16">
        <v>7094.5</v>
      </c>
      <c r="BW23" s="16">
        <v>7094.5</v>
      </c>
      <c r="BX23" s="16">
        <v>7094.5</v>
      </c>
      <c r="BY23" s="16">
        <v>7094.5</v>
      </c>
      <c r="BZ23" s="16">
        <v>7094.5</v>
      </c>
      <c r="CA23" s="16">
        <v>7094.5</v>
      </c>
      <c r="CB23" s="16">
        <v>7094.5</v>
      </c>
      <c r="CC23" s="16">
        <v>7094.5</v>
      </c>
      <c r="CD23" s="16">
        <v>7094.5</v>
      </c>
      <c r="CE23" s="16">
        <v>7094.5</v>
      </c>
      <c r="CF23" s="16">
        <v>7094.5</v>
      </c>
      <c r="CG23" s="16">
        <v>7094.5</v>
      </c>
      <c r="CH23" s="16">
        <v>7094.5</v>
      </c>
      <c r="CI23" s="16">
        <v>7094.5</v>
      </c>
      <c r="CJ23" s="16">
        <v>7094.5</v>
      </c>
      <c r="CK23" s="16">
        <v>7094.5</v>
      </c>
      <c r="CL23" s="16">
        <v>7094.5</v>
      </c>
      <c r="CM23" s="16">
        <v>7094.5</v>
      </c>
      <c r="CN23" s="16">
        <v>7094.5</v>
      </c>
      <c r="CO23" s="16">
        <v>7094.5</v>
      </c>
      <c r="CP23" s="16">
        <v>7094.5</v>
      </c>
      <c r="CQ23" s="16">
        <v>7094.5</v>
      </c>
      <c r="CR23" s="16">
        <v>7094.5</v>
      </c>
      <c r="CS23" s="16">
        <v>7094.5</v>
      </c>
      <c r="CT23" s="16">
        <v>7094.5</v>
      </c>
      <c r="CU23" s="16">
        <v>7094.5</v>
      </c>
      <c r="CV23" s="16">
        <v>7094.5</v>
      </c>
      <c r="CW23" s="16">
        <v>7094.5</v>
      </c>
      <c r="CX23" s="16">
        <v>7094.5</v>
      </c>
      <c r="CY23" s="16">
        <v>7094.5</v>
      </c>
      <c r="CZ23" s="16">
        <v>7094.5</v>
      </c>
      <c r="DA23" s="16">
        <v>7094.5</v>
      </c>
      <c r="DB23" s="16">
        <v>7094.5</v>
      </c>
      <c r="DC23" s="16">
        <v>7094.5</v>
      </c>
      <c r="DD23" s="16">
        <v>7094.5</v>
      </c>
      <c r="DE23" s="16">
        <v>7094.5</v>
      </c>
      <c r="DF23" s="16">
        <v>7094.5</v>
      </c>
      <c r="DG23" s="16">
        <v>7094.5</v>
      </c>
      <c r="DH23" s="16">
        <v>7094.5</v>
      </c>
      <c r="DI23" s="16">
        <v>7094.5</v>
      </c>
      <c r="DJ23" s="16">
        <v>7094.5</v>
      </c>
      <c r="DK23" s="16">
        <v>7094.5</v>
      </c>
      <c r="DL23" s="16">
        <v>7094.5</v>
      </c>
      <c r="DM23" s="16">
        <v>7094.5</v>
      </c>
      <c r="DN23" s="16">
        <v>7094.5</v>
      </c>
      <c r="DO23" s="16">
        <v>7094.5</v>
      </c>
      <c r="DP23" s="16">
        <v>7094.5</v>
      </c>
      <c r="DQ23" s="16">
        <v>7094.5</v>
      </c>
      <c r="DR23" s="16">
        <v>7094.5</v>
      </c>
      <c r="DS23" s="16">
        <v>7094.5</v>
      </c>
      <c r="DT23" s="16">
        <v>7094.5</v>
      </c>
      <c r="DU23" s="16">
        <v>7094.5</v>
      </c>
      <c r="DV23" s="16">
        <v>7094.5</v>
      </c>
      <c r="DW23" s="16">
        <v>7094.5</v>
      </c>
      <c r="DX23" s="16">
        <v>7094.5</v>
      </c>
      <c r="DY23" s="16">
        <v>7094.5</v>
      </c>
      <c r="DZ23" s="16">
        <v>7094.5</v>
      </c>
      <c r="EA23" s="16">
        <v>7094.5</v>
      </c>
      <c r="EB23" s="16">
        <v>7094.5</v>
      </c>
      <c r="EC23" s="16">
        <v>7094.5</v>
      </c>
      <c r="ED23" s="16">
        <v>7094.5</v>
      </c>
      <c r="EE23" s="16">
        <v>7094.5</v>
      </c>
      <c r="EF23" s="16">
        <v>7094.5</v>
      </c>
      <c r="EG23" s="16">
        <v>7094.5</v>
      </c>
      <c r="EH23" s="16">
        <v>7094.5</v>
      </c>
      <c r="EI23" s="16">
        <v>7094.5</v>
      </c>
      <c r="EJ23" s="16">
        <v>7094.5</v>
      </c>
      <c r="EK23" s="16">
        <v>7094.5</v>
      </c>
      <c r="EL23" s="16">
        <v>7094.5</v>
      </c>
      <c r="EM23" s="16">
        <v>7094.5</v>
      </c>
      <c r="EN23" s="16">
        <v>7094.5</v>
      </c>
      <c r="EO23" s="16">
        <v>7094.5</v>
      </c>
      <c r="EP23" s="16">
        <v>7094.5</v>
      </c>
      <c r="EQ23" s="16">
        <v>7094.5</v>
      </c>
      <c r="ER23" s="16">
        <v>7094.5</v>
      </c>
      <c r="ES23" s="16">
        <v>7094.5</v>
      </c>
      <c r="ET23" s="16">
        <v>7094.5</v>
      </c>
      <c r="EU23" s="16">
        <v>7094.5</v>
      </c>
      <c r="EV23" s="16">
        <v>7094.5</v>
      </c>
      <c r="EW23" s="16">
        <v>7094.5</v>
      </c>
      <c r="EX23" s="16">
        <v>7094.5</v>
      </c>
      <c r="EY23" s="16">
        <v>7094.5</v>
      </c>
      <c r="EZ23" s="16">
        <v>7094.5</v>
      </c>
      <c r="FA23" s="16">
        <v>7094.5</v>
      </c>
      <c r="FB23" s="16">
        <v>7094.5</v>
      </c>
      <c r="FC23" s="16">
        <v>7094.5</v>
      </c>
      <c r="FD23" s="16">
        <v>7094.5</v>
      </c>
      <c r="FE23" s="16">
        <v>7094.5</v>
      </c>
      <c r="FF23" s="16">
        <v>7094.5</v>
      </c>
      <c r="FG23" s="16">
        <v>7094.5</v>
      </c>
      <c r="FH23" s="16">
        <v>7094.5</v>
      </c>
      <c r="FI23" s="16">
        <v>7094.5</v>
      </c>
      <c r="FJ23" s="16">
        <v>7094.5</v>
      </c>
      <c r="FK23" s="16">
        <v>7094.5</v>
      </c>
      <c r="FL23" s="16">
        <v>7094.5</v>
      </c>
      <c r="FM23" s="16">
        <v>7094.5</v>
      </c>
      <c r="FN23" s="16">
        <v>7094.5</v>
      </c>
      <c r="FO23" s="16">
        <v>7094.5</v>
      </c>
      <c r="FP23" s="16">
        <v>7094.5</v>
      </c>
      <c r="FQ23" s="16">
        <v>7094.5</v>
      </c>
      <c r="FR23" s="16">
        <v>7094.5</v>
      </c>
      <c r="FS23" s="16">
        <v>7094.5</v>
      </c>
      <c r="FT23" s="16">
        <v>7094.5</v>
      </c>
      <c r="FU23" s="16">
        <v>7094.5</v>
      </c>
      <c r="FV23" s="16">
        <v>7094.5</v>
      </c>
      <c r="FW23" s="16">
        <v>7094.5</v>
      </c>
      <c r="FX23" s="16">
        <v>7094.5</v>
      </c>
      <c r="FY23" s="16">
        <v>7094.5</v>
      </c>
      <c r="FZ23" s="16">
        <v>7094.5</v>
      </c>
      <c r="GA23" s="16">
        <v>7094.5</v>
      </c>
      <c r="GB23" s="16">
        <v>7094.5</v>
      </c>
      <c r="GC23" s="16">
        <v>7094.5</v>
      </c>
      <c r="GD23" s="16">
        <v>7094.5</v>
      </c>
      <c r="GE23" s="16">
        <v>7094.5</v>
      </c>
      <c r="GF23" s="16">
        <v>7094.5</v>
      </c>
      <c r="GG23" s="16">
        <v>7094.5</v>
      </c>
      <c r="GH23" s="16">
        <v>7094.5</v>
      </c>
      <c r="GI23" s="16">
        <v>7094.5</v>
      </c>
      <c r="GJ23" s="16">
        <v>7094.5</v>
      </c>
      <c r="GK23" s="16">
        <v>7094.5</v>
      </c>
      <c r="GL23" s="16">
        <v>7094.5</v>
      </c>
      <c r="GM23" s="16">
        <v>7094.5</v>
      </c>
      <c r="GN23" s="16">
        <v>7094.5</v>
      </c>
      <c r="GO23" s="16">
        <v>7094.5</v>
      </c>
      <c r="GP23" s="16">
        <v>7094.5</v>
      </c>
      <c r="GQ23" s="16">
        <v>7094.5</v>
      </c>
      <c r="GR23" s="16">
        <v>7094.5</v>
      </c>
      <c r="GS23" s="16">
        <v>7094.5</v>
      </c>
      <c r="GT23" s="16">
        <v>7094.5</v>
      </c>
      <c r="GU23" s="16">
        <v>7094.5</v>
      </c>
      <c r="GV23" s="16">
        <v>7094.5</v>
      </c>
      <c r="GW23" s="16">
        <v>7094.5</v>
      </c>
      <c r="GX23" s="16">
        <v>7094.5</v>
      </c>
      <c r="GY23" s="16">
        <v>7094.5</v>
      </c>
      <c r="GZ23" s="16">
        <v>7094.5</v>
      </c>
      <c r="HA23" s="16">
        <v>7094.5</v>
      </c>
      <c r="HB23" s="16">
        <v>7094.5</v>
      </c>
      <c r="HC23" s="16">
        <v>7094.5</v>
      </c>
      <c r="HD23" s="16">
        <v>7094.5</v>
      </c>
      <c r="HE23" s="16">
        <v>7094.5</v>
      </c>
      <c r="HF23" s="16">
        <v>7094.5</v>
      </c>
      <c r="HG23" s="16">
        <v>7094.5</v>
      </c>
      <c r="HH23" s="16">
        <v>7094.5</v>
      </c>
      <c r="HI23" s="16">
        <v>7094.5</v>
      </c>
      <c r="HJ23" s="16">
        <v>7094.5</v>
      </c>
    </row>
    <row r="24" spans="2:218" s="3" customFormat="1" x14ac:dyDescent="0.25"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</row>
    <row r="25" spans="2:218" s="3" customFormat="1" x14ac:dyDescent="0.25">
      <c r="B25" s="38" t="s">
        <v>39</v>
      </c>
      <c r="C25" s="16" t="s">
        <v>7</v>
      </c>
      <c r="D25" s="16"/>
      <c r="E25" s="3">
        <v>50</v>
      </c>
      <c r="F25" s="3">
        <v>51</v>
      </c>
      <c r="G25" s="3">
        <v>52</v>
      </c>
      <c r="H25" s="3">
        <v>53</v>
      </c>
      <c r="I25" s="3">
        <v>54</v>
      </c>
      <c r="J25" s="3">
        <v>55</v>
      </c>
      <c r="K25" s="3">
        <v>56</v>
      </c>
      <c r="L25" s="3">
        <v>57</v>
      </c>
      <c r="M25" s="3">
        <v>58</v>
      </c>
      <c r="N25" s="3">
        <v>59</v>
      </c>
      <c r="O25" s="3">
        <v>60</v>
      </c>
      <c r="P25" s="3">
        <v>61</v>
      </c>
      <c r="Q25" s="3">
        <v>62</v>
      </c>
      <c r="R25" s="3">
        <v>63</v>
      </c>
      <c r="S25" s="3">
        <v>64</v>
      </c>
      <c r="T25" s="3">
        <v>65</v>
      </c>
      <c r="U25" s="3">
        <v>66</v>
      </c>
      <c r="V25" s="3">
        <v>67</v>
      </c>
      <c r="W25" s="3">
        <v>68</v>
      </c>
      <c r="X25" s="3">
        <v>3</v>
      </c>
      <c r="Y25" s="3">
        <v>4</v>
      </c>
      <c r="Z25" s="3">
        <v>5</v>
      </c>
      <c r="AA25" s="3">
        <v>6</v>
      </c>
      <c r="AB25" s="3">
        <v>7</v>
      </c>
      <c r="AC25" s="3">
        <v>8</v>
      </c>
      <c r="AD25" s="3">
        <v>9</v>
      </c>
      <c r="AE25" s="3">
        <v>10</v>
      </c>
      <c r="AF25" s="3">
        <v>11</v>
      </c>
      <c r="AG25" s="3">
        <v>12</v>
      </c>
      <c r="AH25" s="3">
        <v>13</v>
      </c>
      <c r="AI25" s="3">
        <v>41</v>
      </c>
      <c r="AJ25" s="3">
        <v>42</v>
      </c>
      <c r="AK25" s="3">
        <v>43</v>
      </c>
      <c r="AL25" s="3">
        <v>44</v>
      </c>
      <c r="AM25" s="3">
        <v>45</v>
      </c>
      <c r="AN25" s="3">
        <v>46</v>
      </c>
      <c r="AO25" s="3">
        <v>47</v>
      </c>
      <c r="AP25" s="3">
        <v>48</v>
      </c>
      <c r="AQ25" s="3">
        <v>49</v>
      </c>
      <c r="AR25" s="3">
        <v>14</v>
      </c>
      <c r="AS25" s="3">
        <v>15</v>
      </c>
      <c r="AT25" s="3">
        <v>16</v>
      </c>
      <c r="AU25" s="3">
        <v>17</v>
      </c>
      <c r="AV25" s="3">
        <v>18</v>
      </c>
      <c r="AW25" s="3">
        <v>19</v>
      </c>
      <c r="AX25" s="3">
        <v>20</v>
      </c>
      <c r="AY25" s="3">
        <v>21</v>
      </c>
      <c r="AZ25" s="3">
        <v>22</v>
      </c>
      <c r="BA25" s="3">
        <v>91</v>
      </c>
      <c r="BB25" s="3">
        <v>92</v>
      </c>
      <c r="BC25" s="3">
        <v>93</v>
      </c>
      <c r="BD25" s="3">
        <v>94</v>
      </c>
      <c r="BE25" s="3">
        <v>95</v>
      </c>
      <c r="BF25" s="3">
        <v>96</v>
      </c>
      <c r="BG25" s="3">
        <v>97</v>
      </c>
      <c r="BH25" s="3">
        <v>98</v>
      </c>
      <c r="BI25" s="3">
        <v>99</v>
      </c>
      <c r="BJ25" s="3">
        <v>188</v>
      </c>
      <c r="BK25" s="3">
        <v>189</v>
      </c>
      <c r="BL25" s="3">
        <v>190</v>
      </c>
      <c r="BM25" s="3">
        <v>191</v>
      </c>
      <c r="BN25" s="3">
        <v>192</v>
      </c>
      <c r="BO25" s="3">
        <v>193</v>
      </c>
      <c r="BP25" s="3">
        <v>194</v>
      </c>
      <c r="BQ25" s="3">
        <v>195</v>
      </c>
      <c r="BR25" s="3">
        <v>196</v>
      </c>
      <c r="BS25" s="3">
        <v>197</v>
      </c>
      <c r="BT25" s="3">
        <v>198</v>
      </c>
      <c r="BU25" s="3">
        <v>199</v>
      </c>
      <c r="BV25" s="3">
        <v>200</v>
      </c>
      <c r="BW25" s="3">
        <v>201</v>
      </c>
      <c r="BX25" s="3">
        <v>202</v>
      </c>
      <c r="BY25" s="3">
        <v>203</v>
      </c>
      <c r="BZ25" s="3">
        <v>204</v>
      </c>
      <c r="CA25" s="3">
        <v>205</v>
      </c>
      <c r="CB25" s="3">
        <v>206</v>
      </c>
      <c r="CC25" s="3">
        <v>207</v>
      </c>
      <c r="CD25" s="3">
        <v>208</v>
      </c>
      <c r="CE25" s="3">
        <v>209</v>
      </c>
      <c r="CF25" s="3">
        <v>210</v>
      </c>
      <c r="CG25" s="3">
        <v>211</v>
      </c>
      <c r="CH25" s="3">
        <v>212</v>
      </c>
      <c r="CI25" s="3">
        <v>213</v>
      </c>
      <c r="CJ25" s="3">
        <v>214</v>
      </c>
      <c r="CK25" s="3">
        <v>215</v>
      </c>
      <c r="CL25" s="3">
        <v>216</v>
      </c>
      <c r="CM25" s="3">
        <v>217</v>
      </c>
      <c r="CN25" s="3">
        <v>77</v>
      </c>
      <c r="CO25" s="3">
        <v>78</v>
      </c>
      <c r="CP25" s="3">
        <v>79</v>
      </c>
      <c r="CQ25" s="3">
        <v>80</v>
      </c>
      <c r="CR25" s="3">
        <v>81</v>
      </c>
      <c r="CS25" s="3">
        <v>82</v>
      </c>
      <c r="CT25" s="3">
        <v>83</v>
      </c>
      <c r="CU25" s="3">
        <v>84</v>
      </c>
      <c r="CV25" s="3">
        <v>85</v>
      </c>
      <c r="CW25" s="3">
        <v>86</v>
      </c>
      <c r="CX25" s="3">
        <v>87</v>
      </c>
      <c r="CY25" s="3">
        <v>88</v>
      </c>
      <c r="CZ25" s="3">
        <v>89</v>
      </c>
      <c r="DA25" s="3">
        <v>90</v>
      </c>
      <c r="DB25" s="3">
        <v>163</v>
      </c>
      <c r="DC25" s="3">
        <v>164</v>
      </c>
      <c r="DD25" s="3">
        <v>165</v>
      </c>
      <c r="DE25" s="3">
        <v>166</v>
      </c>
      <c r="DF25" s="3">
        <v>167</v>
      </c>
      <c r="DG25" s="3">
        <v>168</v>
      </c>
      <c r="DH25" s="3">
        <v>169</v>
      </c>
      <c r="DI25" s="3">
        <v>170</v>
      </c>
      <c r="DJ25" s="3">
        <v>171</v>
      </c>
      <c r="DK25" s="3">
        <v>172</v>
      </c>
      <c r="DL25" s="3">
        <v>173</v>
      </c>
      <c r="DM25" s="3">
        <v>174</v>
      </c>
      <c r="DN25" s="3">
        <v>175</v>
      </c>
      <c r="DO25" s="3">
        <v>176</v>
      </c>
      <c r="DP25" s="3">
        <v>177</v>
      </c>
      <c r="DQ25" s="3">
        <v>178</v>
      </c>
      <c r="DR25" s="3">
        <v>179</v>
      </c>
      <c r="DS25" s="3">
        <v>180</v>
      </c>
      <c r="DT25" s="3">
        <v>181</v>
      </c>
      <c r="DU25" s="3">
        <v>182</v>
      </c>
      <c r="DV25" s="3">
        <v>183</v>
      </c>
      <c r="DW25" s="3">
        <v>184</v>
      </c>
      <c r="DX25" s="3">
        <v>185</v>
      </c>
      <c r="DY25" s="3">
        <v>186</v>
      </c>
      <c r="DZ25" s="3">
        <v>187</v>
      </c>
      <c r="EA25" s="3">
        <v>153</v>
      </c>
      <c r="EB25" s="3">
        <v>154</v>
      </c>
      <c r="EC25" s="3">
        <v>155</v>
      </c>
      <c r="ED25" s="3">
        <v>156</v>
      </c>
      <c r="EE25" s="3">
        <v>157</v>
      </c>
      <c r="EF25" s="3">
        <v>158</v>
      </c>
      <c r="EG25" s="3">
        <v>159</v>
      </c>
      <c r="EH25" s="3">
        <v>160</v>
      </c>
      <c r="EI25" s="3">
        <v>161</v>
      </c>
      <c r="EJ25" s="3">
        <v>162</v>
      </c>
      <c r="EK25" s="3">
        <v>124</v>
      </c>
      <c r="EL25" s="3">
        <v>125</v>
      </c>
      <c r="EM25" s="3">
        <v>126</v>
      </c>
      <c r="EN25" s="3">
        <v>127</v>
      </c>
      <c r="EO25" s="3">
        <v>128</v>
      </c>
      <c r="EP25" s="3">
        <v>129</v>
      </c>
      <c r="EQ25" s="3">
        <v>130</v>
      </c>
      <c r="ER25" s="3">
        <v>131</v>
      </c>
      <c r="ES25" s="3">
        <v>132</v>
      </c>
      <c r="ET25" s="3">
        <v>133</v>
      </c>
      <c r="EU25" s="3">
        <v>134</v>
      </c>
      <c r="EV25" s="3">
        <v>135</v>
      </c>
      <c r="EW25" s="3">
        <v>136</v>
      </c>
      <c r="EX25" s="3">
        <v>137</v>
      </c>
      <c r="EY25" s="3">
        <v>138</v>
      </c>
      <c r="EZ25" s="3">
        <v>139</v>
      </c>
      <c r="FA25" s="3">
        <v>140</v>
      </c>
      <c r="FB25" s="3">
        <v>141</v>
      </c>
      <c r="FC25" s="3">
        <v>142</v>
      </c>
      <c r="FD25" s="3">
        <v>143</v>
      </c>
      <c r="FE25" s="3">
        <v>144</v>
      </c>
      <c r="FF25" s="3">
        <v>145</v>
      </c>
      <c r="FG25" s="3">
        <v>146</v>
      </c>
      <c r="FH25" s="3">
        <v>147</v>
      </c>
      <c r="FI25" s="3">
        <v>148</v>
      </c>
      <c r="FJ25" s="3">
        <v>149</v>
      </c>
      <c r="FK25" s="3">
        <v>150</v>
      </c>
      <c r="FL25" s="3">
        <v>151</v>
      </c>
      <c r="FM25" s="3">
        <v>152</v>
      </c>
      <c r="FN25" s="3">
        <v>69</v>
      </c>
      <c r="FO25" s="3">
        <v>70</v>
      </c>
      <c r="FP25" s="3">
        <v>71</v>
      </c>
      <c r="FQ25" s="3">
        <v>72</v>
      </c>
      <c r="FR25" s="3">
        <v>73</v>
      </c>
      <c r="FS25" s="3">
        <v>74</v>
      </c>
      <c r="FT25" s="3">
        <v>75</v>
      </c>
      <c r="FU25" s="3">
        <v>76</v>
      </c>
      <c r="FV25" s="3">
        <v>100</v>
      </c>
      <c r="FW25" s="3">
        <v>101</v>
      </c>
      <c r="FX25" s="3">
        <v>102</v>
      </c>
      <c r="FY25" s="3">
        <v>103</v>
      </c>
      <c r="FZ25" s="3">
        <v>104</v>
      </c>
      <c r="GA25" s="3">
        <v>105</v>
      </c>
      <c r="GB25" s="3">
        <v>106</v>
      </c>
      <c r="GC25" s="3">
        <v>107</v>
      </c>
      <c r="GD25" s="3">
        <v>108</v>
      </c>
      <c r="GE25" s="3">
        <v>109</v>
      </c>
      <c r="GF25" s="3">
        <v>110</v>
      </c>
      <c r="GG25" s="3">
        <v>111</v>
      </c>
      <c r="GH25" s="3">
        <v>112</v>
      </c>
      <c r="GI25" s="3">
        <v>113</v>
      </c>
      <c r="GJ25" s="3">
        <v>114</v>
      </c>
      <c r="GK25" s="3">
        <v>115</v>
      </c>
      <c r="GL25" s="3">
        <v>116</v>
      </c>
      <c r="GM25" s="3">
        <v>117</v>
      </c>
      <c r="GN25" s="3">
        <v>118</v>
      </c>
      <c r="GO25" s="3">
        <v>119</v>
      </c>
      <c r="GP25" s="3">
        <v>120</v>
      </c>
      <c r="GQ25" s="3">
        <v>121</v>
      </c>
      <c r="GR25" s="3">
        <v>122</v>
      </c>
      <c r="GS25" s="3">
        <v>123</v>
      </c>
      <c r="GT25" s="3">
        <v>218</v>
      </c>
      <c r="GU25" s="3">
        <v>219</v>
      </c>
      <c r="GV25" s="3">
        <v>220</v>
      </c>
      <c r="GW25" s="3">
        <v>221</v>
      </c>
      <c r="GX25" s="3">
        <v>222</v>
      </c>
      <c r="GY25" s="3">
        <v>223</v>
      </c>
      <c r="GZ25" s="3">
        <v>224</v>
      </c>
      <c r="HA25" s="3">
        <v>225</v>
      </c>
      <c r="HB25" s="3">
        <v>226</v>
      </c>
      <c r="HC25" s="3">
        <v>227</v>
      </c>
      <c r="HD25" s="3">
        <v>228</v>
      </c>
      <c r="HE25" s="3">
        <v>229</v>
      </c>
      <c r="HF25" s="3">
        <v>230</v>
      </c>
      <c r="HG25" s="3">
        <v>231</v>
      </c>
      <c r="HH25" s="3">
        <v>232</v>
      </c>
      <c r="HI25" s="3">
        <v>233</v>
      </c>
      <c r="HJ25" s="3">
        <v>234</v>
      </c>
    </row>
    <row r="26" spans="2:218" x14ac:dyDescent="0.2">
      <c r="B26" s="30" t="s">
        <v>36</v>
      </c>
      <c r="C26" s="4">
        <v>2.08</v>
      </c>
      <c r="E26" s="5">
        <v>44.1</v>
      </c>
      <c r="F26" s="5">
        <v>41.5</v>
      </c>
      <c r="G26" s="5">
        <v>38.9</v>
      </c>
      <c r="H26" s="5">
        <v>37.299999999999997</v>
      </c>
      <c r="I26" s="5">
        <v>37.5</v>
      </c>
      <c r="J26" s="5">
        <v>38</v>
      </c>
      <c r="K26" s="5">
        <v>38.200000000000003</v>
      </c>
      <c r="L26" s="5">
        <v>37.200000000000003</v>
      </c>
      <c r="M26" s="5">
        <v>37.299999999999997</v>
      </c>
      <c r="N26" s="5">
        <v>37.5</v>
      </c>
      <c r="O26" s="5">
        <v>39.700000000000003</v>
      </c>
      <c r="P26" s="5">
        <v>40.1</v>
      </c>
      <c r="Q26" s="5">
        <v>42.3</v>
      </c>
      <c r="R26" s="5">
        <v>40.5</v>
      </c>
      <c r="S26" s="5">
        <v>40.6</v>
      </c>
      <c r="T26" s="5">
        <v>40.6</v>
      </c>
      <c r="U26" s="5">
        <v>40.799999999999997</v>
      </c>
      <c r="V26" s="5">
        <v>41.6</v>
      </c>
      <c r="W26" s="5">
        <v>40.5</v>
      </c>
      <c r="X26" s="5">
        <v>31.7</v>
      </c>
      <c r="Y26" s="5">
        <v>31.9</v>
      </c>
      <c r="Z26" s="5">
        <v>35.299999999999997</v>
      </c>
      <c r="AA26" s="5">
        <v>36.9</v>
      </c>
      <c r="AB26" s="5">
        <v>36.200000000000003</v>
      </c>
      <c r="AC26" s="5">
        <v>35.4</v>
      </c>
      <c r="AD26" s="5">
        <v>35.9</v>
      </c>
      <c r="AE26" s="5">
        <v>35.700000000000003</v>
      </c>
      <c r="AF26" s="5">
        <v>35.200000000000003</v>
      </c>
      <c r="AG26" s="5">
        <v>35.4</v>
      </c>
      <c r="AH26" s="5">
        <v>35.6</v>
      </c>
      <c r="AI26" s="5">
        <v>28.6</v>
      </c>
      <c r="AJ26" s="5">
        <v>35.5</v>
      </c>
      <c r="AK26" s="5">
        <v>42.5</v>
      </c>
      <c r="AL26" s="5">
        <v>45.7</v>
      </c>
      <c r="AM26" s="5">
        <v>44.3</v>
      </c>
      <c r="AN26" s="5">
        <v>44.1</v>
      </c>
      <c r="AO26" s="5">
        <v>44.4</v>
      </c>
      <c r="AP26" s="5">
        <v>44.8</v>
      </c>
      <c r="AQ26" s="5">
        <v>43.3</v>
      </c>
      <c r="AR26" s="5">
        <v>37.6</v>
      </c>
      <c r="AS26" s="5">
        <v>39.4</v>
      </c>
      <c r="AT26" s="5">
        <v>43.5</v>
      </c>
      <c r="AU26" s="5">
        <v>42.4</v>
      </c>
      <c r="AV26" s="5">
        <v>41.6</v>
      </c>
      <c r="AW26" s="5">
        <v>40.799999999999997</v>
      </c>
      <c r="AX26" s="5">
        <v>40.4</v>
      </c>
      <c r="AY26" s="5">
        <v>40.200000000000003</v>
      </c>
      <c r="AZ26" s="5">
        <v>41.7</v>
      </c>
      <c r="BA26" s="5">
        <v>19.2</v>
      </c>
      <c r="BB26" s="5">
        <v>23.5</v>
      </c>
      <c r="BC26" s="5">
        <v>23.1</v>
      </c>
      <c r="BD26" s="5">
        <v>23.4</v>
      </c>
      <c r="BE26" s="5">
        <v>23.7</v>
      </c>
      <c r="BF26" s="5">
        <v>23.9</v>
      </c>
      <c r="BG26" s="5">
        <v>23.8</v>
      </c>
      <c r="BH26" s="5">
        <v>23</v>
      </c>
      <c r="BI26" s="5">
        <v>87.2</v>
      </c>
      <c r="BJ26" s="5">
        <v>31.1</v>
      </c>
      <c r="BK26" s="5">
        <v>30.7</v>
      </c>
      <c r="BL26" s="5">
        <v>16.3</v>
      </c>
      <c r="BM26" s="5">
        <v>16.899999999999999</v>
      </c>
      <c r="BN26" s="5">
        <v>19.2</v>
      </c>
      <c r="BO26" s="5">
        <v>24.9</v>
      </c>
      <c r="BP26" s="5">
        <v>24.8</v>
      </c>
      <c r="BQ26" s="5">
        <v>24.8</v>
      </c>
      <c r="BR26" s="5">
        <v>24.5</v>
      </c>
      <c r="BS26" s="5">
        <v>24.7</v>
      </c>
      <c r="BT26" s="5">
        <v>24.7</v>
      </c>
      <c r="BU26" s="5">
        <v>24.7</v>
      </c>
      <c r="BV26" s="5">
        <v>25</v>
      </c>
      <c r="BW26" s="5">
        <v>24.9</v>
      </c>
      <c r="BX26" s="5">
        <v>24.9</v>
      </c>
      <c r="BY26" s="5">
        <v>24.9</v>
      </c>
      <c r="BZ26" s="5">
        <v>25.1</v>
      </c>
      <c r="CA26" s="5">
        <v>25</v>
      </c>
      <c r="CB26" s="5">
        <v>25</v>
      </c>
      <c r="CC26" s="5">
        <v>25.2</v>
      </c>
      <c r="CD26" s="5">
        <v>24.7</v>
      </c>
      <c r="CE26" s="5">
        <v>24.6</v>
      </c>
      <c r="CF26" s="5">
        <v>25.1</v>
      </c>
      <c r="CG26" s="5">
        <v>25.2</v>
      </c>
      <c r="CH26" s="5">
        <v>25.2</v>
      </c>
      <c r="CI26" s="5">
        <v>25.1</v>
      </c>
      <c r="CJ26" s="5">
        <v>25.2</v>
      </c>
      <c r="CK26" s="5">
        <v>25.4</v>
      </c>
      <c r="CL26" s="5">
        <v>25.5</v>
      </c>
      <c r="CM26" s="5">
        <v>25.2</v>
      </c>
      <c r="CN26" s="5">
        <v>39.9</v>
      </c>
      <c r="CO26" s="5">
        <v>36.200000000000003</v>
      </c>
      <c r="CP26" s="5">
        <v>35.4</v>
      </c>
      <c r="CQ26" s="5">
        <v>35.5</v>
      </c>
      <c r="CR26" s="5">
        <v>34.9</v>
      </c>
      <c r="CS26" s="5">
        <v>36.200000000000003</v>
      </c>
      <c r="CT26" s="5">
        <v>35.4</v>
      </c>
      <c r="CU26" s="5">
        <v>35.6</v>
      </c>
      <c r="CV26" s="5">
        <v>35.799999999999997</v>
      </c>
      <c r="CW26" s="5">
        <v>36.200000000000003</v>
      </c>
      <c r="CX26" s="5">
        <v>36.4</v>
      </c>
      <c r="CY26" s="5">
        <v>36.4</v>
      </c>
      <c r="CZ26" s="5">
        <v>37</v>
      </c>
      <c r="DA26" s="5">
        <v>37.299999999999997</v>
      </c>
      <c r="DB26" s="5">
        <v>40.6</v>
      </c>
      <c r="DC26" s="5">
        <v>40</v>
      </c>
      <c r="DD26" s="5">
        <v>40.799999999999997</v>
      </c>
      <c r="DE26" s="5">
        <v>41.3</v>
      </c>
      <c r="DF26" s="5">
        <v>41.2</v>
      </c>
      <c r="DG26" s="5">
        <v>43</v>
      </c>
      <c r="DH26" s="5">
        <v>40.299999999999997</v>
      </c>
      <c r="DI26" s="5">
        <v>40.4</v>
      </c>
      <c r="DJ26" s="5">
        <v>38.299999999999997</v>
      </c>
      <c r="DK26" s="5">
        <v>38.799999999999997</v>
      </c>
      <c r="DL26" s="5">
        <v>37.9</v>
      </c>
      <c r="DM26" s="5">
        <v>40.200000000000003</v>
      </c>
      <c r="DN26" s="5">
        <v>38.200000000000003</v>
      </c>
      <c r="DO26" s="5">
        <v>40.6</v>
      </c>
      <c r="DP26" s="5">
        <v>39.9</v>
      </c>
      <c r="DQ26" s="5">
        <v>34.700000000000003</v>
      </c>
      <c r="DR26" s="5">
        <v>37.4</v>
      </c>
      <c r="DS26" s="5">
        <v>37.700000000000003</v>
      </c>
      <c r="DT26" s="5">
        <v>34</v>
      </c>
      <c r="DU26" s="5">
        <v>40.9</v>
      </c>
      <c r="DV26" s="5">
        <v>34</v>
      </c>
      <c r="DW26" s="5">
        <v>39.200000000000003</v>
      </c>
      <c r="DX26" s="5">
        <v>39.700000000000003</v>
      </c>
      <c r="DY26" s="5">
        <v>39.700000000000003</v>
      </c>
      <c r="DZ26" s="5">
        <v>39.9</v>
      </c>
      <c r="EA26" s="5">
        <v>33.6</v>
      </c>
      <c r="EB26" s="5">
        <v>39.799999999999997</v>
      </c>
      <c r="EC26" s="5">
        <v>31.8</v>
      </c>
      <c r="ED26" s="5">
        <v>31</v>
      </c>
      <c r="EE26" s="5">
        <v>32.1</v>
      </c>
      <c r="EF26" s="5">
        <v>31.9</v>
      </c>
      <c r="EG26" s="5">
        <v>31.5</v>
      </c>
      <c r="EH26" s="5">
        <v>31</v>
      </c>
      <c r="EI26" s="5">
        <v>31.3</v>
      </c>
      <c r="EJ26" s="5">
        <v>30.8</v>
      </c>
      <c r="EK26" s="5">
        <v>28.6</v>
      </c>
      <c r="EL26" s="5">
        <v>29</v>
      </c>
      <c r="EM26" s="5">
        <v>28.7</v>
      </c>
      <c r="EN26" s="5">
        <v>28.8</v>
      </c>
      <c r="EO26" s="5">
        <v>28.3</v>
      </c>
      <c r="EP26" s="5">
        <v>28.7</v>
      </c>
      <c r="EQ26" s="5">
        <v>28.6</v>
      </c>
      <c r="ER26" s="5">
        <v>25.9</v>
      </c>
      <c r="ES26" s="5">
        <v>26.3</v>
      </c>
      <c r="ET26" s="5">
        <v>26.3</v>
      </c>
      <c r="EU26" s="5">
        <v>26.4</v>
      </c>
      <c r="EV26" s="5">
        <v>26.7</v>
      </c>
      <c r="EW26" s="5">
        <v>26.5</v>
      </c>
      <c r="EX26" s="5">
        <v>26.5</v>
      </c>
      <c r="EY26" s="5">
        <v>26.6</v>
      </c>
      <c r="EZ26" s="5">
        <v>26.6</v>
      </c>
      <c r="FA26" s="5">
        <v>26.7</v>
      </c>
      <c r="FB26" s="5">
        <v>26.6</v>
      </c>
      <c r="FC26" s="5">
        <v>26.6</v>
      </c>
      <c r="FD26" s="5">
        <v>26.6</v>
      </c>
      <c r="FE26" s="5">
        <v>26.6</v>
      </c>
      <c r="FF26" s="5">
        <v>26.4</v>
      </c>
      <c r="FG26" s="5">
        <v>26.5</v>
      </c>
      <c r="FH26" s="5">
        <v>26.4</v>
      </c>
      <c r="FI26" s="5">
        <v>26.4</v>
      </c>
      <c r="FJ26" s="5">
        <v>26.3</v>
      </c>
      <c r="FK26" s="5">
        <v>26.3</v>
      </c>
      <c r="FL26" s="5">
        <v>26.2</v>
      </c>
      <c r="FM26" s="5">
        <v>26.1</v>
      </c>
      <c r="FN26" s="5">
        <v>37.700000000000003</v>
      </c>
      <c r="FO26" s="5">
        <v>19.2</v>
      </c>
      <c r="FP26" s="5">
        <v>23.5</v>
      </c>
      <c r="FQ26" s="5">
        <v>23.1</v>
      </c>
      <c r="FR26" s="5">
        <v>23.4</v>
      </c>
      <c r="FS26" s="5">
        <v>23.7</v>
      </c>
      <c r="FT26" s="5">
        <v>23.9</v>
      </c>
      <c r="FU26" s="5">
        <v>23.8</v>
      </c>
      <c r="FV26" s="5">
        <v>104.1</v>
      </c>
      <c r="FW26" s="5">
        <v>102.6</v>
      </c>
      <c r="FX26" s="5">
        <v>102.1</v>
      </c>
      <c r="FY26" s="5">
        <v>101.4</v>
      </c>
      <c r="FZ26" s="5">
        <v>101.8</v>
      </c>
      <c r="GA26" s="5">
        <v>102.1</v>
      </c>
      <c r="GB26" s="5">
        <v>101.1</v>
      </c>
      <c r="GC26" s="5">
        <v>100.8</v>
      </c>
      <c r="GD26" s="5">
        <v>101.2</v>
      </c>
      <c r="GE26" s="5">
        <v>101.3</v>
      </c>
      <c r="GF26" s="5">
        <v>100.3</v>
      </c>
      <c r="GG26" s="5">
        <v>99</v>
      </c>
      <c r="GH26" s="5">
        <v>99.1</v>
      </c>
      <c r="GI26" s="5">
        <v>100.3</v>
      </c>
      <c r="GJ26" s="5">
        <v>99.7</v>
      </c>
      <c r="GK26" s="5">
        <v>100.2</v>
      </c>
      <c r="GL26" s="5">
        <v>99.8</v>
      </c>
      <c r="GM26" s="5">
        <v>98.3</v>
      </c>
      <c r="GN26" s="5">
        <v>99.4</v>
      </c>
      <c r="GO26" s="5">
        <v>98.3</v>
      </c>
      <c r="GP26" s="5">
        <v>99.2</v>
      </c>
      <c r="GQ26" s="5">
        <v>98.7</v>
      </c>
      <c r="GR26" s="5">
        <v>100.7</v>
      </c>
      <c r="GS26" s="5">
        <v>98.7</v>
      </c>
      <c r="GT26" s="5">
        <v>107.1</v>
      </c>
      <c r="GU26" s="5">
        <v>110.9</v>
      </c>
      <c r="GV26" s="5">
        <v>110.8</v>
      </c>
      <c r="GW26" s="5">
        <v>112.9</v>
      </c>
      <c r="GX26" s="5">
        <v>111.3</v>
      </c>
      <c r="GY26" s="5">
        <v>111.2</v>
      </c>
      <c r="GZ26" s="5">
        <v>111.3</v>
      </c>
      <c r="HA26" s="5">
        <v>110.4</v>
      </c>
      <c r="HB26" s="5">
        <v>110.7</v>
      </c>
      <c r="HC26" s="5">
        <v>110.3</v>
      </c>
      <c r="HD26" s="5">
        <v>109.7</v>
      </c>
      <c r="HE26" s="5">
        <v>110.2</v>
      </c>
      <c r="HF26" s="5">
        <v>110.3</v>
      </c>
      <c r="HG26" s="5">
        <v>109.6</v>
      </c>
      <c r="HH26" s="5">
        <v>109.9</v>
      </c>
      <c r="HI26" s="5">
        <v>109.9</v>
      </c>
      <c r="HJ26" s="5">
        <v>109.5</v>
      </c>
    </row>
    <row r="27" spans="2:218" x14ac:dyDescent="0.2">
      <c r="B27" s="30" t="s">
        <v>37</v>
      </c>
      <c r="C27" s="4">
        <v>2.1360000000000001</v>
      </c>
      <c r="D27" s="4" t="s">
        <v>94</v>
      </c>
      <c r="E27" s="5">
        <v>85.6</v>
      </c>
      <c r="F27" s="5">
        <v>79.599999999999994</v>
      </c>
      <c r="G27" s="5">
        <v>76.900000000000006</v>
      </c>
      <c r="H27" s="5">
        <v>75.7</v>
      </c>
      <c r="I27" s="5">
        <v>76.5</v>
      </c>
      <c r="J27" s="5">
        <v>75.099999999999994</v>
      </c>
      <c r="K27" s="5">
        <v>75.3</v>
      </c>
      <c r="L27" s="5">
        <v>75.5</v>
      </c>
      <c r="M27" s="5">
        <v>78.3</v>
      </c>
      <c r="N27" s="5">
        <v>79.599999999999994</v>
      </c>
      <c r="O27" s="5">
        <v>80.099999999999994</v>
      </c>
      <c r="P27" s="5">
        <v>80.2</v>
      </c>
      <c r="Q27" s="5">
        <v>82.9</v>
      </c>
      <c r="R27" s="5">
        <v>80.599999999999994</v>
      </c>
      <c r="S27" s="5">
        <v>81.599999999999994</v>
      </c>
      <c r="T27" s="5">
        <v>81.3</v>
      </c>
      <c r="U27" s="5">
        <v>82.4</v>
      </c>
      <c r="V27" s="5">
        <v>83.6</v>
      </c>
      <c r="W27" s="5">
        <v>81.8</v>
      </c>
      <c r="X27" s="5">
        <v>52.2</v>
      </c>
      <c r="Y27" s="5">
        <v>58.3</v>
      </c>
      <c r="Z27" s="5">
        <v>69.7</v>
      </c>
      <c r="AA27" s="5">
        <v>72.599999999999994</v>
      </c>
      <c r="AB27" s="5">
        <v>71.400000000000006</v>
      </c>
      <c r="AC27" s="5">
        <v>70.3</v>
      </c>
      <c r="AD27" s="5">
        <v>72.3</v>
      </c>
      <c r="AE27" s="5">
        <v>71.8</v>
      </c>
      <c r="AF27" s="5">
        <v>71.599999999999994</v>
      </c>
      <c r="AG27" s="5">
        <v>72.099999999999994</v>
      </c>
      <c r="AH27" s="5">
        <v>73</v>
      </c>
      <c r="AI27" s="5">
        <v>55.5</v>
      </c>
      <c r="AJ27" s="5">
        <v>74.5</v>
      </c>
      <c r="AK27" s="5">
        <v>84.5</v>
      </c>
      <c r="AL27" s="5">
        <v>90.7</v>
      </c>
      <c r="AM27" s="5">
        <v>87.5</v>
      </c>
      <c r="AN27" s="5">
        <v>90.2</v>
      </c>
      <c r="AO27" s="5">
        <v>88.5</v>
      </c>
      <c r="AP27" s="5">
        <v>89.9</v>
      </c>
      <c r="AQ27" s="5">
        <v>90.6</v>
      </c>
      <c r="AR27" s="5">
        <v>74</v>
      </c>
      <c r="AS27" s="5">
        <v>79.5</v>
      </c>
      <c r="AT27" s="5">
        <v>82.4</v>
      </c>
      <c r="AU27" s="5">
        <v>83.7</v>
      </c>
      <c r="AV27" s="5">
        <v>82.7</v>
      </c>
      <c r="AW27" s="5">
        <v>81.900000000000006</v>
      </c>
      <c r="AX27" s="5">
        <v>83.3</v>
      </c>
      <c r="AY27" s="5">
        <v>81.2</v>
      </c>
      <c r="AZ27" s="5">
        <v>81.7</v>
      </c>
      <c r="BA27" s="5">
        <v>51.4</v>
      </c>
      <c r="BB27" s="5">
        <v>49.3</v>
      </c>
      <c r="BC27" s="5">
        <v>47.7</v>
      </c>
      <c r="BD27" s="5">
        <v>48</v>
      </c>
      <c r="BE27" s="5">
        <v>48.8</v>
      </c>
      <c r="BF27" s="5">
        <v>49.4</v>
      </c>
      <c r="BG27" s="5">
        <v>49.5</v>
      </c>
      <c r="BH27" s="5">
        <v>48.9</v>
      </c>
      <c r="BI27" s="5">
        <v>167</v>
      </c>
      <c r="BJ27" s="5">
        <v>48.1</v>
      </c>
      <c r="BK27" s="5">
        <v>47.8</v>
      </c>
      <c r="BL27" s="5">
        <v>38.4</v>
      </c>
      <c r="BM27" s="5">
        <v>28</v>
      </c>
      <c r="BN27" s="5">
        <v>36.200000000000003</v>
      </c>
      <c r="BO27" s="5">
        <v>49.5</v>
      </c>
      <c r="BP27" s="5">
        <v>50.8</v>
      </c>
      <c r="BQ27" s="5">
        <v>51</v>
      </c>
      <c r="BR27" s="5">
        <v>50.7</v>
      </c>
      <c r="BS27" s="5">
        <v>51</v>
      </c>
      <c r="BT27" s="5">
        <v>51.1</v>
      </c>
      <c r="BU27" s="5">
        <v>51</v>
      </c>
      <c r="BV27" s="5">
        <v>51.4</v>
      </c>
      <c r="BW27" s="5">
        <v>51.4</v>
      </c>
      <c r="BX27" s="5">
        <v>51.6</v>
      </c>
      <c r="BY27" s="5">
        <v>51.4</v>
      </c>
      <c r="BZ27" s="5">
        <v>51.8</v>
      </c>
      <c r="CA27" s="5">
        <v>51.5</v>
      </c>
      <c r="CB27" s="5">
        <v>51.8</v>
      </c>
      <c r="CC27" s="5">
        <v>51.7</v>
      </c>
      <c r="CD27" s="5">
        <v>50.9</v>
      </c>
      <c r="CE27" s="5">
        <v>50.9</v>
      </c>
      <c r="CF27" s="5">
        <v>51.8</v>
      </c>
      <c r="CG27" s="5">
        <v>51.9</v>
      </c>
      <c r="CH27" s="5">
        <v>52.1</v>
      </c>
      <c r="CI27" s="5">
        <v>51.8</v>
      </c>
      <c r="CJ27" s="5">
        <v>51.7</v>
      </c>
      <c r="CK27" s="5">
        <v>52.1</v>
      </c>
      <c r="CL27" s="5">
        <v>52.4</v>
      </c>
      <c r="CM27" s="5">
        <v>51.8</v>
      </c>
      <c r="CN27" s="5">
        <v>75.599999999999994</v>
      </c>
      <c r="CO27" s="5">
        <v>71.400000000000006</v>
      </c>
      <c r="CP27" s="5">
        <v>70.3</v>
      </c>
      <c r="CQ27" s="5">
        <v>84.7</v>
      </c>
      <c r="CR27" s="5">
        <v>79.8</v>
      </c>
      <c r="CS27" s="5">
        <v>71.599999999999994</v>
      </c>
      <c r="CT27" s="5">
        <v>72.099999999999994</v>
      </c>
      <c r="CU27" s="5">
        <v>73</v>
      </c>
      <c r="CV27" s="5">
        <v>73.7</v>
      </c>
      <c r="CW27" s="5">
        <v>75</v>
      </c>
      <c r="CX27" s="5">
        <v>75.900000000000006</v>
      </c>
      <c r="CY27" s="5">
        <v>75.400000000000006</v>
      </c>
      <c r="CZ27" s="5">
        <v>75.5</v>
      </c>
      <c r="DA27" s="5">
        <v>77.2</v>
      </c>
      <c r="DB27" s="5">
        <v>74.400000000000006</v>
      </c>
      <c r="DC27" s="5">
        <v>73</v>
      </c>
      <c r="DD27" s="5">
        <v>73.400000000000006</v>
      </c>
      <c r="DE27" s="5">
        <v>68.8</v>
      </c>
      <c r="DF27" s="5">
        <v>68.099999999999994</v>
      </c>
      <c r="DG27" s="5">
        <v>70.5</v>
      </c>
      <c r="DH27" s="5">
        <v>69.599999999999994</v>
      </c>
      <c r="DI27" s="5">
        <v>67.099999999999994</v>
      </c>
      <c r="DJ27" s="5">
        <v>68.5</v>
      </c>
      <c r="DK27" s="5">
        <v>68</v>
      </c>
      <c r="DL27" s="5">
        <v>66.5</v>
      </c>
      <c r="DM27" s="5">
        <v>71.3</v>
      </c>
      <c r="DN27" s="5">
        <v>63.7</v>
      </c>
      <c r="DO27" s="5">
        <v>63.7</v>
      </c>
      <c r="DP27" s="5">
        <v>69.3</v>
      </c>
      <c r="DQ27" s="5">
        <v>53.6</v>
      </c>
      <c r="DR27" s="5">
        <v>61.3</v>
      </c>
      <c r="DS27" s="5">
        <v>65.599999999999994</v>
      </c>
      <c r="DT27" s="5">
        <v>52.7</v>
      </c>
      <c r="DU27" s="5">
        <v>63.8</v>
      </c>
      <c r="DV27" s="5">
        <v>52.8</v>
      </c>
      <c r="DW27" s="5">
        <v>61</v>
      </c>
      <c r="DX27" s="5">
        <v>62.9</v>
      </c>
      <c r="DY27" s="5">
        <v>61.9</v>
      </c>
      <c r="DZ27" s="5">
        <v>61.7</v>
      </c>
      <c r="EA27" s="5">
        <v>65.3</v>
      </c>
      <c r="EB27" s="5">
        <v>70.8</v>
      </c>
      <c r="EC27" s="5">
        <v>64.900000000000006</v>
      </c>
      <c r="ED27" s="5">
        <v>62.3</v>
      </c>
      <c r="EE27" s="5">
        <v>64.7</v>
      </c>
      <c r="EF27" s="5">
        <v>63.8</v>
      </c>
      <c r="EG27" s="5">
        <v>63.6</v>
      </c>
      <c r="EH27" s="5">
        <v>62.2</v>
      </c>
      <c r="EI27" s="5">
        <v>62.3</v>
      </c>
      <c r="EJ27" s="5">
        <v>61.3</v>
      </c>
      <c r="EK27" s="5">
        <v>61.4</v>
      </c>
      <c r="EL27" s="5">
        <v>57.4</v>
      </c>
      <c r="EM27" s="5">
        <v>57</v>
      </c>
      <c r="EN27" s="5">
        <v>56.6</v>
      </c>
      <c r="EO27" s="5">
        <v>56.6</v>
      </c>
      <c r="EP27" s="5">
        <v>57.4</v>
      </c>
      <c r="EQ27" s="5">
        <v>57.3</v>
      </c>
      <c r="ER27" s="5">
        <v>50.8</v>
      </c>
      <c r="ES27" s="5">
        <v>52.3</v>
      </c>
      <c r="ET27" s="5">
        <v>52.9</v>
      </c>
      <c r="EU27" s="5">
        <v>53</v>
      </c>
      <c r="EV27" s="5">
        <v>53.3</v>
      </c>
      <c r="EW27" s="5">
        <v>53.4</v>
      </c>
      <c r="EX27" s="5">
        <v>53.4</v>
      </c>
      <c r="EY27" s="5">
        <v>53.4</v>
      </c>
      <c r="EZ27" s="5">
        <v>53.1</v>
      </c>
      <c r="FA27" s="5">
        <v>53.3</v>
      </c>
      <c r="FB27" s="5">
        <v>53.2</v>
      </c>
      <c r="FC27" s="5">
        <v>53.1</v>
      </c>
      <c r="FD27" s="5">
        <v>52.8</v>
      </c>
      <c r="FE27" s="5">
        <v>52.9</v>
      </c>
      <c r="FF27" s="5">
        <v>52.5</v>
      </c>
      <c r="FG27" s="5">
        <v>52.1</v>
      </c>
      <c r="FH27" s="5">
        <v>51.9</v>
      </c>
      <c r="FI27" s="5">
        <v>51.9</v>
      </c>
      <c r="FJ27" s="5">
        <v>51.7</v>
      </c>
      <c r="FK27" s="5">
        <v>51</v>
      </c>
      <c r="FL27" s="5">
        <v>51</v>
      </c>
      <c r="FM27" s="5">
        <v>50.6</v>
      </c>
      <c r="FN27" s="5">
        <v>77.2</v>
      </c>
      <c r="FO27" s="5">
        <v>51.4</v>
      </c>
      <c r="FP27" s="5">
        <v>49.3</v>
      </c>
      <c r="FQ27" s="5">
        <v>47.7</v>
      </c>
      <c r="FR27" s="5">
        <v>48</v>
      </c>
      <c r="FS27" s="5">
        <v>48.8</v>
      </c>
      <c r="FT27" s="5">
        <v>49.4</v>
      </c>
      <c r="FU27" s="5">
        <v>49.5</v>
      </c>
      <c r="FV27" s="5">
        <v>169.1</v>
      </c>
      <c r="FW27" s="5">
        <v>164.5</v>
      </c>
      <c r="FX27" s="5">
        <v>171.2</v>
      </c>
      <c r="FY27" s="5">
        <v>169</v>
      </c>
      <c r="FZ27" s="5">
        <v>169</v>
      </c>
      <c r="GA27" s="5">
        <v>169.3</v>
      </c>
      <c r="GB27" s="5">
        <v>170.6</v>
      </c>
      <c r="GC27" s="5">
        <v>169.8</v>
      </c>
      <c r="GD27" s="5">
        <v>170.7</v>
      </c>
      <c r="GE27" s="5">
        <v>174.8</v>
      </c>
      <c r="GF27" s="5">
        <v>172.5</v>
      </c>
      <c r="GG27" s="5">
        <v>170.7</v>
      </c>
      <c r="GH27" s="5">
        <v>169.5</v>
      </c>
      <c r="GI27" s="5">
        <v>173.2</v>
      </c>
      <c r="GJ27" s="5">
        <v>170.7</v>
      </c>
      <c r="GK27" s="5">
        <v>172.5</v>
      </c>
      <c r="GL27" s="5">
        <v>172.1</v>
      </c>
      <c r="GM27" s="5">
        <v>169.7</v>
      </c>
      <c r="GN27" s="5">
        <v>172</v>
      </c>
      <c r="GO27" s="5">
        <v>169.3</v>
      </c>
      <c r="GP27" s="5">
        <v>172.5</v>
      </c>
      <c r="GQ27" s="5">
        <v>171</v>
      </c>
      <c r="GR27" s="5">
        <v>173</v>
      </c>
      <c r="GS27" s="5">
        <v>169.5</v>
      </c>
      <c r="GT27" s="5">
        <v>188.1</v>
      </c>
      <c r="GU27" s="5">
        <v>183.3</v>
      </c>
      <c r="GV27" s="5">
        <v>181.9</v>
      </c>
      <c r="GW27" s="5">
        <v>180.4</v>
      </c>
      <c r="GX27" s="5">
        <v>182.8</v>
      </c>
      <c r="GY27" s="5">
        <v>184.4</v>
      </c>
      <c r="GZ27" s="5">
        <v>183.6</v>
      </c>
      <c r="HA27" s="5">
        <v>182.7</v>
      </c>
      <c r="HB27" s="5">
        <v>191.4</v>
      </c>
      <c r="HC27" s="5">
        <v>191.1</v>
      </c>
      <c r="HD27" s="5">
        <v>195.1</v>
      </c>
      <c r="HE27" s="5">
        <v>197.3</v>
      </c>
      <c r="HF27" s="5">
        <v>196.1</v>
      </c>
      <c r="HG27" s="5">
        <v>195</v>
      </c>
      <c r="HH27" s="5">
        <v>195.8</v>
      </c>
      <c r="HI27" s="5">
        <v>196.1</v>
      </c>
      <c r="HJ27" s="5">
        <v>193.8</v>
      </c>
    </row>
    <row r="28" spans="2:218" x14ac:dyDescent="0.2">
      <c r="B28" s="30" t="s">
        <v>9</v>
      </c>
      <c r="C28" s="4">
        <v>2.4590000000000001</v>
      </c>
      <c r="E28" s="5">
        <v>6.6</v>
      </c>
      <c r="F28" s="5">
        <v>6.5</v>
      </c>
      <c r="G28" s="5">
        <v>6.5</v>
      </c>
      <c r="H28" s="5">
        <v>6.5</v>
      </c>
      <c r="I28" s="5">
        <v>6.4</v>
      </c>
      <c r="J28" s="5">
        <v>6.7</v>
      </c>
      <c r="K28" s="5">
        <v>5.6</v>
      </c>
      <c r="L28" s="5">
        <v>5.5</v>
      </c>
      <c r="M28" s="5">
        <v>5.5</v>
      </c>
      <c r="N28" s="5">
        <v>6.7</v>
      </c>
      <c r="O28" s="5">
        <v>7.1</v>
      </c>
      <c r="P28" s="5">
        <v>7</v>
      </c>
      <c r="Q28" s="5">
        <v>7.2</v>
      </c>
      <c r="R28" s="5">
        <v>7.1</v>
      </c>
      <c r="S28" s="5">
        <v>6.5</v>
      </c>
      <c r="T28" s="5">
        <v>7</v>
      </c>
      <c r="U28" s="5">
        <v>6</v>
      </c>
      <c r="V28" s="5">
        <v>5.8</v>
      </c>
      <c r="W28" s="5">
        <v>5.8</v>
      </c>
      <c r="X28" s="5">
        <v>4.4000000000000004</v>
      </c>
      <c r="Y28" s="5">
        <v>4.5999999999999996</v>
      </c>
      <c r="Z28" s="5">
        <v>5.2</v>
      </c>
      <c r="AA28" s="5">
        <v>5.4</v>
      </c>
      <c r="AB28" s="5">
        <v>6.3</v>
      </c>
      <c r="AC28" s="5">
        <v>6.1</v>
      </c>
      <c r="AD28" s="5">
        <v>5.9</v>
      </c>
      <c r="AE28" s="5">
        <v>6.3</v>
      </c>
      <c r="AF28" s="5">
        <v>5.3</v>
      </c>
      <c r="AG28" s="5">
        <v>5.3</v>
      </c>
      <c r="AH28" s="5">
        <v>5.3</v>
      </c>
      <c r="AI28" s="5">
        <v>5.5</v>
      </c>
      <c r="AJ28" s="5">
        <v>6.6</v>
      </c>
      <c r="AK28" s="5">
        <v>8.1</v>
      </c>
      <c r="AL28" s="5">
        <v>7.9</v>
      </c>
      <c r="AM28" s="5">
        <v>7.7</v>
      </c>
      <c r="AN28" s="5">
        <v>7.1</v>
      </c>
      <c r="AO28" s="5">
        <v>7.8</v>
      </c>
      <c r="AP28" s="5">
        <v>6.6</v>
      </c>
      <c r="AQ28" s="5">
        <v>6.4</v>
      </c>
      <c r="AR28" s="5">
        <v>5.6</v>
      </c>
      <c r="AS28" s="5">
        <v>6</v>
      </c>
      <c r="AT28" s="5">
        <v>6.4</v>
      </c>
      <c r="AU28" s="5">
        <v>7.3</v>
      </c>
      <c r="AV28" s="5">
        <v>7</v>
      </c>
      <c r="AW28" s="5">
        <v>6.7</v>
      </c>
      <c r="AX28" s="5">
        <v>7.1</v>
      </c>
      <c r="AY28" s="5">
        <v>5.9</v>
      </c>
      <c r="AZ28" s="5">
        <v>6</v>
      </c>
      <c r="BA28" s="5">
        <v>2.9</v>
      </c>
      <c r="BB28" s="5">
        <v>6.2</v>
      </c>
      <c r="BC28" s="5">
        <v>5.6</v>
      </c>
      <c r="BD28" s="5">
        <v>5.6</v>
      </c>
      <c r="BE28" s="5">
        <v>5.8</v>
      </c>
      <c r="BF28" s="5">
        <v>5.8</v>
      </c>
      <c r="BG28" s="5">
        <v>5.7</v>
      </c>
      <c r="BH28" s="5">
        <v>5.5</v>
      </c>
      <c r="BI28" s="5">
        <v>10.199999999999999</v>
      </c>
      <c r="BJ28" s="5">
        <v>5.8</v>
      </c>
      <c r="BK28" s="5">
        <v>5.6</v>
      </c>
      <c r="BL28" s="5">
        <v>2.6</v>
      </c>
      <c r="BM28" s="5">
        <v>4.5999999999999996</v>
      </c>
      <c r="BN28" s="5">
        <v>5.0999999999999996</v>
      </c>
      <c r="BO28" s="5">
        <v>6.3</v>
      </c>
      <c r="BP28" s="5">
        <v>6</v>
      </c>
      <c r="BQ28" s="5">
        <v>5.9</v>
      </c>
      <c r="BR28" s="5">
        <v>5.8</v>
      </c>
      <c r="BS28" s="5">
        <v>5.7</v>
      </c>
      <c r="BT28" s="5">
        <v>5.8</v>
      </c>
      <c r="BU28" s="5">
        <v>5.8</v>
      </c>
      <c r="BV28" s="5">
        <v>5.9</v>
      </c>
      <c r="BW28" s="5">
        <v>5.8</v>
      </c>
      <c r="BX28" s="5">
        <v>5.8</v>
      </c>
      <c r="BY28" s="5">
        <v>5.8</v>
      </c>
      <c r="BZ28" s="5">
        <v>6</v>
      </c>
      <c r="CA28" s="5">
        <v>5.8</v>
      </c>
      <c r="CB28" s="5">
        <v>5.9</v>
      </c>
      <c r="CC28" s="5">
        <v>5.8</v>
      </c>
      <c r="CD28" s="5">
        <v>5.8</v>
      </c>
      <c r="CE28" s="5">
        <v>5.6</v>
      </c>
      <c r="CF28" s="5">
        <v>5.8</v>
      </c>
      <c r="CG28" s="5">
        <v>5.9</v>
      </c>
      <c r="CH28" s="5">
        <v>5.9</v>
      </c>
      <c r="CI28" s="5">
        <v>5.9</v>
      </c>
      <c r="CJ28" s="5">
        <v>5.9</v>
      </c>
      <c r="CK28" s="5">
        <v>6.1</v>
      </c>
      <c r="CL28" s="5">
        <v>5.9</v>
      </c>
      <c r="CM28" s="5">
        <v>6.1</v>
      </c>
      <c r="CN28" s="5">
        <v>5.4</v>
      </c>
      <c r="CO28" s="5">
        <v>6.8</v>
      </c>
      <c r="CP28" s="5">
        <v>6.1</v>
      </c>
      <c r="CQ28" s="5">
        <v>6</v>
      </c>
      <c r="CR28" s="5">
        <v>6.1</v>
      </c>
      <c r="CS28" s="5">
        <v>5.3</v>
      </c>
      <c r="CT28" s="5">
        <v>5.3</v>
      </c>
      <c r="CU28" s="5">
        <v>5.3</v>
      </c>
      <c r="CV28" s="5">
        <v>5.4</v>
      </c>
      <c r="CW28" s="5">
        <v>5.4</v>
      </c>
      <c r="CX28" s="5">
        <v>5.3</v>
      </c>
      <c r="CY28" s="5">
        <v>5.4</v>
      </c>
      <c r="CZ28" s="5">
        <v>5.7</v>
      </c>
      <c r="DA28" s="5">
        <v>5.5</v>
      </c>
      <c r="DB28" s="5">
        <v>6</v>
      </c>
      <c r="DC28" s="5">
        <v>6.4</v>
      </c>
      <c r="DD28" s="5">
        <v>6.5</v>
      </c>
      <c r="DE28" s="5">
        <v>7.4</v>
      </c>
      <c r="DF28" s="5">
        <v>7.4</v>
      </c>
      <c r="DG28" s="5">
        <v>7.6</v>
      </c>
      <c r="DH28" s="5">
        <v>6.8</v>
      </c>
      <c r="DI28" s="5">
        <v>7</v>
      </c>
      <c r="DJ28" s="5">
        <v>6</v>
      </c>
      <c r="DK28" s="5">
        <v>6.4</v>
      </c>
      <c r="DL28" s="5">
        <v>6</v>
      </c>
      <c r="DM28" s="5">
        <v>6.2</v>
      </c>
      <c r="DN28" s="5">
        <v>6.5</v>
      </c>
      <c r="DO28" s="5">
        <v>7.4</v>
      </c>
      <c r="DP28" s="5">
        <v>5.9</v>
      </c>
      <c r="DQ28" s="5">
        <v>6.7</v>
      </c>
      <c r="DR28" s="5">
        <v>6.3</v>
      </c>
      <c r="DS28" s="5">
        <v>6</v>
      </c>
      <c r="DT28" s="5">
        <v>6.4</v>
      </c>
      <c r="DU28" s="5">
        <v>6.9</v>
      </c>
      <c r="DV28" s="5">
        <v>6.2</v>
      </c>
      <c r="DW28" s="5">
        <v>6.6</v>
      </c>
      <c r="DX28" s="5">
        <v>6.5</v>
      </c>
      <c r="DY28" s="5">
        <v>6.8</v>
      </c>
      <c r="DZ28" s="5">
        <v>6.6</v>
      </c>
      <c r="EA28" s="5">
        <v>6</v>
      </c>
      <c r="EB28" s="5">
        <v>7.4</v>
      </c>
      <c r="EC28" s="5">
        <v>5</v>
      </c>
      <c r="ED28" s="5">
        <v>5</v>
      </c>
      <c r="EE28" s="5">
        <v>5.2</v>
      </c>
      <c r="EF28" s="5">
        <v>5.0999999999999996</v>
      </c>
      <c r="EG28" s="5">
        <v>5</v>
      </c>
      <c r="EH28" s="5">
        <v>5</v>
      </c>
      <c r="EI28" s="5">
        <v>5.0999999999999996</v>
      </c>
      <c r="EJ28" s="5">
        <v>5</v>
      </c>
      <c r="EK28" s="5">
        <v>4.5999999999999996</v>
      </c>
      <c r="EL28" s="5">
        <v>5.7</v>
      </c>
      <c r="EM28" s="5">
        <v>5.6</v>
      </c>
      <c r="EN28" s="5">
        <v>6</v>
      </c>
      <c r="EO28" s="5">
        <v>5.7</v>
      </c>
      <c r="EP28" s="5">
        <v>5.7</v>
      </c>
      <c r="EQ28" s="5">
        <v>5.8</v>
      </c>
      <c r="ER28" s="5">
        <v>6.1</v>
      </c>
      <c r="ES28" s="5">
        <v>5.8</v>
      </c>
      <c r="ET28" s="5">
        <v>5.7</v>
      </c>
      <c r="EU28" s="5">
        <v>5.7</v>
      </c>
      <c r="EV28" s="5">
        <v>5.8</v>
      </c>
      <c r="EW28" s="5">
        <v>5.8</v>
      </c>
      <c r="EX28" s="5">
        <v>5.5</v>
      </c>
      <c r="EY28" s="5">
        <v>5.7</v>
      </c>
      <c r="EZ28" s="5">
        <v>5.9</v>
      </c>
      <c r="FA28" s="5">
        <v>5.8</v>
      </c>
      <c r="FB28" s="5">
        <v>5.7</v>
      </c>
      <c r="FC28" s="5">
        <v>5.8</v>
      </c>
      <c r="FD28" s="5">
        <v>5.8</v>
      </c>
      <c r="FE28" s="5">
        <v>5.6</v>
      </c>
      <c r="FF28" s="5">
        <v>5.6</v>
      </c>
      <c r="FG28" s="5">
        <v>5.8</v>
      </c>
      <c r="FH28" s="5">
        <v>5.8</v>
      </c>
      <c r="FI28" s="5">
        <v>5.6</v>
      </c>
      <c r="FJ28" s="5">
        <v>5.8</v>
      </c>
      <c r="FK28" s="5">
        <v>5.9</v>
      </c>
      <c r="FL28" s="5">
        <v>5.8</v>
      </c>
      <c r="FM28" s="5">
        <v>5.8</v>
      </c>
      <c r="FN28" s="5">
        <v>5.5</v>
      </c>
      <c r="FO28" s="5">
        <v>2.9</v>
      </c>
      <c r="FP28" s="5">
        <v>6.2</v>
      </c>
      <c r="FQ28" s="5">
        <v>5.6</v>
      </c>
      <c r="FR28" s="5">
        <v>5.6</v>
      </c>
      <c r="FS28" s="5">
        <v>5.8</v>
      </c>
      <c r="FT28" s="5">
        <v>5.8</v>
      </c>
      <c r="FU28" s="5">
        <v>5.7</v>
      </c>
      <c r="FV28" s="5">
        <v>13.2</v>
      </c>
      <c r="FW28" s="5">
        <v>12.9</v>
      </c>
      <c r="FX28" s="5">
        <v>11.6</v>
      </c>
      <c r="FY28" s="5">
        <v>11.7</v>
      </c>
      <c r="FZ28" s="5">
        <v>11.8</v>
      </c>
      <c r="GA28" s="5">
        <v>11.8</v>
      </c>
      <c r="GB28" s="5">
        <v>11.4</v>
      </c>
      <c r="GC28" s="5">
        <v>11.4</v>
      </c>
      <c r="GD28" s="5">
        <v>11.4</v>
      </c>
      <c r="GE28" s="5">
        <v>11</v>
      </c>
      <c r="GF28" s="5">
        <v>10.9</v>
      </c>
      <c r="GG28" s="5">
        <v>10.9</v>
      </c>
      <c r="GH28" s="5">
        <v>11</v>
      </c>
      <c r="GI28" s="5">
        <v>10.9</v>
      </c>
      <c r="GJ28" s="5">
        <v>11.2</v>
      </c>
      <c r="GK28" s="5">
        <v>10.7</v>
      </c>
      <c r="GL28" s="5">
        <v>11</v>
      </c>
      <c r="GM28" s="5">
        <v>10.7</v>
      </c>
      <c r="GN28" s="5">
        <v>10.8</v>
      </c>
      <c r="GO28" s="5">
        <v>10.8</v>
      </c>
      <c r="GP28" s="5">
        <v>10.6</v>
      </c>
      <c r="GQ28" s="5">
        <v>10.4</v>
      </c>
      <c r="GR28" s="5">
        <v>11</v>
      </c>
      <c r="GS28" s="5">
        <v>10.6</v>
      </c>
      <c r="GT28" s="5">
        <v>12.1</v>
      </c>
      <c r="GU28" s="5">
        <v>12.9</v>
      </c>
      <c r="GV28" s="5">
        <v>13</v>
      </c>
      <c r="GW28" s="5">
        <v>13.7</v>
      </c>
      <c r="GX28" s="5">
        <v>13</v>
      </c>
      <c r="GY28" s="5">
        <v>12.8</v>
      </c>
      <c r="GZ28" s="5">
        <v>12.5</v>
      </c>
      <c r="HA28" s="5">
        <v>12.6</v>
      </c>
      <c r="HB28" s="5">
        <v>11.9</v>
      </c>
      <c r="HC28" s="5">
        <v>11.8</v>
      </c>
      <c r="HD28" s="5">
        <v>11.6</v>
      </c>
      <c r="HE28" s="5">
        <v>11.6</v>
      </c>
      <c r="HF28" s="5">
        <v>11.4</v>
      </c>
      <c r="HG28" s="5">
        <v>11.4</v>
      </c>
      <c r="HH28" s="5">
        <v>11.4</v>
      </c>
      <c r="HI28" s="5">
        <v>11.2</v>
      </c>
      <c r="HJ28" s="5">
        <v>11.5</v>
      </c>
    </row>
    <row r="29" spans="2:218" x14ac:dyDescent="0.2">
      <c r="B29" s="20" t="s">
        <v>10</v>
      </c>
      <c r="C29" s="6">
        <v>2.919</v>
      </c>
      <c r="D29" s="6"/>
      <c r="E29" s="5">
        <v>4235.8999999999996</v>
      </c>
      <c r="F29" s="5">
        <v>3995.1</v>
      </c>
      <c r="G29" s="5">
        <v>3870.4</v>
      </c>
      <c r="H29" s="5">
        <v>3896</v>
      </c>
      <c r="I29" s="5">
        <v>3817.1</v>
      </c>
      <c r="J29" s="5">
        <v>3901.9</v>
      </c>
      <c r="K29" s="5">
        <v>3844.7</v>
      </c>
      <c r="L29" s="5">
        <v>3893.1</v>
      </c>
      <c r="M29" s="5">
        <v>3876.8</v>
      </c>
      <c r="N29" s="5">
        <v>3941.7</v>
      </c>
      <c r="O29" s="5">
        <v>4119.3</v>
      </c>
      <c r="P29" s="5">
        <v>4401.1000000000004</v>
      </c>
      <c r="Q29" s="5">
        <v>4256.8</v>
      </c>
      <c r="R29" s="5">
        <v>4196.6000000000004</v>
      </c>
      <c r="S29" s="5">
        <v>4297.7</v>
      </c>
      <c r="T29" s="5">
        <v>4170.6000000000004</v>
      </c>
      <c r="U29" s="5">
        <v>4138.7</v>
      </c>
      <c r="V29" s="5">
        <v>4256.2</v>
      </c>
      <c r="W29" s="5">
        <v>4167.5</v>
      </c>
      <c r="X29" s="5">
        <v>3407.4</v>
      </c>
      <c r="Y29" s="5">
        <v>3407.3</v>
      </c>
      <c r="Z29" s="5">
        <v>3668.6</v>
      </c>
      <c r="AA29" s="5">
        <v>3662.3</v>
      </c>
      <c r="AB29" s="5">
        <v>3646.3</v>
      </c>
      <c r="AC29" s="5">
        <v>3627.2</v>
      </c>
      <c r="AD29" s="5">
        <v>3652</v>
      </c>
      <c r="AE29" s="5">
        <v>3633</v>
      </c>
      <c r="AF29" s="5">
        <v>3630</v>
      </c>
      <c r="AG29" s="5">
        <v>3642.9</v>
      </c>
      <c r="AH29" s="5">
        <v>3629.3</v>
      </c>
      <c r="AI29" s="5">
        <v>3351</v>
      </c>
      <c r="AJ29" s="5">
        <v>4611.2</v>
      </c>
      <c r="AK29" s="5">
        <v>4410.2</v>
      </c>
      <c r="AL29" s="5">
        <v>4588.5</v>
      </c>
      <c r="AM29" s="5">
        <v>4424.7</v>
      </c>
      <c r="AN29" s="5">
        <v>4605.3999999999996</v>
      </c>
      <c r="AO29" s="5">
        <v>4608.5</v>
      </c>
      <c r="AP29" s="5">
        <v>4631.1000000000004</v>
      </c>
      <c r="AQ29" s="5">
        <v>4527.7</v>
      </c>
      <c r="AR29" s="5">
        <v>3649.2</v>
      </c>
      <c r="AS29" s="5">
        <v>3752.3</v>
      </c>
      <c r="AT29" s="5">
        <v>3954.2</v>
      </c>
      <c r="AU29" s="5">
        <v>4197</v>
      </c>
      <c r="AV29" s="5">
        <v>4188.5</v>
      </c>
      <c r="AW29" s="5">
        <v>4240.8</v>
      </c>
      <c r="AX29" s="5">
        <v>4250.7</v>
      </c>
      <c r="AY29" s="5">
        <v>4302.2</v>
      </c>
      <c r="AZ29" s="5">
        <v>4135.6000000000004</v>
      </c>
      <c r="BA29" s="5">
        <v>1998.1</v>
      </c>
      <c r="BB29" s="5">
        <v>4978.5</v>
      </c>
      <c r="BC29" s="5">
        <v>4741.3</v>
      </c>
      <c r="BD29" s="5">
        <v>4792.3</v>
      </c>
      <c r="BE29" s="5">
        <v>4841.6000000000004</v>
      </c>
      <c r="BF29" s="5">
        <v>4941.2</v>
      </c>
      <c r="BG29" s="5">
        <v>4884.3</v>
      </c>
      <c r="BH29" s="5">
        <v>4659.3</v>
      </c>
      <c r="BI29" s="5">
        <v>3923.7</v>
      </c>
      <c r="BJ29" s="5">
        <v>3954.4</v>
      </c>
      <c r="BK29" s="5">
        <v>3706.9</v>
      </c>
      <c r="BL29" s="5">
        <v>1501.3</v>
      </c>
      <c r="BM29" s="5">
        <v>3976.3</v>
      </c>
      <c r="BN29" s="5">
        <v>4430.3</v>
      </c>
      <c r="BO29" s="5">
        <v>5160.3</v>
      </c>
      <c r="BP29" s="5">
        <v>4799.6000000000004</v>
      </c>
      <c r="BQ29" s="5">
        <v>4761.2</v>
      </c>
      <c r="BR29" s="5">
        <v>4759.8999999999996</v>
      </c>
      <c r="BS29" s="5">
        <v>4790.8</v>
      </c>
      <c r="BT29" s="5">
        <v>4747.1000000000004</v>
      </c>
      <c r="BU29" s="5">
        <v>4750.3999999999996</v>
      </c>
      <c r="BV29" s="5">
        <v>4838.7</v>
      </c>
      <c r="BW29" s="5">
        <v>4787.5</v>
      </c>
      <c r="BX29" s="5">
        <v>4779.5</v>
      </c>
      <c r="BY29" s="5">
        <v>4828.8</v>
      </c>
      <c r="BZ29" s="5">
        <v>4839.3</v>
      </c>
      <c r="CA29" s="5">
        <v>4834.3999999999996</v>
      </c>
      <c r="CB29" s="5">
        <v>4794.8</v>
      </c>
      <c r="CC29" s="5">
        <v>4823.6000000000004</v>
      </c>
      <c r="CD29" s="5">
        <v>4720.3999999999996</v>
      </c>
      <c r="CE29" s="5">
        <v>4693.3999999999996</v>
      </c>
      <c r="CF29" s="5">
        <v>4768.5</v>
      </c>
      <c r="CG29" s="5">
        <v>4780.6000000000004</v>
      </c>
      <c r="CH29" s="5">
        <v>4770</v>
      </c>
      <c r="CI29" s="5">
        <v>4783.3999999999996</v>
      </c>
      <c r="CJ29" s="5">
        <v>4797.7</v>
      </c>
      <c r="CK29" s="5">
        <v>4858.8999999999996</v>
      </c>
      <c r="CL29" s="5">
        <v>4822</v>
      </c>
      <c r="CM29" s="5">
        <v>4795.2</v>
      </c>
      <c r="CN29" s="5">
        <v>3872.3</v>
      </c>
      <c r="CO29" s="5">
        <v>2753.9</v>
      </c>
      <c r="CP29" s="5">
        <v>4007.2</v>
      </c>
      <c r="CQ29" s="5">
        <v>4100.1000000000004</v>
      </c>
      <c r="CR29" s="5">
        <v>4269</v>
      </c>
      <c r="CS29" s="5">
        <v>3630</v>
      </c>
      <c r="CT29" s="5">
        <v>3642.9</v>
      </c>
      <c r="CU29" s="5">
        <v>3629.3</v>
      </c>
      <c r="CV29" s="5">
        <v>3617.8</v>
      </c>
      <c r="CW29" s="5">
        <v>3550.7</v>
      </c>
      <c r="CX29" s="5">
        <v>3471.3</v>
      </c>
      <c r="CY29" s="5">
        <v>3575</v>
      </c>
      <c r="CZ29" s="5">
        <v>3864.7</v>
      </c>
      <c r="DA29" s="5">
        <v>3662.2</v>
      </c>
      <c r="DB29" s="5">
        <v>3610.5</v>
      </c>
      <c r="DC29" s="5">
        <v>3860.5</v>
      </c>
      <c r="DD29" s="5">
        <v>4062.9</v>
      </c>
      <c r="DE29" s="5">
        <v>5108.8999999999996</v>
      </c>
      <c r="DF29" s="5">
        <v>5131.8</v>
      </c>
      <c r="DG29" s="5">
        <v>5143.6000000000004</v>
      </c>
      <c r="DH29" s="5">
        <v>4311.5</v>
      </c>
      <c r="DI29" s="5">
        <v>4822</v>
      </c>
      <c r="DJ29" s="5">
        <v>3614.5</v>
      </c>
      <c r="DK29" s="5">
        <v>3876.4</v>
      </c>
      <c r="DL29" s="5">
        <v>3659.2</v>
      </c>
      <c r="DM29" s="5">
        <v>3462.9</v>
      </c>
      <c r="DN29" s="5">
        <v>4175.2</v>
      </c>
      <c r="DO29" s="5">
        <v>5056.8</v>
      </c>
      <c r="DP29" s="5">
        <v>3573.6</v>
      </c>
      <c r="DQ29" s="5">
        <v>4883</v>
      </c>
      <c r="DR29" s="5">
        <v>4019.6</v>
      </c>
      <c r="DS29" s="5">
        <v>3526.2</v>
      </c>
      <c r="DT29" s="5">
        <v>4389.3</v>
      </c>
      <c r="DU29" s="5">
        <v>4407.7</v>
      </c>
      <c r="DV29" s="5">
        <v>4199.6000000000004</v>
      </c>
      <c r="DW29" s="5">
        <v>4326.1000000000004</v>
      </c>
      <c r="DX29" s="5">
        <v>3899.2</v>
      </c>
      <c r="DY29" s="5">
        <v>4070.8</v>
      </c>
      <c r="DZ29" s="5">
        <v>4089.8</v>
      </c>
      <c r="EA29" s="5">
        <v>4053.3</v>
      </c>
      <c r="EB29" s="5">
        <v>5429.8</v>
      </c>
      <c r="EC29" s="5">
        <v>3262.8</v>
      </c>
      <c r="ED29" s="5">
        <v>3304.6</v>
      </c>
      <c r="EE29" s="5">
        <v>3315.8</v>
      </c>
      <c r="EF29" s="5">
        <v>3335.8</v>
      </c>
      <c r="EG29" s="5">
        <v>3185.5</v>
      </c>
      <c r="EH29" s="5">
        <v>3212.5</v>
      </c>
      <c r="EI29" s="5">
        <v>3270</v>
      </c>
      <c r="EJ29" s="5">
        <v>3267.5</v>
      </c>
      <c r="EK29" s="5">
        <v>2976.5</v>
      </c>
      <c r="EL29" s="5">
        <v>4294.3999999999996</v>
      </c>
      <c r="EM29" s="5">
        <v>4355.7</v>
      </c>
      <c r="EN29" s="5">
        <v>4657.8999999999996</v>
      </c>
      <c r="EO29" s="5">
        <v>4516.5</v>
      </c>
      <c r="EP29" s="5">
        <v>4453.7</v>
      </c>
      <c r="EQ29" s="5">
        <v>4479.8</v>
      </c>
      <c r="ER29" s="5">
        <v>5154.5</v>
      </c>
      <c r="ES29" s="5">
        <v>4738.8999999999996</v>
      </c>
      <c r="ET29" s="5">
        <v>4624.2</v>
      </c>
      <c r="EU29" s="5">
        <v>4519.5</v>
      </c>
      <c r="EV29" s="5">
        <v>4710</v>
      </c>
      <c r="EW29" s="5">
        <v>4573.5</v>
      </c>
      <c r="EX29" s="5">
        <v>4525</v>
      </c>
      <c r="EY29" s="5">
        <v>4577.8</v>
      </c>
      <c r="EZ29" s="5">
        <v>4635.8</v>
      </c>
      <c r="FA29" s="5">
        <v>4640.8999999999996</v>
      </c>
      <c r="FB29" s="5">
        <v>4573.8999999999996</v>
      </c>
      <c r="FC29" s="5">
        <v>4591.2</v>
      </c>
      <c r="FD29" s="5">
        <v>4604.6000000000004</v>
      </c>
      <c r="FE29" s="5">
        <v>4545.2</v>
      </c>
      <c r="FF29" s="5">
        <v>4528.7</v>
      </c>
      <c r="FG29" s="5">
        <v>4673.5</v>
      </c>
      <c r="FH29" s="5">
        <v>4630.8999999999996</v>
      </c>
      <c r="FI29" s="5">
        <v>4594.2</v>
      </c>
      <c r="FJ29" s="5">
        <v>4593.8</v>
      </c>
      <c r="FK29" s="5">
        <v>4658.1000000000004</v>
      </c>
      <c r="FL29" s="5">
        <v>4526.1000000000004</v>
      </c>
      <c r="FM29" s="5">
        <v>4565</v>
      </c>
      <c r="FN29" s="5">
        <v>3662.2</v>
      </c>
      <c r="FO29" s="5">
        <v>1998.1</v>
      </c>
      <c r="FP29" s="5">
        <v>4978.5</v>
      </c>
      <c r="FQ29" s="5">
        <v>4741.3</v>
      </c>
      <c r="FR29" s="5">
        <v>4792.3</v>
      </c>
      <c r="FS29" s="5">
        <v>4841.6000000000004</v>
      </c>
      <c r="FT29" s="5">
        <v>4941.2</v>
      </c>
      <c r="FU29" s="5">
        <v>4844.3</v>
      </c>
      <c r="FV29" s="5">
        <v>6167</v>
      </c>
      <c r="FW29" s="5">
        <v>6172.7</v>
      </c>
      <c r="FX29" s="5">
        <v>4804.8999999999996</v>
      </c>
      <c r="FY29" s="5">
        <v>4852.3</v>
      </c>
      <c r="FZ29" s="5">
        <v>4894.3999999999996</v>
      </c>
      <c r="GA29" s="5">
        <v>4848.1000000000004</v>
      </c>
      <c r="GB29" s="5">
        <v>4446.8999999999996</v>
      </c>
      <c r="GC29" s="5">
        <v>4398.8999999999996</v>
      </c>
      <c r="GD29" s="5">
        <v>4371.5</v>
      </c>
      <c r="GE29" s="5">
        <v>4017.3</v>
      </c>
      <c r="GF29" s="5">
        <v>3974.1</v>
      </c>
      <c r="GG29" s="5">
        <v>3873.4</v>
      </c>
      <c r="GH29" s="5">
        <v>4005.4</v>
      </c>
      <c r="GI29" s="5">
        <v>3939.3</v>
      </c>
      <c r="GJ29" s="5">
        <v>3990.6</v>
      </c>
      <c r="GK29" s="5">
        <v>3918.6</v>
      </c>
      <c r="GL29" s="5">
        <v>3902</v>
      </c>
      <c r="GM29" s="5">
        <v>3802</v>
      </c>
      <c r="GN29" s="5">
        <v>3776.4</v>
      </c>
      <c r="GO29" s="5">
        <v>3790.9</v>
      </c>
      <c r="GP29" s="5">
        <v>3676.7</v>
      </c>
      <c r="GQ29" s="5">
        <v>3683.6</v>
      </c>
      <c r="GR29" s="5">
        <v>3874.8</v>
      </c>
      <c r="GS29" s="5">
        <v>3827.6</v>
      </c>
      <c r="GT29" s="5">
        <v>4429</v>
      </c>
      <c r="GU29" s="5">
        <v>5154</v>
      </c>
      <c r="GV29" s="5">
        <v>5218.7</v>
      </c>
      <c r="GW29" s="5">
        <v>5679</v>
      </c>
      <c r="GX29" s="5">
        <v>5079.8999999999996</v>
      </c>
      <c r="GY29" s="5">
        <v>4741.2</v>
      </c>
      <c r="GZ29" s="5">
        <v>4756.6000000000004</v>
      </c>
      <c r="HA29" s="5">
        <v>4693.1000000000004</v>
      </c>
      <c r="HB29" s="5">
        <v>3974.3</v>
      </c>
      <c r="HC29" s="5">
        <v>3928.1</v>
      </c>
      <c r="HD29" s="5">
        <v>3511.2</v>
      </c>
      <c r="HE29" s="5">
        <v>3425.4</v>
      </c>
      <c r="HF29" s="5">
        <v>3471</v>
      </c>
      <c r="HG29" s="5">
        <v>3431</v>
      </c>
      <c r="HH29" s="5">
        <v>3398.6</v>
      </c>
      <c r="HI29" s="5">
        <v>3354.2</v>
      </c>
      <c r="HJ29" s="5">
        <v>3447.6</v>
      </c>
    </row>
    <row r="30" spans="2:218" x14ac:dyDescent="0.2">
      <c r="B30" s="20" t="s">
        <v>38</v>
      </c>
      <c r="C30" s="6">
        <v>3.6589999999999998</v>
      </c>
      <c r="D30" s="6"/>
      <c r="E30" s="5">
        <v>5.5</v>
      </c>
      <c r="F30" s="5">
        <v>5.0999999999999996</v>
      </c>
      <c r="G30" s="5">
        <v>5.4</v>
      </c>
      <c r="H30" s="5">
        <v>5.5</v>
      </c>
      <c r="I30" s="5">
        <v>5.6</v>
      </c>
      <c r="J30" s="5">
        <v>5.6</v>
      </c>
      <c r="K30" s="5">
        <v>5.3</v>
      </c>
      <c r="L30" s="5">
        <v>5</v>
      </c>
      <c r="M30" s="5">
        <v>5</v>
      </c>
      <c r="N30" s="5">
        <v>5.2</v>
      </c>
      <c r="O30" s="5">
        <v>5.7</v>
      </c>
      <c r="P30" s="5">
        <v>5.6</v>
      </c>
      <c r="Q30" s="5">
        <v>5.8</v>
      </c>
      <c r="R30" s="5">
        <v>6</v>
      </c>
      <c r="S30" s="5">
        <v>5.8</v>
      </c>
      <c r="T30" s="5">
        <v>5.9</v>
      </c>
      <c r="U30" s="5">
        <v>5.6</v>
      </c>
      <c r="V30" s="5">
        <v>5.5</v>
      </c>
      <c r="W30" s="5">
        <v>5.5</v>
      </c>
      <c r="X30" s="5">
        <v>8.8000000000000007</v>
      </c>
      <c r="Y30" s="5">
        <v>6.1</v>
      </c>
      <c r="Z30" s="5">
        <v>5.3</v>
      </c>
      <c r="AA30" s="5">
        <v>5</v>
      </c>
      <c r="AB30" s="5">
        <v>5.0999999999999996</v>
      </c>
      <c r="AC30" s="5">
        <v>5.4</v>
      </c>
      <c r="AD30" s="5">
        <v>5.3</v>
      </c>
      <c r="AE30" s="5">
        <v>5.2</v>
      </c>
      <c r="AF30" s="5">
        <v>4.9000000000000004</v>
      </c>
      <c r="AG30" s="5">
        <v>4.8</v>
      </c>
      <c r="AH30" s="5">
        <v>4.8</v>
      </c>
      <c r="AI30" s="5">
        <v>5.0999999999999996</v>
      </c>
      <c r="AJ30" s="5">
        <v>5.9</v>
      </c>
      <c r="AK30" s="5">
        <v>6.2</v>
      </c>
      <c r="AL30" s="5">
        <v>6.4</v>
      </c>
      <c r="AM30" s="5">
        <v>6.7</v>
      </c>
      <c r="AN30" s="5">
        <v>6.5</v>
      </c>
      <c r="AO30" s="5">
        <v>6.5</v>
      </c>
      <c r="AP30" s="5">
        <v>6.2</v>
      </c>
      <c r="AQ30" s="5">
        <v>5.9</v>
      </c>
      <c r="AR30" s="5">
        <v>4.8</v>
      </c>
      <c r="AS30" s="5">
        <v>4.7</v>
      </c>
      <c r="AT30" s="5">
        <v>5.2</v>
      </c>
      <c r="AU30" s="5">
        <v>5.8</v>
      </c>
      <c r="AV30" s="5">
        <v>6</v>
      </c>
      <c r="AW30" s="5">
        <v>6.2</v>
      </c>
      <c r="AX30" s="5">
        <v>6</v>
      </c>
      <c r="AY30" s="5">
        <v>5.6</v>
      </c>
      <c r="AZ30" s="5">
        <v>5.4</v>
      </c>
      <c r="BB30" s="5">
        <v>3.7</v>
      </c>
      <c r="BC30" s="5">
        <v>3.1</v>
      </c>
      <c r="BD30" s="5">
        <v>3.1</v>
      </c>
      <c r="BE30" s="5">
        <v>3.2</v>
      </c>
      <c r="BF30" s="5">
        <v>3.4</v>
      </c>
      <c r="BG30" s="5">
        <v>3.3</v>
      </c>
      <c r="BH30" s="5">
        <v>3</v>
      </c>
      <c r="BI30" s="5">
        <v>16</v>
      </c>
      <c r="BV30" s="5">
        <v>2.4</v>
      </c>
      <c r="BX30" s="5">
        <v>2.4</v>
      </c>
      <c r="BY30" s="5">
        <v>2.4</v>
      </c>
      <c r="BZ30" s="5">
        <v>2.4</v>
      </c>
      <c r="CA30" s="5">
        <v>2.4</v>
      </c>
      <c r="CC30" s="5">
        <v>2.4</v>
      </c>
      <c r="CK30" s="5">
        <v>2.4</v>
      </c>
      <c r="CN30" s="5">
        <v>5</v>
      </c>
      <c r="CO30" s="5">
        <v>4.9000000000000004</v>
      </c>
      <c r="CP30" s="5">
        <v>5.4</v>
      </c>
      <c r="CQ30" s="5">
        <v>5.3</v>
      </c>
      <c r="CR30" s="5">
        <v>4.9000000000000004</v>
      </c>
      <c r="CS30" s="5">
        <v>4.0999999999999996</v>
      </c>
      <c r="CT30" s="5">
        <v>4.2</v>
      </c>
      <c r="CU30" s="5">
        <v>4.2</v>
      </c>
      <c r="CV30" s="5">
        <v>4.2</v>
      </c>
      <c r="CW30" s="5">
        <v>4.0999999999999996</v>
      </c>
      <c r="CX30" s="5">
        <v>4</v>
      </c>
      <c r="CY30" s="5">
        <v>4.4000000000000004</v>
      </c>
      <c r="CZ30" s="5">
        <v>5.2</v>
      </c>
      <c r="DA30" s="5">
        <v>4.5999999999999996</v>
      </c>
      <c r="DB30" s="5">
        <v>3.1</v>
      </c>
      <c r="DC30" s="5">
        <v>4.2</v>
      </c>
      <c r="DD30" s="5">
        <v>3.9</v>
      </c>
      <c r="DE30" s="5">
        <v>6</v>
      </c>
      <c r="DF30" s="5">
        <v>5.9</v>
      </c>
      <c r="DG30" s="5">
        <v>6.2</v>
      </c>
      <c r="DH30" s="5">
        <v>4</v>
      </c>
      <c r="DI30" s="5">
        <v>4.8</v>
      </c>
      <c r="DJ30" s="5">
        <v>2.9</v>
      </c>
      <c r="DK30" s="5">
        <v>3.1</v>
      </c>
      <c r="DL30" s="5">
        <v>3</v>
      </c>
      <c r="DM30" s="5">
        <v>2.8</v>
      </c>
      <c r="DN30" s="5">
        <v>3.4</v>
      </c>
      <c r="DO30" s="5">
        <v>4.8</v>
      </c>
      <c r="DP30" s="5">
        <v>2.5</v>
      </c>
      <c r="DQ30" s="5">
        <v>3.3</v>
      </c>
      <c r="DR30" s="5">
        <v>2.9</v>
      </c>
      <c r="DS30" s="5">
        <v>2.5</v>
      </c>
      <c r="DT30" s="5">
        <v>3.2</v>
      </c>
      <c r="DU30" s="5">
        <v>3</v>
      </c>
      <c r="DV30" s="5">
        <v>2.6</v>
      </c>
      <c r="DW30" s="5">
        <v>2.7</v>
      </c>
      <c r="DX30" s="5">
        <v>2.6</v>
      </c>
      <c r="DY30" s="5">
        <v>2.5</v>
      </c>
      <c r="DZ30" s="5">
        <v>2.9</v>
      </c>
      <c r="EA30" s="5">
        <v>3.9</v>
      </c>
      <c r="EB30" s="5">
        <v>6.6</v>
      </c>
      <c r="EL30" s="5">
        <v>2.7</v>
      </c>
      <c r="EM30" s="5">
        <v>3</v>
      </c>
      <c r="EN30" s="5">
        <v>3.5</v>
      </c>
      <c r="EO30" s="5">
        <v>3.4</v>
      </c>
      <c r="EP30" s="5">
        <v>3.4</v>
      </c>
      <c r="EQ30" s="5">
        <v>3.5</v>
      </c>
      <c r="ER30" s="5">
        <v>3.7</v>
      </c>
      <c r="ES30" s="5">
        <v>3.2</v>
      </c>
      <c r="ET30" s="5">
        <v>3.1</v>
      </c>
      <c r="EU30" s="5">
        <v>3.1</v>
      </c>
      <c r="EV30" s="5">
        <v>3.3</v>
      </c>
      <c r="EW30" s="5">
        <v>3.1</v>
      </c>
      <c r="EX30" s="5">
        <v>3.1</v>
      </c>
      <c r="EY30" s="5">
        <v>3.1</v>
      </c>
      <c r="EZ30" s="5">
        <v>3.1</v>
      </c>
      <c r="FA30" s="5">
        <v>3.2</v>
      </c>
      <c r="FB30" s="5">
        <v>3</v>
      </c>
      <c r="FC30" s="5">
        <v>3</v>
      </c>
      <c r="FD30" s="5">
        <v>3</v>
      </c>
      <c r="FE30" s="5">
        <v>2.9</v>
      </c>
      <c r="FF30" s="5">
        <v>2.9</v>
      </c>
      <c r="FG30" s="5">
        <v>3.2</v>
      </c>
      <c r="FH30" s="5">
        <v>3.1</v>
      </c>
      <c r="FI30" s="5">
        <v>2.9</v>
      </c>
      <c r="FJ30" s="5">
        <v>2.9</v>
      </c>
      <c r="FK30" s="5">
        <v>2.9</v>
      </c>
      <c r="FL30" s="5">
        <v>2.8</v>
      </c>
      <c r="FM30" s="5">
        <v>2.7</v>
      </c>
      <c r="FN30" s="5">
        <v>4.5999999999999996</v>
      </c>
      <c r="FO30" s="5">
        <v>0</v>
      </c>
      <c r="FP30" s="5">
        <v>3.7</v>
      </c>
      <c r="FQ30" s="5">
        <v>3.1</v>
      </c>
      <c r="FR30" s="5">
        <v>3.1</v>
      </c>
      <c r="FS30" s="5">
        <v>3.2</v>
      </c>
      <c r="FT30" s="5">
        <v>3.4</v>
      </c>
      <c r="FU30" s="5">
        <v>3.3</v>
      </c>
      <c r="FV30" s="5">
        <v>40.799999999999997</v>
      </c>
      <c r="FW30" s="5">
        <v>37.4</v>
      </c>
      <c r="FX30" s="5">
        <v>22.1</v>
      </c>
      <c r="FY30" s="5">
        <v>22</v>
      </c>
      <c r="FZ30" s="5">
        <v>21.7</v>
      </c>
      <c r="GA30" s="5">
        <v>20.6</v>
      </c>
      <c r="GB30" s="5">
        <v>16.899999999999999</v>
      </c>
      <c r="GC30" s="5">
        <v>16.2</v>
      </c>
      <c r="GD30" s="5">
        <v>15.3</v>
      </c>
      <c r="GE30" s="5">
        <v>12.3</v>
      </c>
      <c r="GF30" s="5">
        <v>12.3</v>
      </c>
      <c r="GG30" s="5">
        <v>11.7</v>
      </c>
      <c r="GH30" s="5">
        <v>12.4</v>
      </c>
      <c r="GI30" s="5">
        <v>11.5</v>
      </c>
      <c r="GJ30" s="5">
        <v>11.9</v>
      </c>
      <c r="GK30" s="5">
        <v>11.1</v>
      </c>
      <c r="GL30" s="5">
        <v>11</v>
      </c>
      <c r="GM30" s="5">
        <v>10.5</v>
      </c>
      <c r="GN30" s="5">
        <v>10.1</v>
      </c>
      <c r="GO30" s="5">
        <v>10.1</v>
      </c>
      <c r="GP30" s="5">
        <v>9.3000000000000007</v>
      </c>
      <c r="GQ30" s="5">
        <v>9.6</v>
      </c>
      <c r="GR30" s="5">
        <v>10.3</v>
      </c>
      <c r="GS30" s="5">
        <v>10.199999999999999</v>
      </c>
      <c r="GT30" s="5">
        <v>16.899999999999999</v>
      </c>
      <c r="GU30" s="5">
        <v>21.9</v>
      </c>
      <c r="GV30" s="5">
        <v>21.6</v>
      </c>
      <c r="GW30" s="5">
        <v>25.5</v>
      </c>
      <c r="GX30" s="5">
        <v>19.100000000000001</v>
      </c>
      <c r="GY30" s="5">
        <v>16.399999999999999</v>
      </c>
      <c r="GZ30" s="5">
        <v>16</v>
      </c>
      <c r="HA30" s="5">
        <v>15.3</v>
      </c>
      <c r="HB30" s="5">
        <v>10.7</v>
      </c>
      <c r="HC30" s="5">
        <v>10.6</v>
      </c>
      <c r="HD30" s="5">
        <v>8.5</v>
      </c>
      <c r="HE30" s="5">
        <v>7.9</v>
      </c>
      <c r="HF30" s="5">
        <v>8</v>
      </c>
      <c r="HG30" s="5">
        <v>7.9</v>
      </c>
      <c r="HH30" s="5">
        <v>7.6</v>
      </c>
      <c r="HI30" s="5">
        <v>7.4</v>
      </c>
      <c r="HJ30" s="5">
        <v>7.8</v>
      </c>
    </row>
    <row r="31" spans="2:218" x14ac:dyDescent="0.2">
      <c r="B31" s="20"/>
      <c r="C31" s="11"/>
      <c r="D31" s="11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 t="str">
        <f>IFERROR(#REF!/(SUM(X$44:X$48)-X$47),"")</f>
        <v/>
      </c>
      <c r="Y31" s="12" t="str">
        <f>IFERROR(#REF!/(SUM(Y$44:Y$48)-Y$47),"")</f>
        <v/>
      </c>
      <c r="Z31" s="12" t="str">
        <f>IFERROR(#REF!/(SUM(Z$44:Z$48)-Z$47),"")</f>
        <v/>
      </c>
      <c r="AA31" s="12" t="str">
        <f>IFERROR(#REF!/(SUM(AA$44:AA$48)-AA$47),"")</f>
        <v/>
      </c>
      <c r="AB31" s="12" t="str">
        <f>IFERROR(#REF!/(SUM(AB$44:AB$48)-AB$47),"")</f>
        <v/>
      </c>
      <c r="AC31" s="12" t="str">
        <f>IFERROR(#REF!/(SUM(AC$44:AC$48)-AC$47),"")</f>
        <v/>
      </c>
      <c r="AD31" s="12" t="str">
        <f>IFERROR(#REF!/(SUM(AD$44:AD$48)-AD$47),"")</f>
        <v/>
      </c>
      <c r="AE31" s="12" t="str">
        <f>IFERROR(#REF!/(SUM(AE$44:AE$48)-AE$47),"")</f>
        <v/>
      </c>
      <c r="AF31" s="12" t="str">
        <f>IFERROR(#REF!/(SUM(AF$44:AF$48)-AF$47),"")</f>
        <v/>
      </c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 t="s">
        <v>267</v>
      </c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>
        <v>2.9</v>
      </c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</row>
    <row r="32" spans="2:218" s="3" customFormat="1" x14ac:dyDescent="0.25">
      <c r="B32" s="38" t="s">
        <v>41</v>
      </c>
      <c r="C32" s="16" t="s">
        <v>7</v>
      </c>
      <c r="D32" s="16"/>
    </row>
    <row r="33" spans="1:218" x14ac:dyDescent="0.2">
      <c r="B33" s="30" t="s">
        <v>42</v>
      </c>
      <c r="C33" s="4">
        <v>0.96699999999999997</v>
      </c>
      <c r="X33" s="5">
        <v>2884.9</v>
      </c>
      <c r="Y33" s="5">
        <v>2888.4</v>
      </c>
      <c r="Z33" s="5">
        <v>2878.8</v>
      </c>
      <c r="CN33" s="5">
        <v>2893.7</v>
      </c>
      <c r="CO33" s="5">
        <v>2888.8</v>
      </c>
      <c r="CP33" s="5">
        <v>2881</v>
      </c>
      <c r="CQ33" s="5">
        <v>2880.1</v>
      </c>
      <c r="FN33" s="5">
        <v>2884.5</v>
      </c>
      <c r="FO33" s="5">
        <v>3091.8</v>
      </c>
      <c r="FP33" s="5">
        <v>2984.4</v>
      </c>
      <c r="FQ33" s="5">
        <v>2989.6</v>
      </c>
      <c r="FR33" s="5">
        <v>2987.7</v>
      </c>
      <c r="FS33" s="5">
        <v>2984.4</v>
      </c>
      <c r="FT33" s="5">
        <v>2979.5</v>
      </c>
      <c r="FU33" s="5">
        <v>2981.7</v>
      </c>
    </row>
    <row r="34" spans="1:218" x14ac:dyDescent="0.2">
      <c r="B34" s="33" t="s">
        <v>36</v>
      </c>
      <c r="C34" s="4">
        <v>1.3220000000000001</v>
      </c>
      <c r="X34" s="5">
        <v>97.6</v>
      </c>
      <c r="Y34" s="5">
        <v>84.1</v>
      </c>
      <c r="Z34" s="5">
        <v>76.2</v>
      </c>
      <c r="CN34" s="5">
        <v>75.099999999999994</v>
      </c>
      <c r="CO34" s="5">
        <v>72.2</v>
      </c>
      <c r="CP34" s="5">
        <v>71.900000000000006</v>
      </c>
      <c r="CQ34" s="5">
        <v>70.2</v>
      </c>
      <c r="FN34" s="5">
        <v>70.599999999999994</v>
      </c>
      <c r="FO34" s="5">
        <v>19.600000000000001</v>
      </c>
      <c r="FP34" s="5">
        <v>30.7</v>
      </c>
      <c r="FQ34" s="5">
        <v>29.4</v>
      </c>
      <c r="FR34" s="5">
        <v>28.8</v>
      </c>
      <c r="FS34" s="5">
        <v>28.7</v>
      </c>
      <c r="FT34" s="5">
        <v>29.6</v>
      </c>
      <c r="FU34" s="5">
        <v>32.200000000000003</v>
      </c>
    </row>
    <row r="35" spans="1:218" x14ac:dyDescent="0.2">
      <c r="B35" s="97" t="s">
        <v>253</v>
      </c>
      <c r="C35" s="4">
        <v>1.51</v>
      </c>
      <c r="Z35" s="5">
        <v>41.8</v>
      </c>
      <c r="CN35" s="5">
        <v>38.799999999999997</v>
      </c>
      <c r="CO35" s="5">
        <v>38</v>
      </c>
      <c r="CP35" s="5">
        <v>46.3</v>
      </c>
      <c r="CQ35" s="5">
        <v>37.799999999999997</v>
      </c>
    </row>
    <row r="36" spans="1:218" x14ac:dyDescent="0.2">
      <c r="B36" s="20" t="s">
        <v>37</v>
      </c>
      <c r="C36" s="6">
        <v>2.4300000000000002</v>
      </c>
      <c r="D36" s="6"/>
      <c r="X36" s="5">
        <v>62.5</v>
      </c>
      <c r="Y36" s="5">
        <v>63.3</v>
      </c>
      <c r="Z36" s="5">
        <v>64.5</v>
      </c>
      <c r="CN36" s="5">
        <v>65</v>
      </c>
      <c r="CO36" s="5">
        <v>59.8</v>
      </c>
      <c r="CP36" s="5">
        <v>87.2</v>
      </c>
      <c r="CQ36" s="5">
        <v>68.099999999999994</v>
      </c>
      <c r="FN36" s="5">
        <v>73.599999999999994</v>
      </c>
      <c r="FO36" s="5">
        <v>34.5</v>
      </c>
      <c r="FP36" s="5">
        <v>39.6</v>
      </c>
      <c r="FQ36" s="5">
        <v>39.299999999999997</v>
      </c>
      <c r="FR36" s="5">
        <v>39.700000000000003</v>
      </c>
      <c r="FS36" s="5">
        <v>38.4</v>
      </c>
      <c r="FT36" s="5">
        <v>38.9</v>
      </c>
      <c r="FU36" s="5">
        <v>64.099999999999994</v>
      </c>
    </row>
    <row r="37" spans="1:218" x14ac:dyDescent="0.2">
      <c r="B37" s="20" t="s">
        <v>9</v>
      </c>
      <c r="C37" s="6">
        <v>8.0609999999999999</v>
      </c>
      <c r="D37" s="6"/>
      <c r="X37" s="5">
        <v>180.6</v>
      </c>
      <c r="Y37" s="5">
        <v>186.3</v>
      </c>
      <c r="Z37" s="5">
        <v>110.6</v>
      </c>
      <c r="CN37" s="5">
        <v>118.9</v>
      </c>
      <c r="CO37" s="5">
        <v>119.4</v>
      </c>
      <c r="CP37" s="5">
        <v>119.1</v>
      </c>
      <c r="CQ37" s="5">
        <v>113.2</v>
      </c>
      <c r="FN37" s="5">
        <v>266.10000000000002</v>
      </c>
      <c r="FO37" s="5">
        <v>83.3</v>
      </c>
      <c r="FP37" s="5">
        <v>85.1</v>
      </c>
      <c r="FQ37" s="5">
        <v>81.2</v>
      </c>
      <c r="FR37" s="5">
        <v>84.5</v>
      </c>
      <c r="FS37" s="5">
        <v>85.2</v>
      </c>
      <c r="FT37" s="5">
        <v>84.5</v>
      </c>
      <c r="FU37" s="5">
        <v>79.7</v>
      </c>
    </row>
    <row r="38" spans="1:218" x14ac:dyDescent="0.2">
      <c r="B38" s="20" t="s">
        <v>38</v>
      </c>
      <c r="C38" s="6">
        <v>9.0510000000000002</v>
      </c>
      <c r="D38" s="6"/>
      <c r="X38" s="5">
        <v>198.2</v>
      </c>
      <c r="Y38" s="5">
        <v>218</v>
      </c>
      <c r="Z38" s="5">
        <v>224.6</v>
      </c>
      <c r="CN38" s="5">
        <v>214.9</v>
      </c>
      <c r="CO38" s="5">
        <v>209.2</v>
      </c>
      <c r="CP38" s="5">
        <v>175.6</v>
      </c>
      <c r="CQ38" s="5">
        <v>207</v>
      </c>
      <c r="FN38" s="5">
        <v>304.2</v>
      </c>
      <c r="FO38" s="5">
        <v>194.7</v>
      </c>
      <c r="FP38" s="5">
        <v>270.5</v>
      </c>
      <c r="FQ38" s="5">
        <v>280.39999999999998</v>
      </c>
      <c r="FR38" s="5">
        <v>248.1</v>
      </c>
      <c r="FS38" s="5">
        <v>288.2</v>
      </c>
      <c r="FT38" s="5">
        <v>281</v>
      </c>
      <c r="FU38" s="5">
        <v>269.8</v>
      </c>
    </row>
    <row r="39" spans="1:218" x14ac:dyDescent="0.2">
      <c r="B39" s="20" t="s">
        <v>10</v>
      </c>
      <c r="C39" s="6">
        <v>14.115</v>
      </c>
      <c r="D39" s="6"/>
      <c r="X39" s="5">
        <v>8333.1</v>
      </c>
      <c r="Y39" s="5">
        <v>8319.2999999999993</v>
      </c>
      <c r="Z39" s="5">
        <v>8829.7000000000007</v>
      </c>
      <c r="CN39" s="5">
        <v>8179.8</v>
      </c>
      <c r="CO39" s="5">
        <v>8490.4</v>
      </c>
      <c r="CP39" s="5">
        <v>8979.5</v>
      </c>
      <c r="CQ39" s="5">
        <v>8990.2000000000007</v>
      </c>
      <c r="FN39" s="5">
        <v>8857.4</v>
      </c>
      <c r="FO39" s="5">
        <v>4331.3999999999996</v>
      </c>
      <c r="FP39" s="5">
        <v>10147.299999999999</v>
      </c>
      <c r="FQ39" s="5">
        <v>9641.9</v>
      </c>
      <c r="FR39" s="5">
        <v>9755.6</v>
      </c>
      <c r="FS39" s="5">
        <v>9819.6</v>
      </c>
      <c r="FT39" s="5">
        <v>10009.700000000001</v>
      </c>
      <c r="FU39" s="5">
        <v>9842.5</v>
      </c>
    </row>
    <row r="40" spans="1:218" x14ac:dyDescent="0.2">
      <c r="B40" s="97" t="s">
        <v>252</v>
      </c>
      <c r="C40" s="4">
        <v>13.11</v>
      </c>
      <c r="X40" s="5">
        <v>10.1</v>
      </c>
      <c r="Y40" s="5">
        <v>9.9</v>
      </c>
      <c r="Z40" s="5">
        <v>10.9</v>
      </c>
      <c r="CN40" s="5">
        <v>10</v>
      </c>
      <c r="CO40" s="5">
        <v>10.7</v>
      </c>
      <c r="CP40" s="5">
        <v>11.1</v>
      </c>
      <c r="CQ40" s="5">
        <v>11.1</v>
      </c>
      <c r="FN40" s="5">
        <v>12.8</v>
      </c>
      <c r="FO40" s="5">
        <v>5.4</v>
      </c>
      <c r="FP40" s="5">
        <v>13.5</v>
      </c>
      <c r="FQ40" s="5">
        <v>13.4</v>
      </c>
      <c r="FR40" s="5">
        <v>12.6</v>
      </c>
      <c r="FS40" s="5">
        <v>12.9</v>
      </c>
      <c r="FT40" s="5">
        <v>13.5</v>
      </c>
      <c r="FU40" s="5">
        <v>12.8</v>
      </c>
    </row>
    <row r="42" spans="1:218" s="7" customFormat="1" x14ac:dyDescent="0.2">
      <c r="A42" s="8"/>
      <c r="B42" s="22" t="s">
        <v>50</v>
      </c>
      <c r="C42" s="6" t="s">
        <v>28</v>
      </c>
      <c r="D42" s="6"/>
    </row>
    <row r="43" spans="1:218" s="7" customFormat="1" x14ac:dyDescent="0.2">
      <c r="A43" s="23" t="s">
        <v>14</v>
      </c>
      <c r="B43" s="22" t="s">
        <v>40</v>
      </c>
      <c r="C43" s="11">
        <v>2</v>
      </c>
      <c r="D43" s="11"/>
      <c r="E43" s="15">
        <f>IF(E22,E22*(VLOOKUP(E$1,Conditions!$A:$CT,MATCH($B43&amp;"_m1",Conditions!$S$1:$CT$1,0)+Conditions!$Q$2,FALSE)*E$19+E$18*VLOOKUP(E$1,Conditions!$A:$CT,MATCH($B43&amp;"_m2",Conditions!$S$1:$CT$1,0)+Conditions!$Q$2,FALSE))+VLOOKUP(E$1,Conditions!$A:$CT,MATCH($B43&amp;"_b",Conditions!$S$1:$CT$1,0)+Conditions!$Q$2,FALSE),"")</f>
        <v>0.14375654102621094</v>
      </c>
      <c r="F43" s="15">
        <f>IF(F22,F22*(VLOOKUP(F$1,Conditions!$A:$CT,MATCH($B43&amp;"_m1",Conditions!$S$1:$CT$1,0)+Conditions!$Q$2,FALSE)*F$19+F$18*VLOOKUP(F$1,Conditions!$A:$CT,MATCH($B43&amp;"_m2",Conditions!$S$1:$CT$1,0)+Conditions!$Q$2,FALSE))+VLOOKUP(F$1,Conditions!$A:$CT,MATCH($B43&amp;"_b",Conditions!$S$1:$CT$1,0)+Conditions!$Q$2,FALSE),"")</f>
        <v>0.14375654102621094</v>
      </c>
      <c r="G43" s="15">
        <f>IF(G22,G22*(VLOOKUP(G$1,Conditions!$A:$CT,MATCH($B43&amp;"_m1",Conditions!$S$1:$CT$1,0)+Conditions!$Q$2,FALSE)*G$19+G$18*VLOOKUP(G$1,Conditions!$A:$CT,MATCH($B43&amp;"_m2",Conditions!$S$1:$CT$1,0)+Conditions!$Q$2,FALSE))+VLOOKUP(G$1,Conditions!$A:$CT,MATCH($B43&amp;"_b",Conditions!$S$1:$CT$1,0)+Conditions!$Q$2,FALSE),"")</f>
        <v>0.14375654102621094</v>
      </c>
      <c r="H43" s="15">
        <f>IF(H22,H22*(VLOOKUP(H$1,Conditions!$A:$CT,MATCH($B43&amp;"_m1",Conditions!$S$1:$CT$1,0)+Conditions!$Q$2,FALSE)*H$19+H$18*VLOOKUP(H$1,Conditions!$A:$CT,MATCH($B43&amp;"_m2",Conditions!$S$1:$CT$1,0)+Conditions!$Q$2,FALSE))+VLOOKUP(H$1,Conditions!$A:$CT,MATCH($B43&amp;"_b",Conditions!$S$1:$CT$1,0)+Conditions!$Q$2,FALSE),"")</f>
        <v>0.14375654102621094</v>
      </c>
      <c r="I43" s="15">
        <f>IF(I22,I22*(VLOOKUP(I$1,Conditions!$A:$CT,MATCH($B43&amp;"_m1",Conditions!$S$1:$CT$1,0)+Conditions!$Q$2,FALSE)*I$19+I$18*VLOOKUP(I$1,Conditions!$A:$CT,MATCH($B43&amp;"_m2",Conditions!$S$1:$CT$1,0)+Conditions!$Q$2,FALSE))+VLOOKUP(I$1,Conditions!$A:$CT,MATCH($B43&amp;"_b",Conditions!$S$1:$CT$1,0)+Conditions!$Q$2,FALSE),"")</f>
        <v>0.14375654102621094</v>
      </c>
      <c r="J43" s="15">
        <f>IF(J22,J22*(VLOOKUP(J$1,Conditions!$A:$CT,MATCH($B43&amp;"_m1",Conditions!$S$1:$CT$1,0)+Conditions!$Q$2,FALSE)*J$19+J$18*VLOOKUP(J$1,Conditions!$A:$CT,MATCH($B43&amp;"_m2",Conditions!$S$1:$CT$1,0)+Conditions!$Q$2,FALSE))+VLOOKUP(J$1,Conditions!$A:$CT,MATCH($B43&amp;"_b",Conditions!$S$1:$CT$1,0)+Conditions!$Q$2,FALSE),"")</f>
        <v>0.14375654102621094</v>
      </c>
      <c r="K43" s="15">
        <f>IF(K22,K22*(VLOOKUP(K$1,Conditions!$A:$CT,MATCH($B43&amp;"_m1",Conditions!$S$1:$CT$1,0)+Conditions!$Q$2,FALSE)*K$19+K$18*VLOOKUP(K$1,Conditions!$A:$CT,MATCH($B43&amp;"_m2",Conditions!$S$1:$CT$1,0)+Conditions!$Q$2,FALSE))+VLOOKUP(K$1,Conditions!$A:$CT,MATCH($B43&amp;"_b",Conditions!$S$1:$CT$1,0)+Conditions!$Q$2,FALSE),"")</f>
        <v>0.14375654102621094</v>
      </c>
      <c r="L43" s="15">
        <f>IF(L22,L22*(VLOOKUP(L$1,Conditions!$A:$CT,MATCH($B43&amp;"_m1",Conditions!$S$1:$CT$1,0)+Conditions!$Q$2,FALSE)*L$19+L$18*VLOOKUP(L$1,Conditions!$A:$CT,MATCH($B43&amp;"_m2",Conditions!$S$1:$CT$1,0)+Conditions!$Q$2,FALSE))+VLOOKUP(L$1,Conditions!$A:$CT,MATCH($B43&amp;"_b",Conditions!$S$1:$CT$1,0)+Conditions!$Q$2,FALSE),"")</f>
        <v>0.14375654102621094</v>
      </c>
      <c r="M43" s="15">
        <f>IF(M22,M22*(VLOOKUP(M$1,Conditions!$A:$CT,MATCH($B43&amp;"_m1",Conditions!$S$1:$CT$1,0)+Conditions!$Q$2,FALSE)*M$19+M$18*VLOOKUP(M$1,Conditions!$A:$CT,MATCH($B43&amp;"_m2",Conditions!$S$1:$CT$1,0)+Conditions!$Q$2,FALSE))+VLOOKUP(M$1,Conditions!$A:$CT,MATCH($B43&amp;"_b",Conditions!$S$1:$CT$1,0)+Conditions!$Q$2,FALSE),"")</f>
        <v>0.14375654102621094</v>
      </c>
      <c r="N43" s="15">
        <f>IF(N22,N22*(VLOOKUP(N$1,Conditions!$A:$CT,MATCH($B43&amp;"_m1",Conditions!$S$1:$CT$1,0)+Conditions!$Q$2,FALSE)*N$19+N$18*VLOOKUP(N$1,Conditions!$A:$CT,MATCH($B43&amp;"_m2",Conditions!$S$1:$CT$1,0)+Conditions!$Q$2,FALSE))+VLOOKUP(N$1,Conditions!$A:$CT,MATCH($B43&amp;"_b",Conditions!$S$1:$CT$1,0)+Conditions!$Q$2,FALSE),"")</f>
        <v>0.16131290696629294</v>
      </c>
      <c r="O43" s="15">
        <f>IF(O22,O22*(VLOOKUP(O$1,Conditions!$A:$CT,MATCH($B43&amp;"_m1",Conditions!$S$1:$CT$1,0)+Conditions!$Q$2,FALSE)*O$19+O$18*VLOOKUP(O$1,Conditions!$A:$CT,MATCH($B43&amp;"_m2",Conditions!$S$1:$CT$1,0)+Conditions!$Q$2,FALSE))+VLOOKUP(O$1,Conditions!$A:$CT,MATCH($B43&amp;"_b",Conditions!$S$1:$CT$1,0)+Conditions!$Q$2,FALSE),"")</f>
        <v>0.16131290696629294</v>
      </c>
      <c r="P43" s="15">
        <f>IF(P22,P22*(VLOOKUP(P$1,Conditions!$A:$CT,MATCH($B43&amp;"_m1",Conditions!$S$1:$CT$1,0)+Conditions!$Q$2,FALSE)*P$19+P$18*VLOOKUP(P$1,Conditions!$A:$CT,MATCH($B43&amp;"_m2",Conditions!$S$1:$CT$1,0)+Conditions!$Q$2,FALSE))+VLOOKUP(P$1,Conditions!$A:$CT,MATCH($B43&amp;"_b",Conditions!$S$1:$CT$1,0)+Conditions!$Q$2,FALSE),"")</f>
        <v>0.16131290696629294</v>
      </c>
      <c r="Q43" s="15">
        <f>IF(Q22,Q22*(VLOOKUP(Q$1,Conditions!$A:$CT,MATCH($B43&amp;"_m1",Conditions!$S$1:$CT$1,0)+Conditions!$Q$2,FALSE)*Q$19+Q$18*VLOOKUP(Q$1,Conditions!$A:$CT,MATCH($B43&amp;"_m2",Conditions!$S$1:$CT$1,0)+Conditions!$Q$2,FALSE))+VLOOKUP(Q$1,Conditions!$A:$CT,MATCH($B43&amp;"_b",Conditions!$S$1:$CT$1,0)+Conditions!$Q$2,FALSE),"")</f>
        <v>0.16131290696629294</v>
      </c>
      <c r="R43" s="15">
        <f>IF(R22,R22*(VLOOKUP(R$1,Conditions!$A:$CT,MATCH($B43&amp;"_m1",Conditions!$S$1:$CT$1,0)+Conditions!$Q$2,FALSE)*R$19+R$18*VLOOKUP(R$1,Conditions!$A:$CT,MATCH($B43&amp;"_m2",Conditions!$S$1:$CT$1,0)+Conditions!$Q$2,FALSE))+VLOOKUP(R$1,Conditions!$A:$CT,MATCH($B43&amp;"_b",Conditions!$S$1:$CT$1,0)+Conditions!$Q$2,FALSE),"")</f>
        <v>0.16131290696629294</v>
      </c>
      <c r="S43" s="15">
        <f>IF(S22,S22*(VLOOKUP(S$1,Conditions!$A:$CT,MATCH($B43&amp;"_m1",Conditions!$S$1:$CT$1,0)+Conditions!$Q$2,FALSE)*S$19+S$18*VLOOKUP(S$1,Conditions!$A:$CT,MATCH($B43&amp;"_m2",Conditions!$S$1:$CT$1,0)+Conditions!$Q$2,FALSE))+VLOOKUP(S$1,Conditions!$A:$CT,MATCH($B43&amp;"_b",Conditions!$S$1:$CT$1,0)+Conditions!$Q$2,FALSE),"")</f>
        <v>0.16131290696629294</v>
      </c>
      <c r="T43" s="15">
        <f>IF(T22,T22*(VLOOKUP(T$1,Conditions!$A:$CT,MATCH($B43&amp;"_m1",Conditions!$S$1:$CT$1,0)+Conditions!$Q$2,FALSE)*T$19+T$18*VLOOKUP(T$1,Conditions!$A:$CT,MATCH($B43&amp;"_m2",Conditions!$S$1:$CT$1,0)+Conditions!$Q$2,FALSE))+VLOOKUP(T$1,Conditions!$A:$CT,MATCH($B43&amp;"_b",Conditions!$S$1:$CT$1,0)+Conditions!$Q$2,FALSE),"")</f>
        <v>0.16131290696629294</v>
      </c>
      <c r="U43" s="15">
        <f>IF(U22,U22*(VLOOKUP(U$1,Conditions!$A:$CT,MATCH($B43&amp;"_m1",Conditions!$S$1:$CT$1,0)+Conditions!$Q$2,FALSE)*U$19+U$18*VLOOKUP(U$1,Conditions!$A:$CT,MATCH($B43&amp;"_m2",Conditions!$S$1:$CT$1,0)+Conditions!$Q$2,FALSE))+VLOOKUP(U$1,Conditions!$A:$CT,MATCH($B43&amp;"_b",Conditions!$S$1:$CT$1,0)+Conditions!$Q$2,FALSE),"")</f>
        <v>0.16131290696629294</v>
      </c>
      <c r="V43" s="15">
        <f>IF(V22,V22*(VLOOKUP(V$1,Conditions!$A:$CT,MATCH($B43&amp;"_m1",Conditions!$S$1:$CT$1,0)+Conditions!$Q$2,FALSE)*V$19+V$18*VLOOKUP(V$1,Conditions!$A:$CT,MATCH($B43&amp;"_m2",Conditions!$S$1:$CT$1,0)+Conditions!$Q$2,FALSE))+VLOOKUP(V$1,Conditions!$A:$CT,MATCH($B43&amp;"_b",Conditions!$S$1:$CT$1,0)+Conditions!$Q$2,FALSE),"")</f>
        <v>0.16131290696629294</v>
      </c>
      <c r="W43" s="15">
        <f>IF(W22,W22*(VLOOKUP(W$1,Conditions!$A:$CT,MATCH($B43&amp;"_m1",Conditions!$S$1:$CT$1,0)+Conditions!$Q$2,FALSE)*W$19+W$18*VLOOKUP(W$1,Conditions!$A:$CT,MATCH($B43&amp;"_m2",Conditions!$S$1:$CT$1,0)+Conditions!$Q$2,FALSE))+VLOOKUP(W$1,Conditions!$A:$CT,MATCH($B43&amp;"_b",Conditions!$S$1:$CT$1,0)+Conditions!$Q$2,FALSE),"")</f>
        <v>0.16131290696629294</v>
      </c>
      <c r="X43" s="15">
        <f>IF(X22,X22*(VLOOKUP(X$1,Conditions!$A:$CT,MATCH($B43&amp;"_m1",Conditions!$S$1:$CT$1,0)+Conditions!$Q$2,FALSE)*X$19+X$18*VLOOKUP(X$1,Conditions!$A:$CT,MATCH($B43&amp;"_m2",Conditions!$S$1:$CT$1,0)+Conditions!$Q$2,FALSE))+VLOOKUP(X$1,Conditions!$A:$CT,MATCH($B43&amp;"_b",Conditions!$S$1:$CT$1,0)+Conditions!$Q$2,FALSE),"")</f>
        <v>0.12783610664464037</v>
      </c>
      <c r="Y43" s="15">
        <f>IF(Y22,Y22*(VLOOKUP(Y$1,Conditions!$A:$CT,MATCH($B43&amp;"_m1",Conditions!$S$1:$CT$1,0)+Conditions!$Q$2,FALSE)*Y$19+Y$18*VLOOKUP(Y$1,Conditions!$A:$CT,MATCH($B43&amp;"_m2",Conditions!$S$1:$CT$1,0)+Conditions!$Q$2,FALSE))+VLOOKUP(Y$1,Conditions!$A:$CT,MATCH($B43&amp;"_b",Conditions!$S$1:$CT$1,0)+Conditions!$Q$2,FALSE),"")</f>
        <v>0.12783610664464037</v>
      </c>
      <c r="Z43" s="15">
        <f>IF(Z22,Z22*(VLOOKUP(Z$1,Conditions!$A:$CT,MATCH($B43&amp;"_m1",Conditions!$S$1:$CT$1,0)+Conditions!$Q$2,FALSE)*Z$19+Z$18*VLOOKUP(Z$1,Conditions!$A:$CT,MATCH($B43&amp;"_m2",Conditions!$S$1:$CT$1,0)+Conditions!$Q$2,FALSE))+VLOOKUP(Z$1,Conditions!$A:$CT,MATCH($B43&amp;"_b",Conditions!$S$1:$CT$1,0)+Conditions!$Q$2,FALSE),"")</f>
        <v>0.12783610664464037</v>
      </c>
      <c r="AA43" s="15">
        <f>IF(AA22,AA22*(VLOOKUP(AA$1,Conditions!$A:$CT,MATCH($B43&amp;"_m1",Conditions!$S$1:$CT$1,0)+Conditions!$Q$2,FALSE)*AA$19+AA$18*VLOOKUP(AA$1,Conditions!$A:$CT,MATCH($B43&amp;"_m2",Conditions!$S$1:$CT$1,0)+Conditions!$Q$2,FALSE))+VLOOKUP(AA$1,Conditions!$A:$CT,MATCH($B43&amp;"_b",Conditions!$S$1:$CT$1,0)+Conditions!$Q$2,FALSE),"")</f>
        <v>0.12783610664464037</v>
      </c>
      <c r="AB43" s="15">
        <f>IF(AB22,AB22*(VLOOKUP(AB$1,Conditions!$A:$CT,MATCH($B43&amp;"_m1",Conditions!$S$1:$CT$1,0)+Conditions!$Q$2,FALSE)*AB$19+AB$18*VLOOKUP(AB$1,Conditions!$A:$CT,MATCH($B43&amp;"_m2",Conditions!$S$1:$CT$1,0)+Conditions!$Q$2,FALSE))+VLOOKUP(AB$1,Conditions!$A:$CT,MATCH($B43&amp;"_b",Conditions!$S$1:$CT$1,0)+Conditions!$Q$2,FALSE),"")</f>
        <v>0.12783610664464037</v>
      </c>
      <c r="AC43" s="15">
        <f>IF(AC22,AC22*(VLOOKUP(AC$1,Conditions!$A:$CT,MATCH($B43&amp;"_m1",Conditions!$S$1:$CT$1,0)+Conditions!$Q$2,FALSE)*AC$19+AC$18*VLOOKUP(AC$1,Conditions!$A:$CT,MATCH($B43&amp;"_m2",Conditions!$S$1:$CT$1,0)+Conditions!$Q$2,FALSE))+VLOOKUP(AC$1,Conditions!$A:$CT,MATCH($B43&amp;"_b",Conditions!$S$1:$CT$1,0)+Conditions!$Q$2,FALSE),"")</f>
        <v>0.12783610664464037</v>
      </c>
      <c r="AD43" s="15">
        <f>IF(AD22,AD22*(VLOOKUP(AD$1,Conditions!$A:$CT,MATCH($B43&amp;"_m1",Conditions!$S$1:$CT$1,0)+Conditions!$Q$2,FALSE)*AD$19+AD$18*VLOOKUP(AD$1,Conditions!$A:$CT,MATCH($B43&amp;"_m2",Conditions!$S$1:$CT$1,0)+Conditions!$Q$2,FALSE))+VLOOKUP(AD$1,Conditions!$A:$CT,MATCH($B43&amp;"_b",Conditions!$S$1:$CT$1,0)+Conditions!$Q$2,FALSE),"")</f>
        <v>0.12783610664464037</v>
      </c>
      <c r="AE43" s="15">
        <f>IF(AE22,AE22*(VLOOKUP(AE$1,Conditions!$A:$CT,MATCH($B43&amp;"_m1",Conditions!$S$1:$CT$1,0)+Conditions!$Q$2,FALSE)*AE$19+AE$18*VLOOKUP(AE$1,Conditions!$A:$CT,MATCH($B43&amp;"_m2",Conditions!$S$1:$CT$1,0)+Conditions!$Q$2,FALSE))+VLOOKUP(AE$1,Conditions!$A:$CT,MATCH($B43&amp;"_b",Conditions!$S$1:$CT$1,0)+Conditions!$Q$2,FALSE),"")</f>
        <v>0.12783610664464037</v>
      </c>
      <c r="AF43" s="15">
        <f>IF(AF22,AF22*(VLOOKUP(AF$1,Conditions!$A:$CT,MATCH($B43&amp;"_m1",Conditions!$S$1:$CT$1,0)+Conditions!$Q$2,FALSE)*AF$19+AF$18*VLOOKUP(AF$1,Conditions!$A:$CT,MATCH($B43&amp;"_m2",Conditions!$S$1:$CT$1,0)+Conditions!$Q$2,FALSE))+VLOOKUP(AF$1,Conditions!$A:$CT,MATCH($B43&amp;"_b",Conditions!$S$1:$CT$1,0)+Conditions!$Q$2,FALSE),"")</f>
        <v>0.12783610664464037</v>
      </c>
      <c r="AG43" s="15">
        <f>IF(AG22,AG22*(VLOOKUP(AG$1,Conditions!$A:$CT,MATCH($B43&amp;"_m1",Conditions!$S$1:$CT$1,0)+Conditions!$Q$2,FALSE)*AG$19+AG$18*VLOOKUP(AG$1,Conditions!$A:$CT,MATCH($B43&amp;"_m2",Conditions!$S$1:$CT$1,0)+Conditions!$Q$2,FALSE))+VLOOKUP(AG$1,Conditions!$A:$CT,MATCH($B43&amp;"_b",Conditions!$S$1:$CT$1,0)+Conditions!$Q$2,FALSE),"")</f>
        <v>0.12783610664464037</v>
      </c>
      <c r="AH43" s="15">
        <f>IF(AH22,AH22*(VLOOKUP(AH$1,Conditions!$A:$CT,MATCH($B43&amp;"_m1",Conditions!$S$1:$CT$1,0)+Conditions!$Q$2,FALSE)*AH$19+AH$18*VLOOKUP(AH$1,Conditions!$A:$CT,MATCH($B43&amp;"_m2",Conditions!$S$1:$CT$1,0)+Conditions!$Q$2,FALSE))+VLOOKUP(AH$1,Conditions!$A:$CT,MATCH($B43&amp;"_b",Conditions!$S$1:$CT$1,0)+Conditions!$Q$2,FALSE),"")</f>
        <v>0.12783610664464037</v>
      </c>
      <c r="AI43" s="15">
        <f>IF(AI22,AI22*(VLOOKUP(AI$1,Conditions!$A:$CT,MATCH($B43&amp;"_m1",Conditions!$S$1:$CT$1,0)+Conditions!$Q$2,FALSE)*AI$19+AI$18*VLOOKUP(AI$1,Conditions!$A:$CT,MATCH($B43&amp;"_m2",Conditions!$S$1:$CT$1,0)+Conditions!$Q$2,FALSE))+VLOOKUP(AI$1,Conditions!$A:$CT,MATCH($B43&amp;"_b",Conditions!$S$1:$CT$1,0)+Conditions!$Q$2,FALSE),"")</f>
        <v>0.12783610664464037</v>
      </c>
      <c r="AJ43" s="15">
        <f>IF(AJ22,AJ22*(VLOOKUP(AJ$1,Conditions!$A:$CT,MATCH($B43&amp;"_m1",Conditions!$S$1:$CT$1,0)+Conditions!$Q$2,FALSE)*AJ$19+AJ$18*VLOOKUP(AJ$1,Conditions!$A:$CT,MATCH($B43&amp;"_m2",Conditions!$S$1:$CT$1,0)+Conditions!$Q$2,FALSE))+VLOOKUP(AJ$1,Conditions!$A:$CT,MATCH($B43&amp;"_b",Conditions!$S$1:$CT$1,0)+Conditions!$Q$2,FALSE),"")</f>
        <v>0.12783610664464037</v>
      </c>
      <c r="AK43" s="15">
        <f>IF(AK22,AK22*(VLOOKUP(AK$1,Conditions!$A:$CT,MATCH($B43&amp;"_m1",Conditions!$S$1:$CT$1,0)+Conditions!$Q$2,FALSE)*AK$19+AK$18*VLOOKUP(AK$1,Conditions!$A:$CT,MATCH($B43&amp;"_m2",Conditions!$S$1:$CT$1,0)+Conditions!$Q$2,FALSE))+VLOOKUP(AK$1,Conditions!$A:$CT,MATCH($B43&amp;"_b",Conditions!$S$1:$CT$1,0)+Conditions!$Q$2,FALSE),"")</f>
        <v>0.12783610664464037</v>
      </c>
      <c r="AL43" s="15">
        <f>IF(AL22,AL22*(VLOOKUP(AL$1,Conditions!$A:$CT,MATCH($B43&amp;"_m1",Conditions!$S$1:$CT$1,0)+Conditions!$Q$2,FALSE)*AL$19+AL$18*VLOOKUP(AL$1,Conditions!$A:$CT,MATCH($B43&amp;"_m2",Conditions!$S$1:$CT$1,0)+Conditions!$Q$2,FALSE))+VLOOKUP(AL$1,Conditions!$A:$CT,MATCH($B43&amp;"_b",Conditions!$S$1:$CT$1,0)+Conditions!$Q$2,FALSE),"")</f>
        <v>0.12783610664464037</v>
      </c>
      <c r="AM43" s="15">
        <f>IF(AM22,AM22*(VLOOKUP(AM$1,Conditions!$A:$CT,MATCH($B43&amp;"_m1",Conditions!$S$1:$CT$1,0)+Conditions!$Q$2,FALSE)*AM$19+AM$18*VLOOKUP(AM$1,Conditions!$A:$CT,MATCH($B43&amp;"_m2",Conditions!$S$1:$CT$1,0)+Conditions!$Q$2,FALSE))+VLOOKUP(AM$1,Conditions!$A:$CT,MATCH($B43&amp;"_b",Conditions!$S$1:$CT$1,0)+Conditions!$Q$2,FALSE),"")</f>
        <v>0.12783610664464037</v>
      </c>
      <c r="AN43" s="15">
        <f>IF(AN22,AN22*(VLOOKUP(AN$1,Conditions!$A:$CT,MATCH($B43&amp;"_m1",Conditions!$S$1:$CT$1,0)+Conditions!$Q$2,FALSE)*AN$19+AN$18*VLOOKUP(AN$1,Conditions!$A:$CT,MATCH($B43&amp;"_m2",Conditions!$S$1:$CT$1,0)+Conditions!$Q$2,FALSE))+VLOOKUP(AN$1,Conditions!$A:$CT,MATCH($B43&amp;"_b",Conditions!$S$1:$CT$1,0)+Conditions!$Q$2,FALSE),"")</f>
        <v>0.12783610664464037</v>
      </c>
      <c r="AO43" s="15">
        <f>IF(AO22,AO22*(VLOOKUP(AO$1,Conditions!$A:$CT,MATCH($B43&amp;"_m1",Conditions!$S$1:$CT$1,0)+Conditions!$Q$2,FALSE)*AO$19+AO$18*VLOOKUP(AO$1,Conditions!$A:$CT,MATCH($B43&amp;"_m2",Conditions!$S$1:$CT$1,0)+Conditions!$Q$2,FALSE))+VLOOKUP(AO$1,Conditions!$A:$CT,MATCH($B43&amp;"_b",Conditions!$S$1:$CT$1,0)+Conditions!$Q$2,FALSE),"")</f>
        <v>0.12783610664464037</v>
      </c>
      <c r="AP43" s="15">
        <f>IF(AP22,AP22*(VLOOKUP(AP$1,Conditions!$A:$CT,MATCH($B43&amp;"_m1",Conditions!$S$1:$CT$1,0)+Conditions!$Q$2,FALSE)*AP$19+AP$18*VLOOKUP(AP$1,Conditions!$A:$CT,MATCH($B43&amp;"_m2",Conditions!$S$1:$CT$1,0)+Conditions!$Q$2,FALSE))+VLOOKUP(AP$1,Conditions!$A:$CT,MATCH($B43&amp;"_b",Conditions!$S$1:$CT$1,0)+Conditions!$Q$2,FALSE),"")</f>
        <v>0.12783610664464037</v>
      </c>
      <c r="AQ43" s="15">
        <f>IF(AQ22,AQ22*(VLOOKUP(AQ$1,Conditions!$A:$CT,MATCH($B43&amp;"_m1",Conditions!$S$1:$CT$1,0)+Conditions!$Q$2,FALSE)*AQ$19+AQ$18*VLOOKUP(AQ$1,Conditions!$A:$CT,MATCH($B43&amp;"_m2",Conditions!$S$1:$CT$1,0)+Conditions!$Q$2,FALSE))+VLOOKUP(AQ$1,Conditions!$A:$CT,MATCH($B43&amp;"_b",Conditions!$S$1:$CT$1,0)+Conditions!$Q$2,FALSE),"")</f>
        <v>0.12783610664464037</v>
      </c>
      <c r="AR43" s="15">
        <f>IF(AR22,AR22*(VLOOKUP(AR$1,Conditions!$A:$CT,MATCH($B43&amp;"_m1",Conditions!$S$1:$CT$1,0)+Conditions!$Q$2,FALSE)*AR$19+AR$18*VLOOKUP(AR$1,Conditions!$A:$CT,MATCH($B43&amp;"_m2",Conditions!$S$1:$CT$1,0)+Conditions!$Q$2,FALSE))+VLOOKUP(AR$1,Conditions!$A:$CT,MATCH($B43&amp;"_b",Conditions!$S$1:$CT$1,0)+Conditions!$Q$2,FALSE),"")</f>
        <v>0.1699035394077332</v>
      </c>
      <c r="AS43" s="15">
        <f>IF(AS22,AS22*(VLOOKUP(AS$1,Conditions!$A:$CT,MATCH($B43&amp;"_m1",Conditions!$S$1:$CT$1,0)+Conditions!$Q$2,FALSE)*AS$19+AS$18*VLOOKUP(AS$1,Conditions!$A:$CT,MATCH($B43&amp;"_m2",Conditions!$S$1:$CT$1,0)+Conditions!$Q$2,FALSE))+VLOOKUP(AS$1,Conditions!$A:$CT,MATCH($B43&amp;"_b",Conditions!$S$1:$CT$1,0)+Conditions!$Q$2,FALSE),"")</f>
        <v>0.1699035394077332</v>
      </c>
      <c r="AT43" s="15">
        <f>IF(AT22,AT22*(VLOOKUP(AT$1,Conditions!$A:$CT,MATCH($B43&amp;"_m1",Conditions!$S$1:$CT$1,0)+Conditions!$Q$2,FALSE)*AT$19+AT$18*VLOOKUP(AT$1,Conditions!$A:$CT,MATCH($B43&amp;"_m2",Conditions!$S$1:$CT$1,0)+Conditions!$Q$2,FALSE))+VLOOKUP(AT$1,Conditions!$A:$CT,MATCH($B43&amp;"_b",Conditions!$S$1:$CT$1,0)+Conditions!$Q$2,FALSE),"")</f>
        <v>0.1699035394077332</v>
      </c>
      <c r="AU43" s="15">
        <f>IF(AU22,AU22*(VLOOKUP(AU$1,Conditions!$A:$CT,MATCH($B43&amp;"_m1",Conditions!$S$1:$CT$1,0)+Conditions!$Q$2,FALSE)*AU$19+AU$18*VLOOKUP(AU$1,Conditions!$A:$CT,MATCH($B43&amp;"_m2",Conditions!$S$1:$CT$1,0)+Conditions!$Q$2,FALSE))+VLOOKUP(AU$1,Conditions!$A:$CT,MATCH($B43&amp;"_b",Conditions!$S$1:$CT$1,0)+Conditions!$Q$2,FALSE),"")</f>
        <v>0.1699035394077332</v>
      </c>
      <c r="AV43" s="15">
        <f>IF(AV22,AV22*(VLOOKUP(AV$1,Conditions!$A:$CT,MATCH($B43&amp;"_m1",Conditions!$S$1:$CT$1,0)+Conditions!$Q$2,FALSE)*AV$19+AV$18*VLOOKUP(AV$1,Conditions!$A:$CT,MATCH($B43&amp;"_m2",Conditions!$S$1:$CT$1,0)+Conditions!$Q$2,FALSE))+VLOOKUP(AV$1,Conditions!$A:$CT,MATCH($B43&amp;"_b",Conditions!$S$1:$CT$1,0)+Conditions!$Q$2,FALSE),"")</f>
        <v>0.1699035394077332</v>
      </c>
      <c r="AW43" s="15">
        <f>IF(AW22,AW22*(VLOOKUP(AW$1,Conditions!$A:$CT,MATCH($B43&amp;"_m1",Conditions!$S$1:$CT$1,0)+Conditions!$Q$2,FALSE)*AW$19+AW$18*VLOOKUP(AW$1,Conditions!$A:$CT,MATCH($B43&amp;"_m2",Conditions!$S$1:$CT$1,0)+Conditions!$Q$2,FALSE))+VLOOKUP(AW$1,Conditions!$A:$CT,MATCH($B43&amp;"_b",Conditions!$S$1:$CT$1,0)+Conditions!$Q$2,FALSE),"")</f>
        <v>0.1699035394077332</v>
      </c>
      <c r="AX43" s="15">
        <f>IF(AX22,AX22*(VLOOKUP(AX$1,Conditions!$A:$CT,MATCH($B43&amp;"_m1",Conditions!$S$1:$CT$1,0)+Conditions!$Q$2,FALSE)*AX$19+AX$18*VLOOKUP(AX$1,Conditions!$A:$CT,MATCH($B43&amp;"_m2",Conditions!$S$1:$CT$1,0)+Conditions!$Q$2,FALSE))+VLOOKUP(AX$1,Conditions!$A:$CT,MATCH($B43&amp;"_b",Conditions!$S$1:$CT$1,0)+Conditions!$Q$2,FALSE),"")</f>
        <v>0.1699035394077332</v>
      </c>
      <c r="AY43" s="15">
        <f>IF(AY22,AY22*(VLOOKUP(AY$1,Conditions!$A:$CT,MATCH($B43&amp;"_m1",Conditions!$S$1:$CT$1,0)+Conditions!$Q$2,FALSE)*AY$19+AY$18*VLOOKUP(AY$1,Conditions!$A:$CT,MATCH($B43&amp;"_m2",Conditions!$S$1:$CT$1,0)+Conditions!$Q$2,FALSE))+VLOOKUP(AY$1,Conditions!$A:$CT,MATCH($B43&amp;"_b",Conditions!$S$1:$CT$1,0)+Conditions!$Q$2,FALSE),"")</f>
        <v>0.1699035394077332</v>
      </c>
      <c r="AZ43" s="15">
        <f>IF(AZ22,AZ22*(VLOOKUP(AZ$1,Conditions!$A:$CT,MATCH($B43&amp;"_m1",Conditions!$S$1:$CT$1,0)+Conditions!$Q$2,FALSE)*AZ$19+AZ$18*VLOOKUP(AZ$1,Conditions!$A:$CT,MATCH($B43&amp;"_m2",Conditions!$S$1:$CT$1,0)+Conditions!$Q$2,FALSE))+VLOOKUP(AZ$1,Conditions!$A:$CT,MATCH($B43&amp;"_b",Conditions!$S$1:$CT$1,0)+Conditions!$Q$2,FALSE),"")</f>
        <v>0.1699035394077332</v>
      </c>
      <c r="BA43" s="15">
        <f>IF(BA22,BA22*(VLOOKUP(BA$1,Conditions!$A:$CT,MATCH($B43&amp;"_m1",Conditions!$S$1:$CT$1,0)+Conditions!$Q$2,FALSE)*BA$19+BA$18*VLOOKUP(BA$1,Conditions!$A:$CT,MATCH($B43&amp;"_m2",Conditions!$S$1:$CT$1,0)+Conditions!$Q$2,FALSE))+VLOOKUP(BA$1,Conditions!$A:$CT,MATCH($B43&amp;"_b",Conditions!$S$1:$CT$1,0)+Conditions!$Q$2,FALSE),"")</f>
        <v>6.1706905681736104E-2</v>
      </c>
      <c r="BB43" s="15">
        <f>IF(BB22,BB22*(VLOOKUP(BB$1,Conditions!$A:$CT,MATCH($B43&amp;"_m1",Conditions!$S$1:$CT$1,0)+Conditions!$Q$2,FALSE)*BB$19+BB$18*VLOOKUP(BB$1,Conditions!$A:$CT,MATCH($B43&amp;"_m2",Conditions!$S$1:$CT$1,0)+Conditions!$Q$2,FALSE))+VLOOKUP(BB$1,Conditions!$A:$CT,MATCH($B43&amp;"_b",Conditions!$S$1:$CT$1,0)+Conditions!$Q$2,FALSE),"")</f>
        <v>6.1706905681736104E-2</v>
      </c>
      <c r="BC43" s="15">
        <f>IF(BC22,BC22*(VLOOKUP(BC$1,Conditions!$A:$CT,MATCH($B43&amp;"_m1",Conditions!$S$1:$CT$1,0)+Conditions!$Q$2,FALSE)*BC$19+BC$18*VLOOKUP(BC$1,Conditions!$A:$CT,MATCH($B43&amp;"_m2",Conditions!$S$1:$CT$1,0)+Conditions!$Q$2,FALSE))+VLOOKUP(BC$1,Conditions!$A:$CT,MATCH($B43&amp;"_b",Conditions!$S$1:$CT$1,0)+Conditions!$Q$2,FALSE),"")</f>
        <v>6.1706905681736104E-2</v>
      </c>
      <c r="BD43" s="15">
        <f>IF(BD22,BD22*(VLOOKUP(BD$1,Conditions!$A:$CT,MATCH($B43&amp;"_m1",Conditions!$S$1:$CT$1,0)+Conditions!$Q$2,FALSE)*BD$19+BD$18*VLOOKUP(BD$1,Conditions!$A:$CT,MATCH($B43&amp;"_m2",Conditions!$S$1:$CT$1,0)+Conditions!$Q$2,FALSE))+VLOOKUP(BD$1,Conditions!$A:$CT,MATCH($B43&amp;"_b",Conditions!$S$1:$CT$1,0)+Conditions!$Q$2,FALSE),"")</f>
        <v>6.1706905681736104E-2</v>
      </c>
      <c r="BE43" s="15">
        <f>IF(BE22,BE22*(VLOOKUP(BE$1,Conditions!$A:$CT,MATCH($B43&amp;"_m1",Conditions!$S$1:$CT$1,0)+Conditions!$Q$2,FALSE)*BE$19+BE$18*VLOOKUP(BE$1,Conditions!$A:$CT,MATCH($B43&amp;"_m2",Conditions!$S$1:$CT$1,0)+Conditions!$Q$2,FALSE))+VLOOKUP(BE$1,Conditions!$A:$CT,MATCH($B43&amp;"_b",Conditions!$S$1:$CT$1,0)+Conditions!$Q$2,FALSE),"")</f>
        <v>6.1706905681736104E-2</v>
      </c>
      <c r="BF43" s="15">
        <f>IF(BF22,BF22*(VLOOKUP(BF$1,Conditions!$A:$CT,MATCH($B43&amp;"_m1",Conditions!$S$1:$CT$1,0)+Conditions!$Q$2,FALSE)*BF$19+BF$18*VLOOKUP(BF$1,Conditions!$A:$CT,MATCH($B43&amp;"_m2",Conditions!$S$1:$CT$1,0)+Conditions!$Q$2,FALSE))+VLOOKUP(BF$1,Conditions!$A:$CT,MATCH($B43&amp;"_b",Conditions!$S$1:$CT$1,0)+Conditions!$Q$2,FALSE),"")</f>
        <v>6.1706905681736104E-2</v>
      </c>
      <c r="BG43" s="15">
        <f>IF(BG22,BG22*(VLOOKUP(BG$1,Conditions!$A:$CT,MATCH($B43&amp;"_m1",Conditions!$S$1:$CT$1,0)+Conditions!$Q$2,FALSE)*BG$19+BG$18*VLOOKUP(BG$1,Conditions!$A:$CT,MATCH($B43&amp;"_m2",Conditions!$S$1:$CT$1,0)+Conditions!$Q$2,FALSE))+VLOOKUP(BG$1,Conditions!$A:$CT,MATCH($B43&amp;"_b",Conditions!$S$1:$CT$1,0)+Conditions!$Q$2,FALSE),"")</f>
        <v>6.1706905681736104E-2</v>
      </c>
      <c r="BH43" s="15">
        <f>IF(BH22,BH22*(VLOOKUP(BH$1,Conditions!$A:$CT,MATCH($B43&amp;"_m1",Conditions!$S$1:$CT$1,0)+Conditions!$Q$2,FALSE)*BH$19+BH$18*VLOOKUP(BH$1,Conditions!$A:$CT,MATCH($B43&amp;"_m2",Conditions!$S$1:$CT$1,0)+Conditions!$Q$2,FALSE))+VLOOKUP(BH$1,Conditions!$A:$CT,MATCH($B43&amp;"_b",Conditions!$S$1:$CT$1,0)+Conditions!$Q$2,FALSE),"")</f>
        <v>6.1706905681736104E-2</v>
      </c>
      <c r="BI43" s="15">
        <f>IF(BI22,BI22*(VLOOKUP(BI$1,Conditions!$A:$CT,MATCH($B43&amp;"_m1",Conditions!$S$1:$CT$1,0)+Conditions!$Q$2,FALSE)*BI$19+BI$18*VLOOKUP(BI$1,Conditions!$A:$CT,MATCH($B43&amp;"_m2",Conditions!$S$1:$CT$1,0)+Conditions!$Q$2,FALSE))+VLOOKUP(BI$1,Conditions!$A:$CT,MATCH($B43&amp;"_b",Conditions!$S$1:$CT$1,0)+Conditions!$Q$2,FALSE),"")</f>
        <v>6.1706905681736104E-2</v>
      </c>
      <c r="BJ43" s="15">
        <f>IF(BJ22,BJ22*(VLOOKUP(BJ$1,Conditions!$A:$CT,MATCH($B43&amp;"_m1",Conditions!$S$1:$CT$1,0)+Conditions!$Q$2,FALSE)*BJ$19+BJ$18*VLOOKUP(BJ$1,Conditions!$A:$CT,MATCH($B43&amp;"_m2",Conditions!$S$1:$CT$1,0)+Conditions!$Q$2,FALSE))+VLOOKUP(BJ$1,Conditions!$A:$CT,MATCH($B43&amp;"_b",Conditions!$S$1:$CT$1,0)+Conditions!$Q$2,FALSE),"")</f>
        <v>6.1706905681736104E-2</v>
      </c>
      <c r="BK43" s="15">
        <f>IF(BK22,BK22*(VLOOKUP(BK$1,Conditions!$A:$CT,MATCH($B43&amp;"_m1",Conditions!$S$1:$CT$1,0)+Conditions!$Q$2,FALSE)*BK$19+BK$18*VLOOKUP(BK$1,Conditions!$A:$CT,MATCH($B43&amp;"_m2",Conditions!$S$1:$CT$1,0)+Conditions!$Q$2,FALSE))+VLOOKUP(BK$1,Conditions!$A:$CT,MATCH($B43&amp;"_b",Conditions!$S$1:$CT$1,0)+Conditions!$Q$2,FALSE),"")</f>
        <v>6.1706905681736104E-2</v>
      </c>
      <c r="BL43" s="15">
        <f>IF(BL22,BL22*(VLOOKUP(BL$1,Conditions!$A:$CT,MATCH($B43&amp;"_m1",Conditions!$S$1:$CT$1,0)+Conditions!$Q$2,FALSE)*BL$19+BL$18*VLOOKUP(BL$1,Conditions!$A:$CT,MATCH($B43&amp;"_m2",Conditions!$S$1:$CT$1,0)+Conditions!$Q$2,FALSE))+VLOOKUP(BL$1,Conditions!$A:$CT,MATCH($B43&amp;"_b",Conditions!$S$1:$CT$1,0)+Conditions!$Q$2,FALSE),"")</f>
        <v>6.1706905681736104E-2</v>
      </c>
      <c r="BM43" s="15">
        <f>IF(BM22,BM22*(VLOOKUP(BM$1,Conditions!$A:$CT,MATCH($B43&amp;"_m1",Conditions!$S$1:$CT$1,0)+Conditions!$Q$2,FALSE)*BM$19+BM$18*VLOOKUP(BM$1,Conditions!$A:$CT,MATCH($B43&amp;"_m2",Conditions!$S$1:$CT$1,0)+Conditions!$Q$2,FALSE))+VLOOKUP(BM$1,Conditions!$A:$CT,MATCH($B43&amp;"_b",Conditions!$S$1:$CT$1,0)+Conditions!$Q$2,FALSE),"")</f>
        <v>6.1706905681736104E-2</v>
      </c>
      <c r="BN43" s="15">
        <f>IF(BN22,BN22*(VLOOKUP(BN$1,Conditions!$A:$CT,MATCH($B43&amp;"_m1",Conditions!$S$1:$CT$1,0)+Conditions!$Q$2,FALSE)*BN$19+BN$18*VLOOKUP(BN$1,Conditions!$A:$CT,MATCH($B43&amp;"_m2",Conditions!$S$1:$CT$1,0)+Conditions!$Q$2,FALSE))+VLOOKUP(BN$1,Conditions!$A:$CT,MATCH($B43&amp;"_b",Conditions!$S$1:$CT$1,0)+Conditions!$Q$2,FALSE),"")</f>
        <v>6.1706905681736104E-2</v>
      </c>
      <c r="BO43" s="15">
        <f>IF(BO22,BO22*(VLOOKUP(BO$1,Conditions!$A:$CT,MATCH($B43&amp;"_m1",Conditions!$S$1:$CT$1,0)+Conditions!$Q$2,FALSE)*BO$19+BO$18*VLOOKUP(BO$1,Conditions!$A:$CT,MATCH($B43&amp;"_m2",Conditions!$S$1:$CT$1,0)+Conditions!$Q$2,FALSE))+VLOOKUP(BO$1,Conditions!$A:$CT,MATCH($B43&amp;"_b",Conditions!$S$1:$CT$1,0)+Conditions!$Q$2,FALSE),"")</f>
        <v>6.1706905681736104E-2</v>
      </c>
      <c r="BP43" s="15">
        <f>IF(BP22,BP22*(VLOOKUP(BP$1,Conditions!$A:$CT,MATCH($B43&amp;"_m1",Conditions!$S$1:$CT$1,0)+Conditions!$Q$2,FALSE)*BP$19+BP$18*VLOOKUP(BP$1,Conditions!$A:$CT,MATCH($B43&amp;"_m2",Conditions!$S$1:$CT$1,0)+Conditions!$Q$2,FALSE))+VLOOKUP(BP$1,Conditions!$A:$CT,MATCH($B43&amp;"_b",Conditions!$S$1:$CT$1,0)+Conditions!$Q$2,FALSE),"")</f>
        <v>6.1706905681736104E-2</v>
      </c>
      <c r="BQ43" s="15">
        <f>IF(BQ22,BQ22*(VLOOKUP(BQ$1,Conditions!$A:$CT,MATCH($B43&amp;"_m1",Conditions!$S$1:$CT$1,0)+Conditions!$Q$2,FALSE)*BQ$19+BQ$18*VLOOKUP(BQ$1,Conditions!$A:$CT,MATCH($B43&amp;"_m2",Conditions!$S$1:$CT$1,0)+Conditions!$Q$2,FALSE))+VLOOKUP(BQ$1,Conditions!$A:$CT,MATCH($B43&amp;"_b",Conditions!$S$1:$CT$1,0)+Conditions!$Q$2,FALSE),"")</f>
        <v>6.1706905681736104E-2</v>
      </c>
      <c r="BR43" s="15">
        <f>IF(BR22,BR22*(VLOOKUP(BR$1,Conditions!$A:$CT,MATCH($B43&amp;"_m1",Conditions!$S$1:$CT$1,0)+Conditions!$Q$2,FALSE)*BR$19+BR$18*VLOOKUP(BR$1,Conditions!$A:$CT,MATCH($B43&amp;"_m2",Conditions!$S$1:$CT$1,0)+Conditions!$Q$2,FALSE))+VLOOKUP(BR$1,Conditions!$A:$CT,MATCH($B43&amp;"_b",Conditions!$S$1:$CT$1,0)+Conditions!$Q$2,FALSE),"")</f>
        <v>6.1706905681736104E-2</v>
      </c>
      <c r="BS43" s="15">
        <f>IF(BS22,BS22*(VLOOKUP(BS$1,Conditions!$A:$CT,MATCH($B43&amp;"_m1",Conditions!$S$1:$CT$1,0)+Conditions!$Q$2,FALSE)*BS$19+BS$18*VLOOKUP(BS$1,Conditions!$A:$CT,MATCH($B43&amp;"_m2",Conditions!$S$1:$CT$1,0)+Conditions!$Q$2,FALSE))+VLOOKUP(BS$1,Conditions!$A:$CT,MATCH($B43&amp;"_b",Conditions!$S$1:$CT$1,0)+Conditions!$Q$2,FALSE),"")</f>
        <v>6.1706905681736104E-2</v>
      </c>
      <c r="BT43" s="15">
        <f>IF(BT22,BT22*(VLOOKUP(BT$1,Conditions!$A:$CT,MATCH($B43&amp;"_m1",Conditions!$S$1:$CT$1,0)+Conditions!$Q$2,FALSE)*BT$19+BT$18*VLOOKUP(BT$1,Conditions!$A:$CT,MATCH($B43&amp;"_m2",Conditions!$S$1:$CT$1,0)+Conditions!$Q$2,FALSE))+VLOOKUP(BT$1,Conditions!$A:$CT,MATCH($B43&amp;"_b",Conditions!$S$1:$CT$1,0)+Conditions!$Q$2,FALSE),"")</f>
        <v>6.1706905681736104E-2</v>
      </c>
      <c r="BU43" s="15">
        <f>IF(BU22,BU22*(VLOOKUP(BU$1,Conditions!$A:$CT,MATCH($B43&amp;"_m1",Conditions!$S$1:$CT$1,0)+Conditions!$Q$2,FALSE)*BU$19+BU$18*VLOOKUP(BU$1,Conditions!$A:$CT,MATCH($B43&amp;"_m2",Conditions!$S$1:$CT$1,0)+Conditions!$Q$2,FALSE))+VLOOKUP(BU$1,Conditions!$A:$CT,MATCH($B43&amp;"_b",Conditions!$S$1:$CT$1,0)+Conditions!$Q$2,FALSE),"")</f>
        <v>6.1706905681736104E-2</v>
      </c>
      <c r="BV43" s="15">
        <f>IF(BV22,BV22*(VLOOKUP(BV$1,Conditions!$A:$CT,MATCH($B43&amp;"_m1",Conditions!$S$1:$CT$1,0)+Conditions!$Q$2,FALSE)*BV$19+BV$18*VLOOKUP(BV$1,Conditions!$A:$CT,MATCH($B43&amp;"_m2",Conditions!$S$1:$CT$1,0)+Conditions!$Q$2,FALSE))+VLOOKUP(BV$1,Conditions!$A:$CT,MATCH($B43&amp;"_b",Conditions!$S$1:$CT$1,0)+Conditions!$Q$2,FALSE),"")</f>
        <v>6.1706905681736104E-2</v>
      </c>
      <c r="BW43" s="15">
        <f>IF(BW22,BW22*(VLOOKUP(BW$1,Conditions!$A:$CT,MATCH($B43&amp;"_m1",Conditions!$S$1:$CT$1,0)+Conditions!$Q$2,FALSE)*BW$19+BW$18*VLOOKUP(BW$1,Conditions!$A:$CT,MATCH($B43&amp;"_m2",Conditions!$S$1:$CT$1,0)+Conditions!$Q$2,FALSE))+VLOOKUP(BW$1,Conditions!$A:$CT,MATCH($B43&amp;"_b",Conditions!$S$1:$CT$1,0)+Conditions!$Q$2,FALSE),"")</f>
        <v>6.1706905681736104E-2</v>
      </c>
      <c r="BX43" s="15">
        <f>IF(BX22,BX22*(VLOOKUP(BX$1,Conditions!$A:$CT,MATCH($B43&amp;"_m1",Conditions!$S$1:$CT$1,0)+Conditions!$Q$2,FALSE)*BX$19+BX$18*VLOOKUP(BX$1,Conditions!$A:$CT,MATCH($B43&amp;"_m2",Conditions!$S$1:$CT$1,0)+Conditions!$Q$2,FALSE))+VLOOKUP(BX$1,Conditions!$A:$CT,MATCH($B43&amp;"_b",Conditions!$S$1:$CT$1,0)+Conditions!$Q$2,FALSE),"")</f>
        <v>6.1706905681736104E-2</v>
      </c>
      <c r="BY43" s="15">
        <f>IF(BY22,BY22*(VLOOKUP(BY$1,Conditions!$A:$CT,MATCH($B43&amp;"_m1",Conditions!$S$1:$CT$1,0)+Conditions!$Q$2,FALSE)*BY$19+BY$18*VLOOKUP(BY$1,Conditions!$A:$CT,MATCH($B43&amp;"_m2",Conditions!$S$1:$CT$1,0)+Conditions!$Q$2,FALSE))+VLOOKUP(BY$1,Conditions!$A:$CT,MATCH($B43&amp;"_b",Conditions!$S$1:$CT$1,0)+Conditions!$Q$2,FALSE),"")</f>
        <v>6.1706905681736104E-2</v>
      </c>
      <c r="BZ43" s="15">
        <f>IF(BZ22,BZ22*(VLOOKUP(BZ$1,Conditions!$A:$CT,MATCH($B43&amp;"_m1",Conditions!$S$1:$CT$1,0)+Conditions!$Q$2,FALSE)*BZ$19+BZ$18*VLOOKUP(BZ$1,Conditions!$A:$CT,MATCH($B43&amp;"_m2",Conditions!$S$1:$CT$1,0)+Conditions!$Q$2,FALSE))+VLOOKUP(BZ$1,Conditions!$A:$CT,MATCH($B43&amp;"_b",Conditions!$S$1:$CT$1,0)+Conditions!$Q$2,FALSE),"")</f>
        <v>6.1706905681736104E-2</v>
      </c>
      <c r="CA43" s="15">
        <f>IF(CA22,CA22*(VLOOKUP(CA$1,Conditions!$A:$CT,MATCH($B43&amp;"_m1",Conditions!$S$1:$CT$1,0)+Conditions!$Q$2,FALSE)*CA$19+CA$18*VLOOKUP(CA$1,Conditions!$A:$CT,MATCH($B43&amp;"_m2",Conditions!$S$1:$CT$1,0)+Conditions!$Q$2,FALSE))+VLOOKUP(CA$1,Conditions!$A:$CT,MATCH($B43&amp;"_b",Conditions!$S$1:$CT$1,0)+Conditions!$Q$2,FALSE),"")</f>
        <v>6.1706905681736104E-2</v>
      </c>
      <c r="CB43" s="15">
        <f>IF(CB22,CB22*(VLOOKUP(CB$1,Conditions!$A:$CT,MATCH($B43&amp;"_m1",Conditions!$S$1:$CT$1,0)+Conditions!$Q$2,FALSE)*CB$19+CB$18*VLOOKUP(CB$1,Conditions!$A:$CT,MATCH($B43&amp;"_m2",Conditions!$S$1:$CT$1,0)+Conditions!$Q$2,FALSE))+VLOOKUP(CB$1,Conditions!$A:$CT,MATCH($B43&amp;"_b",Conditions!$S$1:$CT$1,0)+Conditions!$Q$2,FALSE),"")</f>
        <v>6.1706905681736104E-2</v>
      </c>
      <c r="CC43" s="15">
        <f>IF(CC22,CC22*(VLOOKUP(CC$1,Conditions!$A:$CT,MATCH($B43&amp;"_m1",Conditions!$S$1:$CT$1,0)+Conditions!$Q$2,FALSE)*CC$19+CC$18*VLOOKUP(CC$1,Conditions!$A:$CT,MATCH($B43&amp;"_m2",Conditions!$S$1:$CT$1,0)+Conditions!$Q$2,FALSE))+VLOOKUP(CC$1,Conditions!$A:$CT,MATCH($B43&amp;"_b",Conditions!$S$1:$CT$1,0)+Conditions!$Q$2,FALSE),"")</f>
        <v>6.1706905681736104E-2</v>
      </c>
      <c r="CD43" s="15">
        <f>IF(CD22,CD22*(VLOOKUP(CD$1,Conditions!$A:$CT,MATCH($B43&amp;"_m1",Conditions!$S$1:$CT$1,0)+Conditions!$Q$2,FALSE)*CD$19+CD$18*VLOOKUP(CD$1,Conditions!$A:$CT,MATCH($B43&amp;"_m2",Conditions!$S$1:$CT$1,0)+Conditions!$Q$2,FALSE))+VLOOKUP(CD$1,Conditions!$A:$CT,MATCH($B43&amp;"_b",Conditions!$S$1:$CT$1,0)+Conditions!$Q$2,FALSE),"")</f>
        <v>6.1706905681736104E-2</v>
      </c>
      <c r="CE43" s="15">
        <f>IF(CE22,CE22*(VLOOKUP(CE$1,Conditions!$A:$CT,MATCH($B43&amp;"_m1",Conditions!$S$1:$CT$1,0)+Conditions!$Q$2,FALSE)*CE$19+CE$18*VLOOKUP(CE$1,Conditions!$A:$CT,MATCH($B43&amp;"_m2",Conditions!$S$1:$CT$1,0)+Conditions!$Q$2,FALSE))+VLOOKUP(CE$1,Conditions!$A:$CT,MATCH($B43&amp;"_b",Conditions!$S$1:$CT$1,0)+Conditions!$Q$2,FALSE),"")</f>
        <v>6.1706905681736104E-2</v>
      </c>
      <c r="CF43" s="15">
        <f>IF(CF22,CF22*(VLOOKUP(CF$1,Conditions!$A:$CT,MATCH($B43&amp;"_m1",Conditions!$S$1:$CT$1,0)+Conditions!$Q$2,FALSE)*CF$19+CF$18*VLOOKUP(CF$1,Conditions!$A:$CT,MATCH($B43&amp;"_m2",Conditions!$S$1:$CT$1,0)+Conditions!$Q$2,FALSE))+VLOOKUP(CF$1,Conditions!$A:$CT,MATCH($B43&amp;"_b",Conditions!$S$1:$CT$1,0)+Conditions!$Q$2,FALSE),"")</f>
        <v>6.1706905681736104E-2</v>
      </c>
      <c r="CG43" s="15">
        <f>IF(CG22,CG22*(VLOOKUP(CG$1,Conditions!$A:$CT,MATCH($B43&amp;"_m1",Conditions!$S$1:$CT$1,0)+Conditions!$Q$2,FALSE)*CG$19+CG$18*VLOOKUP(CG$1,Conditions!$A:$CT,MATCH($B43&amp;"_m2",Conditions!$S$1:$CT$1,0)+Conditions!$Q$2,FALSE))+VLOOKUP(CG$1,Conditions!$A:$CT,MATCH($B43&amp;"_b",Conditions!$S$1:$CT$1,0)+Conditions!$Q$2,FALSE),"")</f>
        <v>6.1706905681736104E-2</v>
      </c>
      <c r="CH43" s="15">
        <f>IF(CH22,CH22*(VLOOKUP(CH$1,Conditions!$A:$CT,MATCH($B43&amp;"_m1",Conditions!$S$1:$CT$1,0)+Conditions!$Q$2,FALSE)*CH$19+CH$18*VLOOKUP(CH$1,Conditions!$A:$CT,MATCH($B43&amp;"_m2",Conditions!$S$1:$CT$1,0)+Conditions!$Q$2,FALSE))+VLOOKUP(CH$1,Conditions!$A:$CT,MATCH($B43&amp;"_b",Conditions!$S$1:$CT$1,0)+Conditions!$Q$2,FALSE),"")</f>
        <v>6.1706905681736104E-2</v>
      </c>
      <c r="CI43" s="15">
        <f>IF(CI22,CI22*(VLOOKUP(CI$1,Conditions!$A:$CT,MATCH($B43&amp;"_m1",Conditions!$S$1:$CT$1,0)+Conditions!$Q$2,FALSE)*CI$19+CI$18*VLOOKUP(CI$1,Conditions!$A:$CT,MATCH($B43&amp;"_m2",Conditions!$S$1:$CT$1,0)+Conditions!$Q$2,FALSE))+VLOOKUP(CI$1,Conditions!$A:$CT,MATCH($B43&amp;"_b",Conditions!$S$1:$CT$1,0)+Conditions!$Q$2,FALSE),"")</f>
        <v>6.1706905681736104E-2</v>
      </c>
      <c r="CJ43" s="15">
        <f>IF(CJ22,CJ22*(VLOOKUP(CJ$1,Conditions!$A:$CT,MATCH($B43&amp;"_m1",Conditions!$S$1:$CT$1,0)+Conditions!$Q$2,FALSE)*CJ$19+CJ$18*VLOOKUP(CJ$1,Conditions!$A:$CT,MATCH($B43&amp;"_m2",Conditions!$S$1:$CT$1,0)+Conditions!$Q$2,FALSE))+VLOOKUP(CJ$1,Conditions!$A:$CT,MATCH($B43&amp;"_b",Conditions!$S$1:$CT$1,0)+Conditions!$Q$2,FALSE),"")</f>
        <v>6.1706905681736104E-2</v>
      </c>
      <c r="CK43" s="15">
        <f>IF(CK22,CK22*(VLOOKUP(CK$1,Conditions!$A:$CT,MATCH($B43&amp;"_m1",Conditions!$S$1:$CT$1,0)+Conditions!$Q$2,FALSE)*CK$19+CK$18*VLOOKUP(CK$1,Conditions!$A:$CT,MATCH($B43&amp;"_m2",Conditions!$S$1:$CT$1,0)+Conditions!$Q$2,FALSE))+VLOOKUP(CK$1,Conditions!$A:$CT,MATCH($B43&amp;"_b",Conditions!$S$1:$CT$1,0)+Conditions!$Q$2,FALSE),"")</f>
        <v>6.1706905681736104E-2</v>
      </c>
      <c r="CL43" s="15">
        <f>IF(CL22,CL22*(VLOOKUP(CL$1,Conditions!$A:$CT,MATCH($B43&amp;"_m1",Conditions!$S$1:$CT$1,0)+Conditions!$Q$2,FALSE)*CL$19+CL$18*VLOOKUP(CL$1,Conditions!$A:$CT,MATCH($B43&amp;"_m2",Conditions!$S$1:$CT$1,0)+Conditions!$Q$2,FALSE))+VLOOKUP(CL$1,Conditions!$A:$CT,MATCH($B43&amp;"_b",Conditions!$S$1:$CT$1,0)+Conditions!$Q$2,FALSE),"")</f>
        <v>6.1706905681736104E-2</v>
      </c>
      <c r="CM43" s="15">
        <f>IF(CM22,CM22*(VLOOKUP(CM$1,Conditions!$A:$CT,MATCH($B43&amp;"_m1",Conditions!$S$1:$CT$1,0)+Conditions!$Q$2,FALSE)*CM$19+CM$18*VLOOKUP(CM$1,Conditions!$A:$CT,MATCH($B43&amp;"_m2",Conditions!$S$1:$CT$1,0)+Conditions!$Q$2,FALSE))+VLOOKUP(CM$1,Conditions!$A:$CT,MATCH($B43&amp;"_b",Conditions!$S$1:$CT$1,0)+Conditions!$Q$2,FALSE),"")</f>
        <v>6.1706905681736104E-2</v>
      </c>
      <c r="CN43" s="15">
        <f>IF(CN22,CN22*(VLOOKUP(CN$1,Conditions!$A:$CT,MATCH($B43&amp;"_m1",Conditions!$S$1:$CT$1,0)+Conditions!$Q$2,FALSE)*CN$19+CN$18*VLOOKUP(CN$1,Conditions!$A:$CT,MATCH($B43&amp;"_m2",Conditions!$S$1:$CT$1,0)+Conditions!$Q$2,FALSE))+VLOOKUP(CN$1,Conditions!$A:$CT,MATCH($B43&amp;"_b",Conditions!$S$1:$CT$1,0)+Conditions!$Q$2,FALSE),"")</f>
        <v>0.15416324998325895</v>
      </c>
      <c r="CO43" s="15">
        <f>IF(CO22,CO22*(VLOOKUP(CO$1,Conditions!$A:$CT,MATCH($B43&amp;"_m1",Conditions!$S$1:$CT$1,0)+Conditions!$Q$2,FALSE)*CO$19+CO$18*VLOOKUP(CO$1,Conditions!$A:$CT,MATCH($B43&amp;"_m2",Conditions!$S$1:$CT$1,0)+Conditions!$Q$2,FALSE))+VLOOKUP(CO$1,Conditions!$A:$CT,MATCH($B43&amp;"_b",Conditions!$S$1:$CT$1,0)+Conditions!$Q$2,FALSE),"")</f>
        <v>0.15416324998325895</v>
      </c>
      <c r="CP43" s="15">
        <f>IF(CP22,CP22*(VLOOKUP(CP$1,Conditions!$A:$CT,MATCH($B43&amp;"_m1",Conditions!$S$1:$CT$1,0)+Conditions!$Q$2,FALSE)*CP$19+CP$18*VLOOKUP(CP$1,Conditions!$A:$CT,MATCH($B43&amp;"_m2",Conditions!$S$1:$CT$1,0)+Conditions!$Q$2,FALSE))+VLOOKUP(CP$1,Conditions!$A:$CT,MATCH($B43&amp;"_b",Conditions!$S$1:$CT$1,0)+Conditions!$Q$2,FALSE),"")</f>
        <v>0.15416324998325895</v>
      </c>
      <c r="CQ43" s="15">
        <f>IF(CQ22,CQ22*(VLOOKUP(CQ$1,Conditions!$A:$CT,MATCH($B43&amp;"_m1",Conditions!$S$1:$CT$1,0)+Conditions!$Q$2,FALSE)*CQ$19+CQ$18*VLOOKUP(CQ$1,Conditions!$A:$CT,MATCH($B43&amp;"_m2",Conditions!$S$1:$CT$1,0)+Conditions!$Q$2,FALSE))+VLOOKUP(CQ$1,Conditions!$A:$CT,MATCH($B43&amp;"_b",Conditions!$S$1:$CT$1,0)+Conditions!$Q$2,FALSE),"")</f>
        <v>0.15416324998325895</v>
      </c>
      <c r="CR43" s="15">
        <f>IF(CR22,CR22*(VLOOKUP(CR$1,Conditions!$A:$CT,MATCH($B43&amp;"_m1",Conditions!$S$1:$CT$1,0)+Conditions!$Q$2,FALSE)*CR$19+CR$18*VLOOKUP(CR$1,Conditions!$A:$CT,MATCH($B43&amp;"_m2",Conditions!$S$1:$CT$1,0)+Conditions!$Q$2,FALSE))+VLOOKUP(CR$1,Conditions!$A:$CT,MATCH($B43&amp;"_b",Conditions!$S$1:$CT$1,0)+Conditions!$Q$2,FALSE),"")</f>
        <v>0.15416324998325895</v>
      </c>
      <c r="CS43" s="15">
        <f>IF(CS22,CS22*(VLOOKUP(CS$1,Conditions!$A:$CT,MATCH($B43&amp;"_m1",Conditions!$S$1:$CT$1,0)+Conditions!$Q$2,FALSE)*CS$19+CS$18*VLOOKUP(CS$1,Conditions!$A:$CT,MATCH($B43&amp;"_m2",Conditions!$S$1:$CT$1,0)+Conditions!$Q$2,FALSE))+VLOOKUP(CS$1,Conditions!$A:$CT,MATCH($B43&amp;"_b",Conditions!$S$1:$CT$1,0)+Conditions!$Q$2,FALSE),"")</f>
        <v>0.15416324998325895</v>
      </c>
      <c r="CT43" s="15">
        <f>IF(CT22,CT22*(VLOOKUP(CT$1,Conditions!$A:$CT,MATCH($B43&amp;"_m1",Conditions!$S$1:$CT$1,0)+Conditions!$Q$2,FALSE)*CT$19+CT$18*VLOOKUP(CT$1,Conditions!$A:$CT,MATCH($B43&amp;"_m2",Conditions!$S$1:$CT$1,0)+Conditions!$Q$2,FALSE))+VLOOKUP(CT$1,Conditions!$A:$CT,MATCH($B43&amp;"_b",Conditions!$S$1:$CT$1,0)+Conditions!$Q$2,FALSE),"")</f>
        <v>0.15416324998325895</v>
      </c>
      <c r="CU43" s="15">
        <f>IF(CU22,CU22*(VLOOKUP(CU$1,Conditions!$A:$CT,MATCH($B43&amp;"_m1",Conditions!$S$1:$CT$1,0)+Conditions!$Q$2,FALSE)*CU$19+CU$18*VLOOKUP(CU$1,Conditions!$A:$CT,MATCH($B43&amp;"_m2",Conditions!$S$1:$CT$1,0)+Conditions!$Q$2,FALSE))+VLOOKUP(CU$1,Conditions!$A:$CT,MATCH($B43&amp;"_b",Conditions!$S$1:$CT$1,0)+Conditions!$Q$2,FALSE),"")</f>
        <v>0.15416324998325895</v>
      </c>
      <c r="CV43" s="15">
        <f>IF(CV22,CV22*(VLOOKUP(CV$1,Conditions!$A:$CT,MATCH($B43&amp;"_m1",Conditions!$S$1:$CT$1,0)+Conditions!$Q$2,FALSE)*CV$19+CV$18*VLOOKUP(CV$1,Conditions!$A:$CT,MATCH($B43&amp;"_m2",Conditions!$S$1:$CT$1,0)+Conditions!$Q$2,FALSE))+VLOOKUP(CV$1,Conditions!$A:$CT,MATCH($B43&amp;"_b",Conditions!$S$1:$CT$1,0)+Conditions!$Q$2,FALSE),"")</f>
        <v>0.15416324998325895</v>
      </c>
      <c r="CW43" s="15">
        <f>IF(CW22,CW22*(VLOOKUP(CW$1,Conditions!$A:$CT,MATCH($B43&amp;"_m1",Conditions!$S$1:$CT$1,0)+Conditions!$Q$2,FALSE)*CW$19+CW$18*VLOOKUP(CW$1,Conditions!$A:$CT,MATCH($B43&amp;"_m2",Conditions!$S$1:$CT$1,0)+Conditions!$Q$2,FALSE))+VLOOKUP(CW$1,Conditions!$A:$CT,MATCH($B43&amp;"_b",Conditions!$S$1:$CT$1,0)+Conditions!$Q$2,FALSE),"")</f>
        <v>0.15416324998325895</v>
      </c>
      <c r="CX43" s="15">
        <f>IF(CX22,CX22*(VLOOKUP(CX$1,Conditions!$A:$CT,MATCH($B43&amp;"_m1",Conditions!$S$1:$CT$1,0)+Conditions!$Q$2,FALSE)*CX$19+CX$18*VLOOKUP(CX$1,Conditions!$A:$CT,MATCH($B43&amp;"_m2",Conditions!$S$1:$CT$1,0)+Conditions!$Q$2,FALSE))+VLOOKUP(CX$1,Conditions!$A:$CT,MATCH($B43&amp;"_b",Conditions!$S$1:$CT$1,0)+Conditions!$Q$2,FALSE),"")</f>
        <v>0.15416324998325895</v>
      </c>
      <c r="CY43" s="15">
        <f>IF(CY22,CY22*(VLOOKUP(CY$1,Conditions!$A:$CT,MATCH($B43&amp;"_m1",Conditions!$S$1:$CT$1,0)+Conditions!$Q$2,FALSE)*CY$19+CY$18*VLOOKUP(CY$1,Conditions!$A:$CT,MATCH($B43&amp;"_m2",Conditions!$S$1:$CT$1,0)+Conditions!$Q$2,FALSE))+VLOOKUP(CY$1,Conditions!$A:$CT,MATCH($B43&amp;"_b",Conditions!$S$1:$CT$1,0)+Conditions!$Q$2,FALSE),"")</f>
        <v>0.15416324998325895</v>
      </c>
      <c r="CZ43" s="15">
        <f>IF(CZ22,CZ22*(VLOOKUP(CZ$1,Conditions!$A:$CT,MATCH($B43&amp;"_m1",Conditions!$S$1:$CT$1,0)+Conditions!$Q$2,FALSE)*CZ$19+CZ$18*VLOOKUP(CZ$1,Conditions!$A:$CT,MATCH($B43&amp;"_m2",Conditions!$S$1:$CT$1,0)+Conditions!$Q$2,FALSE))+VLOOKUP(CZ$1,Conditions!$A:$CT,MATCH($B43&amp;"_b",Conditions!$S$1:$CT$1,0)+Conditions!$Q$2,FALSE),"")</f>
        <v>0.15416324998325895</v>
      </c>
      <c r="DA43" s="15">
        <f>IF(DA22,DA22*(VLOOKUP(DA$1,Conditions!$A:$CT,MATCH($B43&amp;"_m1",Conditions!$S$1:$CT$1,0)+Conditions!$Q$2,FALSE)*DA$19+DA$18*VLOOKUP(DA$1,Conditions!$A:$CT,MATCH($B43&amp;"_m2",Conditions!$S$1:$CT$1,0)+Conditions!$Q$2,FALSE))+VLOOKUP(DA$1,Conditions!$A:$CT,MATCH($B43&amp;"_b",Conditions!$S$1:$CT$1,0)+Conditions!$Q$2,FALSE),"")</f>
        <v>0.15416324998325895</v>
      </c>
      <c r="DB43" s="15">
        <f>IF(DB22,DB22*(VLOOKUP(DB$1,Conditions!$A:$CT,MATCH($B43&amp;"_m1",Conditions!$S$1:$CT$1,0)+Conditions!$Q$2,FALSE)*DB$19+DB$18*VLOOKUP(DB$1,Conditions!$A:$CT,MATCH($B43&amp;"_m2",Conditions!$S$1:$CT$1,0)+Conditions!$Q$2,FALSE))+VLOOKUP(DB$1,Conditions!$A:$CT,MATCH($B43&amp;"_b",Conditions!$S$1:$CT$1,0)+Conditions!$Q$2,FALSE),"")</f>
        <v>0.15416324998325895</v>
      </c>
      <c r="DC43" s="15">
        <f>IF(DC22,DC22*(VLOOKUP(DC$1,Conditions!$A:$CT,MATCH($B43&amp;"_m1",Conditions!$S$1:$CT$1,0)+Conditions!$Q$2,FALSE)*DC$19+DC$18*VLOOKUP(DC$1,Conditions!$A:$CT,MATCH($B43&amp;"_m2",Conditions!$S$1:$CT$1,0)+Conditions!$Q$2,FALSE))+VLOOKUP(DC$1,Conditions!$A:$CT,MATCH($B43&amp;"_b",Conditions!$S$1:$CT$1,0)+Conditions!$Q$2,FALSE),"")</f>
        <v>0.15416324998325895</v>
      </c>
      <c r="DD43" s="15">
        <f>IF(DD22,DD22*(VLOOKUP(DD$1,Conditions!$A:$CT,MATCH($B43&amp;"_m1",Conditions!$S$1:$CT$1,0)+Conditions!$Q$2,FALSE)*DD$19+DD$18*VLOOKUP(DD$1,Conditions!$A:$CT,MATCH($B43&amp;"_m2",Conditions!$S$1:$CT$1,0)+Conditions!$Q$2,FALSE))+VLOOKUP(DD$1,Conditions!$A:$CT,MATCH($B43&amp;"_b",Conditions!$S$1:$CT$1,0)+Conditions!$Q$2,FALSE),"")</f>
        <v>0.15416324998325895</v>
      </c>
      <c r="DE43" s="15">
        <f>IF(DE22,DE22*(VLOOKUP(DE$1,Conditions!$A:$CT,MATCH($B43&amp;"_m1",Conditions!$S$1:$CT$1,0)+Conditions!$Q$2,FALSE)*DE$19+DE$18*VLOOKUP(DE$1,Conditions!$A:$CT,MATCH($B43&amp;"_m2",Conditions!$S$1:$CT$1,0)+Conditions!$Q$2,FALSE))+VLOOKUP(DE$1,Conditions!$A:$CT,MATCH($B43&amp;"_b",Conditions!$S$1:$CT$1,0)+Conditions!$Q$2,FALSE),"")</f>
        <v>0.15416324998325895</v>
      </c>
      <c r="DF43" s="15">
        <f>IF(DF22,DF22*(VLOOKUP(DF$1,Conditions!$A:$CT,MATCH($B43&amp;"_m1",Conditions!$S$1:$CT$1,0)+Conditions!$Q$2,FALSE)*DF$19+DF$18*VLOOKUP(DF$1,Conditions!$A:$CT,MATCH($B43&amp;"_m2",Conditions!$S$1:$CT$1,0)+Conditions!$Q$2,FALSE))+VLOOKUP(DF$1,Conditions!$A:$CT,MATCH($B43&amp;"_b",Conditions!$S$1:$CT$1,0)+Conditions!$Q$2,FALSE),"")</f>
        <v>0.15416324998325895</v>
      </c>
      <c r="DG43" s="15">
        <f>IF(DG22,DG22*(VLOOKUP(DG$1,Conditions!$A:$CT,MATCH($B43&amp;"_m1",Conditions!$S$1:$CT$1,0)+Conditions!$Q$2,FALSE)*DG$19+DG$18*VLOOKUP(DG$1,Conditions!$A:$CT,MATCH($B43&amp;"_m2",Conditions!$S$1:$CT$1,0)+Conditions!$Q$2,FALSE))+VLOOKUP(DG$1,Conditions!$A:$CT,MATCH($B43&amp;"_b",Conditions!$S$1:$CT$1,0)+Conditions!$Q$2,FALSE),"")</f>
        <v>0.15416324998325895</v>
      </c>
      <c r="DH43" s="15">
        <f>IF(DH22,DH22*(VLOOKUP(DH$1,Conditions!$A:$CT,MATCH($B43&amp;"_m1",Conditions!$S$1:$CT$1,0)+Conditions!$Q$2,FALSE)*DH$19+DH$18*VLOOKUP(DH$1,Conditions!$A:$CT,MATCH($B43&amp;"_m2",Conditions!$S$1:$CT$1,0)+Conditions!$Q$2,FALSE))+VLOOKUP(DH$1,Conditions!$A:$CT,MATCH($B43&amp;"_b",Conditions!$S$1:$CT$1,0)+Conditions!$Q$2,FALSE),"")</f>
        <v>0.15416324998325895</v>
      </c>
      <c r="DI43" s="15">
        <f>IF(DI22,DI22*(VLOOKUP(DI$1,Conditions!$A:$CT,MATCH($B43&amp;"_m1",Conditions!$S$1:$CT$1,0)+Conditions!$Q$2,FALSE)*DI$19+DI$18*VLOOKUP(DI$1,Conditions!$A:$CT,MATCH($B43&amp;"_m2",Conditions!$S$1:$CT$1,0)+Conditions!$Q$2,FALSE))+VLOOKUP(DI$1,Conditions!$A:$CT,MATCH($B43&amp;"_b",Conditions!$S$1:$CT$1,0)+Conditions!$Q$2,FALSE),"")</f>
        <v>0.15416324998325895</v>
      </c>
      <c r="DJ43" s="15">
        <f>IF(DJ22,DJ22*(VLOOKUP(DJ$1,Conditions!$A:$CT,MATCH($B43&amp;"_m1",Conditions!$S$1:$CT$1,0)+Conditions!$Q$2,FALSE)*DJ$19+DJ$18*VLOOKUP(DJ$1,Conditions!$A:$CT,MATCH($B43&amp;"_m2",Conditions!$S$1:$CT$1,0)+Conditions!$Q$2,FALSE))+VLOOKUP(DJ$1,Conditions!$A:$CT,MATCH($B43&amp;"_b",Conditions!$S$1:$CT$1,0)+Conditions!$Q$2,FALSE),"")</f>
        <v>0.15416324998325895</v>
      </c>
      <c r="DK43" s="15">
        <f>IF(DK22,DK22*(VLOOKUP(DK$1,Conditions!$A:$CT,MATCH($B43&amp;"_m1",Conditions!$S$1:$CT$1,0)+Conditions!$Q$2,FALSE)*DK$19+DK$18*VLOOKUP(DK$1,Conditions!$A:$CT,MATCH($B43&amp;"_m2",Conditions!$S$1:$CT$1,0)+Conditions!$Q$2,FALSE))+VLOOKUP(DK$1,Conditions!$A:$CT,MATCH($B43&amp;"_b",Conditions!$S$1:$CT$1,0)+Conditions!$Q$2,FALSE),"")</f>
        <v>0.15416324998325895</v>
      </c>
      <c r="DL43" s="15">
        <f>IF(DL22,DL22*(VLOOKUP(DL$1,Conditions!$A:$CT,MATCH($B43&amp;"_m1",Conditions!$S$1:$CT$1,0)+Conditions!$Q$2,FALSE)*DL$19+DL$18*VLOOKUP(DL$1,Conditions!$A:$CT,MATCH($B43&amp;"_m2",Conditions!$S$1:$CT$1,0)+Conditions!$Q$2,FALSE))+VLOOKUP(DL$1,Conditions!$A:$CT,MATCH($B43&amp;"_b",Conditions!$S$1:$CT$1,0)+Conditions!$Q$2,FALSE),"")</f>
        <v>0.15416324998325895</v>
      </c>
      <c r="DM43" s="15">
        <f>IF(DM22,DM22*(VLOOKUP(DM$1,Conditions!$A:$CT,MATCH($B43&amp;"_m1",Conditions!$S$1:$CT$1,0)+Conditions!$Q$2,FALSE)*DM$19+DM$18*VLOOKUP(DM$1,Conditions!$A:$CT,MATCH($B43&amp;"_m2",Conditions!$S$1:$CT$1,0)+Conditions!$Q$2,FALSE))+VLOOKUP(DM$1,Conditions!$A:$CT,MATCH($B43&amp;"_b",Conditions!$S$1:$CT$1,0)+Conditions!$Q$2,FALSE),"")</f>
        <v>0.15416324998325895</v>
      </c>
      <c r="DN43" s="15">
        <f>IF(DN22,DN22*(VLOOKUP(DN$1,Conditions!$A:$CT,MATCH($B43&amp;"_m1",Conditions!$S$1:$CT$1,0)+Conditions!$Q$2,FALSE)*DN$19+DN$18*VLOOKUP(DN$1,Conditions!$A:$CT,MATCH($B43&amp;"_m2",Conditions!$S$1:$CT$1,0)+Conditions!$Q$2,FALSE))+VLOOKUP(DN$1,Conditions!$A:$CT,MATCH($B43&amp;"_b",Conditions!$S$1:$CT$1,0)+Conditions!$Q$2,FALSE),"")</f>
        <v>0.15416324998325895</v>
      </c>
      <c r="DO43" s="15">
        <f>IF(DO22,DO22*(VLOOKUP(DO$1,Conditions!$A:$CT,MATCH($B43&amp;"_m1",Conditions!$S$1:$CT$1,0)+Conditions!$Q$2,FALSE)*DO$19+DO$18*VLOOKUP(DO$1,Conditions!$A:$CT,MATCH($B43&amp;"_m2",Conditions!$S$1:$CT$1,0)+Conditions!$Q$2,FALSE))+VLOOKUP(DO$1,Conditions!$A:$CT,MATCH($B43&amp;"_b",Conditions!$S$1:$CT$1,0)+Conditions!$Q$2,FALSE),"")</f>
        <v>0.15416324998325895</v>
      </c>
      <c r="DP43" s="15">
        <f>IF(DP22,DP22*(VLOOKUP(DP$1,Conditions!$A:$CT,MATCH($B43&amp;"_m1",Conditions!$S$1:$CT$1,0)+Conditions!$Q$2,FALSE)*DP$19+DP$18*VLOOKUP(DP$1,Conditions!$A:$CT,MATCH($B43&amp;"_m2",Conditions!$S$1:$CT$1,0)+Conditions!$Q$2,FALSE))+VLOOKUP(DP$1,Conditions!$A:$CT,MATCH($B43&amp;"_b",Conditions!$S$1:$CT$1,0)+Conditions!$Q$2,FALSE),"")</f>
        <v>0.15416324998325895</v>
      </c>
      <c r="DQ43" s="15">
        <f>IF(DQ22,DQ22*(VLOOKUP(DQ$1,Conditions!$A:$CT,MATCH($B43&amp;"_m1",Conditions!$S$1:$CT$1,0)+Conditions!$Q$2,FALSE)*DQ$19+DQ$18*VLOOKUP(DQ$1,Conditions!$A:$CT,MATCH($B43&amp;"_m2",Conditions!$S$1:$CT$1,0)+Conditions!$Q$2,FALSE))+VLOOKUP(DQ$1,Conditions!$A:$CT,MATCH($B43&amp;"_b",Conditions!$S$1:$CT$1,0)+Conditions!$Q$2,FALSE),"")</f>
        <v>0.15416324998325895</v>
      </c>
      <c r="DR43" s="15">
        <f>IF(DR22,DR22*(VLOOKUP(DR$1,Conditions!$A:$CT,MATCH($B43&amp;"_m1",Conditions!$S$1:$CT$1,0)+Conditions!$Q$2,FALSE)*DR$19+DR$18*VLOOKUP(DR$1,Conditions!$A:$CT,MATCH($B43&amp;"_m2",Conditions!$S$1:$CT$1,0)+Conditions!$Q$2,FALSE))+VLOOKUP(DR$1,Conditions!$A:$CT,MATCH($B43&amp;"_b",Conditions!$S$1:$CT$1,0)+Conditions!$Q$2,FALSE),"")</f>
        <v>0.15416324998325895</v>
      </c>
      <c r="DS43" s="15">
        <f>IF(DS22,DS22*(VLOOKUP(DS$1,Conditions!$A:$CT,MATCH($B43&amp;"_m1",Conditions!$S$1:$CT$1,0)+Conditions!$Q$2,FALSE)*DS$19+DS$18*VLOOKUP(DS$1,Conditions!$A:$CT,MATCH($B43&amp;"_m2",Conditions!$S$1:$CT$1,0)+Conditions!$Q$2,FALSE))+VLOOKUP(DS$1,Conditions!$A:$CT,MATCH($B43&amp;"_b",Conditions!$S$1:$CT$1,0)+Conditions!$Q$2,FALSE),"")</f>
        <v>0.15416324998325895</v>
      </c>
      <c r="DT43" s="15">
        <f>IF(DT22,DT22*(VLOOKUP(DT$1,Conditions!$A:$CT,MATCH($B43&amp;"_m1",Conditions!$S$1:$CT$1,0)+Conditions!$Q$2,FALSE)*DT$19+DT$18*VLOOKUP(DT$1,Conditions!$A:$CT,MATCH($B43&amp;"_m2",Conditions!$S$1:$CT$1,0)+Conditions!$Q$2,FALSE))+VLOOKUP(DT$1,Conditions!$A:$CT,MATCH($B43&amp;"_b",Conditions!$S$1:$CT$1,0)+Conditions!$Q$2,FALSE),"")</f>
        <v>0.15416324998325895</v>
      </c>
      <c r="DU43" s="15">
        <f>IF(DU22,DU22*(VLOOKUP(DU$1,Conditions!$A:$CT,MATCH($B43&amp;"_m1",Conditions!$S$1:$CT$1,0)+Conditions!$Q$2,FALSE)*DU$19+DU$18*VLOOKUP(DU$1,Conditions!$A:$CT,MATCH($B43&amp;"_m2",Conditions!$S$1:$CT$1,0)+Conditions!$Q$2,FALSE))+VLOOKUP(DU$1,Conditions!$A:$CT,MATCH($B43&amp;"_b",Conditions!$S$1:$CT$1,0)+Conditions!$Q$2,FALSE),"")</f>
        <v>0.15416324998325895</v>
      </c>
      <c r="DV43" s="15">
        <f>IF(DV22,DV22*(VLOOKUP(DV$1,Conditions!$A:$CT,MATCH($B43&amp;"_m1",Conditions!$S$1:$CT$1,0)+Conditions!$Q$2,FALSE)*DV$19+DV$18*VLOOKUP(DV$1,Conditions!$A:$CT,MATCH($B43&amp;"_m2",Conditions!$S$1:$CT$1,0)+Conditions!$Q$2,FALSE))+VLOOKUP(DV$1,Conditions!$A:$CT,MATCH($B43&amp;"_b",Conditions!$S$1:$CT$1,0)+Conditions!$Q$2,FALSE),"")</f>
        <v>0.15416324998325895</v>
      </c>
      <c r="DW43" s="15">
        <f>IF(DW22,DW22*(VLOOKUP(DW$1,Conditions!$A:$CT,MATCH($B43&amp;"_m1",Conditions!$S$1:$CT$1,0)+Conditions!$Q$2,FALSE)*DW$19+DW$18*VLOOKUP(DW$1,Conditions!$A:$CT,MATCH($B43&amp;"_m2",Conditions!$S$1:$CT$1,0)+Conditions!$Q$2,FALSE))+VLOOKUP(DW$1,Conditions!$A:$CT,MATCH($B43&amp;"_b",Conditions!$S$1:$CT$1,0)+Conditions!$Q$2,FALSE),"")</f>
        <v>0.15416324998325895</v>
      </c>
      <c r="DX43" s="15">
        <f>IF(DX22,DX22*(VLOOKUP(DX$1,Conditions!$A:$CT,MATCH($B43&amp;"_m1",Conditions!$S$1:$CT$1,0)+Conditions!$Q$2,FALSE)*DX$19+DX$18*VLOOKUP(DX$1,Conditions!$A:$CT,MATCH($B43&amp;"_m2",Conditions!$S$1:$CT$1,0)+Conditions!$Q$2,FALSE))+VLOOKUP(DX$1,Conditions!$A:$CT,MATCH($B43&amp;"_b",Conditions!$S$1:$CT$1,0)+Conditions!$Q$2,FALSE),"")</f>
        <v>0.15416324998325895</v>
      </c>
      <c r="DY43" s="15">
        <f>IF(DY22,DY22*(VLOOKUP(DY$1,Conditions!$A:$CT,MATCH($B43&amp;"_m1",Conditions!$S$1:$CT$1,0)+Conditions!$Q$2,FALSE)*DY$19+DY$18*VLOOKUP(DY$1,Conditions!$A:$CT,MATCH($B43&amp;"_m2",Conditions!$S$1:$CT$1,0)+Conditions!$Q$2,FALSE))+VLOOKUP(DY$1,Conditions!$A:$CT,MATCH($B43&amp;"_b",Conditions!$S$1:$CT$1,0)+Conditions!$Q$2,FALSE),"")</f>
        <v>0.15416324998325895</v>
      </c>
      <c r="DZ43" s="15">
        <f>IF(DZ22,DZ22*(VLOOKUP(DZ$1,Conditions!$A:$CT,MATCH($B43&amp;"_m1",Conditions!$S$1:$CT$1,0)+Conditions!$Q$2,FALSE)*DZ$19+DZ$18*VLOOKUP(DZ$1,Conditions!$A:$CT,MATCH($B43&amp;"_m2",Conditions!$S$1:$CT$1,0)+Conditions!$Q$2,FALSE))+VLOOKUP(DZ$1,Conditions!$A:$CT,MATCH($B43&amp;"_b",Conditions!$S$1:$CT$1,0)+Conditions!$Q$2,FALSE),"")</f>
        <v>0.15416324998325895</v>
      </c>
      <c r="EA43" s="15">
        <f>IF(EA22,EA22*(VLOOKUP(EA$1,Conditions!$A:$CT,MATCH($B43&amp;"_m1",Conditions!$S$1:$CT$1,0)+Conditions!$Q$2,FALSE)*EA$19+EA$18*VLOOKUP(EA$1,Conditions!$A:$CT,MATCH($B43&amp;"_m2",Conditions!$S$1:$CT$1,0)+Conditions!$Q$2,FALSE))+VLOOKUP(EA$1,Conditions!$A:$CT,MATCH($B43&amp;"_b",Conditions!$S$1:$CT$1,0)+Conditions!$Q$2,FALSE),"")</f>
        <v>0.22247282687866626</v>
      </c>
      <c r="EB43" s="15">
        <f>IF(EB22,EB22*(VLOOKUP(EB$1,Conditions!$A:$CT,MATCH($B43&amp;"_m1",Conditions!$S$1:$CT$1,0)+Conditions!$Q$2,FALSE)*EB$19+EB$18*VLOOKUP(EB$1,Conditions!$A:$CT,MATCH($B43&amp;"_m2",Conditions!$S$1:$CT$1,0)+Conditions!$Q$2,FALSE))+VLOOKUP(EB$1,Conditions!$A:$CT,MATCH($B43&amp;"_b",Conditions!$S$1:$CT$1,0)+Conditions!$Q$2,FALSE),"")</f>
        <v>0.22247282687866626</v>
      </c>
      <c r="EC43" s="15">
        <f>IF(EC22,EC22*(VLOOKUP(EC$1,Conditions!$A:$CT,MATCH($B43&amp;"_m1",Conditions!$S$1:$CT$1,0)+Conditions!$Q$2,FALSE)*EC$19+EC$18*VLOOKUP(EC$1,Conditions!$A:$CT,MATCH($B43&amp;"_m2",Conditions!$S$1:$CT$1,0)+Conditions!$Q$2,FALSE))+VLOOKUP(EC$1,Conditions!$A:$CT,MATCH($B43&amp;"_b",Conditions!$S$1:$CT$1,0)+Conditions!$Q$2,FALSE),"")</f>
        <v>0.22247282687866626</v>
      </c>
      <c r="ED43" s="15">
        <f>IF(ED22,ED22*(VLOOKUP(ED$1,Conditions!$A:$CT,MATCH($B43&amp;"_m1",Conditions!$S$1:$CT$1,0)+Conditions!$Q$2,FALSE)*ED$19+ED$18*VLOOKUP(ED$1,Conditions!$A:$CT,MATCH($B43&amp;"_m2",Conditions!$S$1:$CT$1,0)+Conditions!$Q$2,FALSE))+VLOOKUP(ED$1,Conditions!$A:$CT,MATCH($B43&amp;"_b",Conditions!$S$1:$CT$1,0)+Conditions!$Q$2,FALSE),"")</f>
        <v>0.22247282687866626</v>
      </c>
      <c r="EE43" s="15">
        <f>IF(EE22,EE22*(VLOOKUP(EE$1,Conditions!$A:$CT,MATCH($B43&amp;"_m1",Conditions!$S$1:$CT$1,0)+Conditions!$Q$2,FALSE)*EE$19+EE$18*VLOOKUP(EE$1,Conditions!$A:$CT,MATCH($B43&amp;"_m2",Conditions!$S$1:$CT$1,0)+Conditions!$Q$2,FALSE))+VLOOKUP(EE$1,Conditions!$A:$CT,MATCH($B43&amp;"_b",Conditions!$S$1:$CT$1,0)+Conditions!$Q$2,FALSE),"")</f>
        <v>0.22247282687866626</v>
      </c>
      <c r="EF43" s="15">
        <f>IF(EF22,EF22*(VLOOKUP(EF$1,Conditions!$A:$CT,MATCH($B43&amp;"_m1",Conditions!$S$1:$CT$1,0)+Conditions!$Q$2,FALSE)*EF$19+EF$18*VLOOKUP(EF$1,Conditions!$A:$CT,MATCH($B43&amp;"_m2",Conditions!$S$1:$CT$1,0)+Conditions!$Q$2,FALSE))+VLOOKUP(EF$1,Conditions!$A:$CT,MATCH($B43&amp;"_b",Conditions!$S$1:$CT$1,0)+Conditions!$Q$2,FALSE),"")</f>
        <v>0.22247282687866626</v>
      </c>
      <c r="EG43" s="15">
        <f>IF(EG22,EG22*(VLOOKUP(EG$1,Conditions!$A:$CT,MATCH($B43&amp;"_m1",Conditions!$S$1:$CT$1,0)+Conditions!$Q$2,FALSE)*EG$19+EG$18*VLOOKUP(EG$1,Conditions!$A:$CT,MATCH($B43&amp;"_m2",Conditions!$S$1:$CT$1,0)+Conditions!$Q$2,FALSE))+VLOOKUP(EG$1,Conditions!$A:$CT,MATCH($B43&amp;"_b",Conditions!$S$1:$CT$1,0)+Conditions!$Q$2,FALSE),"")</f>
        <v>0.22247282687866626</v>
      </c>
      <c r="EH43" s="15">
        <f>IF(EH22,EH22*(VLOOKUP(EH$1,Conditions!$A:$CT,MATCH($B43&amp;"_m1",Conditions!$S$1:$CT$1,0)+Conditions!$Q$2,FALSE)*EH$19+EH$18*VLOOKUP(EH$1,Conditions!$A:$CT,MATCH($B43&amp;"_m2",Conditions!$S$1:$CT$1,0)+Conditions!$Q$2,FALSE))+VLOOKUP(EH$1,Conditions!$A:$CT,MATCH($B43&amp;"_b",Conditions!$S$1:$CT$1,0)+Conditions!$Q$2,FALSE),"")</f>
        <v>0.22247282687866626</v>
      </c>
      <c r="EI43" s="15">
        <f>IF(EI22,EI22*(VLOOKUP(EI$1,Conditions!$A:$CT,MATCH($B43&amp;"_m1",Conditions!$S$1:$CT$1,0)+Conditions!$Q$2,FALSE)*EI$19+EI$18*VLOOKUP(EI$1,Conditions!$A:$CT,MATCH($B43&amp;"_m2",Conditions!$S$1:$CT$1,0)+Conditions!$Q$2,FALSE))+VLOOKUP(EI$1,Conditions!$A:$CT,MATCH($B43&amp;"_b",Conditions!$S$1:$CT$1,0)+Conditions!$Q$2,FALSE),"")</f>
        <v>0.22247282687866626</v>
      </c>
      <c r="EJ43" s="15">
        <f>IF(EJ22,EJ22*(VLOOKUP(EJ$1,Conditions!$A:$CT,MATCH($B43&amp;"_m1",Conditions!$S$1:$CT$1,0)+Conditions!$Q$2,FALSE)*EJ$19+EJ$18*VLOOKUP(EJ$1,Conditions!$A:$CT,MATCH($B43&amp;"_m2",Conditions!$S$1:$CT$1,0)+Conditions!$Q$2,FALSE))+VLOOKUP(EJ$1,Conditions!$A:$CT,MATCH($B43&amp;"_b",Conditions!$S$1:$CT$1,0)+Conditions!$Q$2,FALSE),"")</f>
        <v>0.22247282687866626</v>
      </c>
      <c r="EK43" s="15">
        <f>IF(EK22,EK22*(VLOOKUP(EK$1,Conditions!$A:$CT,MATCH($B43&amp;"_m1",Conditions!$S$1:$CT$1,0)+Conditions!$Q$2,FALSE)*EK$19+EK$18*VLOOKUP(EK$1,Conditions!$A:$CT,MATCH($B43&amp;"_m2",Conditions!$S$1:$CT$1,0)+Conditions!$Q$2,FALSE))+VLOOKUP(EK$1,Conditions!$A:$CT,MATCH($B43&amp;"_b",Conditions!$S$1:$CT$1,0)+Conditions!$Q$2,FALSE),"")</f>
        <v>0.29074444842458896</v>
      </c>
      <c r="EL43" s="15">
        <f>IF(EL22,EL22*(VLOOKUP(EL$1,Conditions!$A:$CT,MATCH($B43&amp;"_m1",Conditions!$S$1:$CT$1,0)+Conditions!$Q$2,FALSE)*EL$19+EL$18*VLOOKUP(EL$1,Conditions!$A:$CT,MATCH($B43&amp;"_m2",Conditions!$S$1:$CT$1,0)+Conditions!$Q$2,FALSE))+VLOOKUP(EL$1,Conditions!$A:$CT,MATCH($B43&amp;"_b",Conditions!$S$1:$CT$1,0)+Conditions!$Q$2,FALSE),"")</f>
        <v>0.29074444842458896</v>
      </c>
      <c r="EM43" s="15">
        <f>IF(EM22,EM22*(VLOOKUP(EM$1,Conditions!$A:$CT,MATCH($B43&amp;"_m1",Conditions!$S$1:$CT$1,0)+Conditions!$Q$2,FALSE)*EM$19+EM$18*VLOOKUP(EM$1,Conditions!$A:$CT,MATCH($B43&amp;"_m2",Conditions!$S$1:$CT$1,0)+Conditions!$Q$2,FALSE))+VLOOKUP(EM$1,Conditions!$A:$CT,MATCH($B43&amp;"_b",Conditions!$S$1:$CT$1,0)+Conditions!$Q$2,FALSE),"")</f>
        <v>0.29074444842458896</v>
      </c>
      <c r="EN43" s="15">
        <f>IF(EN22,EN22*(VLOOKUP(EN$1,Conditions!$A:$CT,MATCH($B43&amp;"_m1",Conditions!$S$1:$CT$1,0)+Conditions!$Q$2,FALSE)*EN$19+EN$18*VLOOKUP(EN$1,Conditions!$A:$CT,MATCH($B43&amp;"_m2",Conditions!$S$1:$CT$1,0)+Conditions!$Q$2,FALSE))+VLOOKUP(EN$1,Conditions!$A:$CT,MATCH($B43&amp;"_b",Conditions!$S$1:$CT$1,0)+Conditions!$Q$2,FALSE),"")</f>
        <v>0.29074444842458896</v>
      </c>
      <c r="EO43" s="15">
        <f>IF(EO22,EO22*(VLOOKUP(EO$1,Conditions!$A:$CT,MATCH($B43&amp;"_m1",Conditions!$S$1:$CT$1,0)+Conditions!$Q$2,FALSE)*EO$19+EO$18*VLOOKUP(EO$1,Conditions!$A:$CT,MATCH($B43&amp;"_m2",Conditions!$S$1:$CT$1,0)+Conditions!$Q$2,FALSE))+VLOOKUP(EO$1,Conditions!$A:$CT,MATCH($B43&amp;"_b",Conditions!$S$1:$CT$1,0)+Conditions!$Q$2,FALSE),"")</f>
        <v>0.29074444842458896</v>
      </c>
      <c r="EP43" s="15">
        <f>IF(EP22,EP22*(VLOOKUP(EP$1,Conditions!$A:$CT,MATCH($B43&amp;"_m1",Conditions!$S$1:$CT$1,0)+Conditions!$Q$2,FALSE)*EP$19+EP$18*VLOOKUP(EP$1,Conditions!$A:$CT,MATCH($B43&amp;"_m2",Conditions!$S$1:$CT$1,0)+Conditions!$Q$2,FALSE))+VLOOKUP(EP$1,Conditions!$A:$CT,MATCH($B43&amp;"_b",Conditions!$S$1:$CT$1,0)+Conditions!$Q$2,FALSE),"")</f>
        <v>0.29074444842458896</v>
      </c>
      <c r="EQ43" s="15">
        <f>IF(EQ22,EQ22*(VLOOKUP(EQ$1,Conditions!$A:$CT,MATCH($B43&amp;"_m1",Conditions!$S$1:$CT$1,0)+Conditions!$Q$2,FALSE)*EQ$19+EQ$18*VLOOKUP(EQ$1,Conditions!$A:$CT,MATCH($B43&amp;"_m2",Conditions!$S$1:$CT$1,0)+Conditions!$Q$2,FALSE))+VLOOKUP(EQ$1,Conditions!$A:$CT,MATCH($B43&amp;"_b",Conditions!$S$1:$CT$1,0)+Conditions!$Q$2,FALSE),"")</f>
        <v>0.29074444842458896</v>
      </c>
      <c r="ER43" s="15">
        <f>IF(ER22,ER22*(VLOOKUP(ER$1,Conditions!$A:$CT,MATCH($B43&amp;"_m1",Conditions!$S$1:$CT$1,0)+Conditions!$Q$2,FALSE)*ER$19+ER$18*VLOOKUP(ER$1,Conditions!$A:$CT,MATCH($B43&amp;"_m2",Conditions!$S$1:$CT$1,0)+Conditions!$Q$2,FALSE))+VLOOKUP(ER$1,Conditions!$A:$CT,MATCH($B43&amp;"_b",Conditions!$S$1:$CT$1,0)+Conditions!$Q$2,FALSE),"")</f>
        <v>0.35900076931281</v>
      </c>
      <c r="ES43" s="15">
        <f>IF(ES22,ES22*(VLOOKUP(ES$1,Conditions!$A:$CT,MATCH($B43&amp;"_m1",Conditions!$S$1:$CT$1,0)+Conditions!$Q$2,FALSE)*ES$19+ES$18*VLOOKUP(ES$1,Conditions!$A:$CT,MATCH($B43&amp;"_m2",Conditions!$S$1:$CT$1,0)+Conditions!$Q$2,FALSE))+VLOOKUP(ES$1,Conditions!$A:$CT,MATCH($B43&amp;"_b",Conditions!$S$1:$CT$1,0)+Conditions!$Q$2,FALSE),"")</f>
        <v>0.35900076931281</v>
      </c>
      <c r="ET43" s="15">
        <f>IF(ET22,ET22*(VLOOKUP(ET$1,Conditions!$A:$CT,MATCH($B43&amp;"_m1",Conditions!$S$1:$CT$1,0)+Conditions!$Q$2,FALSE)*ET$19+ET$18*VLOOKUP(ET$1,Conditions!$A:$CT,MATCH($B43&amp;"_m2",Conditions!$S$1:$CT$1,0)+Conditions!$Q$2,FALSE))+VLOOKUP(ET$1,Conditions!$A:$CT,MATCH($B43&amp;"_b",Conditions!$S$1:$CT$1,0)+Conditions!$Q$2,FALSE),"")</f>
        <v>0.35900076931281</v>
      </c>
      <c r="EU43" s="15">
        <f>IF(EU22,EU22*(VLOOKUP(EU$1,Conditions!$A:$CT,MATCH($B43&amp;"_m1",Conditions!$S$1:$CT$1,0)+Conditions!$Q$2,FALSE)*EU$19+EU$18*VLOOKUP(EU$1,Conditions!$A:$CT,MATCH($B43&amp;"_m2",Conditions!$S$1:$CT$1,0)+Conditions!$Q$2,FALSE))+VLOOKUP(EU$1,Conditions!$A:$CT,MATCH($B43&amp;"_b",Conditions!$S$1:$CT$1,0)+Conditions!$Q$2,FALSE),"")</f>
        <v>0.35900076931281</v>
      </c>
      <c r="EV43" s="15">
        <f>IF(EV22,EV22*(VLOOKUP(EV$1,Conditions!$A:$CT,MATCH($B43&amp;"_m1",Conditions!$S$1:$CT$1,0)+Conditions!$Q$2,FALSE)*EV$19+EV$18*VLOOKUP(EV$1,Conditions!$A:$CT,MATCH($B43&amp;"_m2",Conditions!$S$1:$CT$1,0)+Conditions!$Q$2,FALSE))+VLOOKUP(EV$1,Conditions!$A:$CT,MATCH($B43&amp;"_b",Conditions!$S$1:$CT$1,0)+Conditions!$Q$2,FALSE),"")</f>
        <v>0.35900076931281</v>
      </c>
      <c r="EW43" s="15">
        <f>IF(EW22,EW22*(VLOOKUP(EW$1,Conditions!$A:$CT,MATCH($B43&amp;"_m1",Conditions!$S$1:$CT$1,0)+Conditions!$Q$2,FALSE)*EW$19+EW$18*VLOOKUP(EW$1,Conditions!$A:$CT,MATCH($B43&amp;"_m2",Conditions!$S$1:$CT$1,0)+Conditions!$Q$2,FALSE))+VLOOKUP(EW$1,Conditions!$A:$CT,MATCH($B43&amp;"_b",Conditions!$S$1:$CT$1,0)+Conditions!$Q$2,FALSE),"")</f>
        <v>0.35900076931281</v>
      </c>
      <c r="EX43" s="15">
        <f>IF(EX22,EX22*(VLOOKUP(EX$1,Conditions!$A:$CT,MATCH($B43&amp;"_m1",Conditions!$S$1:$CT$1,0)+Conditions!$Q$2,FALSE)*EX$19+EX$18*VLOOKUP(EX$1,Conditions!$A:$CT,MATCH($B43&amp;"_m2",Conditions!$S$1:$CT$1,0)+Conditions!$Q$2,FALSE))+VLOOKUP(EX$1,Conditions!$A:$CT,MATCH($B43&amp;"_b",Conditions!$S$1:$CT$1,0)+Conditions!$Q$2,FALSE),"")</f>
        <v>0.35900076931281</v>
      </c>
      <c r="EY43" s="15">
        <f>IF(EY22,EY22*(VLOOKUP(EY$1,Conditions!$A:$CT,MATCH($B43&amp;"_m1",Conditions!$S$1:$CT$1,0)+Conditions!$Q$2,FALSE)*EY$19+EY$18*VLOOKUP(EY$1,Conditions!$A:$CT,MATCH($B43&amp;"_m2",Conditions!$S$1:$CT$1,0)+Conditions!$Q$2,FALSE))+VLOOKUP(EY$1,Conditions!$A:$CT,MATCH($B43&amp;"_b",Conditions!$S$1:$CT$1,0)+Conditions!$Q$2,FALSE),"")</f>
        <v>0.35900076931281</v>
      </c>
      <c r="EZ43" s="15">
        <f>IF(EZ22,EZ22*(VLOOKUP(EZ$1,Conditions!$A:$CT,MATCH($B43&amp;"_m1",Conditions!$S$1:$CT$1,0)+Conditions!$Q$2,FALSE)*EZ$19+EZ$18*VLOOKUP(EZ$1,Conditions!$A:$CT,MATCH($B43&amp;"_m2",Conditions!$S$1:$CT$1,0)+Conditions!$Q$2,FALSE))+VLOOKUP(EZ$1,Conditions!$A:$CT,MATCH($B43&amp;"_b",Conditions!$S$1:$CT$1,0)+Conditions!$Q$2,FALSE),"")</f>
        <v>0.35900076931281</v>
      </c>
      <c r="FA43" s="15">
        <f>IF(FA22,FA22*(VLOOKUP(FA$1,Conditions!$A:$CT,MATCH($B43&amp;"_m1",Conditions!$S$1:$CT$1,0)+Conditions!$Q$2,FALSE)*FA$19+FA$18*VLOOKUP(FA$1,Conditions!$A:$CT,MATCH($B43&amp;"_m2",Conditions!$S$1:$CT$1,0)+Conditions!$Q$2,FALSE))+VLOOKUP(FA$1,Conditions!$A:$CT,MATCH($B43&amp;"_b",Conditions!$S$1:$CT$1,0)+Conditions!$Q$2,FALSE),"")</f>
        <v>0.35900076931281</v>
      </c>
      <c r="FB43" s="15">
        <f>IF(FB22,FB22*(VLOOKUP(FB$1,Conditions!$A:$CT,MATCH($B43&amp;"_m1",Conditions!$S$1:$CT$1,0)+Conditions!$Q$2,FALSE)*FB$19+FB$18*VLOOKUP(FB$1,Conditions!$A:$CT,MATCH($B43&amp;"_m2",Conditions!$S$1:$CT$1,0)+Conditions!$Q$2,FALSE))+VLOOKUP(FB$1,Conditions!$A:$CT,MATCH($B43&amp;"_b",Conditions!$S$1:$CT$1,0)+Conditions!$Q$2,FALSE),"")</f>
        <v>0.35900076931281</v>
      </c>
      <c r="FC43" s="15">
        <f>IF(FC22,FC22*(VLOOKUP(FC$1,Conditions!$A:$CT,MATCH($B43&amp;"_m1",Conditions!$S$1:$CT$1,0)+Conditions!$Q$2,FALSE)*FC$19+FC$18*VLOOKUP(FC$1,Conditions!$A:$CT,MATCH($B43&amp;"_m2",Conditions!$S$1:$CT$1,0)+Conditions!$Q$2,FALSE))+VLOOKUP(FC$1,Conditions!$A:$CT,MATCH($B43&amp;"_b",Conditions!$S$1:$CT$1,0)+Conditions!$Q$2,FALSE),"")</f>
        <v>0.35900076931281</v>
      </c>
      <c r="FD43" s="15">
        <f>IF(FD22,FD22*(VLOOKUP(FD$1,Conditions!$A:$CT,MATCH($B43&amp;"_m1",Conditions!$S$1:$CT$1,0)+Conditions!$Q$2,FALSE)*FD$19+FD$18*VLOOKUP(FD$1,Conditions!$A:$CT,MATCH($B43&amp;"_m2",Conditions!$S$1:$CT$1,0)+Conditions!$Q$2,FALSE))+VLOOKUP(FD$1,Conditions!$A:$CT,MATCH($B43&amp;"_b",Conditions!$S$1:$CT$1,0)+Conditions!$Q$2,FALSE),"")</f>
        <v>0.35900076931281</v>
      </c>
      <c r="FE43" s="15">
        <f>IF(FE22,FE22*(VLOOKUP(FE$1,Conditions!$A:$CT,MATCH($B43&amp;"_m1",Conditions!$S$1:$CT$1,0)+Conditions!$Q$2,FALSE)*FE$19+FE$18*VLOOKUP(FE$1,Conditions!$A:$CT,MATCH($B43&amp;"_m2",Conditions!$S$1:$CT$1,0)+Conditions!$Q$2,FALSE))+VLOOKUP(FE$1,Conditions!$A:$CT,MATCH($B43&amp;"_b",Conditions!$S$1:$CT$1,0)+Conditions!$Q$2,FALSE),"")</f>
        <v>0.35900076931281</v>
      </c>
      <c r="FF43" s="15">
        <f>IF(FF22,FF22*(VLOOKUP(FF$1,Conditions!$A:$CT,MATCH($B43&amp;"_m1",Conditions!$S$1:$CT$1,0)+Conditions!$Q$2,FALSE)*FF$19+FF$18*VLOOKUP(FF$1,Conditions!$A:$CT,MATCH($B43&amp;"_m2",Conditions!$S$1:$CT$1,0)+Conditions!$Q$2,FALSE))+VLOOKUP(FF$1,Conditions!$A:$CT,MATCH($B43&amp;"_b",Conditions!$S$1:$CT$1,0)+Conditions!$Q$2,FALSE),"")</f>
        <v>0.35900076931281</v>
      </c>
      <c r="FG43" s="15">
        <f>IF(FG22,FG22*(VLOOKUP(FG$1,Conditions!$A:$CT,MATCH($B43&amp;"_m1",Conditions!$S$1:$CT$1,0)+Conditions!$Q$2,FALSE)*FG$19+FG$18*VLOOKUP(FG$1,Conditions!$A:$CT,MATCH($B43&amp;"_m2",Conditions!$S$1:$CT$1,0)+Conditions!$Q$2,FALSE))+VLOOKUP(FG$1,Conditions!$A:$CT,MATCH($B43&amp;"_b",Conditions!$S$1:$CT$1,0)+Conditions!$Q$2,FALSE),"")</f>
        <v>0.35900076931281</v>
      </c>
      <c r="FH43" s="15">
        <f>IF(FH22,FH22*(VLOOKUP(FH$1,Conditions!$A:$CT,MATCH($B43&amp;"_m1",Conditions!$S$1:$CT$1,0)+Conditions!$Q$2,FALSE)*FH$19+FH$18*VLOOKUP(FH$1,Conditions!$A:$CT,MATCH($B43&amp;"_m2",Conditions!$S$1:$CT$1,0)+Conditions!$Q$2,FALSE))+VLOOKUP(FH$1,Conditions!$A:$CT,MATCH($B43&amp;"_b",Conditions!$S$1:$CT$1,0)+Conditions!$Q$2,FALSE),"")</f>
        <v>0.35900076931281</v>
      </c>
      <c r="FI43" s="15">
        <f>IF(FI22,FI22*(VLOOKUP(FI$1,Conditions!$A:$CT,MATCH($B43&amp;"_m1",Conditions!$S$1:$CT$1,0)+Conditions!$Q$2,FALSE)*FI$19+FI$18*VLOOKUP(FI$1,Conditions!$A:$CT,MATCH($B43&amp;"_m2",Conditions!$S$1:$CT$1,0)+Conditions!$Q$2,FALSE))+VLOOKUP(FI$1,Conditions!$A:$CT,MATCH($B43&amp;"_b",Conditions!$S$1:$CT$1,0)+Conditions!$Q$2,FALSE),"")</f>
        <v>0.35900076931281</v>
      </c>
      <c r="FJ43" s="15">
        <f>IF(FJ22,FJ22*(VLOOKUP(FJ$1,Conditions!$A:$CT,MATCH($B43&amp;"_m1",Conditions!$S$1:$CT$1,0)+Conditions!$Q$2,FALSE)*FJ$19+FJ$18*VLOOKUP(FJ$1,Conditions!$A:$CT,MATCH($B43&amp;"_m2",Conditions!$S$1:$CT$1,0)+Conditions!$Q$2,FALSE))+VLOOKUP(FJ$1,Conditions!$A:$CT,MATCH($B43&amp;"_b",Conditions!$S$1:$CT$1,0)+Conditions!$Q$2,FALSE),"")</f>
        <v>0.35900076931281</v>
      </c>
      <c r="FK43" s="15">
        <f>IF(FK22,FK22*(VLOOKUP(FK$1,Conditions!$A:$CT,MATCH($B43&amp;"_m1",Conditions!$S$1:$CT$1,0)+Conditions!$Q$2,FALSE)*FK$19+FK$18*VLOOKUP(FK$1,Conditions!$A:$CT,MATCH($B43&amp;"_m2",Conditions!$S$1:$CT$1,0)+Conditions!$Q$2,FALSE))+VLOOKUP(FK$1,Conditions!$A:$CT,MATCH($B43&amp;"_b",Conditions!$S$1:$CT$1,0)+Conditions!$Q$2,FALSE),"")</f>
        <v>0.35900076931281</v>
      </c>
      <c r="FL43" s="15">
        <f>IF(FL22,FL22*(VLOOKUP(FL$1,Conditions!$A:$CT,MATCH($B43&amp;"_m1",Conditions!$S$1:$CT$1,0)+Conditions!$Q$2,FALSE)*FL$19+FL$18*VLOOKUP(FL$1,Conditions!$A:$CT,MATCH($B43&amp;"_m2",Conditions!$S$1:$CT$1,0)+Conditions!$Q$2,FALSE))+VLOOKUP(FL$1,Conditions!$A:$CT,MATCH($B43&amp;"_b",Conditions!$S$1:$CT$1,0)+Conditions!$Q$2,FALSE),"")</f>
        <v>0.35900076931281</v>
      </c>
      <c r="FM43" s="15">
        <f>IF(FM22,FM22*(VLOOKUP(FM$1,Conditions!$A:$CT,MATCH($B43&amp;"_m1",Conditions!$S$1:$CT$1,0)+Conditions!$Q$2,FALSE)*FM$19+FM$18*VLOOKUP(FM$1,Conditions!$A:$CT,MATCH($B43&amp;"_m2",Conditions!$S$1:$CT$1,0)+Conditions!$Q$2,FALSE))+VLOOKUP(FM$1,Conditions!$A:$CT,MATCH($B43&amp;"_b",Conditions!$S$1:$CT$1,0)+Conditions!$Q$2,FALSE),"")</f>
        <v>0.35900076931281</v>
      </c>
      <c r="FN43" s="15">
        <f>IF(FN22,FN22*(VLOOKUP(FN$1,Conditions!$A:$CT,MATCH($B43&amp;"_m1",Conditions!$S$1:$CT$1,0)+Conditions!$Q$2,FALSE)*FN$19+FN$18*VLOOKUP(FN$1,Conditions!$A:$CT,MATCH($B43&amp;"_m2",Conditions!$S$1:$CT$1,0)+Conditions!$Q$2,FALSE))+VLOOKUP(FN$1,Conditions!$A:$CT,MATCH($B43&amp;"_b",Conditions!$S$1:$CT$1,0)+Conditions!$Q$2,FALSE),"")</f>
        <v>0.42724940666473588</v>
      </c>
      <c r="FO43" s="15">
        <f>IF(FO22,FO22*(VLOOKUP(FO$1,Conditions!$A:$CT,MATCH($B43&amp;"_m1",Conditions!$S$1:$CT$1,0)+Conditions!$Q$2,FALSE)*FO$19+FO$18*VLOOKUP(FO$1,Conditions!$A:$CT,MATCH($B43&amp;"_m2",Conditions!$S$1:$CT$1,0)+Conditions!$Q$2,FALSE))+VLOOKUP(FO$1,Conditions!$A:$CT,MATCH($B43&amp;"_b",Conditions!$S$1:$CT$1,0)+Conditions!$Q$2,FALSE),"")</f>
        <v>0.42724940666473588</v>
      </c>
      <c r="FP43" s="15">
        <f>IF(FP22,FP22*(VLOOKUP(FP$1,Conditions!$A:$CT,MATCH($B43&amp;"_m1",Conditions!$S$1:$CT$1,0)+Conditions!$Q$2,FALSE)*FP$19+FP$18*VLOOKUP(FP$1,Conditions!$A:$CT,MATCH($B43&amp;"_m2",Conditions!$S$1:$CT$1,0)+Conditions!$Q$2,FALSE))+VLOOKUP(FP$1,Conditions!$A:$CT,MATCH($B43&amp;"_b",Conditions!$S$1:$CT$1,0)+Conditions!$Q$2,FALSE),"")</f>
        <v>0.42724940666473588</v>
      </c>
      <c r="FQ43" s="15">
        <f>IF(FQ22,FQ22*(VLOOKUP(FQ$1,Conditions!$A:$CT,MATCH($B43&amp;"_m1",Conditions!$S$1:$CT$1,0)+Conditions!$Q$2,FALSE)*FQ$19+FQ$18*VLOOKUP(FQ$1,Conditions!$A:$CT,MATCH($B43&amp;"_m2",Conditions!$S$1:$CT$1,0)+Conditions!$Q$2,FALSE))+VLOOKUP(FQ$1,Conditions!$A:$CT,MATCH($B43&amp;"_b",Conditions!$S$1:$CT$1,0)+Conditions!$Q$2,FALSE),"")</f>
        <v>0.42724940666473588</v>
      </c>
      <c r="FR43" s="15">
        <f>IF(FR22,FR22*(VLOOKUP(FR$1,Conditions!$A:$CT,MATCH($B43&amp;"_m1",Conditions!$S$1:$CT$1,0)+Conditions!$Q$2,FALSE)*FR$19+FR$18*VLOOKUP(FR$1,Conditions!$A:$CT,MATCH($B43&amp;"_m2",Conditions!$S$1:$CT$1,0)+Conditions!$Q$2,FALSE))+VLOOKUP(FR$1,Conditions!$A:$CT,MATCH($B43&amp;"_b",Conditions!$S$1:$CT$1,0)+Conditions!$Q$2,FALSE),"")</f>
        <v>0.42724940666473588</v>
      </c>
      <c r="FS43" s="15">
        <f>IF(FS22,FS22*(VLOOKUP(FS$1,Conditions!$A:$CT,MATCH($B43&amp;"_m1",Conditions!$S$1:$CT$1,0)+Conditions!$Q$2,FALSE)*FS$19+FS$18*VLOOKUP(FS$1,Conditions!$A:$CT,MATCH($B43&amp;"_m2",Conditions!$S$1:$CT$1,0)+Conditions!$Q$2,FALSE))+VLOOKUP(FS$1,Conditions!$A:$CT,MATCH($B43&amp;"_b",Conditions!$S$1:$CT$1,0)+Conditions!$Q$2,FALSE),"")</f>
        <v>0.42724940666473588</v>
      </c>
      <c r="FT43" s="15">
        <f>IF(FT22,FT22*(VLOOKUP(FT$1,Conditions!$A:$CT,MATCH($B43&amp;"_m1",Conditions!$S$1:$CT$1,0)+Conditions!$Q$2,FALSE)*FT$19+FT$18*VLOOKUP(FT$1,Conditions!$A:$CT,MATCH($B43&amp;"_m2",Conditions!$S$1:$CT$1,0)+Conditions!$Q$2,FALSE))+VLOOKUP(FT$1,Conditions!$A:$CT,MATCH($B43&amp;"_b",Conditions!$S$1:$CT$1,0)+Conditions!$Q$2,FALSE),"")</f>
        <v>0.42724940666473588</v>
      </c>
      <c r="FU43" s="15">
        <f>IF(FU22,FU22*(VLOOKUP(FU$1,Conditions!$A:$CT,MATCH($B43&amp;"_m1",Conditions!$S$1:$CT$1,0)+Conditions!$Q$2,FALSE)*FU$19+FU$18*VLOOKUP(FU$1,Conditions!$A:$CT,MATCH($B43&amp;"_m2",Conditions!$S$1:$CT$1,0)+Conditions!$Q$2,FALSE))+VLOOKUP(FU$1,Conditions!$A:$CT,MATCH($B43&amp;"_b",Conditions!$S$1:$CT$1,0)+Conditions!$Q$2,FALSE),"")</f>
        <v>0.42724940666473588</v>
      </c>
      <c r="FV43" s="15">
        <f>IF(FV22,FV22*(VLOOKUP(FV$1,Conditions!$A:$CT,MATCH($B43&amp;"_m1",Conditions!$S$1:$CT$1,0)+Conditions!$Q$2,FALSE)*FV$19+FV$18*VLOOKUP(FV$1,Conditions!$A:$CT,MATCH($B43&amp;"_m2",Conditions!$S$1:$CT$1,0)+Conditions!$Q$2,FALSE))+VLOOKUP(FV$1,Conditions!$A:$CT,MATCH($B43&amp;"_b",Conditions!$S$1:$CT$1,0)+Conditions!$Q$2,FALSE),"")</f>
        <v>0.42724940666473588</v>
      </c>
      <c r="FW43" s="15">
        <f>IF(FW22,FW22*(VLOOKUP(FW$1,Conditions!$A:$CT,MATCH($B43&amp;"_m1",Conditions!$S$1:$CT$1,0)+Conditions!$Q$2,FALSE)*FW$19+FW$18*VLOOKUP(FW$1,Conditions!$A:$CT,MATCH($B43&amp;"_m2",Conditions!$S$1:$CT$1,0)+Conditions!$Q$2,FALSE))+VLOOKUP(FW$1,Conditions!$A:$CT,MATCH($B43&amp;"_b",Conditions!$S$1:$CT$1,0)+Conditions!$Q$2,FALSE),"")</f>
        <v>0.42724940666473588</v>
      </c>
      <c r="FX43" s="15">
        <f>IF(FX22,FX22*(VLOOKUP(FX$1,Conditions!$A:$CT,MATCH($B43&amp;"_m1",Conditions!$S$1:$CT$1,0)+Conditions!$Q$2,FALSE)*FX$19+FX$18*VLOOKUP(FX$1,Conditions!$A:$CT,MATCH($B43&amp;"_m2",Conditions!$S$1:$CT$1,0)+Conditions!$Q$2,FALSE))+VLOOKUP(FX$1,Conditions!$A:$CT,MATCH($B43&amp;"_b",Conditions!$S$1:$CT$1,0)+Conditions!$Q$2,FALSE),"")</f>
        <v>0.42724940666473588</v>
      </c>
      <c r="FY43" s="15">
        <f>IF(FY22,FY22*(VLOOKUP(FY$1,Conditions!$A:$CT,MATCH($B43&amp;"_m1",Conditions!$S$1:$CT$1,0)+Conditions!$Q$2,FALSE)*FY$19+FY$18*VLOOKUP(FY$1,Conditions!$A:$CT,MATCH($B43&amp;"_m2",Conditions!$S$1:$CT$1,0)+Conditions!$Q$2,FALSE))+VLOOKUP(FY$1,Conditions!$A:$CT,MATCH($B43&amp;"_b",Conditions!$S$1:$CT$1,0)+Conditions!$Q$2,FALSE),"")</f>
        <v>0.42724940666473588</v>
      </c>
      <c r="FZ43" s="15">
        <f>IF(FZ22,FZ22*(VLOOKUP(FZ$1,Conditions!$A:$CT,MATCH($B43&amp;"_m1",Conditions!$S$1:$CT$1,0)+Conditions!$Q$2,FALSE)*FZ$19+FZ$18*VLOOKUP(FZ$1,Conditions!$A:$CT,MATCH($B43&amp;"_m2",Conditions!$S$1:$CT$1,0)+Conditions!$Q$2,FALSE))+VLOOKUP(FZ$1,Conditions!$A:$CT,MATCH($B43&amp;"_b",Conditions!$S$1:$CT$1,0)+Conditions!$Q$2,FALSE),"")</f>
        <v>0.42724940666473588</v>
      </c>
      <c r="GA43" s="15">
        <f>IF(GA22,GA22*(VLOOKUP(GA$1,Conditions!$A:$CT,MATCH($B43&amp;"_m1",Conditions!$S$1:$CT$1,0)+Conditions!$Q$2,FALSE)*GA$19+GA$18*VLOOKUP(GA$1,Conditions!$A:$CT,MATCH($B43&amp;"_m2",Conditions!$S$1:$CT$1,0)+Conditions!$Q$2,FALSE))+VLOOKUP(GA$1,Conditions!$A:$CT,MATCH($B43&amp;"_b",Conditions!$S$1:$CT$1,0)+Conditions!$Q$2,FALSE),"")</f>
        <v>0.42724940666473588</v>
      </c>
      <c r="GB43" s="15">
        <f>IF(GB22,GB22*(VLOOKUP(GB$1,Conditions!$A:$CT,MATCH($B43&amp;"_m1",Conditions!$S$1:$CT$1,0)+Conditions!$Q$2,FALSE)*GB$19+GB$18*VLOOKUP(GB$1,Conditions!$A:$CT,MATCH($B43&amp;"_m2",Conditions!$S$1:$CT$1,0)+Conditions!$Q$2,FALSE))+VLOOKUP(GB$1,Conditions!$A:$CT,MATCH($B43&amp;"_b",Conditions!$S$1:$CT$1,0)+Conditions!$Q$2,FALSE),"")</f>
        <v>0.42724940666473588</v>
      </c>
      <c r="GC43" s="15">
        <f>IF(GC22,GC22*(VLOOKUP(GC$1,Conditions!$A:$CT,MATCH($B43&amp;"_m1",Conditions!$S$1:$CT$1,0)+Conditions!$Q$2,FALSE)*GC$19+GC$18*VLOOKUP(GC$1,Conditions!$A:$CT,MATCH($B43&amp;"_m2",Conditions!$S$1:$CT$1,0)+Conditions!$Q$2,FALSE))+VLOOKUP(GC$1,Conditions!$A:$CT,MATCH($B43&amp;"_b",Conditions!$S$1:$CT$1,0)+Conditions!$Q$2,FALSE),"")</f>
        <v>0.42724940666473588</v>
      </c>
      <c r="GD43" s="15">
        <f>IF(GD22,GD22*(VLOOKUP(GD$1,Conditions!$A:$CT,MATCH($B43&amp;"_m1",Conditions!$S$1:$CT$1,0)+Conditions!$Q$2,FALSE)*GD$19+GD$18*VLOOKUP(GD$1,Conditions!$A:$CT,MATCH($B43&amp;"_m2",Conditions!$S$1:$CT$1,0)+Conditions!$Q$2,FALSE))+VLOOKUP(GD$1,Conditions!$A:$CT,MATCH($B43&amp;"_b",Conditions!$S$1:$CT$1,0)+Conditions!$Q$2,FALSE),"")</f>
        <v>0.42724940666473588</v>
      </c>
      <c r="GE43" s="15">
        <f>IF(GE22,GE22*(VLOOKUP(GE$1,Conditions!$A:$CT,MATCH($B43&amp;"_m1",Conditions!$S$1:$CT$1,0)+Conditions!$Q$2,FALSE)*GE$19+GE$18*VLOOKUP(GE$1,Conditions!$A:$CT,MATCH($B43&amp;"_m2",Conditions!$S$1:$CT$1,0)+Conditions!$Q$2,FALSE))+VLOOKUP(GE$1,Conditions!$A:$CT,MATCH($B43&amp;"_b",Conditions!$S$1:$CT$1,0)+Conditions!$Q$2,FALSE),"")</f>
        <v>0.42724940666473588</v>
      </c>
      <c r="GF43" s="15">
        <f>IF(GF22,GF22*(VLOOKUP(GF$1,Conditions!$A:$CT,MATCH($B43&amp;"_m1",Conditions!$S$1:$CT$1,0)+Conditions!$Q$2,FALSE)*GF$19+GF$18*VLOOKUP(GF$1,Conditions!$A:$CT,MATCH($B43&amp;"_m2",Conditions!$S$1:$CT$1,0)+Conditions!$Q$2,FALSE))+VLOOKUP(GF$1,Conditions!$A:$CT,MATCH($B43&amp;"_b",Conditions!$S$1:$CT$1,0)+Conditions!$Q$2,FALSE),"")</f>
        <v>0.42724940666473588</v>
      </c>
      <c r="GG43" s="15">
        <f>IF(GG22,GG22*(VLOOKUP(GG$1,Conditions!$A:$CT,MATCH($B43&amp;"_m1",Conditions!$S$1:$CT$1,0)+Conditions!$Q$2,FALSE)*GG$19+GG$18*VLOOKUP(GG$1,Conditions!$A:$CT,MATCH($B43&amp;"_m2",Conditions!$S$1:$CT$1,0)+Conditions!$Q$2,FALSE))+VLOOKUP(GG$1,Conditions!$A:$CT,MATCH($B43&amp;"_b",Conditions!$S$1:$CT$1,0)+Conditions!$Q$2,FALSE),"")</f>
        <v>0.42724940666473588</v>
      </c>
      <c r="GH43" s="15">
        <f>IF(GH22,GH22*(VLOOKUP(GH$1,Conditions!$A:$CT,MATCH($B43&amp;"_m1",Conditions!$S$1:$CT$1,0)+Conditions!$Q$2,FALSE)*GH$19+GH$18*VLOOKUP(GH$1,Conditions!$A:$CT,MATCH($B43&amp;"_m2",Conditions!$S$1:$CT$1,0)+Conditions!$Q$2,FALSE))+VLOOKUP(GH$1,Conditions!$A:$CT,MATCH($B43&amp;"_b",Conditions!$S$1:$CT$1,0)+Conditions!$Q$2,FALSE),"")</f>
        <v>0.42724940666473588</v>
      </c>
      <c r="GI43" s="15">
        <f>IF(GI22,GI22*(VLOOKUP(GI$1,Conditions!$A:$CT,MATCH($B43&amp;"_m1",Conditions!$S$1:$CT$1,0)+Conditions!$Q$2,FALSE)*GI$19+GI$18*VLOOKUP(GI$1,Conditions!$A:$CT,MATCH($B43&amp;"_m2",Conditions!$S$1:$CT$1,0)+Conditions!$Q$2,FALSE))+VLOOKUP(GI$1,Conditions!$A:$CT,MATCH($B43&amp;"_b",Conditions!$S$1:$CT$1,0)+Conditions!$Q$2,FALSE),"")</f>
        <v>0.42724940666473588</v>
      </c>
      <c r="GJ43" s="15">
        <f>IF(GJ22,GJ22*(VLOOKUP(GJ$1,Conditions!$A:$CT,MATCH($B43&amp;"_m1",Conditions!$S$1:$CT$1,0)+Conditions!$Q$2,FALSE)*GJ$19+GJ$18*VLOOKUP(GJ$1,Conditions!$A:$CT,MATCH($B43&amp;"_m2",Conditions!$S$1:$CT$1,0)+Conditions!$Q$2,FALSE))+VLOOKUP(GJ$1,Conditions!$A:$CT,MATCH($B43&amp;"_b",Conditions!$S$1:$CT$1,0)+Conditions!$Q$2,FALSE),"")</f>
        <v>0.42724940666473588</v>
      </c>
      <c r="GK43" s="15">
        <f>IF(GK22,GK22*(VLOOKUP(GK$1,Conditions!$A:$CT,MATCH($B43&amp;"_m1",Conditions!$S$1:$CT$1,0)+Conditions!$Q$2,FALSE)*GK$19+GK$18*VLOOKUP(GK$1,Conditions!$A:$CT,MATCH($B43&amp;"_m2",Conditions!$S$1:$CT$1,0)+Conditions!$Q$2,FALSE))+VLOOKUP(GK$1,Conditions!$A:$CT,MATCH($B43&amp;"_b",Conditions!$S$1:$CT$1,0)+Conditions!$Q$2,FALSE),"")</f>
        <v>0.42724940666473588</v>
      </c>
      <c r="GL43" s="15">
        <f>IF(GL22,GL22*(VLOOKUP(GL$1,Conditions!$A:$CT,MATCH($B43&amp;"_m1",Conditions!$S$1:$CT$1,0)+Conditions!$Q$2,FALSE)*GL$19+GL$18*VLOOKUP(GL$1,Conditions!$A:$CT,MATCH($B43&amp;"_m2",Conditions!$S$1:$CT$1,0)+Conditions!$Q$2,FALSE))+VLOOKUP(GL$1,Conditions!$A:$CT,MATCH($B43&amp;"_b",Conditions!$S$1:$CT$1,0)+Conditions!$Q$2,FALSE),"")</f>
        <v>0.42724940666473588</v>
      </c>
      <c r="GM43" s="15">
        <f>IF(GM22,GM22*(VLOOKUP(GM$1,Conditions!$A:$CT,MATCH($B43&amp;"_m1",Conditions!$S$1:$CT$1,0)+Conditions!$Q$2,FALSE)*GM$19+GM$18*VLOOKUP(GM$1,Conditions!$A:$CT,MATCH($B43&amp;"_m2",Conditions!$S$1:$CT$1,0)+Conditions!$Q$2,FALSE))+VLOOKUP(GM$1,Conditions!$A:$CT,MATCH($B43&amp;"_b",Conditions!$S$1:$CT$1,0)+Conditions!$Q$2,FALSE),"")</f>
        <v>0.42724940666473588</v>
      </c>
      <c r="GN43" s="15">
        <f>IF(GN22,GN22*(VLOOKUP(GN$1,Conditions!$A:$CT,MATCH($B43&amp;"_m1",Conditions!$S$1:$CT$1,0)+Conditions!$Q$2,FALSE)*GN$19+GN$18*VLOOKUP(GN$1,Conditions!$A:$CT,MATCH($B43&amp;"_m2",Conditions!$S$1:$CT$1,0)+Conditions!$Q$2,FALSE))+VLOOKUP(GN$1,Conditions!$A:$CT,MATCH($B43&amp;"_b",Conditions!$S$1:$CT$1,0)+Conditions!$Q$2,FALSE),"")</f>
        <v>0.42724940666473588</v>
      </c>
      <c r="GO43" s="15">
        <f>IF(GO22,GO22*(VLOOKUP(GO$1,Conditions!$A:$CT,MATCH($B43&amp;"_m1",Conditions!$S$1:$CT$1,0)+Conditions!$Q$2,FALSE)*GO$19+GO$18*VLOOKUP(GO$1,Conditions!$A:$CT,MATCH($B43&amp;"_m2",Conditions!$S$1:$CT$1,0)+Conditions!$Q$2,FALSE))+VLOOKUP(GO$1,Conditions!$A:$CT,MATCH($B43&amp;"_b",Conditions!$S$1:$CT$1,0)+Conditions!$Q$2,FALSE),"")</f>
        <v>0.42724940666473588</v>
      </c>
      <c r="GP43" s="15">
        <f>IF(GP22,GP22*(VLOOKUP(GP$1,Conditions!$A:$CT,MATCH($B43&amp;"_m1",Conditions!$S$1:$CT$1,0)+Conditions!$Q$2,FALSE)*GP$19+GP$18*VLOOKUP(GP$1,Conditions!$A:$CT,MATCH($B43&amp;"_m2",Conditions!$S$1:$CT$1,0)+Conditions!$Q$2,FALSE))+VLOOKUP(GP$1,Conditions!$A:$CT,MATCH($B43&amp;"_b",Conditions!$S$1:$CT$1,0)+Conditions!$Q$2,FALSE),"")</f>
        <v>0.42724940666473588</v>
      </c>
      <c r="GQ43" s="15">
        <f>IF(GQ22,GQ22*(VLOOKUP(GQ$1,Conditions!$A:$CT,MATCH($B43&amp;"_m1",Conditions!$S$1:$CT$1,0)+Conditions!$Q$2,FALSE)*GQ$19+GQ$18*VLOOKUP(GQ$1,Conditions!$A:$CT,MATCH($B43&amp;"_m2",Conditions!$S$1:$CT$1,0)+Conditions!$Q$2,FALSE))+VLOOKUP(GQ$1,Conditions!$A:$CT,MATCH($B43&amp;"_b",Conditions!$S$1:$CT$1,0)+Conditions!$Q$2,FALSE),"")</f>
        <v>0.42724940666473588</v>
      </c>
      <c r="GR43" s="15">
        <f>IF(GR22,GR22*(VLOOKUP(GR$1,Conditions!$A:$CT,MATCH($B43&amp;"_m1",Conditions!$S$1:$CT$1,0)+Conditions!$Q$2,FALSE)*GR$19+GR$18*VLOOKUP(GR$1,Conditions!$A:$CT,MATCH($B43&amp;"_m2",Conditions!$S$1:$CT$1,0)+Conditions!$Q$2,FALSE))+VLOOKUP(GR$1,Conditions!$A:$CT,MATCH($B43&amp;"_b",Conditions!$S$1:$CT$1,0)+Conditions!$Q$2,FALSE),"")</f>
        <v>0.42724940666473588</v>
      </c>
      <c r="GS43" s="15">
        <f>IF(GS22,GS22*(VLOOKUP(GS$1,Conditions!$A:$CT,MATCH($B43&amp;"_m1",Conditions!$S$1:$CT$1,0)+Conditions!$Q$2,FALSE)*GS$19+GS$18*VLOOKUP(GS$1,Conditions!$A:$CT,MATCH($B43&amp;"_m2",Conditions!$S$1:$CT$1,0)+Conditions!$Q$2,FALSE))+VLOOKUP(GS$1,Conditions!$A:$CT,MATCH($B43&amp;"_b",Conditions!$S$1:$CT$1,0)+Conditions!$Q$2,FALSE),"")</f>
        <v>0.42724940666473588</v>
      </c>
      <c r="GT43" s="15">
        <f>IF(GT22,GT22*(VLOOKUP(GT$1,Conditions!$A:$CT,MATCH($B43&amp;"_m1",Conditions!$S$1:$CT$1,0)+Conditions!$Q$2,FALSE)*GT$19+GT$18*VLOOKUP(GT$1,Conditions!$A:$CT,MATCH($B43&amp;"_m2",Conditions!$S$1:$CT$1,0)+Conditions!$Q$2,FALSE))+VLOOKUP(GT$1,Conditions!$A:$CT,MATCH($B43&amp;"_b",Conditions!$S$1:$CT$1,0)+Conditions!$Q$2,FALSE),"")</f>
        <v>0.42724940666473588</v>
      </c>
      <c r="GU43" s="15">
        <f>IF(GU22,GU22*(VLOOKUP(GU$1,Conditions!$A:$CT,MATCH($B43&amp;"_m1",Conditions!$S$1:$CT$1,0)+Conditions!$Q$2,FALSE)*GU$19+GU$18*VLOOKUP(GU$1,Conditions!$A:$CT,MATCH($B43&amp;"_m2",Conditions!$S$1:$CT$1,0)+Conditions!$Q$2,FALSE))+VLOOKUP(GU$1,Conditions!$A:$CT,MATCH($B43&amp;"_b",Conditions!$S$1:$CT$1,0)+Conditions!$Q$2,FALSE),"")</f>
        <v>0.42724940666473588</v>
      </c>
      <c r="GV43" s="15">
        <f>IF(GV22,GV22*(VLOOKUP(GV$1,Conditions!$A:$CT,MATCH($B43&amp;"_m1",Conditions!$S$1:$CT$1,0)+Conditions!$Q$2,FALSE)*GV$19+GV$18*VLOOKUP(GV$1,Conditions!$A:$CT,MATCH($B43&amp;"_m2",Conditions!$S$1:$CT$1,0)+Conditions!$Q$2,FALSE))+VLOOKUP(GV$1,Conditions!$A:$CT,MATCH($B43&amp;"_b",Conditions!$S$1:$CT$1,0)+Conditions!$Q$2,FALSE),"")</f>
        <v>0.42724940666473588</v>
      </c>
      <c r="GW43" s="15">
        <f>IF(GW22,GW22*(VLOOKUP(GW$1,Conditions!$A:$CT,MATCH($B43&amp;"_m1",Conditions!$S$1:$CT$1,0)+Conditions!$Q$2,FALSE)*GW$19+GW$18*VLOOKUP(GW$1,Conditions!$A:$CT,MATCH($B43&amp;"_m2",Conditions!$S$1:$CT$1,0)+Conditions!$Q$2,FALSE))+VLOOKUP(GW$1,Conditions!$A:$CT,MATCH($B43&amp;"_b",Conditions!$S$1:$CT$1,0)+Conditions!$Q$2,FALSE),"")</f>
        <v>0.42724940666473588</v>
      </c>
      <c r="GX43" s="15">
        <f>IF(GX22,GX22*(VLOOKUP(GX$1,Conditions!$A:$CT,MATCH($B43&amp;"_m1",Conditions!$S$1:$CT$1,0)+Conditions!$Q$2,FALSE)*GX$19+GX$18*VLOOKUP(GX$1,Conditions!$A:$CT,MATCH($B43&amp;"_m2",Conditions!$S$1:$CT$1,0)+Conditions!$Q$2,FALSE))+VLOOKUP(GX$1,Conditions!$A:$CT,MATCH($B43&amp;"_b",Conditions!$S$1:$CT$1,0)+Conditions!$Q$2,FALSE),"")</f>
        <v>0.42724940666473588</v>
      </c>
      <c r="GY43" s="15">
        <f>IF(GY22,GY22*(VLOOKUP(GY$1,Conditions!$A:$CT,MATCH($B43&amp;"_m1",Conditions!$S$1:$CT$1,0)+Conditions!$Q$2,FALSE)*GY$19+GY$18*VLOOKUP(GY$1,Conditions!$A:$CT,MATCH($B43&amp;"_m2",Conditions!$S$1:$CT$1,0)+Conditions!$Q$2,FALSE))+VLOOKUP(GY$1,Conditions!$A:$CT,MATCH($B43&amp;"_b",Conditions!$S$1:$CT$1,0)+Conditions!$Q$2,FALSE),"")</f>
        <v>0.42724940666473588</v>
      </c>
      <c r="GZ43" s="15">
        <f>IF(GZ22,GZ22*(VLOOKUP(GZ$1,Conditions!$A:$CT,MATCH($B43&amp;"_m1",Conditions!$S$1:$CT$1,0)+Conditions!$Q$2,FALSE)*GZ$19+GZ$18*VLOOKUP(GZ$1,Conditions!$A:$CT,MATCH($B43&amp;"_m2",Conditions!$S$1:$CT$1,0)+Conditions!$Q$2,FALSE))+VLOOKUP(GZ$1,Conditions!$A:$CT,MATCH($B43&amp;"_b",Conditions!$S$1:$CT$1,0)+Conditions!$Q$2,FALSE),"")</f>
        <v>0.42724940666473588</v>
      </c>
      <c r="HA43" s="15">
        <f>IF(HA22,HA22*(VLOOKUP(HA$1,Conditions!$A:$CT,MATCH($B43&amp;"_m1",Conditions!$S$1:$CT$1,0)+Conditions!$Q$2,FALSE)*HA$19+HA$18*VLOOKUP(HA$1,Conditions!$A:$CT,MATCH($B43&amp;"_m2",Conditions!$S$1:$CT$1,0)+Conditions!$Q$2,FALSE))+VLOOKUP(HA$1,Conditions!$A:$CT,MATCH($B43&amp;"_b",Conditions!$S$1:$CT$1,0)+Conditions!$Q$2,FALSE),"")</f>
        <v>0.42724940666473588</v>
      </c>
      <c r="HB43" s="15">
        <f>IF(HB22,HB22*(VLOOKUP(HB$1,Conditions!$A:$CT,MATCH($B43&amp;"_m1",Conditions!$S$1:$CT$1,0)+Conditions!$Q$2,FALSE)*HB$19+HB$18*VLOOKUP(HB$1,Conditions!$A:$CT,MATCH($B43&amp;"_m2",Conditions!$S$1:$CT$1,0)+Conditions!$Q$2,FALSE))+VLOOKUP(HB$1,Conditions!$A:$CT,MATCH($B43&amp;"_b",Conditions!$S$1:$CT$1,0)+Conditions!$Q$2,FALSE),"")</f>
        <v>0.42724940666473588</v>
      </c>
      <c r="HC43" s="15">
        <f>IF(HC22,HC22*(VLOOKUP(HC$1,Conditions!$A:$CT,MATCH($B43&amp;"_m1",Conditions!$S$1:$CT$1,0)+Conditions!$Q$2,FALSE)*HC$19+HC$18*VLOOKUP(HC$1,Conditions!$A:$CT,MATCH($B43&amp;"_m2",Conditions!$S$1:$CT$1,0)+Conditions!$Q$2,FALSE))+VLOOKUP(HC$1,Conditions!$A:$CT,MATCH($B43&amp;"_b",Conditions!$S$1:$CT$1,0)+Conditions!$Q$2,FALSE),"")</f>
        <v>0.42724940666473588</v>
      </c>
      <c r="HD43" s="15">
        <f>IF(HD22,HD22*(VLOOKUP(HD$1,Conditions!$A:$CT,MATCH($B43&amp;"_m1",Conditions!$S$1:$CT$1,0)+Conditions!$Q$2,FALSE)*HD$19+HD$18*VLOOKUP(HD$1,Conditions!$A:$CT,MATCH($B43&amp;"_m2",Conditions!$S$1:$CT$1,0)+Conditions!$Q$2,FALSE))+VLOOKUP(HD$1,Conditions!$A:$CT,MATCH($B43&amp;"_b",Conditions!$S$1:$CT$1,0)+Conditions!$Q$2,FALSE),"")</f>
        <v>0.42724940666473588</v>
      </c>
      <c r="HE43" s="15">
        <f>IF(HE22,HE22*(VLOOKUP(HE$1,Conditions!$A:$CT,MATCH($B43&amp;"_m1",Conditions!$S$1:$CT$1,0)+Conditions!$Q$2,FALSE)*HE$19+HE$18*VLOOKUP(HE$1,Conditions!$A:$CT,MATCH($B43&amp;"_m2",Conditions!$S$1:$CT$1,0)+Conditions!$Q$2,FALSE))+VLOOKUP(HE$1,Conditions!$A:$CT,MATCH($B43&amp;"_b",Conditions!$S$1:$CT$1,0)+Conditions!$Q$2,FALSE),"")</f>
        <v>0.42724940666473588</v>
      </c>
      <c r="HF43" s="15">
        <f>IF(HF22,HF22*(VLOOKUP(HF$1,Conditions!$A:$CT,MATCH($B43&amp;"_m1",Conditions!$S$1:$CT$1,0)+Conditions!$Q$2,FALSE)*HF$19+HF$18*VLOOKUP(HF$1,Conditions!$A:$CT,MATCH($B43&amp;"_m2",Conditions!$S$1:$CT$1,0)+Conditions!$Q$2,FALSE))+VLOOKUP(HF$1,Conditions!$A:$CT,MATCH($B43&amp;"_b",Conditions!$S$1:$CT$1,0)+Conditions!$Q$2,FALSE),"")</f>
        <v>0.42724940666473588</v>
      </c>
      <c r="HG43" s="15">
        <f>IF(HG22,HG22*(VLOOKUP(HG$1,Conditions!$A:$CT,MATCH($B43&amp;"_m1",Conditions!$S$1:$CT$1,0)+Conditions!$Q$2,FALSE)*HG$19+HG$18*VLOOKUP(HG$1,Conditions!$A:$CT,MATCH($B43&amp;"_m2",Conditions!$S$1:$CT$1,0)+Conditions!$Q$2,FALSE))+VLOOKUP(HG$1,Conditions!$A:$CT,MATCH($B43&amp;"_b",Conditions!$S$1:$CT$1,0)+Conditions!$Q$2,FALSE),"")</f>
        <v>0.42724940666473588</v>
      </c>
      <c r="HH43" s="15">
        <f>IF(HH22,HH22*(VLOOKUP(HH$1,Conditions!$A:$CT,MATCH($B43&amp;"_m1",Conditions!$S$1:$CT$1,0)+Conditions!$Q$2,FALSE)*HH$19+HH$18*VLOOKUP(HH$1,Conditions!$A:$CT,MATCH($B43&amp;"_m2",Conditions!$S$1:$CT$1,0)+Conditions!$Q$2,FALSE))+VLOOKUP(HH$1,Conditions!$A:$CT,MATCH($B43&amp;"_b",Conditions!$S$1:$CT$1,0)+Conditions!$Q$2,FALSE),"")</f>
        <v>0.42724940666473588</v>
      </c>
      <c r="HI43" s="15">
        <f>IF(HI22,HI22*(VLOOKUP(HI$1,Conditions!$A:$CT,MATCH($B43&amp;"_m1",Conditions!$S$1:$CT$1,0)+Conditions!$Q$2,FALSE)*HI$19+HI$18*VLOOKUP(HI$1,Conditions!$A:$CT,MATCH($B43&amp;"_m2",Conditions!$S$1:$CT$1,0)+Conditions!$Q$2,FALSE))+VLOOKUP(HI$1,Conditions!$A:$CT,MATCH($B43&amp;"_b",Conditions!$S$1:$CT$1,0)+Conditions!$Q$2,FALSE),"")</f>
        <v>0.42724940666473588</v>
      </c>
      <c r="HJ43" s="15">
        <f>IF(HJ22,HJ22*(VLOOKUP(HJ$1,Conditions!$A:$CT,MATCH($B43&amp;"_m1",Conditions!$S$1:$CT$1,0)+Conditions!$Q$2,FALSE)*HJ$19+HJ$18*VLOOKUP(HJ$1,Conditions!$A:$CT,MATCH($B43&amp;"_m2",Conditions!$S$1:$CT$1,0)+Conditions!$Q$2,FALSE))+VLOOKUP(HJ$1,Conditions!$A:$CT,MATCH($B43&amp;"_b",Conditions!$S$1:$CT$1,0)+Conditions!$Q$2,FALSE),"")</f>
        <v>0.42724940666473588</v>
      </c>
    </row>
    <row r="44" spans="1:218" s="7" customFormat="1" x14ac:dyDescent="0.2">
      <c r="A44" s="8"/>
      <c r="B44" s="21" t="str">
        <f>CONCATENATE(B26,"_",$C$42)</f>
        <v>methane_FID</v>
      </c>
      <c r="C44" s="11">
        <v>1</v>
      </c>
      <c r="D44" s="11"/>
      <c r="E44" s="15">
        <f>IF(E26,E26*(VLOOKUP(E$1,Conditions!$A:$CT,MATCH($B44&amp;"_m1",Conditions!$S$1:$CT$1,0)+Conditions!$Q$2,FALSE)*E$19+E$18*VLOOKUP(E$1,Conditions!$A:$CT,MATCH($B44&amp;"_m2",Conditions!$S$1:$CT$1,0)+Conditions!$Q$2,FALSE))+VLOOKUP(E$1,Conditions!$A:$CT,MATCH($B44&amp;"_b",Conditions!$S$1:$CT$1,0)+Conditions!$Q$2,FALSE),"")</f>
        <v>7.044952589891786E-4</v>
      </c>
      <c r="F44" s="15">
        <f>IF(F26,F26*(VLOOKUP(F$1,Conditions!$A:$CT,MATCH($B44&amp;"_m1",Conditions!$S$1:$CT$1,0)+Conditions!$Q$2,FALSE)*F$19+F$18*VLOOKUP(F$1,Conditions!$A:$CT,MATCH($B44&amp;"_m2",Conditions!$S$1:$CT$1,0)+Conditions!$Q$2,FALSE))+VLOOKUP(F$1,Conditions!$A:$CT,MATCH($B44&amp;"_b",Conditions!$S$1:$CT$1,0)+Conditions!$Q$2,FALSE),"")</f>
        <v>6.6579354142211073E-4</v>
      </c>
      <c r="G44" s="15">
        <f>IF(G26,G26*(VLOOKUP(G$1,Conditions!$A:$CT,MATCH($B44&amp;"_m1",Conditions!$S$1:$CT$1,0)+Conditions!$Q$2,FALSE)*G$19+G$18*VLOOKUP(G$1,Conditions!$A:$CT,MATCH($B44&amp;"_m2",Conditions!$S$1:$CT$1,0)+Conditions!$Q$2,FALSE))+VLOOKUP(G$1,Conditions!$A:$CT,MATCH($B44&amp;"_b",Conditions!$S$1:$CT$1,0)+Conditions!$Q$2,FALSE),"")</f>
        <v>6.2709182385504297E-4</v>
      </c>
      <c r="H44" s="15">
        <f>IF(H26,H26*(VLOOKUP(H$1,Conditions!$A:$CT,MATCH($B44&amp;"_m1",Conditions!$S$1:$CT$1,0)+Conditions!$Q$2,FALSE)*H$19+H$18*VLOOKUP(H$1,Conditions!$A:$CT,MATCH($B44&amp;"_m2",Conditions!$S$1:$CT$1,0)+Conditions!$Q$2,FALSE))+VLOOKUP(H$1,Conditions!$A:$CT,MATCH($B44&amp;"_b",Conditions!$S$1:$CT$1,0)+Conditions!$Q$2,FALSE),"")</f>
        <v>6.0327538227530897E-4</v>
      </c>
      <c r="I44" s="15">
        <f>IF(I26,I26*(VLOOKUP(I$1,Conditions!$A:$CT,MATCH($B44&amp;"_m1",Conditions!$S$1:$CT$1,0)+Conditions!$Q$2,FALSE)*I$19+I$18*VLOOKUP(I$1,Conditions!$A:$CT,MATCH($B44&amp;"_m2",Conditions!$S$1:$CT$1,0)+Conditions!$Q$2,FALSE))+VLOOKUP(I$1,Conditions!$A:$CT,MATCH($B44&amp;"_b",Conditions!$S$1:$CT$1,0)+Conditions!$Q$2,FALSE),"")</f>
        <v>6.0625243747277572E-4</v>
      </c>
      <c r="J44" s="15">
        <f>IF(J26,J26*(VLOOKUP(J$1,Conditions!$A:$CT,MATCH($B44&amp;"_m1",Conditions!$S$1:$CT$1,0)+Conditions!$Q$2,FALSE)*J$19+J$18*VLOOKUP(J$1,Conditions!$A:$CT,MATCH($B44&amp;"_m2",Conditions!$S$1:$CT$1,0)+Conditions!$Q$2,FALSE))+VLOOKUP(J$1,Conditions!$A:$CT,MATCH($B44&amp;"_b",Conditions!$S$1:$CT$1,0)+Conditions!$Q$2,FALSE),"")</f>
        <v>6.136950754664426E-4</v>
      </c>
      <c r="K44" s="15">
        <f>IF(K26,K26*(VLOOKUP(K$1,Conditions!$A:$CT,MATCH($B44&amp;"_m1",Conditions!$S$1:$CT$1,0)+Conditions!$Q$2,FALSE)*K$19+K$18*VLOOKUP(K$1,Conditions!$A:$CT,MATCH($B44&amp;"_m2",Conditions!$S$1:$CT$1,0)+Conditions!$Q$2,FALSE))+VLOOKUP(K$1,Conditions!$A:$CT,MATCH($B44&amp;"_b",Conditions!$S$1:$CT$1,0)+Conditions!$Q$2,FALSE),"")</f>
        <v>6.1667213066390935E-4</v>
      </c>
      <c r="L44" s="15">
        <f>IF(L26,L26*(VLOOKUP(L$1,Conditions!$A:$CT,MATCH($B44&amp;"_m1",Conditions!$S$1:$CT$1,0)+Conditions!$Q$2,FALSE)*L$19+L$18*VLOOKUP(L$1,Conditions!$A:$CT,MATCH($B44&amp;"_m2",Conditions!$S$1:$CT$1,0)+Conditions!$Q$2,FALSE))+VLOOKUP(L$1,Conditions!$A:$CT,MATCH($B44&amp;"_b",Conditions!$S$1:$CT$1,0)+Conditions!$Q$2,FALSE),"")</f>
        <v>6.0178685467657559E-4</v>
      </c>
      <c r="M44" s="15">
        <f>IF(M26,M26*(VLOOKUP(M$1,Conditions!$A:$CT,MATCH($B44&amp;"_m1",Conditions!$S$1:$CT$1,0)+Conditions!$Q$2,FALSE)*M$19+M$18*VLOOKUP(M$1,Conditions!$A:$CT,MATCH($B44&amp;"_m2",Conditions!$S$1:$CT$1,0)+Conditions!$Q$2,FALSE))+VLOOKUP(M$1,Conditions!$A:$CT,MATCH($B44&amp;"_b",Conditions!$S$1:$CT$1,0)+Conditions!$Q$2,FALSE),"")</f>
        <v>6.0327538227530897E-4</v>
      </c>
      <c r="N44" s="15">
        <f>IF(N26,N26*(VLOOKUP(N$1,Conditions!$A:$CT,MATCH($B44&amp;"_m1",Conditions!$S$1:$CT$1,0)+Conditions!$Q$2,FALSE)*N$19+N$18*VLOOKUP(N$1,Conditions!$A:$CT,MATCH($B44&amp;"_m2",Conditions!$S$1:$CT$1,0)+Conditions!$Q$2,FALSE))+VLOOKUP(N$1,Conditions!$A:$CT,MATCH($B44&amp;"_b",Conditions!$S$1:$CT$1,0)+Conditions!$Q$2,FALSE),"")</f>
        <v>6.0721046731461166E-4</v>
      </c>
      <c r="O44" s="15">
        <f>IF(O26,O26*(VLOOKUP(O$1,Conditions!$A:$CT,MATCH($B44&amp;"_m1",Conditions!$S$1:$CT$1,0)+Conditions!$Q$2,FALSE)*O$19+O$18*VLOOKUP(O$1,Conditions!$A:$CT,MATCH($B44&amp;"_m2",Conditions!$S$1:$CT$1,0)+Conditions!$Q$2,FALSE))+VLOOKUP(O$1,Conditions!$A:$CT,MATCH($B44&amp;"_b",Conditions!$S$1:$CT$1,0)+Conditions!$Q$2,FALSE),"")</f>
        <v>6.4001427890413368E-4</v>
      </c>
      <c r="P44" s="15">
        <f>IF(P26,P26*(VLOOKUP(P$1,Conditions!$A:$CT,MATCH($B44&amp;"_m1",Conditions!$S$1:$CT$1,0)+Conditions!$Q$2,FALSE)*P$19+P$18*VLOOKUP(P$1,Conditions!$A:$CT,MATCH($B44&amp;"_m2",Conditions!$S$1:$CT$1,0)+Conditions!$Q$2,FALSE))+VLOOKUP(P$1,Conditions!$A:$CT,MATCH($B44&amp;"_b",Conditions!$S$1:$CT$1,0)+Conditions!$Q$2,FALSE),"")</f>
        <v>6.4597860828404679E-4</v>
      </c>
      <c r="Q44" s="15">
        <f>IF(Q26,Q26*(VLOOKUP(Q$1,Conditions!$A:$CT,MATCH($B44&amp;"_m1",Conditions!$S$1:$CT$1,0)+Conditions!$Q$2,FALSE)*Q$19+Q$18*VLOOKUP(Q$1,Conditions!$A:$CT,MATCH($B44&amp;"_m2",Conditions!$S$1:$CT$1,0)+Conditions!$Q$2,FALSE))+VLOOKUP(Q$1,Conditions!$A:$CT,MATCH($B44&amp;"_b",Conditions!$S$1:$CT$1,0)+Conditions!$Q$2,FALSE),"")</f>
        <v>6.787824198735687E-4</v>
      </c>
      <c r="R44" s="15">
        <f>IF(R26,R26*(VLOOKUP(R$1,Conditions!$A:$CT,MATCH($B44&amp;"_m1",Conditions!$S$1:$CT$1,0)+Conditions!$Q$2,FALSE)*R$19+R$18*VLOOKUP(R$1,Conditions!$A:$CT,MATCH($B44&amp;"_m2",Conditions!$S$1:$CT$1,0)+Conditions!$Q$2,FALSE))+VLOOKUP(R$1,Conditions!$A:$CT,MATCH($B44&amp;"_b",Conditions!$S$1:$CT$1,0)+Conditions!$Q$2,FALSE),"")</f>
        <v>6.519429376639598E-4</v>
      </c>
      <c r="S44" s="15">
        <f>IF(S26,S26*(VLOOKUP(S$1,Conditions!$A:$CT,MATCH($B44&amp;"_m1",Conditions!$S$1:$CT$1,0)+Conditions!$Q$2,FALSE)*S$19+S$18*VLOOKUP(S$1,Conditions!$A:$CT,MATCH($B44&amp;"_m2",Conditions!$S$1:$CT$1,0)+Conditions!$Q$2,FALSE))+VLOOKUP(S$1,Conditions!$A:$CT,MATCH($B44&amp;"_b",Conditions!$S$1:$CT$1,0)+Conditions!$Q$2,FALSE),"")</f>
        <v>6.5343402000893813E-4</v>
      </c>
      <c r="T44" s="15">
        <f>IF(T26,T26*(VLOOKUP(T$1,Conditions!$A:$CT,MATCH($B44&amp;"_m1",Conditions!$S$1:$CT$1,0)+Conditions!$Q$2,FALSE)*T$19+T$18*VLOOKUP(T$1,Conditions!$A:$CT,MATCH($B44&amp;"_m2",Conditions!$S$1:$CT$1,0)+Conditions!$Q$2,FALSE))+VLOOKUP(T$1,Conditions!$A:$CT,MATCH($B44&amp;"_b",Conditions!$S$1:$CT$1,0)+Conditions!$Q$2,FALSE),"")</f>
        <v>6.5343402000893813E-4</v>
      </c>
      <c r="U44" s="15">
        <f>IF(U26,U26*(VLOOKUP(U$1,Conditions!$A:$CT,MATCH($B44&amp;"_m1",Conditions!$S$1:$CT$1,0)+Conditions!$Q$2,FALSE)*U$19+U$18*VLOOKUP(U$1,Conditions!$A:$CT,MATCH($B44&amp;"_m2",Conditions!$S$1:$CT$1,0)+Conditions!$Q$2,FALSE))+VLOOKUP(U$1,Conditions!$A:$CT,MATCH($B44&amp;"_b",Conditions!$S$1:$CT$1,0)+Conditions!$Q$2,FALSE),"")</f>
        <v>6.5641618469889458E-4</v>
      </c>
      <c r="V44" s="15">
        <f>IF(V26,V26*(VLOOKUP(V$1,Conditions!$A:$CT,MATCH($B44&amp;"_m1",Conditions!$S$1:$CT$1,0)+Conditions!$Q$2,FALSE)*V$19+V$18*VLOOKUP(V$1,Conditions!$A:$CT,MATCH($B44&amp;"_m2",Conditions!$S$1:$CT$1,0)+Conditions!$Q$2,FALSE))+VLOOKUP(V$1,Conditions!$A:$CT,MATCH($B44&amp;"_b",Conditions!$S$1:$CT$1,0)+Conditions!$Q$2,FALSE),"")</f>
        <v>6.6834484345872081E-4</v>
      </c>
      <c r="W44" s="15">
        <f>IF(W26,W26*(VLOOKUP(W$1,Conditions!$A:$CT,MATCH($B44&amp;"_m1",Conditions!$S$1:$CT$1,0)+Conditions!$Q$2,FALSE)*W$19+W$18*VLOOKUP(W$1,Conditions!$A:$CT,MATCH($B44&amp;"_m2",Conditions!$S$1:$CT$1,0)+Conditions!$Q$2,FALSE))+VLOOKUP(W$1,Conditions!$A:$CT,MATCH($B44&amp;"_b",Conditions!$S$1:$CT$1,0)+Conditions!$Q$2,FALSE),"")</f>
        <v>6.519429376639598E-4</v>
      </c>
      <c r="X44" s="15">
        <f>IF(X26,X26*(VLOOKUP(X$1,Conditions!$A:$CT,MATCH($B44&amp;"_m1",Conditions!$S$1:$CT$1,0)+Conditions!$Q$2,FALSE)*X$19+X$18*VLOOKUP(X$1,Conditions!$A:$CT,MATCH($B44&amp;"_m2",Conditions!$S$1:$CT$1,0)+Conditions!$Q$2,FALSE))+VLOOKUP(X$1,Conditions!$A:$CT,MATCH($B44&amp;"_b",Conditions!$S$1:$CT$1,0)+Conditions!$Q$2,FALSE),"")</f>
        <v>5.2082305971923705E-4</v>
      </c>
      <c r="Y44" s="15">
        <f>IF(Y26,Y26*(VLOOKUP(Y$1,Conditions!$A:$CT,MATCH($B44&amp;"_m1",Conditions!$S$1:$CT$1,0)+Conditions!$Q$2,FALSE)*Y$19+Y$18*VLOOKUP(Y$1,Conditions!$A:$CT,MATCH($B44&amp;"_m2",Conditions!$S$1:$CT$1,0)+Conditions!$Q$2,FALSE))+VLOOKUP(Y$1,Conditions!$A:$CT,MATCH($B44&amp;"_b",Conditions!$S$1:$CT$1,0)+Conditions!$Q$2,FALSE),"")</f>
        <v>5.2380582610265332E-4</v>
      </c>
      <c r="Z44" s="15">
        <f>IF(Z26,Z26*(VLOOKUP(Z$1,Conditions!$A:$CT,MATCH($B44&amp;"_m1",Conditions!$S$1:$CT$1,0)+Conditions!$Q$2,FALSE)*Z$19+Z$18*VLOOKUP(Z$1,Conditions!$A:$CT,MATCH($B44&amp;"_m2",Conditions!$S$1:$CT$1,0)+Conditions!$Q$2,FALSE))+VLOOKUP(Z$1,Conditions!$A:$CT,MATCH($B44&amp;"_b",Conditions!$S$1:$CT$1,0)+Conditions!$Q$2,FALSE),"")</f>
        <v>5.7451285462072966E-4</v>
      </c>
      <c r="AA44" s="15">
        <f>IF(AA26,AA26*(VLOOKUP(AA$1,Conditions!$A:$CT,MATCH($B44&amp;"_m1",Conditions!$S$1:$CT$1,0)+Conditions!$Q$2,FALSE)*AA$19+AA$18*VLOOKUP(AA$1,Conditions!$A:$CT,MATCH($B44&amp;"_m2",Conditions!$S$1:$CT$1,0)+Conditions!$Q$2,FALSE))+VLOOKUP(AA$1,Conditions!$A:$CT,MATCH($B44&amp;"_b",Conditions!$S$1:$CT$1,0)+Conditions!$Q$2,FALSE),"")</f>
        <v>5.9837498568805975E-4</v>
      </c>
      <c r="AB44" s="15">
        <f>IF(AB26,AB26*(VLOOKUP(AB$1,Conditions!$A:$CT,MATCH($B44&amp;"_m1",Conditions!$S$1:$CT$1,0)+Conditions!$Q$2,FALSE)*AB$19+AB$18*VLOOKUP(AB$1,Conditions!$A:$CT,MATCH($B44&amp;"_m2",Conditions!$S$1:$CT$1,0)+Conditions!$Q$2,FALSE))+VLOOKUP(AB$1,Conditions!$A:$CT,MATCH($B44&amp;"_b",Conditions!$S$1:$CT$1,0)+Conditions!$Q$2,FALSE),"")</f>
        <v>5.8793530334610294E-4</v>
      </c>
      <c r="AC44" s="15">
        <f>IF(AC26,AC26*(VLOOKUP(AC$1,Conditions!$A:$CT,MATCH($B44&amp;"_m1",Conditions!$S$1:$CT$1,0)+Conditions!$Q$2,FALSE)*AC$19+AC$18*VLOOKUP(AC$1,Conditions!$A:$CT,MATCH($B44&amp;"_m2",Conditions!$S$1:$CT$1,0)+Conditions!$Q$2,FALSE))+VLOOKUP(AC$1,Conditions!$A:$CT,MATCH($B44&amp;"_b",Conditions!$S$1:$CT$1,0)+Conditions!$Q$2,FALSE),"")</f>
        <v>5.7600423781243779E-4</v>
      </c>
      <c r="AD44" s="15">
        <f>IF(AD26,AD26*(VLOOKUP(AD$1,Conditions!$A:$CT,MATCH($B44&amp;"_m1",Conditions!$S$1:$CT$1,0)+Conditions!$Q$2,FALSE)*AD$19+AD$18*VLOOKUP(AD$1,Conditions!$A:$CT,MATCH($B44&amp;"_m2",Conditions!$S$1:$CT$1,0)+Conditions!$Q$2,FALSE))+VLOOKUP(AD$1,Conditions!$A:$CT,MATCH($B44&amp;"_b",Conditions!$S$1:$CT$1,0)+Conditions!$Q$2,FALSE),"")</f>
        <v>5.8346115377097844E-4</v>
      </c>
      <c r="AE44" s="15">
        <f>IF(AE26,AE26*(VLOOKUP(AE$1,Conditions!$A:$CT,MATCH($B44&amp;"_m1",Conditions!$S$1:$CT$1,0)+Conditions!$Q$2,FALSE)*AE$19+AE$18*VLOOKUP(AE$1,Conditions!$A:$CT,MATCH($B44&amp;"_m2",Conditions!$S$1:$CT$1,0)+Conditions!$Q$2,FALSE))+VLOOKUP(AE$1,Conditions!$A:$CT,MATCH($B44&amp;"_b",Conditions!$S$1:$CT$1,0)+Conditions!$Q$2,FALSE),"")</f>
        <v>5.8047838738756229E-4</v>
      </c>
      <c r="AF44" s="15">
        <f>IF(AF26,AF26*(VLOOKUP(AF$1,Conditions!$A:$CT,MATCH($B44&amp;"_m1",Conditions!$S$1:$CT$1,0)+Conditions!$Q$2,FALSE)*AF$19+AF$18*VLOOKUP(AF$1,Conditions!$A:$CT,MATCH($B44&amp;"_m2",Conditions!$S$1:$CT$1,0)+Conditions!$Q$2,FALSE))+VLOOKUP(AF$1,Conditions!$A:$CT,MATCH($B44&amp;"_b",Conditions!$S$1:$CT$1,0)+Conditions!$Q$2,FALSE),"")</f>
        <v>5.7302147142902164E-4</v>
      </c>
      <c r="AG44" s="15">
        <f>IF(AG26,AG26*(VLOOKUP(AG$1,Conditions!$A:$CT,MATCH($B44&amp;"_m1",Conditions!$S$1:$CT$1,0)+Conditions!$Q$2,FALSE)*AG$19+AG$18*VLOOKUP(AG$1,Conditions!$A:$CT,MATCH($B44&amp;"_m2",Conditions!$S$1:$CT$1,0)+Conditions!$Q$2,FALSE))+VLOOKUP(AG$1,Conditions!$A:$CT,MATCH($B44&amp;"_b",Conditions!$S$1:$CT$1,0)+Conditions!$Q$2,FALSE),"")</f>
        <v>5.7600423781243779E-4</v>
      </c>
      <c r="AH44" s="15">
        <f>IF(AH26,AH26*(VLOOKUP(AH$1,Conditions!$A:$CT,MATCH($B44&amp;"_m1",Conditions!$S$1:$CT$1,0)+Conditions!$Q$2,FALSE)*AH$19+AH$18*VLOOKUP(AH$1,Conditions!$A:$CT,MATCH($B44&amp;"_m2",Conditions!$S$1:$CT$1,0)+Conditions!$Q$2,FALSE))+VLOOKUP(AH$1,Conditions!$A:$CT,MATCH($B44&amp;"_b",Conditions!$S$1:$CT$1,0)+Conditions!$Q$2,FALSE),"")</f>
        <v>5.7898700419585416E-4</v>
      </c>
      <c r="AI44" s="15">
        <f>IF(AI26,AI26*(VLOOKUP(AI$1,Conditions!$A:$CT,MATCH($B44&amp;"_m1",Conditions!$S$1:$CT$1,0)+Conditions!$Q$2,FALSE)*AI$19+AI$18*VLOOKUP(AI$1,Conditions!$A:$CT,MATCH($B44&amp;"_m2",Conditions!$S$1:$CT$1,0)+Conditions!$Q$2,FALSE))+VLOOKUP(AI$1,Conditions!$A:$CT,MATCH($B44&amp;"_b",Conditions!$S$1:$CT$1,0)+Conditions!$Q$2,FALSE),"")</f>
        <v>4.7459018077628499E-4</v>
      </c>
      <c r="AJ44" s="15">
        <f>IF(AJ26,AJ26*(VLOOKUP(AJ$1,Conditions!$A:$CT,MATCH($B44&amp;"_m1",Conditions!$S$1:$CT$1,0)+Conditions!$Q$2,FALSE)*AJ$19+AJ$18*VLOOKUP(AJ$1,Conditions!$A:$CT,MATCH($B44&amp;"_m2",Conditions!$S$1:$CT$1,0)+Conditions!$Q$2,FALSE))+VLOOKUP(AJ$1,Conditions!$A:$CT,MATCH($B44&amp;"_b",Conditions!$S$1:$CT$1,0)+Conditions!$Q$2,FALSE),"")</f>
        <v>5.7749562100414592E-4</v>
      </c>
      <c r="AK44" s="15">
        <f>IF(AK26,AK26*(VLOOKUP(AK$1,Conditions!$A:$CT,MATCH($B44&amp;"_m1",Conditions!$S$1:$CT$1,0)+Conditions!$Q$2,FALSE)*AK$19+AK$18*VLOOKUP(AK$1,Conditions!$A:$CT,MATCH($B44&amp;"_m2",Conditions!$S$1:$CT$1,0)+Conditions!$Q$2,FALSE))+VLOOKUP(AK$1,Conditions!$A:$CT,MATCH($B44&amp;"_b",Conditions!$S$1:$CT$1,0)+Conditions!$Q$2,FALSE),"")</f>
        <v>6.8189244442371508E-4</v>
      </c>
      <c r="AL44" s="15">
        <f>IF(AL26,AL26*(VLOOKUP(AL$1,Conditions!$A:$CT,MATCH($B44&amp;"_m1",Conditions!$S$1:$CT$1,0)+Conditions!$Q$2,FALSE)*AL$19+AL$18*VLOOKUP(AL$1,Conditions!$A:$CT,MATCH($B44&amp;"_m2",Conditions!$S$1:$CT$1,0)+Conditions!$Q$2,FALSE))+VLOOKUP(AL$1,Conditions!$A:$CT,MATCH($B44&amp;"_b",Conditions!$S$1:$CT$1,0)+Conditions!$Q$2,FALSE),"")</f>
        <v>7.2961670655837527E-4</v>
      </c>
      <c r="AM44" s="15">
        <f>IF(AM26,AM26*(VLOOKUP(AM$1,Conditions!$A:$CT,MATCH($B44&amp;"_m1",Conditions!$S$1:$CT$1,0)+Conditions!$Q$2,FALSE)*AM$19+AM$18*VLOOKUP(AM$1,Conditions!$A:$CT,MATCH($B44&amp;"_m2",Conditions!$S$1:$CT$1,0)+Conditions!$Q$2,FALSE))+VLOOKUP(AM$1,Conditions!$A:$CT,MATCH($B44&amp;"_b",Conditions!$S$1:$CT$1,0)+Conditions!$Q$2,FALSE),"")</f>
        <v>7.0873734187446144E-4</v>
      </c>
      <c r="AN44" s="15">
        <f>IF(AN26,AN26*(VLOOKUP(AN$1,Conditions!$A:$CT,MATCH($B44&amp;"_m1",Conditions!$S$1:$CT$1,0)+Conditions!$Q$2,FALSE)*AN$19+AN$18*VLOOKUP(AN$1,Conditions!$A:$CT,MATCH($B44&amp;"_m2",Conditions!$S$1:$CT$1,0)+Conditions!$Q$2,FALSE))+VLOOKUP(AN$1,Conditions!$A:$CT,MATCH($B44&amp;"_b",Conditions!$S$1:$CT$1,0)+Conditions!$Q$2,FALSE),"")</f>
        <v>7.0575457549104518E-4</v>
      </c>
      <c r="AO44" s="15">
        <f>IF(AO26,AO26*(VLOOKUP(AO$1,Conditions!$A:$CT,MATCH($B44&amp;"_m1",Conditions!$S$1:$CT$1,0)+Conditions!$Q$2,FALSE)*AO$19+AO$18*VLOOKUP(AO$1,Conditions!$A:$CT,MATCH($B44&amp;"_m2",Conditions!$S$1:$CT$1,0)+Conditions!$Q$2,FALSE))+VLOOKUP(AO$1,Conditions!$A:$CT,MATCH($B44&amp;"_b",Conditions!$S$1:$CT$1,0)+Conditions!$Q$2,FALSE),"")</f>
        <v>7.1022872506616957E-4</v>
      </c>
      <c r="AP44" s="15">
        <f>IF(AP26,AP26*(VLOOKUP(AP$1,Conditions!$A:$CT,MATCH($B44&amp;"_m1",Conditions!$S$1:$CT$1,0)+Conditions!$Q$2,FALSE)*AP$19+AP$18*VLOOKUP(AP$1,Conditions!$A:$CT,MATCH($B44&amp;"_m2",Conditions!$S$1:$CT$1,0)+Conditions!$Q$2,FALSE))+VLOOKUP(AP$1,Conditions!$A:$CT,MATCH($B44&amp;"_b",Conditions!$S$1:$CT$1,0)+Conditions!$Q$2,FALSE),"")</f>
        <v>7.1619425783300209E-4</v>
      </c>
      <c r="AQ44" s="15">
        <f>IF(AQ26,AQ26*(VLOOKUP(AQ$1,Conditions!$A:$CT,MATCH($B44&amp;"_m1",Conditions!$S$1:$CT$1,0)+Conditions!$Q$2,FALSE)*AQ$19+AQ$18*VLOOKUP(AQ$1,Conditions!$A:$CT,MATCH($B44&amp;"_m2",Conditions!$S$1:$CT$1,0)+Conditions!$Q$2,FALSE))+VLOOKUP(AQ$1,Conditions!$A:$CT,MATCH($B44&amp;"_b",Conditions!$S$1:$CT$1,0)+Conditions!$Q$2,FALSE),"")</f>
        <v>6.9382350995738013E-4</v>
      </c>
      <c r="AR44" s="15">
        <f>IF(AR26,AR26*(VLOOKUP(AR$1,Conditions!$A:$CT,MATCH($B44&amp;"_m1",Conditions!$S$1:$CT$1,0)+Conditions!$Q$2,FALSE)*AR$19+AR$18*VLOOKUP(AR$1,Conditions!$A:$CT,MATCH($B44&amp;"_m2",Conditions!$S$1:$CT$1,0)+Conditions!$Q$2,FALSE))+VLOOKUP(AR$1,Conditions!$A:$CT,MATCH($B44&amp;"_b",Conditions!$S$1:$CT$1,0)+Conditions!$Q$2,FALSE),"")</f>
        <v>6.9845362310590967E-4</v>
      </c>
      <c r="AS44" s="15">
        <f>IF(AS26,AS26*(VLOOKUP(AS$1,Conditions!$A:$CT,MATCH($B44&amp;"_m1",Conditions!$S$1:$CT$1,0)+Conditions!$Q$2,FALSE)*AS$19+AS$18*VLOOKUP(AS$1,Conditions!$A:$CT,MATCH($B44&amp;"_m2",Conditions!$S$1:$CT$1,0)+Conditions!$Q$2,FALSE))+VLOOKUP(AS$1,Conditions!$A:$CT,MATCH($B44&amp;"_b",Conditions!$S$1:$CT$1,0)+Conditions!$Q$2,FALSE),"")</f>
        <v>7.2958974712943817E-4</v>
      </c>
      <c r="AT44" s="15">
        <f>IF(AT26,AT26*(VLOOKUP(AT$1,Conditions!$A:$CT,MATCH($B44&amp;"_m1",Conditions!$S$1:$CT$1,0)+Conditions!$Q$2,FALSE)*AT$19+AT$18*VLOOKUP(AT$1,Conditions!$A:$CT,MATCH($B44&amp;"_m2",Conditions!$S$1:$CT$1,0)+Conditions!$Q$2,FALSE))+VLOOKUP(AT$1,Conditions!$A:$CT,MATCH($B44&amp;"_b",Conditions!$S$1:$CT$1,0)+Conditions!$Q$2,FALSE),"")</f>
        <v>8.0051091851636414E-4</v>
      </c>
      <c r="AU44" s="15">
        <f>IF(AU26,AU26*(VLOOKUP(AU$1,Conditions!$A:$CT,MATCH($B44&amp;"_m1",Conditions!$S$1:$CT$1,0)+Conditions!$Q$2,FALSE)*AU$19+AU$18*VLOOKUP(AU$1,Conditions!$A:$CT,MATCH($B44&amp;"_m2",Conditions!$S$1:$CT$1,0)+Conditions!$Q$2,FALSE))+VLOOKUP(AU$1,Conditions!$A:$CT,MATCH($B44&amp;"_b",Conditions!$S$1:$CT$1,0)+Conditions!$Q$2,FALSE),"")</f>
        <v>7.8148328716865227E-4</v>
      </c>
      <c r="AV44" s="15">
        <f>IF(AV26,AV26*(VLOOKUP(AV$1,Conditions!$A:$CT,MATCH($B44&amp;"_m1",Conditions!$S$1:$CT$1,0)+Conditions!$Q$2,FALSE)*AV$19+AV$18*VLOOKUP(AV$1,Conditions!$A:$CT,MATCH($B44&amp;"_m2",Conditions!$S$1:$CT$1,0)+Conditions!$Q$2,FALSE))+VLOOKUP(AV$1,Conditions!$A:$CT,MATCH($B44&amp;"_b",Conditions!$S$1:$CT$1,0)+Conditions!$Q$2,FALSE),"")</f>
        <v>7.676450098248618E-4</v>
      </c>
      <c r="AW44" s="15">
        <f>IF(AW26,AW26*(VLOOKUP(AW$1,Conditions!$A:$CT,MATCH($B44&amp;"_m1",Conditions!$S$1:$CT$1,0)+Conditions!$Q$2,FALSE)*AW$19+AW$18*VLOOKUP(AW$1,Conditions!$A:$CT,MATCH($B44&amp;"_m2",Conditions!$S$1:$CT$1,0)+Conditions!$Q$2,FALSE))+VLOOKUP(AW$1,Conditions!$A:$CT,MATCH($B44&amp;"_b",Conditions!$S$1:$CT$1,0)+Conditions!$Q$2,FALSE),"")</f>
        <v>7.5380673248107133E-4</v>
      </c>
      <c r="AX44" s="15">
        <f>IF(AX26,AX26*(VLOOKUP(AX$1,Conditions!$A:$CT,MATCH($B44&amp;"_m1",Conditions!$S$1:$CT$1,0)+Conditions!$Q$2,FALSE)*AX$19+AX$18*VLOOKUP(AX$1,Conditions!$A:$CT,MATCH($B44&amp;"_m2",Conditions!$S$1:$CT$1,0)+Conditions!$Q$2,FALSE))+VLOOKUP(AX$1,Conditions!$A:$CT,MATCH($B44&amp;"_b",Conditions!$S$1:$CT$1,0)+Conditions!$Q$2,FALSE),"")</f>
        <v>7.4688759380917621E-4</v>
      </c>
      <c r="AY44" s="15">
        <f>IF(AY26,AY26*(VLOOKUP(AY$1,Conditions!$A:$CT,MATCH($B44&amp;"_m1",Conditions!$S$1:$CT$1,0)+Conditions!$Q$2,FALSE)*AY$19+AY$18*VLOOKUP(AY$1,Conditions!$A:$CT,MATCH($B44&amp;"_m2",Conditions!$S$1:$CT$1,0)+Conditions!$Q$2,FALSE))+VLOOKUP(AY$1,Conditions!$A:$CT,MATCH($B44&amp;"_b",Conditions!$S$1:$CT$1,0)+Conditions!$Q$2,FALSE),"")</f>
        <v>7.4342802447322864E-4</v>
      </c>
      <c r="AZ44" s="15">
        <f>IF(AZ26,AZ26*(VLOOKUP(AZ$1,Conditions!$A:$CT,MATCH($B44&amp;"_m1",Conditions!$S$1:$CT$1,0)+Conditions!$Q$2,FALSE)*AZ$19+AZ$18*VLOOKUP(AZ$1,Conditions!$A:$CT,MATCH($B44&amp;"_m2",Conditions!$S$1:$CT$1,0)+Conditions!$Q$2,FALSE))+VLOOKUP(AZ$1,Conditions!$A:$CT,MATCH($B44&amp;"_b",Conditions!$S$1:$CT$1,0)+Conditions!$Q$2,FALSE),"")</f>
        <v>7.6937479449283564E-4</v>
      </c>
      <c r="BA44" s="15">
        <f>IF(BA26,BA26*(VLOOKUP(BA$1,Conditions!$A:$CT,MATCH($B44&amp;"_m1",Conditions!$S$1:$CT$1,0)+Conditions!$Q$2,FALSE)*BA$19+BA$18*VLOOKUP(BA$1,Conditions!$A:$CT,MATCH($B44&amp;"_m2",Conditions!$S$1:$CT$1,0)+Conditions!$Q$2,FALSE))+VLOOKUP(BA$1,Conditions!$A:$CT,MATCH($B44&amp;"_b",Conditions!$S$1:$CT$1,0)+Conditions!$Q$2,FALSE),"")</f>
        <v>3.8146619099537372E-4</v>
      </c>
      <c r="BB44" s="15">
        <f>IF(BB26,BB26*(VLOOKUP(BB$1,Conditions!$A:$CT,MATCH($B44&amp;"_m1",Conditions!$S$1:$CT$1,0)+Conditions!$Q$2,FALSE)*BB$19+BB$18*VLOOKUP(BB$1,Conditions!$A:$CT,MATCH($B44&amp;"_m2",Conditions!$S$1:$CT$1,0)+Conditions!$Q$2,FALSE))+VLOOKUP(BB$1,Conditions!$A:$CT,MATCH($B44&amp;"_b",Conditions!$S$1:$CT$1,0)+Conditions!$Q$2,FALSE),"")</f>
        <v>4.5613649792791228E-4</v>
      </c>
      <c r="BC44" s="15">
        <f>IF(BC26,BC26*(VLOOKUP(BC$1,Conditions!$A:$CT,MATCH($B44&amp;"_m1",Conditions!$S$1:$CT$1,0)+Conditions!$Q$2,FALSE)*BC$19+BC$18*VLOOKUP(BC$1,Conditions!$A:$CT,MATCH($B44&amp;"_m2",Conditions!$S$1:$CT$1,0)+Conditions!$Q$2,FALSE))+VLOOKUP(BC$1,Conditions!$A:$CT,MATCH($B44&amp;"_b",Conditions!$S$1:$CT$1,0)+Conditions!$Q$2,FALSE),"")</f>
        <v>4.4919042286442032E-4</v>
      </c>
      <c r="BD44" s="15">
        <f>IF(BD26,BD26*(VLOOKUP(BD$1,Conditions!$A:$CT,MATCH($B44&amp;"_m1",Conditions!$S$1:$CT$1,0)+Conditions!$Q$2,FALSE)*BD$19+BD$18*VLOOKUP(BD$1,Conditions!$A:$CT,MATCH($B44&amp;"_m2",Conditions!$S$1:$CT$1,0)+Conditions!$Q$2,FALSE))+VLOOKUP(BD$1,Conditions!$A:$CT,MATCH($B44&amp;"_b",Conditions!$S$1:$CT$1,0)+Conditions!$Q$2,FALSE),"")</f>
        <v>4.5439997916203929E-4</v>
      </c>
      <c r="BE44" s="15">
        <f>IF(BE26,BE26*(VLOOKUP(BE$1,Conditions!$A:$CT,MATCH($B44&amp;"_m1",Conditions!$S$1:$CT$1,0)+Conditions!$Q$2,FALSE)*BE$19+BE$18*VLOOKUP(BE$1,Conditions!$A:$CT,MATCH($B44&amp;"_m2",Conditions!$S$1:$CT$1,0)+Conditions!$Q$2,FALSE))+VLOOKUP(BE$1,Conditions!$A:$CT,MATCH($B44&amp;"_b",Conditions!$S$1:$CT$1,0)+Conditions!$Q$2,FALSE),"")</f>
        <v>4.5960953545965826E-4</v>
      </c>
      <c r="BF44" s="15">
        <f>IF(BF26,BF26*(VLOOKUP(BF$1,Conditions!$A:$CT,MATCH($B44&amp;"_m1",Conditions!$S$1:$CT$1,0)+Conditions!$Q$2,FALSE)*BF$19+BF$18*VLOOKUP(BF$1,Conditions!$A:$CT,MATCH($B44&amp;"_m2",Conditions!$S$1:$CT$1,0)+Conditions!$Q$2,FALSE))+VLOOKUP(BF$1,Conditions!$A:$CT,MATCH($B44&amp;"_b",Conditions!$S$1:$CT$1,0)+Conditions!$Q$2,FALSE),"")</f>
        <v>4.6308257299140424E-4</v>
      </c>
      <c r="BG44" s="15">
        <f>IF(BG26,BG26*(VLOOKUP(BG$1,Conditions!$A:$CT,MATCH($B44&amp;"_m1",Conditions!$S$1:$CT$1,0)+Conditions!$Q$2,FALSE)*BG$19+BG$18*VLOOKUP(BG$1,Conditions!$A:$CT,MATCH($B44&amp;"_m2",Conditions!$S$1:$CT$1,0)+Conditions!$Q$2,FALSE))+VLOOKUP(BG$1,Conditions!$A:$CT,MATCH($B44&amp;"_b",Conditions!$S$1:$CT$1,0)+Conditions!$Q$2,FALSE),"")</f>
        <v>4.6134605422553125E-4</v>
      </c>
      <c r="BH44" s="15">
        <f>IF(BH26,BH26*(VLOOKUP(BH$1,Conditions!$A:$CT,MATCH($B44&amp;"_m1",Conditions!$S$1:$CT$1,0)+Conditions!$Q$2,FALSE)*BH$19+BH$18*VLOOKUP(BH$1,Conditions!$A:$CT,MATCH($B44&amp;"_m2",Conditions!$S$1:$CT$1,0)+Conditions!$Q$2,FALSE))+VLOOKUP(BH$1,Conditions!$A:$CT,MATCH($B44&amp;"_b",Conditions!$S$1:$CT$1,0)+Conditions!$Q$2,FALSE),"")</f>
        <v>4.4745390409854733E-4</v>
      </c>
      <c r="BI44" s="15">
        <f>IF(BI26,BI26*(VLOOKUP(BI$1,Conditions!$A:$CT,MATCH($B44&amp;"_m1",Conditions!$S$1:$CT$1,0)+Conditions!$Q$2,FALSE)*BI$19+BI$18*VLOOKUP(BI$1,Conditions!$A:$CT,MATCH($B44&amp;"_m2",Conditions!$S$1:$CT$1,0)+Conditions!$Q$2,FALSE))+VLOOKUP(BI$1,Conditions!$A:$CT,MATCH($B44&amp;"_b",Conditions!$S$1:$CT$1,0)+Conditions!$Q$2,FALSE),"")</f>
        <v>1.5622989517890067E-3</v>
      </c>
      <c r="BJ44" s="15">
        <f>IF(BJ26,BJ26*(VLOOKUP(BJ$1,Conditions!$A:$CT,MATCH($B44&amp;"_m1",Conditions!$S$1:$CT$1,0)+Conditions!$Q$2,FALSE)*BJ$19+BJ$18*VLOOKUP(BJ$1,Conditions!$A:$CT,MATCH($B44&amp;"_m2",Conditions!$S$1:$CT$1,0)+Conditions!$Q$2,FALSE))+VLOOKUP(BJ$1,Conditions!$A:$CT,MATCH($B44&amp;"_b",Conditions!$S$1:$CT$1,0)+Conditions!$Q$2,FALSE),"")</f>
        <v>5.8811192413425956E-4</v>
      </c>
      <c r="BK44" s="15">
        <f>IF(BK26,BK26*(VLOOKUP(BK$1,Conditions!$A:$CT,MATCH($B44&amp;"_m1",Conditions!$S$1:$CT$1,0)+Conditions!$Q$2,FALSE)*BK$19+BK$18*VLOOKUP(BK$1,Conditions!$A:$CT,MATCH($B44&amp;"_m2",Conditions!$S$1:$CT$1,0)+Conditions!$Q$2,FALSE))+VLOOKUP(BK$1,Conditions!$A:$CT,MATCH($B44&amp;"_b",Conditions!$S$1:$CT$1,0)+Conditions!$Q$2,FALSE),"")</f>
        <v>5.8116584907076749E-4</v>
      </c>
      <c r="BL44" s="15">
        <f>IF(BL26,BL26*(VLOOKUP(BL$1,Conditions!$A:$CT,MATCH($B44&amp;"_m1",Conditions!$S$1:$CT$1,0)+Conditions!$Q$2,FALSE)*BL$19+BL$18*VLOOKUP(BL$1,Conditions!$A:$CT,MATCH($B44&amp;"_m2",Conditions!$S$1:$CT$1,0)+Conditions!$Q$2,FALSE))+VLOOKUP(BL$1,Conditions!$A:$CT,MATCH($B44&amp;"_b",Conditions!$S$1:$CT$1,0)+Conditions!$Q$2,FALSE),"")</f>
        <v>3.3110714678505701E-4</v>
      </c>
      <c r="BM44" s="15">
        <f>IF(BM26,BM26*(VLOOKUP(BM$1,Conditions!$A:$CT,MATCH($B44&amp;"_m1",Conditions!$S$1:$CT$1,0)+Conditions!$Q$2,FALSE)*BM$19+BM$18*VLOOKUP(BM$1,Conditions!$A:$CT,MATCH($B44&amp;"_m2",Conditions!$S$1:$CT$1,0)+Conditions!$Q$2,FALSE))+VLOOKUP(BM$1,Conditions!$A:$CT,MATCH($B44&amp;"_b",Conditions!$S$1:$CT$1,0)+Conditions!$Q$2,FALSE),"")</f>
        <v>3.4152625938029495E-4</v>
      </c>
      <c r="BN44" s="15">
        <f>IF(BN26,BN26*(VLOOKUP(BN$1,Conditions!$A:$CT,MATCH($B44&amp;"_m1",Conditions!$S$1:$CT$1,0)+Conditions!$Q$2,FALSE)*BN$19+BN$18*VLOOKUP(BN$1,Conditions!$A:$CT,MATCH($B44&amp;"_m2",Conditions!$S$1:$CT$1,0)+Conditions!$Q$2,FALSE))+VLOOKUP(BN$1,Conditions!$A:$CT,MATCH($B44&amp;"_b",Conditions!$S$1:$CT$1,0)+Conditions!$Q$2,FALSE),"")</f>
        <v>3.8146619099537372E-4</v>
      </c>
      <c r="BO44" s="15">
        <f>IF(BO26,BO26*(VLOOKUP(BO$1,Conditions!$A:$CT,MATCH($B44&amp;"_m1",Conditions!$S$1:$CT$1,0)+Conditions!$Q$2,FALSE)*BO$19+BO$18*VLOOKUP(BO$1,Conditions!$A:$CT,MATCH($B44&amp;"_m2",Conditions!$S$1:$CT$1,0)+Conditions!$Q$2,FALSE))+VLOOKUP(BO$1,Conditions!$A:$CT,MATCH($B44&amp;"_b",Conditions!$S$1:$CT$1,0)+Conditions!$Q$2,FALSE),"")</f>
        <v>4.8044776065013414E-4</v>
      </c>
      <c r="BP44" s="15">
        <f>IF(BP26,BP26*(VLOOKUP(BP$1,Conditions!$A:$CT,MATCH($B44&amp;"_m1",Conditions!$S$1:$CT$1,0)+Conditions!$Q$2,FALSE)*BP$19+BP$18*VLOOKUP(BP$1,Conditions!$A:$CT,MATCH($B44&amp;"_m2",Conditions!$S$1:$CT$1,0)+Conditions!$Q$2,FALSE))+VLOOKUP(BP$1,Conditions!$A:$CT,MATCH($B44&amp;"_b",Conditions!$S$1:$CT$1,0)+Conditions!$Q$2,FALSE),"")</f>
        <v>4.7871124188426115E-4</v>
      </c>
      <c r="BQ44" s="15">
        <f>IF(BQ26,BQ26*(VLOOKUP(BQ$1,Conditions!$A:$CT,MATCH($B44&amp;"_m1",Conditions!$S$1:$CT$1,0)+Conditions!$Q$2,FALSE)*BQ$19+BQ$18*VLOOKUP(BQ$1,Conditions!$A:$CT,MATCH($B44&amp;"_m2",Conditions!$S$1:$CT$1,0)+Conditions!$Q$2,FALSE))+VLOOKUP(BQ$1,Conditions!$A:$CT,MATCH($B44&amp;"_b",Conditions!$S$1:$CT$1,0)+Conditions!$Q$2,FALSE),"")</f>
        <v>4.7871124188426115E-4</v>
      </c>
      <c r="BR44" s="15">
        <f>IF(BR26,BR26*(VLOOKUP(BR$1,Conditions!$A:$CT,MATCH($B44&amp;"_m1",Conditions!$S$1:$CT$1,0)+Conditions!$Q$2,FALSE)*BR$19+BR$18*VLOOKUP(BR$1,Conditions!$A:$CT,MATCH($B44&amp;"_m2",Conditions!$S$1:$CT$1,0)+Conditions!$Q$2,FALSE))+VLOOKUP(BR$1,Conditions!$A:$CT,MATCH($B44&amp;"_b",Conditions!$S$1:$CT$1,0)+Conditions!$Q$2,FALSE),"")</f>
        <v>4.7350168558664218E-4</v>
      </c>
      <c r="BS44" s="15">
        <f>IF(BS26,BS26*(VLOOKUP(BS$1,Conditions!$A:$CT,MATCH($B44&amp;"_m1",Conditions!$S$1:$CT$1,0)+Conditions!$Q$2,FALSE)*BS$19+BS$18*VLOOKUP(BS$1,Conditions!$A:$CT,MATCH($B44&amp;"_m2",Conditions!$S$1:$CT$1,0)+Conditions!$Q$2,FALSE))+VLOOKUP(BS$1,Conditions!$A:$CT,MATCH($B44&amp;"_b",Conditions!$S$1:$CT$1,0)+Conditions!$Q$2,FALSE),"")</f>
        <v>4.7697472311838816E-4</v>
      </c>
      <c r="BT44" s="15">
        <f>IF(BT26,BT26*(VLOOKUP(BT$1,Conditions!$A:$CT,MATCH($B44&amp;"_m1",Conditions!$S$1:$CT$1,0)+Conditions!$Q$2,FALSE)*BT$19+BT$18*VLOOKUP(BT$1,Conditions!$A:$CT,MATCH($B44&amp;"_m2",Conditions!$S$1:$CT$1,0)+Conditions!$Q$2,FALSE))+VLOOKUP(BT$1,Conditions!$A:$CT,MATCH($B44&amp;"_b",Conditions!$S$1:$CT$1,0)+Conditions!$Q$2,FALSE),"")</f>
        <v>4.7697472311838816E-4</v>
      </c>
      <c r="BU44" s="15">
        <f>IF(BU26,BU26*(VLOOKUP(BU$1,Conditions!$A:$CT,MATCH($B44&amp;"_m1",Conditions!$S$1:$CT$1,0)+Conditions!$Q$2,FALSE)*BU$19+BU$18*VLOOKUP(BU$1,Conditions!$A:$CT,MATCH($B44&amp;"_m2",Conditions!$S$1:$CT$1,0)+Conditions!$Q$2,FALSE))+VLOOKUP(BU$1,Conditions!$A:$CT,MATCH($B44&amp;"_b",Conditions!$S$1:$CT$1,0)+Conditions!$Q$2,FALSE),"")</f>
        <v>4.7697472311838816E-4</v>
      </c>
      <c r="BV44" s="15">
        <f>IF(BV26,BV26*(VLOOKUP(BV$1,Conditions!$A:$CT,MATCH($B44&amp;"_m1",Conditions!$S$1:$CT$1,0)+Conditions!$Q$2,FALSE)*BV$19+BV$18*VLOOKUP(BV$1,Conditions!$A:$CT,MATCH($B44&amp;"_m2",Conditions!$S$1:$CT$1,0)+Conditions!$Q$2,FALSE))+VLOOKUP(BV$1,Conditions!$A:$CT,MATCH($B44&amp;"_b",Conditions!$S$1:$CT$1,0)+Conditions!$Q$2,FALSE),"")</f>
        <v>4.8218427941600713E-4</v>
      </c>
      <c r="BW44" s="15">
        <f>IF(BW26,BW26*(VLOOKUP(BW$1,Conditions!$A:$CT,MATCH($B44&amp;"_m1",Conditions!$S$1:$CT$1,0)+Conditions!$Q$2,FALSE)*BW$19+BW$18*VLOOKUP(BW$1,Conditions!$A:$CT,MATCH($B44&amp;"_m2",Conditions!$S$1:$CT$1,0)+Conditions!$Q$2,FALSE))+VLOOKUP(BW$1,Conditions!$A:$CT,MATCH($B44&amp;"_b",Conditions!$S$1:$CT$1,0)+Conditions!$Q$2,FALSE),"")</f>
        <v>4.8044776065013414E-4</v>
      </c>
      <c r="BX44" s="15">
        <f>IF(BX26,BX26*(VLOOKUP(BX$1,Conditions!$A:$CT,MATCH($B44&amp;"_m1",Conditions!$S$1:$CT$1,0)+Conditions!$Q$2,FALSE)*BX$19+BX$18*VLOOKUP(BX$1,Conditions!$A:$CT,MATCH($B44&amp;"_m2",Conditions!$S$1:$CT$1,0)+Conditions!$Q$2,FALSE))+VLOOKUP(BX$1,Conditions!$A:$CT,MATCH($B44&amp;"_b",Conditions!$S$1:$CT$1,0)+Conditions!$Q$2,FALSE),"")</f>
        <v>4.8044776065013414E-4</v>
      </c>
      <c r="BY44" s="15">
        <f>IF(BY26,BY26*(VLOOKUP(BY$1,Conditions!$A:$CT,MATCH($B44&amp;"_m1",Conditions!$S$1:$CT$1,0)+Conditions!$Q$2,FALSE)*BY$19+BY$18*VLOOKUP(BY$1,Conditions!$A:$CT,MATCH($B44&amp;"_m2",Conditions!$S$1:$CT$1,0)+Conditions!$Q$2,FALSE))+VLOOKUP(BY$1,Conditions!$A:$CT,MATCH($B44&amp;"_b",Conditions!$S$1:$CT$1,0)+Conditions!$Q$2,FALSE),"")</f>
        <v>4.8044776065013414E-4</v>
      </c>
      <c r="BZ44" s="15">
        <f>IF(BZ26,BZ26*(VLOOKUP(BZ$1,Conditions!$A:$CT,MATCH($B44&amp;"_m1",Conditions!$S$1:$CT$1,0)+Conditions!$Q$2,FALSE)*BZ$19+BZ$18*VLOOKUP(BZ$1,Conditions!$A:$CT,MATCH($B44&amp;"_m2",Conditions!$S$1:$CT$1,0)+Conditions!$Q$2,FALSE))+VLOOKUP(BZ$1,Conditions!$A:$CT,MATCH($B44&amp;"_b",Conditions!$S$1:$CT$1,0)+Conditions!$Q$2,FALSE),"")</f>
        <v>4.8392079818188012E-4</v>
      </c>
      <c r="CA44" s="15">
        <f>IF(CA26,CA26*(VLOOKUP(CA$1,Conditions!$A:$CT,MATCH($B44&amp;"_m1",Conditions!$S$1:$CT$1,0)+Conditions!$Q$2,FALSE)*CA$19+CA$18*VLOOKUP(CA$1,Conditions!$A:$CT,MATCH($B44&amp;"_m2",Conditions!$S$1:$CT$1,0)+Conditions!$Q$2,FALSE))+VLOOKUP(CA$1,Conditions!$A:$CT,MATCH($B44&amp;"_b",Conditions!$S$1:$CT$1,0)+Conditions!$Q$2,FALSE),"")</f>
        <v>4.8218427941600713E-4</v>
      </c>
      <c r="CB44" s="15">
        <f>IF(CB26,CB26*(VLOOKUP(CB$1,Conditions!$A:$CT,MATCH($B44&amp;"_m1",Conditions!$S$1:$CT$1,0)+Conditions!$Q$2,FALSE)*CB$19+CB$18*VLOOKUP(CB$1,Conditions!$A:$CT,MATCH($B44&amp;"_m2",Conditions!$S$1:$CT$1,0)+Conditions!$Q$2,FALSE))+VLOOKUP(CB$1,Conditions!$A:$CT,MATCH($B44&amp;"_b",Conditions!$S$1:$CT$1,0)+Conditions!$Q$2,FALSE),"")</f>
        <v>4.8218427941600713E-4</v>
      </c>
      <c r="CC44" s="15">
        <f>IF(CC26,CC26*(VLOOKUP(CC$1,Conditions!$A:$CT,MATCH($B44&amp;"_m1",Conditions!$S$1:$CT$1,0)+Conditions!$Q$2,FALSE)*CC$19+CC$18*VLOOKUP(CC$1,Conditions!$A:$CT,MATCH($B44&amp;"_m2",Conditions!$S$1:$CT$1,0)+Conditions!$Q$2,FALSE))+VLOOKUP(CC$1,Conditions!$A:$CT,MATCH($B44&amp;"_b",Conditions!$S$1:$CT$1,0)+Conditions!$Q$2,FALSE),"")</f>
        <v>4.8565731694775311E-4</v>
      </c>
      <c r="CD44" s="15">
        <f>IF(CD26,CD26*(VLOOKUP(CD$1,Conditions!$A:$CT,MATCH($B44&amp;"_m1",Conditions!$S$1:$CT$1,0)+Conditions!$Q$2,FALSE)*CD$19+CD$18*VLOOKUP(CD$1,Conditions!$A:$CT,MATCH($B44&amp;"_m2",Conditions!$S$1:$CT$1,0)+Conditions!$Q$2,FALSE))+VLOOKUP(CD$1,Conditions!$A:$CT,MATCH($B44&amp;"_b",Conditions!$S$1:$CT$1,0)+Conditions!$Q$2,FALSE),"")</f>
        <v>4.7697472311838816E-4</v>
      </c>
      <c r="CE44" s="15">
        <f>IF(CE26,CE26*(VLOOKUP(CE$1,Conditions!$A:$CT,MATCH($B44&amp;"_m1",Conditions!$S$1:$CT$1,0)+Conditions!$Q$2,FALSE)*CE$19+CE$18*VLOOKUP(CE$1,Conditions!$A:$CT,MATCH($B44&amp;"_m2",Conditions!$S$1:$CT$1,0)+Conditions!$Q$2,FALSE))+VLOOKUP(CE$1,Conditions!$A:$CT,MATCH($B44&amp;"_b",Conditions!$S$1:$CT$1,0)+Conditions!$Q$2,FALSE),"")</f>
        <v>4.7523820435251517E-4</v>
      </c>
      <c r="CF44" s="15">
        <f>IF(CF26,CF26*(VLOOKUP(CF$1,Conditions!$A:$CT,MATCH($B44&amp;"_m1",Conditions!$S$1:$CT$1,0)+Conditions!$Q$2,FALSE)*CF$19+CF$18*VLOOKUP(CF$1,Conditions!$A:$CT,MATCH($B44&amp;"_m2",Conditions!$S$1:$CT$1,0)+Conditions!$Q$2,FALSE))+VLOOKUP(CF$1,Conditions!$A:$CT,MATCH($B44&amp;"_b",Conditions!$S$1:$CT$1,0)+Conditions!$Q$2,FALSE),"")</f>
        <v>4.8392079818188012E-4</v>
      </c>
      <c r="CG44" s="15">
        <f>IF(CG26,CG26*(VLOOKUP(CG$1,Conditions!$A:$CT,MATCH($B44&amp;"_m1",Conditions!$S$1:$CT$1,0)+Conditions!$Q$2,FALSE)*CG$19+CG$18*VLOOKUP(CG$1,Conditions!$A:$CT,MATCH($B44&amp;"_m2",Conditions!$S$1:$CT$1,0)+Conditions!$Q$2,FALSE))+VLOOKUP(CG$1,Conditions!$A:$CT,MATCH($B44&amp;"_b",Conditions!$S$1:$CT$1,0)+Conditions!$Q$2,FALSE),"")</f>
        <v>4.8565731694775311E-4</v>
      </c>
      <c r="CH44" s="15">
        <f>IF(CH26,CH26*(VLOOKUP(CH$1,Conditions!$A:$CT,MATCH($B44&amp;"_m1",Conditions!$S$1:$CT$1,0)+Conditions!$Q$2,FALSE)*CH$19+CH$18*VLOOKUP(CH$1,Conditions!$A:$CT,MATCH($B44&amp;"_m2",Conditions!$S$1:$CT$1,0)+Conditions!$Q$2,FALSE))+VLOOKUP(CH$1,Conditions!$A:$CT,MATCH($B44&amp;"_b",Conditions!$S$1:$CT$1,0)+Conditions!$Q$2,FALSE),"")</f>
        <v>4.8565731694775311E-4</v>
      </c>
      <c r="CI44" s="15">
        <f>IF(CI26,CI26*(VLOOKUP(CI$1,Conditions!$A:$CT,MATCH($B44&amp;"_m1",Conditions!$S$1:$CT$1,0)+Conditions!$Q$2,FALSE)*CI$19+CI$18*VLOOKUP(CI$1,Conditions!$A:$CT,MATCH($B44&amp;"_m2",Conditions!$S$1:$CT$1,0)+Conditions!$Q$2,FALSE))+VLOOKUP(CI$1,Conditions!$A:$CT,MATCH($B44&amp;"_b",Conditions!$S$1:$CT$1,0)+Conditions!$Q$2,FALSE),"")</f>
        <v>4.8392079818188012E-4</v>
      </c>
      <c r="CJ44" s="15">
        <f>IF(CJ26,CJ26*(VLOOKUP(CJ$1,Conditions!$A:$CT,MATCH($B44&amp;"_m1",Conditions!$S$1:$CT$1,0)+Conditions!$Q$2,FALSE)*CJ$19+CJ$18*VLOOKUP(CJ$1,Conditions!$A:$CT,MATCH($B44&amp;"_m2",Conditions!$S$1:$CT$1,0)+Conditions!$Q$2,FALSE))+VLOOKUP(CJ$1,Conditions!$A:$CT,MATCH($B44&amp;"_b",Conditions!$S$1:$CT$1,0)+Conditions!$Q$2,FALSE),"")</f>
        <v>4.8565731694775311E-4</v>
      </c>
      <c r="CK44" s="15">
        <f>IF(CK26,CK26*(VLOOKUP(CK$1,Conditions!$A:$CT,MATCH($B44&amp;"_m1",Conditions!$S$1:$CT$1,0)+Conditions!$Q$2,FALSE)*CK$19+CK$18*VLOOKUP(CK$1,Conditions!$A:$CT,MATCH($B44&amp;"_m2",Conditions!$S$1:$CT$1,0)+Conditions!$Q$2,FALSE))+VLOOKUP(CK$1,Conditions!$A:$CT,MATCH($B44&amp;"_b",Conditions!$S$1:$CT$1,0)+Conditions!$Q$2,FALSE),"")</f>
        <v>4.8913035447949909E-4</v>
      </c>
      <c r="CL44" s="15">
        <f>IF(CL26,CL26*(VLOOKUP(CL$1,Conditions!$A:$CT,MATCH($B44&amp;"_m1",Conditions!$S$1:$CT$1,0)+Conditions!$Q$2,FALSE)*CL$19+CL$18*VLOOKUP(CL$1,Conditions!$A:$CT,MATCH($B44&amp;"_m2",Conditions!$S$1:$CT$1,0)+Conditions!$Q$2,FALSE))+VLOOKUP(CL$1,Conditions!$A:$CT,MATCH($B44&amp;"_b",Conditions!$S$1:$CT$1,0)+Conditions!$Q$2,FALSE),"")</f>
        <v>4.9086687324537202E-4</v>
      </c>
      <c r="CM44" s="15">
        <f>IF(CM26,CM26*(VLOOKUP(CM$1,Conditions!$A:$CT,MATCH($B44&amp;"_m1",Conditions!$S$1:$CT$1,0)+Conditions!$Q$2,FALSE)*CM$19+CM$18*VLOOKUP(CM$1,Conditions!$A:$CT,MATCH($B44&amp;"_m2",Conditions!$S$1:$CT$1,0)+Conditions!$Q$2,FALSE))+VLOOKUP(CM$1,Conditions!$A:$CT,MATCH($B44&amp;"_b",Conditions!$S$1:$CT$1,0)+Conditions!$Q$2,FALSE),"")</f>
        <v>4.8565731694775311E-4</v>
      </c>
      <c r="CN44" s="15">
        <f>IF(CN26,CN26*(VLOOKUP(CN$1,Conditions!$A:$CT,MATCH($B44&amp;"_m1",Conditions!$S$1:$CT$1,0)+Conditions!$Q$2,FALSE)*CN$19+CN$18*VLOOKUP(CN$1,Conditions!$A:$CT,MATCH($B44&amp;"_m2",Conditions!$S$1:$CT$1,0)+Conditions!$Q$2,FALSE))+VLOOKUP(CN$1,Conditions!$A:$CT,MATCH($B44&amp;"_b",Conditions!$S$1:$CT$1,0)+Conditions!$Q$2,FALSE),"")</f>
        <v>7.6568331041032556E-4</v>
      </c>
      <c r="CO44" s="15">
        <f>IF(CO26,CO26*(VLOOKUP(CO$1,Conditions!$A:$CT,MATCH($B44&amp;"_m1",Conditions!$S$1:$CT$1,0)+Conditions!$Q$2,FALSE)*CO$19+CO$18*VLOOKUP(CO$1,Conditions!$A:$CT,MATCH($B44&amp;"_m2",Conditions!$S$1:$CT$1,0)+Conditions!$Q$2,FALSE))+VLOOKUP(CO$1,Conditions!$A:$CT,MATCH($B44&amp;"_b",Conditions!$S$1:$CT$1,0)+Conditions!$Q$2,FALSE),"")</f>
        <v>6.991362860215664E-4</v>
      </c>
      <c r="CP44" s="15">
        <f>IF(CP26,CP26*(VLOOKUP(CP$1,Conditions!$A:$CT,MATCH($B44&amp;"_m1",Conditions!$S$1:$CT$1,0)+Conditions!$Q$2,FALSE)*CP$19+CP$18*VLOOKUP(CP$1,Conditions!$A:$CT,MATCH($B44&amp;"_m2",Conditions!$S$1:$CT$1,0)+Conditions!$Q$2,FALSE))+VLOOKUP(CP$1,Conditions!$A:$CT,MATCH($B44&amp;"_b",Conditions!$S$1:$CT$1,0)+Conditions!$Q$2,FALSE),"")</f>
        <v>6.8474774020778047E-4</v>
      </c>
      <c r="CQ44" s="15">
        <f>IF(CQ26,CQ26*(VLOOKUP(CQ$1,Conditions!$A:$CT,MATCH($B44&amp;"_m1",Conditions!$S$1:$CT$1,0)+Conditions!$Q$2,FALSE)*CQ$19+CQ$18*VLOOKUP(CQ$1,Conditions!$A:$CT,MATCH($B44&amp;"_m2",Conditions!$S$1:$CT$1,0)+Conditions!$Q$2,FALSE))+VLOOKUP(CQ$1,Conditions!$A:$CT,MATCH($B44&amp;"_b",Conditions!$S$1:$CT$1,0)+Conditions!$Q$2,FALSE),"")</f>
        <v>6.8654630843450375E-4</v>
      </c>
      <c r="CR44" s="15">
        <f>IF(CR26,CR26*(VLOOKUP(CR$1,Conditions!$A:$CT,MATCH($B44&amp;"_m1",Conditions!$S$1:$CT$1,0)+Conditions!$Q$2,FALSE)*CR$19+CR$18*VLOOKUP(CR$1,Conditions!$A:$CT,MATCH($B44&amp;"_m2",Conditions!$S$1:$CT$1,0)+Conditions!$Q$2,FALSE))+VLOOKUP(CR$1,Conditions!$A:$CT,MATCH($B44&amp;"_b",Conditions!$S$1:$CT$1,0)+Conditions!$Q$2,FALSE),"")</f>
        <v>6.7575489907416438E-4</v>
      </c>
      <c r="CS44" s="15">
        <f>IF(CS26,CS26*(VLOOKUP(CS$1,Conditions!$A:$CT,MATCH($B44&amp;"_m1",Conditions!$S$1:$CT$1,0)+Conditions!$Q$2,FALSE)*CS$19+CS$18*VLOOKUP(CS$1,Conditions!$A:$CT,MATCH($B44&amp;"_m2",Conditions!$S$1:$CT$1,0)+Conditions!$Q$2,FALSE))+VLOOKUP(CS$1,Conditions!$A:$CT,MATCH($B44&amp;"_b",Conditions!$S$1:$CT$1,0)+Conditions!$Q$2,FALSE),"")</f>
        <v>6.991362860215664E-4</v>
      </c>
      <c r="CT44" s="15">
        <f>IF(CT26,CT26*(VLOOKUP(CT$1,Conditions!$A:$CT,MATCH($B44&amp;"_m1",Conditions!$S$1:$CT$1,0)+Conditions!$Q$2,FALSE)*CT$19+CT$18*VLOOKUP(CT$1,Conditions!$A:$CT,MATCH($B44&amp;"_m2",Conditions!$S$1:$CT$1,0)+Conditions!$Q$2,FALSE))+VLOOKUP(CT$1,Conditions!$A:$CT,MATCH($B44&amp;"_b",Conditions!$S$1:$CT$1,0)+Conditions!$Q$2,FALSE),"")</f>
        <v>6.8474774020778047E-4</v>
      </c>
      <c r="CU44" s="15">
        <f>IF(CU26,CU26*(VLOOKUP(CU$1,Conditions!$A:$CT,MATCH($B44&amp;"_m1",Conditions!$S$1:$CT$1,0)+Conditions!$Q$2,FALSE)*CU$19+CU$18*VLOOKUP(CU$1,Conditions!$A:$CT,MATCH($B44&amp;"_m2",Conditions!$S$1:$CT$1,0)+Conditions!$Q$2,FALSE))+VLOOKUP(CU$1,Conditions!$A:$CT,MATCH($B44&amp;"_b",Conditions!$S$1:$CT$1,0)+Conditions!$Q$2,FALSE),"")</f>
        <v>6.8834487666122703E-4</v>
      </c>
      <c r="CV44" s="15">
        <f>IF(CV26,CV26*(VLOOKUP(CV$1,Conditions!$A:$CT,MATCH($B44&amp;"_m1",Conditions!$S$1:$CT$1,0)+Conditions!$Q$2,FALSE)*CV$19+CV$18*VLOOKUP(CV$1,Conditions!$A:$CT,MATCH($B44&amp;"_m2",Conditions!$S$1:$CT$1,0)+Conditions!$Q$2,FALSE))+VLOOKUP(CV$1,Conditions!$A:$CT,MATCH($B44&amp;"_b",Conditions!$S$1:$CT$1,0)+Conditions!$Q$2,FALSE),"")</f>
        <v>6.9194201311467338E-4</v>
      </c>
      <c r="CW44" s="15">
        <f>IF(CW26,CW26*(VLOOKUP(CW$1,Conditions!$A:$CT,MATCH($B44&amp;"_m1",Conditions!$S$1:$CT$1,0)+Conditions!$Q$2,FALSE)*CW$19+CW$18*VLOOKUP(CW$1,Conditions!$A:$CT,MATCH($B44&amp;"_m2",Conditions!$S$1:$CT$1,0)+Conditions!$Q$2,FALSE))+VLOOKUP(CW$1,Conditions!$A:$CT,MATCH($B44&amp;"_b",Conditions!$S$1:$CT$1,0)+Conditions!$Q$2,FALSE),"")</f>
        <v>6.991362860215664E-4</v>
      </c>
      <c r="CX44" s="15">
        <f>IF(CX26,CX26*(VLOOKUP(CX$1,Conditions!$A:$CT,MATCH($B44&amp;"_m1",Conditions!$S$1:$CT$1,0)+Conditions!$Q$2,FALSE)*CX$19+CX$18*VLOOKUP(CX$1,Conditions!$A:$CT,MATCH($B44&amp;"_m2",Conditions!$S$1:$CT$1,0)+Conditions!$Q$2,FALSE))+VLOOKUP(CX$1,Conditions!$A:$CT,MATCH($B44&amp;"_b",Conditions!$S$1:$CT$1,0)+Conditions!$Q$2,FALSE),"")</f>
        <v>7.0273342247501275E-4</v>
      </c>
      <c r="CY44" s="15">
        <f>IF(CY26,CY26*(VLOOKUP(CY$1,Conditions!$A:$CT,MATCH($B44&amp;"_m1",Conditions!$S$1:$CT$1,0)+Conditions!$Q$2,FALSE)*CY$19+CY$18*VLOOKUP(CY$1,Conditions!$A:$CT,MATCH($B44&amp;"_m2",Conditions!$S$1:$CT$1,0)+Conditions!$Q$2,FALSE))+VLOOKUP(CY$1,Conditions!$A:$CT,MATCH($B44&amp;"_b",Conditions!$S$1:$CT$1,0)+Conditions!$Q$2,FALSE),"")</f>
        <v>7.0273342247501275E-4</v>
      </c>
      <c r="CZ44" s="15">
        <f>IF(CZ26,CZ26*(VLOOKUP(CZ$1,Conditions!$A:$CT,MATCH($B44&amp;"_m1",Conditions!$S$1:$CT$1,0)+Conditions!$Q$2,FALSE)*CZ$19+CZ$18*VLOOKUP(CZ$1,Conditions!$A:$CT,MATCH($B44&amp;"_m2",Conditions!$S$1:$CT$1,0)+Conditions!$Q$2,FALSE))+VLOOKUP(CZ$1,Conditions!$A:$CT,MATCH($B44&amp;"_b",Conditions!$S$1:$CT$1,0)+Conditions!$Q$2,FALSE),"")</f>
        <v>7.1352483183535211E-4</v>
      </c>
      <c r="DA44" s="15">
        <f>IF(DA26,DA26*(VLOOKUP(DA$1,Conditions!$A:$CT,MATCH($B44&amp;"_m1",Conditions!$S$1:$CT$1,0)+Conditions!$Q$2,FALSE)*DA$19+DA$18*VLOOKUP(DA$1,Conditions!$A:$CT,MATCH($B44&amp;"_m2",Conditions!$S$1:$CT$1,0)+Conditions!$Q$2,FALSE))+VLOOKUP(DA$1,Conditions!$A:$CT,MATCH($B44&amp;"_b",Conditions!$S$1:$CT$1,0)+Conditions!$Q$2,FALSE),"")</f>
        <v>7.1892053651552174E-4</v>
      </c>
      <c r="DB44" s="15">
        <f>IF(DB26,DB26*(VLOOKUP(DB$1,Conditions!$A:$CT,MATCH($B44&amp;"_m1",Conditions!$S$1:$CT$1,0)+Conditions!$Q$2,FALSE)*DB$19+DB$18*VLOOKUP(DB$1,Conditions!$A:$CT,MATCH($B44&amp;"_m2",Conditions!$S$1:$CT$1,0)+Conditions!$Q$2,FALSE))+VLOOKUP(DB$1,Conditions!$A:$CT,MATCH($B44&amp;"_b",Conditions!$S$1:$CT$1,0)+Conditions!$Q$2,FALSE),"")</f>
        <v>7.782732879973881E-4</v>
      </c>
      <c r="DC44" s="15">
        <f>IF(DC26,DC26*(VLOOKUP(DC$1,Conditions!$A:$CT,MATCH($B44&amp;"_m1",Conditions!$S$1:$CT$1,0)+Conditions!$Q$2,FALSE)*DC$19+DC$18*VLOOKUP(DC$1,Conditions!$A:$CT,MATCH($B44&amp;"_m2",Conditions!$S$1:$CT$1,0)+Conditions!$Q$2,FALSE))+VLOOKUP(DC$1,Conditions!$A:$CT,MATCH($B44&amp;"_b",Conditions!$S$1:$CT$1,0)+Conditions!$Q$2,FALSE),"")</f>
        <v>7.6748187863704873E-4</v>
      </c>
      <c r="DD44" s="15">
        <f>IF(DD26,DD26*(VLOOKUP(DD$1,Conditions!$A:$CT,MATCH($B44&amp;"_m1",Conditions!$S$1:$CT$1,0)+Conditions!$Q$2,FALSE)*DD$19+DD$18*VLOOKUP(DD$1,Conditions!$A:$CT,MATCH($B44&amp;"_m2",Conditions!$S$1:$CT$1,0)+Conditions!$Q$2,FALSE))+VLOOKUP(DD$1,Conditions!$A:$CT,MATCH($B44&amp;"_b",Conditions!$S$1:$CT$1,0)+Conditions!$Q$2,FALSE),"")</f>
        <v>7.8187042445083444E-4</v>
      </c>
      <c r="DE44" s="15">
        <f>IF(DE26,DE26*(VLOOKUP(DE$1,Conditions!$A:$CT,MATCH($B44&amp;"_m1",Conditions!$S$1:$CT$1,0)+Conditions!$Q$2,FALSE)*DE$19+DE$18*VLOOKUP(DE$1,Conditions!$A:$CT,MATCH($B44&amp;"_m2",Conditions!$S$1:$CT$1,0)+Conditions!$Q$2,FALSE))+VLOOKUP(DE$1,Conditions!$A:$CT,MATCH($B44&amp;"_b",Conditions!$S$1:$CT$1,0)+Conditions!$Q$2,FALSE),"")</f>
        <v>7.9086326558445064E-4</v>
      </c>
      <c r="DF44" s="15">
        <f>IF(DF26,DF26*(VLOOKUP(DF$1,Conditions!$A:$CT,MATCH($B44&amp;"_m1",Conditions!$S$1:$CT$1,0)+Conditions!$Q$2,FALSE)*DF$19+DF$18*VLOOKUP(DF$1,Conditions!$A:$CT,MATCH($B44&amp;"_m2",Conditions!$S$1:$CT$1,0)+Conditions!$Q$2,FALSE))+VLOOKUP(DF$1,Conditions!$A:$CT,MATCH($B44&amp;"_b",Conditions!$S$1:$CT$1,0)+Conditions!$Q$2,FALSE),"")</f>
        <v>7.8906469735772746E-4</v>
      </c>
      <c r="DG44" s="15">
        <f>IF(DG26,DG26*(VLOOKUP(DG$1,Conditions!$A:$CT,MATCH($B44&amp;"_m1",Conditions!$S$1:$CT$1,0)+Conditions!$Q$2,FALSE)*DG$19+DG$18*VLOOKUP(DG$1,Conditions!$A:$CT,MATCH($B44&amp;"_m2",Conditions!$S$1:$CT$1,0)+Conditions!$Q$2,FALSE))+VLOOKUP(DG$1,Conditions!$A:$CT,MATCH($B44&amp;"_b",Conditions!$S$1:$CT$1,0)+Conditions!$Q$2,FALSE),"")</f>
        <v>8.2143892543874546E-4</v>
      </c>
      <c r="DH44" s="15">
        <f>IF(DH26,DH26*(VLOOKUP(DH$1,Conditions!$A:$CT,MATCH($B44&amp;"_m1",Conditions!$S$1:$CT$1,0)+Conditions!$Q$2,FALSE)*DH$19+DH$18*VLOOKUP(DH$1,Conditions!$A:$CT,MATCH($B44&amp;"_m2",Conditions!$S$1:$CT$1,0)+Conditions!$Q$2,FALSE))+VLOOKUP(DH$1,Conditions!$A:$CT,MATCH($B44&amp;"_b",Conditions!$S$1:$CT$1,0)+Conditions!$Q$2,FALSE),"")</f>
        <v>7.7287758331721836E-4</v>
      </c>
      <c r="DI44" s="15">
        <f>IF(DI26,DI26*(VLOOKUP(DI$1,Conditions!$A:$CT,MATCH($B44&amp;"_m1",Conditions!$S$1:$CT$1,0)+Conditions!$Q$2,FALSE)*DI$19+DI$18*VLOOKUP(DI$1,Conditions!$A:$CT,MATCH($B44&amp;"_m2",Conditions!$S$1:$CT$1,0)+Conditions!$Q$2,FALSE))+VLOOKUP(DI$1,Conditions!$A:$CT,MATCH($B44&amp;"_b",Conditions!$S$1:$CT$1,0)+Conditions!$Q$2,FALSE),"")</f>
        <v>7.7467615154394164E-4</v>
      </c>
      <c r="DJ44" s="15">
        <f>IF(DJ26,DJ26*(VLOOKUP(DJ$1,Conditions!$A:$CT,MATCH($B44&amp;"_m1",Conditions!$S$1:$CT$1,0)+Conditions!$Q$2,FALSE)*DJ$19+DJ$18*VLOOKUP(DJ$1,Conditions!$A:$CT,MATCH($B44&amp;"_m2",Conditions!$S$1:$CT$1,0)+Conditions!$Q$2,FALSE))+VLOOKUP(DJ$1,Conditions!$A:$CT,MATCH($B44&amp;"_b",Conditions!$S$1:$CT$1,0)+Conditions!$Q$2,FALSE),"")</f>
        <v>7.3690621878275391E-4</v>
      </c>
      <c r="DK44" s="15">
        <f>IF(DK26,DK26*(VLOOKUP(DK$1,Conditions!$A:$CT,MATCH($B44&amp;"_m1",Conditions!$S$1:$CT$1,0)+Conditions!$Q$2,FALSE)*DK$19+DK$18*VLOOKUP(DK$1,Conditions!$A:$CT,MATCH($B44&amp;"_m2",Conditions!$S$1:$CT$1,0)+Conditions!$Q$2,FALSE))+VLOOKUP(DK$1,Conditions!$A:$CT,MATCH($B44&amp;"_b",Conditions!$S$1:$CT$1,0)+Conditions!$Q$2,FALSE),"")</f>
        <v>7.4589905991637E-4</v>
      </c>
      <c r="DL44" s="15">
        <f>IF(DL26,DL26*(VLOOKUP(DL$1,Conditions!$A:$CT,MATCH($B44&amp;"_m1",Conditions!$S$1:$CT$1,0)+Conditions!$Q$2,FALSE)*DL$19+DL$18*VLOOKUP(DL$1,Conditions!$A:$CT,MATCH($B44&amp;"_m2",Conditions!$S$1:$CT$1,0)+Conditions!$Q$2,FALSE))+VLOOKUP(DL$1,Conditions!$A:$CT,MATCH($B44&amp;"_b",Conditions!$S$1:$CT$1,0)+Conditions!$Q$2,FALSE),"")</f>
        <v>7.29711945875861E-4</v>
      </c>
      <c r="DM44" s="15">
        <f>IF(DM26,DM26*(VLOOKUP(DM$1,Conditions!$A:$CT,MATCH($B44&amp;"_m1",Conditions!$S$1:$CT$1,0)+Conditions!$Q$2,FALSE)*DM$19+DM$18*VLOOKUP(DM$1,Conditions!$A:$CT,MATCH($B44&amp;"_m2",Conditions!$S$1:$CT$1,0)+Conditions!$Q$2,FALSE))+VLOOKUP(DM$1,Conditions!$A:$CT,MATCH($B44&amp;"_b",Conditions!$S$1:$CT$1,0)+Conditions!$Q$2,FALSE),"")</f>
        <v>7.7107901509049529E-4</v>
      </c>
      <c r="DN44" s="15">
        <f>IF(DN26,DN26*(VLOOKUP(DN$1,Conditions!$A:$CT,MATCH($B44&amp;"_m1",Conditions!$S$1:$CT$1,0)+Conditions!$Q$2,FALSE)*DN$19+DN$18*VLOOKUP(DN$1,Conditions!$A:$CT,MATCH($B44&amp;"_m2",Conditions!$S$1:$CT$1,0)+Conditions!$Q$2,FALSE))+VLOOKUP(DN$1,Conditions!$A:$CT,MATCH($B44&amp;"_b",Conditions!$S$1:$CT$1,0)+Conditions!$Q$2,FALSE),"")</f>
        <v>7.3510765055603085E-4</v>
      </c>
      <c r="DO44" s="15">
        <f>IF(DO26,DO26*(VLOOKUP(DO$1,Conditions!$A:$CT,MATCH($B44&amp;"_m1",Conditions!$S$1:$CT$1,0)+Conditions!$Q$2,FALSE)*DO$19+DO$18*VLOOKUP(DO$1,Conditions!$A:$CT,MATCH($B44&amp;"_m2",Conditions!$S$1:$CT$1,0)+Conditions!$Q$2,FALSE))+VLOOKUP(DO$1,Conditions!$A:$CT,MATCH($B44&amp;"_b",Conditions!$S$1:$CT$1,0)+Conditions!$Q$2,FALSE),"")</f>
        <v>7.782732879973881E-4</v>
      </c>
      <c r="DP44" s="15">
        <f>IF(DP26,DP26*(VLOOKUP(DP$1,Conditions!$A:$CT,MATCH($B44&amp;"_m1",Conditions!$S$1:$CT$1,0)+Conditions!$Q$2,FALSE)*DP$19+DP$18*VLOOKUP(DP$1,Conditions!$A:$CT,MATCH($B44&amp;"_m2",Conditions!$S$1:$CT$1,0)+Conditions!$Q$2,FALSE))+VLOOKUP(DP$1,Conditions!$A:$CT,MATCH($B44&amp;"_b",Conditions!$S$1:$CT$1,0)+Conditions!$Q$2,FALSE),"")</f>
        <v>7.6568331041032556E-4</v>
      </c>
      <c r="DQ44" s="15">
        <f>IF(DQ26,DQ26*(VLOOKUP(DQ$1,Conditions!$A:$CT,MATCH($B44&amp;"_m1",Conditions!$S$1:$CT$1,0)+Conditions!$Q$2,FALSE)*DQ$19+DQ$18*VLOOKUP(DQ$1,Conditions!$A:$CT,MATCH($B44&amp;"_m2",Conditions!$S$1:$CT$1,0)+Conditions!$Q$2,FALSE))+VLOOKUP(DQ$1,Conditions!$A:$CT,MATCH($B44&amp;"_b",Conditions!$S$1:$CT$1,0)+Conditions!$Q$2,FALSE),"")</f>
        <v>6.7215776262071804E-4</v>
      </c>
      <c r="DR44" s="15">
        <f>IF(DR26,DR26*(VLOOKUP(DR$1,Conditions!$A:$CT,MATCH($B44&amp;"_m1",Conditions!$S$1:$CT$1,0)+Conditions!$Q$2,FALSE)*DR$19+DR$18*VLOOKUP(DR$1,Conditions!$A:$CT,MATCH($B44&amp;"_m2",Conditions!$S$1:$CT$1,0)+Conditions!$Q$2,FALSE))+VLOOKUP(DR$1,Conditions!$A:$CT,MATCH($B44&amp;"_b",Conditions!$S$1:$CT$1,0)+Conditions!$Q$2,FALSE),"")</f>
        <v>7.2071910474224492E-4</v>
      </c>
      <c r="DS44" s="15">
        <f>IF(DS26,DS26*(VLOOKUP(DS$1,Conditions!$A:$CT,MATCH($B44&amp;"_m1",Conditions!$S$1:$CT$1,0)+Conditions!$Q$2,FALSE)*DS$19+DS$18*VLOOKUP(DS$1,Conditions!$A:$CT,MATCH($B44&amp;"_m2",Conditions!$S$1:$CT$1,0)+Conditions!$Q$2,FALSE))+VLOOKUP(DS$1,Conditions!$A:$CT,MATCH($B44&amp;"_b",Conditions!$S$1:$CT$1,0)+Conditions!$Q$2,FALSE),"")</f>
        <v>7.2611480942241465E-4</v>
      </c>
      <c r="DT44" s="15">
        <f>IF(DT26,DT26*(VLOOKUP(DT$1,Conditions!$A:$CT,MATCH($B44&amp;"_m1",Conditions!$S$1:$CT$1,0)+Conditions!$Q$2,FALSE)*DT$19+DT$18*VLOOKUP(DT$1,Conditions!$A:$CT,MATCH($B44&amp;"_m2",Conditions!$S$1:$CT$1,0)+Conditions!$Q$2,FALSE))+VLOOKUP(DT$1,Conditions!$A:$CT,MATCH($B44&amp;"_b",Conditions!$S$1:$CT$1,0)+Conditions!$Q$2,FALSE),"")</f>
        <v>6.5956778503365539E-4</v>
      </c>
      <c r="DU44" s="15">
        <f>IF(DU26,DU26*(VLOOKUP(DU$1,Conditions!$A:$CT,MATCH($B44&amp;"_m1",Conditions!$S$1:$CT$1,0)+Conditions!$Q$2,FALSE)*DU$19+DU$18*VLOOKUP(DU$1,Conditions!$A:$CT,MATCH($B44&amp;"_m2",Conditions!$S$1:$CT$1,0)+Conditions!$Q$2,FALSE))+VLOOKUP(DU$1,Conditions!$A:$CT,MATCH($B44&amp;"_b",Conditions!$S$1:$CT$1,0)+Conditions!$Q$2,FALSE),"")</f>
        <v>7.8366899267755773E-4</v>
      </c>
      <c r="DV44" s="15">
        <f>IF(DV26,DV26*(VLOOKUP(DV$1,Conditions!$A:$CT,MATCH($B44&amp;"_m1",Conditions!$S$1:$CT$1,0)+Conditions!$Q$2,FALSE)*DV$19+DV$18*VLOOKUP(DV$1,Conditions!$A:$CT,MATCH($B44&amp;"_m2",Conditions!$S$1:$CT$1,0)+Conditions!$Q$2,FALSE))+VLOOKUP(DV$1,Conditions!$A:$CT,MATCH($B44&amp;"_b",Conditions!$S$1:$CT$1,0)+Conditions!$Q$2,FALSE),"")</f>
        <v>6.5956778503365539E-4</v>
      </c>
      <c r="DW44" s="15">
        <f>IF(DW26,DW26*(VLOOKUP(DW$1,Conditions!$A:$CT,MATCH($B44&amp;"_m1",Conditions!$S$1:$CT$1,0)+Conditions!$Q$2,FALSE)*DW$19+DW$18*VLOOKUP(DW$1,Conditions!$A:$CT,MATCH($B44&amp;"_m2",Conditions!$S$1:$CT$1,0)+Conditions!$Q$2,FALSE))+VLOOKUP(DW$1,Conditions!$A:$CT,MATCH($B44&amp;"_b",Conditions!$S$1:$CT$1,0)+Conditions!$Q$2,FALSE),"")</f>
        <v>7.5309333282326302E-4</v>
      </c>
      <c r="DX44" s="15">
        <f>IF(DX26,DX26*(VLOOKUP(DX$1,Conditions!$A:$CT,MATCH($B44&amp;"_m1",Conditions!$S$1:$CT$1,0)+Conditions!$Q$2,FALSE)*DX$19+DX$18*VLOOKUP(DX$1,Conditions!$A:$CT,MATCH($B44&amp;"_m2",Conditions!$S$1:$CT$1,0)+Conditions!$Q$2,FALSE))+VLOOKUP(DX$1,Conditions!$A:$CT,MATCH($B44&amp;"_b",Conditions!$S$1:$CT$1,0)+Conditions!$Q$2,FALSE),"")</f>
        <v>7.620861739568791E-4</v>
      </c>
      <c r="DY44" s="15">
        <f>IF(DY26,DY26*(VLOOKUP(DY$1,Conditions!$A:$CT,MATCH($B44&amp;"_m1",Conditions!$S$1:$CT$1,0)+Conditions!$Q$2,FALSE)*DY$19+DY$18*VLOOKUP(DY$1,Conditions!$A:$CT,MATCH($B44&amp;"_m2",Conditions!$S$1:$CT$1,0)+Conditions!$Q$2,FALSE))+VLOOKUP(DY$1,Conditions!$A:$CT,MATCH($B44&amp;"_b",Conditions!$S$1:$CT$1,0)+Conditions!$Q$2,FALSE),"")</f>
        <v>7.620861739568791E-4</v>
      </c>
      <c r="DZ44" s="15">
        <f>IF(DZ26,DZ26*(VLOOKUP(DZ$1,Conditions!$A:$CT,MATCH($B44&amp;"_m1",Conditions!$S$1:$CT$1,0)+Conditions!$Q$2,FALSE)*DZ$19+DZ$18*VLOOKUP(DZ$1,Conditions!$A:$CT,MATCH($B44&amp;"_m2",Conditions!$S$1:$CT$1,0)+Conditions!$Q$2,FALSE))+VLOOKUP(DZ$1,Conditions!$A:$CT,MATCH($B44&amp;"_b",Conditions!$S$1:$CT$1,0)+Conditions!$Q$2,FALSE),"")</f>
        <v>7.6568331041032556E-4</v>
      </c>
      <c r="EA44" s="15">
        <f>IF(EA26,EA26*(VLOOKUP(EA$1,Conditions!$A:$CT,MATCH($B44&amp;"_m1",Conditions!$S$1:$CT$1,0)+Conditions!$Q$2,FALSE)*EA$19+EA$18*VLOOKUP(EA$1,Conditions!$A:$CT,MATCH($B44&amp;"_m2",Conditions!$S$1:$CT$1,0)+Conditions!$Q$2,FALSE))+VLOOKUP(EA$1,Conditions!$A:$CT,MATCH($B44&amp;"_b",Conditions!$S$1:$CT$1,0)+Conditions!$Q$2,FALSE),"")</f>
        <v>6.5498531561606233E-4</v>
      </c>
      <c r="EB44" s="15">
        <f>IF(EB26,EB26*(VLOOKUP(EB$1,Conditions!$A:$CT,MATCH($B44&amp;"_m1",Conditions!$S$1:$CT$1,0)+Conditions!$Q$2,FALSE)*EB$19+EB$18*VLOOKUP(EB$1,Conditions!$A:$CT,MATCH($B44&amp;"_m2",Conditions!$S$1:$CT$1,0)+Conditions!$Q$2,FALSE))+VLOOKUP(EB$1,Conditions!$A:$CT,MATCH($B44&amp;"_b",Conditions!$S$1:$CT$1,0)+Conditions!$Q$2,FALSE),"")</f>
        <v>7.669784856024752E-4</v>
      </c>
      <c r="EC44" s="15">
        <f>IF(EC26,EC26*(VLOOKUP(EC$1,Conditions!$A:$CT,MATCH($B44&amp;"_m1",Conditions!$S$1:$CT$1,0)+Conditions!$Q$2,FALSE)*EC$19+EC$18*VLOOKUP(EC$1,Conditions!$A:$CT,MATCH($B44&amp;"_m2",Conditions!$S$1:$CT$1,0)+Conditions!$Q$2,FALSE))+VLOOKUP(EC$1,Conditions!$A:$CT,MATCH($B44&amp;"_b",Conditions!$S$1:$CT$1,0)+Conditions!$Q$2,FALSE),"")</f>
        <v>6.2247116949097462E-4</v>
      </c>
      <c r="ED44" s="15">
        <f>IF(ED26,ED26*(VLOOKUP(ED$1,Conditions!$A:$CT,MATCH($B44&amp;"_m1",Conditions!$S$1:$CT$1,0)+Conditions!$Q$2,FALSE)*ED$19+ED$18*VLOOKUP(ED$1,Conditions!$A:$CT,MATCH($B44&amp;"_m2",Conditions!$S$1:$CT$1,0)+Conditions!$Q$2,FALSE))+VLOOKUP(ED$1,Conditions!$A:$CT,MATCH($B44&amp;"_b",Conditions!$S$1:$CT$1,0)+Conditions!$Q$2,FALSE),"")</f>
        <v>6.0802043787982455E-4</v>
      </c>
      <c r="EE44" s="15">
        <f>IF(EE26,EE26*(VLOOKUP(EE$1,Conditions!$A:$CT,MATCH($B44&amp;"_m1",Conditions!$S$1:$CT$1,0)+Conditions!$Q$2,FALSE)*EE$19+EE$18*VLOOKUP(EE$1,Conditions!$A:$CT,MATCH($B44&amp;"_m2",Conditions!$S$1:$CT$1,0)+Conditions!$Q$2,FALSE))+VLOOKUP(EE$1,Conditions!$A:$CT,MATCH($B44&amp;"_b",Conditions!$S$1:$CT$1,0)+Conditions!$Q$2,FALSE),"")</f>
        <v>6.2789019384515594E-4</v>
      </c>
      <c r="EF44" s="15">
        <f>IF(EF26,EF26*(VLOOKUP(EF$1,Conditions!$A:$CT,MATCH($B44&amp;"_m1",Conditions!$S$1:$CT$1,0)+Conditions!$Q$2,FALSE)*EF$19+EF$18*VLOOKUP(EF$1,Conditions!$A:$CT,MATCH($B44&amp;"_m2",Conditions!$S$1:$CT$1,0)+Conditions!$Q$2,FALSE))+VLOOKUP(EF$1,Conditions!$A:$CT,MATCH($B44&amp;"_b",Conditions!$S$1:$CT$1,0)+Conditions!$Q$2,FALSE),"")</f>
        <v>6.242775109423684E-4</v>
      </c>
      <c r="EG44" s="15">
        <f>IF(EG26,EG26*(VLOOKUP(EG$1,Conditions!$A:$CT,MATCH($B44&amp;"_m1",Conditions!$S$1:$CT$1,0)+Conditions!$Q$2,FALSE)*EG$19+EG$18*VLOOKUP(EG$1,Conditions!$A:$CT,MATCH($B44&amp;"_m2",Conditions!$S$1:$CT$1,0)+Conditions!$Q$2,FALSE))+VLOOKUP(EG$1,Conditions!$A:$CT,MATCH($B44&amp;"_b",Conditions!$S$1:$CT$1,0)+Conditions!$Q$2,FALSE),"")</f>
        <v>6.1705214513679341E-4</v>
      </c>
      <c r="EH44" s="15">
        <f>IF(EH26,EH26*(VLOOKUP(EH$1,Conditions!$A:$CT,MATCH($B44&amp;"_m1",Conditions!$S$1:$CT$1,0)+Conditions!$Q$2,FALSE)*EH$19+EH$18*VLOOKUP(EH$1,Conditions!$A:$CT,MATCH($B44&amp;"_m2",Conditions!$S$1:$CT$1,0)+Conditions!$Q$2,FALSE))+VLOOKUP(EH$1,Conditions!$A:$CT,MATCH($B44&amp;"_b",Conditions!$S$1:$CT$1,0)+Conditions!$Q$2,FALSE),"")</f>
        <v>6.0802043787982455E-4</v>
      </c>
      <c r="EI44" s="15">
        <f>IF(EI26,EI26*(VLOOKUP(EI$1,Conditions!$A:$CT,MATCH($B44&amp;"_m1",Conditions!$S$1:$CT$1,0)+Conditions!$Q$2,FALSE)*EI$19+EI$18*VLOOKUP(EI$1,Conditions!$A:$CT,MATCH($B44&amp;"_m2",Conditions!$S$1:$CT$1,0)+Conditions!$Q$2,FALSE))+VLOOKUP(EI$1,Conditions!$A:$CT,MATCH($B44&amp;"_b",Conditions!$S$1:$CT$1,0)+Conditions!$Q$2,FALSE),"")</f>
        <v>6.1343946223400587E-4</v>
      </c>
      <c r="EJ44" s="15">
        <f>IF(EJ26,EJ26*(VLOOKUP(EJ$1,Conditions!$A:$CT,MATCH($B44&amp;"_m1",Conditions!$S$1:$CT$1,0)+Conditions!$Q$2,FALSE)*EJ$19+EJ$18*VLOOKUP(EJ$1,Conditions!$A:$CT,MATCH($B44&amp;"_m2",Conditions!$S$1:$CT$1,0)+Conditions!$Q$2,FALSE))+VLOOKUP(EJ$1,Conditions!$A:$CT,MATCH($B44&amp;"_b",Conditions!$S$1:$CT$1,0)+Conditions!$Q$2,FALSE),"")</f>
        <v>6.0440775497703711E-4</v>
      </c>
      <c r="EK44" s="15">
        <f>IF(EK26,EK26*(VLOOKUP(EK$1,Conditions!$A:$CT,MATCH($B44&amp;"_m1",Conditions!$S$1:$CT$1,0)+Conditions!$Q$2,FALSE)*EK$19+EK$18*VLOOKUP(EK$1,Conditions!$A:$CT,MATCH($B44&amp;"_m2",Conditions!$S$1:$CT$1,0)+Conditions!$Q$2,FALSE))+VLOOKUP(EK$1,Conditions!$A:$CT,MATCH($B44&amp;"_b",Conditions!$S$1:$CT$1,0)+Conditions!$Q$2,FALSE),"")</f>
        <v>5.6578703592215609E-4</v>
      </c>
      <c r="EL44" s="15">
        <f>IF(EL26,EL26*(VLOOKUP(EL$1,Conditions!$A:$CT,MATCH($B44&amp;"_m1",Conditions!$S$1:$CT$1,0)+Conditions!$Q$2,FALSE)*EL$19+EL$18*VLOOKUP(EL$1,Conditions!$A:$CT,MATCH($B44&amp;"_m2",Conditions!$S$1:$CT$1,0)+Conditions!$Q$2,FALSE))+VLOOKUP(EL$1,Conditions!$A:$CT,MATCH($B44&amp;"_b",Conditions!$S$1:$CT$1,0)+Conditions!$Q$2,FALSE),"")</f>
        <v>5.7302804918053926E-4</v>
      </c>
      <c r="EM44" s="15">
        <f>IF(EM26,EM26*(VLOOKUP(EM$1,Conditions!$A:$CT,MATCH($B44&amp;"_m1",Conditions!$S$1:$CT$1,0)+Conditions!$Q$2,FALSE)*EM$19+EM$18*VLOOKUP(EM$1,Conditions!$A:$CT,MATCH($B44&amp;"_m2",Conditions!$S$1:$CT$1,0)+Conditions!$Q$2,FALSE))+VLOOKUP(EM$1,Conditions!$A:$CT,MATCH($B44&amp;"_b",Conditions!$S$1:$CT$1,0)+Conditions!$Q$2,FALSE),"")</f>
        <v>5.6759728923675183E-4</v>
      </c>
      <c r="EN44" s="15">
        <f>IF(EN26,EN26*(VLOOKUP(EN$1,Conditions!$A:$CT,MATCH($B44&amp;"_m1",Conditions!$S$1:$CT$1,0)+Conditions!$Q$2,FALSE)*EN$19+EN$18*VLOOKUP(EN$1,Conditions!$A:$CT,MATCH($B44&amp;"_m2",Conditions!$S$1:$CT$1,0)+Conditions!$Q$2,FALSE))+VLOOKUP(EN$1,Conditions!$A:$CT,MATCH($B44&amp;"_b",Conditions!$S$1:$CT$1,0)+Conditions!$Q$2,FALSE),"")</f>
        <v>5.6940754255134767E-4</v>
      </c>
      <c r="EO44" s="15">
        <f>IF(EO26,EO26*(VLOOKUP(EO$1,Conditions!$A:$CT,MATCH($B44&amp;"_m1",Conditions!$S$1:$CT$1,0)+Conditions!$Q$2,FALSE)*EO$19+EO$18*VLOOKUP(EO$1,Conditions!$A:$CT,MATCH($B44&amp;"_m2",Conditions!$S$1:$CT$1,0)+Conditions!$Q$2,FALSE))+VLOOKUP(EO$1,Conditions!$A:$CT,MATCH($B44&amp;"_b",Conditions!$S$1:$CT$1,0)+Conditions!$Q$2,FALSE),"")</f>
        <v>5.6035627597836877E-4</v>
      </c>
      <c r="EP44" s="15">
        <f>IF(EP26,EP26*(VLOOKUP(EP$1,Conditions!$A:$CT,MATCH($B44&amp;"_m1",Conditions!$S$1:$CT$1,0)+Conditions!$Q$2,FALSE)*EP$19+EP$18*VLOOKUP(EP$1,Conditions!$A:$CT,MATCH($B44&amp;"_m2",Conditions!$S$1:$CT$1,0)+Conditions!$Q$2,FALSE))+VLOOKUP(EP$1,Conditions!$A:$CT,MATCH($B44&amp;"_b",Conditions!$S$1:$CT$1,0)+Conditions!$Q$2,FALSE),"")</f>
        <v>5.6759728923675183E-4</v>
      </c>
      <c r="EQ44" s="15">
        <f>IF(EQ26,EQ26*(VLOOKUP(EQ$1,Conditions!$A:$CT,MATCH($B44&amp;"_m1",Conditions!$S$1:$CT$1,0)+Conditions!$Q$2,FALSE)*EQ$19+EQ$18*VLOOKUP(EQ$1,Conditions!$A:$CT,MATCH($B44&amp;"_m2",Conditions!$S$1:$CT$1,0)+Conditions!$Q$2,FALSE))+VLOOKUP(EQ$1,Conditions!$A:$CT,MATCH($B44&amp;"_b",Conditions!$S$1:$CT$1,0)+Conditions!$Q$2,FALSE),"")</f>
        <v>5.6578703592215609E-4</v>
      </c>
      <c r="ER44" s="15">
        <f>IF(ER26,ER26*(VLOOKUP(ER$1,Conditions!$A:$CT,MATCH($B44&amp;"_m1",Conditions!$S$1:$CT$1,0)+Conditions!$Q$2,FALSE)*ER$19+ER$18*VLOOKUP(ER$1,Conditions!$A:$CT,MATCH($B44&amp;"_m2",Conditions!$S$1:$CT$1,0)+Conditions!$Q$2,FALSE))+VLOOKUP(ER$1,Conditions!$A:$CT,MATCH($B44&amp;"_b",Conditions!$S$1:$CT$1,0)+Conditions!$Q$2,FALSE),"")</f>
        <v>5.1752020909868091E-4</v>
      </c>
      <c r="ES44" s="15">
        <f>IF(ES26,ES26*(VLOOKUP(ES$1,Conditions!$A:$CT,MATCH($B44&amp;"_m1",Conditions!$S$1:$CT$1,0)+Conditions!$Q$2,FALSE)*ES$19+ES$18*VLOOKUP(ES$1,Conditions!$A:$CT,MATCH($B44&amp;"_m2",Conditions!$S$1:$CT$1,0)+Conditions!$Q$2,FALSE))+VLOOKUP(ES$1,Conditions!$A:$CT,MATCH($B44&amp;"_b",Conditions!$S$1:$CT$1,0)+Conditions!$Q$2,FALSE),"")</f>
        <v>5.2477064340217001E-4</v>
      </c>
      <c r="ET44" s="15">
        <f>IF(ET26,ET26*(VLOOKUP(ET$1,Conditions!$A:$CT,MATCH($B44&amp;"_m1",Conditions!$S$1:$CT$1,0)+Conditions!$Q$2,FALSE)*ET$19+ET$18*VLOOKUP(ET$1,Conditions!$A:$CT,MATCH($B44&amp;"_m2",Conditions!$S$1:$CT$1,0)+Conditions!$Q$2,FALSE))+VLOOKUP(ET$1,Conditions!$A:$CT,MATCH($B44&amp;"_b",Conditions!$S$1:$CT$1,0)+Conditions!$Q$2,FALSE),"")</f>
        <v>5.2477064340217001E-4</v>
      </c>
      <c r="EU44" s="15">
        <f>IF(EU26,EU26*(VLOOKUP(EU$1,Conditions!$A:$CT,MATCH($B44&amp;"_m1",Conditions!$S$1:$CT$1,0)+Conditions!$Q$2,FALSE)*EU$19+EU$18*VLOOKUP(EU$1,Conditions!$A:$CT,MATCH($B44&amp;"_m2",Conditions!$S$1:$CT$1,0)+Conditions!$Q$2,FALSE))+VLOOKUP(EU$1,Conditions!$A:$CT,MATCH($B44&amp;"_b",Conditions!$S$1:$CT$1,0)+Conditions!$Q$2,FALSE),"")</f>
        <v>5.2658325197804234E-4</v>
      </c>
      <c r="EV44" s="15">
        <f>IF(EV26,EV26*(VLOOKUP(EV$1,Conditions!$A:$CT,MATCH($B44&amp;"_m1",Conditions!$S$1:$CT$1,0)+Conditions!$Q$2,FALSE)*EV$19+EV$18*VLOOKUP(EV$1,Conditions!$A:$CT,MATCH($B44&amp;"_m2",Conditions!$S$1:$CT$1,0)+Conditions!$Q$2,FALSE))+VLOOKUP(EV$1,Conditions!$A:$CT,MATCH($B44&amp;"_b",Conditions!$S$1:$CT$1,0)+Conditions!$Q$2,FALSE),"")</f>
        <v>5.3202107770565911E-4</v>
      </c>
      <c r="EW44" s="15">
        <f>IF(EW26,EW26*(VLOOKUP(EW$1,Conditions!$A:$CT,MATCH($B44&amp;"_m1",Conditions!$S$1:$CT$1,0)+Conditions!$Q$2,FALSE)*EW$19+EW$18*VLOOKUP(EW$1,Conditions!$A:$CT,MATCH($B44&amp;"_m2",Conditions!$S$1:$CT$1,0)+Conditions!$Q$2,FALSE))+VLOOKUP(EW$1,Conditions!$A:$CT,MATCH($B44&amp;"_b",Conditions!$S$1:$CT$1,0)+Conditions!$Q$2,FALSE),"")</f>
        <v>5.2839586055391467E-4</v>
      </c>
      <c r="EX44" s="15">
        <f>IF(EX26,EX26*(VLOOKUP(EX$1,Conditions!$A:$CT,MATCH($B44&amp;"_m1",Conditions!$S$1:$CT$1,0)+Conditions!$Q$2,FALSE)*EX$19+EX$18*VLOOKUP(EX$1,Conditions!$A:$CT,MATCH($B44&amp;"_m2",Conditions!$S$1:$CT$1,0)+Conditions!$Q$2,FALSE))+VLOOKUP(EX$1,Conditions!$A:$CT,MATCH($B44&amp;"_b",Conditions!$S$1:$CT$1,0)+Conditions!$Q$2,FALSE),"")</f>
        <v>5.2839586055391467E-4</v>
      </c>
      <c r="EY44" s="15">
        <f>IF(EY26,EY26*(VLOOKUP(EY$1,Conditions!$A:$CT,MATCH($B44&amp;"_m1",Conditions!$S$1:$CT$1,0)+Conditions!$Q$2,FALSE)*EY$19+EY$18*VLOOKUP(EY$1,Conditions!$A:$CT,MATCH($B44&amp;"_m2",Conditions!$S$1:$CT$1,0)+Conditions!$Q$2,FALSE))+VLOOKUP(EY$1,Conditions!$A:$CT,MATCH($B44&amp;"_b",Conditions!$S$1:$CT$1,0)+Conditions!$Q$2,FALSE),"")</f>
        <v>5.30208469129787E-4</v>
      </c>
      <c r="EZ44" s="15">
        <f>IF(EZ26,EZ26*(VLOOKUP(EZ$1,Conditions!$A:$CT,MATCH($B44&amp;"_m1",Conditions!$S$1:$CT$1,0)+Conditions!$Q$2,FALSE)*EZ$19+EZ$18*VLOOKUP(EZ$1,Conditions!$A:$CT,MATCH($B44&amp;"_m2",Conditions!$S$1:$CT$1,0)+Conditions!$Q$2,FALSE))+VLOOKUP(EZ$1,Conditions!$A:$CT,MATCH($B44&amp;"_b",Conditions!$S$1:$CT$1,0)+Conditions!$Q$2,FALSE),"")</f>
        <v>5.30208469129787E-4</v>
      </c>
      <c r="FA44" s="15">
        <f>IF(FA26,FA26*(VLOOKUP(FA$1,Conditions!$A:$CT,MATCH($B44&amp;"_m1",Conditions!$S$1:$CT$1,0)+Conditions!$Q$2,FALSE)*FA$19+FA$18*VLOOKUP(FA$1,Conditions!$A:$CT,MATCH($B44&amp;"_m2",Conditions!$S$1:$CT$1,0)+Conditions!$Q$2,FALSE))+VLOOKUP(FA$1,Conditions!$A:$CT,MATCH($B44&amp;"_b",Conditions!$S$1:$CT$1,0)+Conditions!$Q$2,FALSE),"")</f>
        <v>5.3202107770565911E-4</v>
      </c>
      <c r="FB44" s="15">
        <f>IF(FB26,FB26*(VLOOKUP(FB$1,Conditions!$A:$CT,MATCH($B44&amp;"_m1",Conditions!$S$1:$CT$1,0)+Conditions!$Q$2,FALSE)*FB$19+FB$18*VLOOKUP(FB$1,Conditions!$A:$CT,MATCH($B44&amp;"_m2",Conditions!$S$1:$CT$1,0)+Conditions!$Q$2,FALSE))+VLOOKUP(FB$1,Conditions!$A:$CT,MATCH($B44&amp;"_b",Conditions!$S$1:$CT$1,0)+Conditions!$Q$2,FALSE),"")</f>
        <v>5.30208469129787E-4</v>
      </c>
      <c r="FC44" s="15">
        <f>IF(FC26,FC26*(VLOOKUP(FC$1,Conditions!$A:$CT,MATCH($B44&amp;"_m1",Conditions!$S$1:$CT$1,0)+Conditions!$Q$2,FALSE)*FC$19+FC$18*VLOOKUP(FC$1,Conditions!$A:$CT,MATCH($B44&amp;"_m2",Conditions!$S$1:$CT$1,0)+Conditions!$Q$2,FALSE))+VLOOKUP(FC$1,Conditions!$A:$CT,MATCH($B44&amp;"_b",Conditions!$S$1:$CT$1,0)+Conditions!$Q$2,FALSE),"")</f>
        <v>5.30208469129787E-4</v>
      </c>
      <c r="FD44" s="15">
        <f>IF(FD26,FD26*(VLOOKUP(FD$1,Conditions!$A:$CT,MATCH($B44&amp;"_m1",Conditions!$S$1:$CT$1,0)+Conditions!$Q$2,FALSE)*FD$19+FD$18*VLOOKUP(FD$1,Conditions!$A:$CT,MATCH($B44&amp;"_m2",Conditions!$S$1:$CT$1,0)+Conditions!$Q$2,FALSE))+VLOOKUP(FD$1,Conditions!$A:$CT,MATCH($B44&amp;"_b",Conditions!$S$1:$CT$1,0)+Conditions!$Q$2,FALSE),"")</f>
        <v>5.30208469129787E-4</v>
      </c>
      <c r="FE44" s="15">
        <f>IF(FE26,FE26*(VLOOKUP(FE$1,Conditions!$A:$CT,MATCH($B44&amp;"_m1",Conditions!$S$1:$CT$1,0)+Conditions!$Q$2,FALSE)*FE$19+FE$18*VLOOKUP(FE$1,Conditions!$A:$CT,MATCH($B44&amp;"_m2",Conditions!$S$1:$CT$1,0)+Conditions!$Q$2,FALSE))+VLOOKUP(FE$1,Conditions!$A:$CT,MATCH($B44&amp;"_b",Conditions!$S$1:$CT$1,0)+Conditions!$Q$2,FALSE),"")</f>
        <v>5.30208469129787E-4</v>
      </c>
      <c r="FF44" s="15">
        <f>IF(FF26,FF26*(VLOOKUP(FF$1,Conditions!$A:$CT,MATCH($B44&amp;"_m1",Conditions!$S$1:$CT$1,0)+Conditions!$Q$2,FALSE)*FF$19+FF$18*VLOOKUP(FF$1,Conditions!$A:$CT,MATCH($B44&amp;"_m2",Conditions!$S$1:$CT$1,0)+Conditions!$Q$2,FALSE))+VLOOKUP(FF$1,Conditions!$A:$CT,MATCH($B44&amp;"_b",Conditions!$S$1:$CT$1,0)+Conditions!$Q$2,FALSE),"")</f>
        <v>5.2658325197804234E-4</v>
      </c>
      <c r="FG44" s="15">
        <f>IF(FG26,FG26*(VLOOKUP(FG$1,Conditions!$A:$CT,MATCH($B44&amp;"_m1",Conditions!$S$1:$CT$1,0)+Conditions!$Q$2,FALSE)*FG$19+FG$18*VLOOKUP(FG$1,Conditions!$A:$CT,MATCH($B44&amp;"_m2",Conditions!$S$1:$CT$1,0)+Conditions!$Q$2,FALSE))+VLOOKUP(FG$1,Conditions!$A:$CT,MATCH($B44&amp;"_b",Conditions!$S$1:$CT$1,0)+Conditions!$Q$2,FALSE),"")</f>
        <v>5.2839586055391467E-4</v>
      </c>
      <c r="FH44" s="15">
        <f>IF(FH26,FH26*(VLOOKUP(FH$1,Conditions!$A:$CT,MATCH($B44&amp;"_m1",Conditions!$S$1:$CT$1,0)+Conditions!$Q$2,FALSE)*FH$19+FH$18*VLOOKUP(FH$1,Conditions!$A:$CT,MATCH($B44&amp;"_m2",Conditions!$S$1:$CT$1,0)+Conditions!$Q$2,FALSE))+VLOOKUP(FH$1,Conditions!$A:$CT,MATCH($B44&amp;"_b",Conditions!$S$1:$CT$1,0)+Conditions!$Q$2,FALSE),"")</f>
        <v>5.2658325197804234E-4</v>
      </c>
      <c r="FI44" s="15">
        <f>IF(FI26,FI26*(VLOOKUP(FI$1,Conditions!$A:$CT,MATCH($B44&amp;"_m1",Conditions!$S$1:$CT$1,0)+Conditions!$Q$2,FALSE)*FI$19+FI$18*VLOOKUP(FI$1,Conditions!$A:$CT,MATCH($B44&amp;"_m2",Conditions!$S$1:$CT$1,0)+Conditions!$Q$2,FALSE))+VLOOKUP(FI$1,Conditions!$A:$CT,MATCH($B44&amp;"_b",Conditions!$S$1:$CT$1,0)+Conditions!$Q$2,FALSE),"")</f>
        <v>5.2658325197804234E-4</v>
      </c>
      <c r="FJ44" s="15">
        <f>IF(FJ26,FJ26*(VLOOKUP(FJ$1,Conditions!$A:$CT,MATCH($B44&amp;"_m1",Conditions!$S$1:$CT$1,0)+Conditions!$Q$2,FALSE)*FJ$19+FJ$18*VLOOKUP(FJ$1,Conditions!$A:$CT,MATCH($B44&amp;"_m2",Conditions!$S$1:$CT$1,0)+Conditions!$Q$2,FALSE))+VLOOKUP(FJ$1,Conditions!$A:$CT,MATCH($B44&amp;"_b",Conditions!$S$1:$CT$1,0)+Conditions!$Q$2,FALSE),"")</f>
        <v>5.2477064340217001E-4</v>
      </c>
      <c r="FK44" s="15">
        <f>IF(FK26,FK26*(VLOOKUP(FK$1,Conditions!$A:$CT,MATCH($B44&amp;"_m1",Conditions!$S$1:$CT$1,0)+Conditions!$Q$2,FALSE)*FK$19+FK$18*VLOOKUP(FK$1,Conditions!$A:$CT,MATCH($B44&amp;"_m2",Conditions!$S$1:$CT$1,0)+Conditions!$Q$2,FALSE))+VLOOKUP(FK$1,Conditions!$A:$CT,MATCH($B44&amp;"_b",Conditions!$S$1:$CT$1,0)+Conditions!$Q$2,FALSE),"")</f>
        <v>5.2477064340217001E-4</v>
      </c>
      <c r="FL44" s="15">
        <f>IF(FL26,FL26*(VLOOKUP(FL$1,Conditions!$A:$CT,MATCH($B44&amp;"_m1",Conditions!$S$1:$CT$1,0)+Conditions!$Q$2,FALSE)*FL$19+FL$18*VLOOKUP(FL$1,Conditions!$A:$CT,MATCH($B44&amp;"_m2",Conditions!$S$1:$CT$1,0)+Conditions!$Q$2,FALSE))+VLOOKUP(FL$1,Conditions!$A:$CT,MATCH($B44&amp;"_b",Conditions!$S$1:$CT$1,0)+Conditions!$Q$2,FALSE),"")</f>
        <v>5.2295803482629768E-4</v>
      </c>
      <c r="FM44" s="15">
        <f>IF(FM26,FM26*(VLOOKUP(FM$1,Conditions!$A:$CT,MATCH($B44&amp;"_m1",Conditions!$S$1:$CT$1,0)+Conditions!$Q$2,FALSE)*FM$19+FM$18*VLOOKUP(FM$1,Conditions!$A:$CT,MATCH($B44&amp;"_m2",Conditions!$S$1:$CT$1,0)+Conditions!$Q$2,FALSE))+VLOOKUP(FM$1,Conditions!$A:$CT,MATCH($B44&amp;"_b",Conditions!$S$1:$CT$1,0)+Conditions!$Q$2,FALSE),"")</f>
        <v>5.2114542625042557E-4</v>
      </c>
      <c r="FN44" s="15">
        <f>IF(FN26,FN26*(VLOOKUP(FN$1,Conditions!$A:$CT,MATCH($B44&amp;"_m1",Conditions!$S$1:$CT$1,0)+Conditions!$Q$2,FALSE)*FN$19+FN$18*VLOOKUP(FN$1,Conditions!$A:$CT,MATCH($B44&amp;"_m2",Conditions!$S$1:$CT$1,0)+Conditions!$Q$2,FALSE))+VLOOKUP(FN$1,Conditions!$A:$CT,MATCH($B44&amp;"_b",Conditions!$S$1:$CT$1,0)+Conditions!$Q$2,FALSE),"")</f>
        <v>7.3200126145699551E-4</v>
      </c>
      <c r="FO44" s="15">
        <f>IF(FO26,FO26*(VLOOKUP(FO$1,Conditions!$A:$CT,MATCH($B44&amp;"_m1",Conditions!$S$1:$CT$1,0)+Conditions!$Q$2,FALSE)*FO$19+FO$18*VLOOKUP(FO$1,Conditions!$A:$CT,MATCH($B44&amp;"_m2",Conditions!$S$1:$CT$1,0)+Conditions!$Q$2,FALSE))+VLOOKUP(FO$1,Conditions!$A:$CT,MATCH($B44&amp;"_b",Conditions!$S$1:$CT$1,0)+Conditions!$Q$2,FALSE),"")</f>
        <v>3.9637756225485054E-4</v>
      </c>
      <c r="FP44" s="15">
        <f>IF(FP26,FP26*(VLOOKUP(FP$1,Conditions!$A:$CT,MATCH($B44&amp;"_m1",Conditions!$S$1:$CT$1,0)+Conditions!$Q$2,FALSE)*FP$19+FP$18*VLOOKUP(FP$1,Conditions!$A:$CT,MATCH($B44&amp;"_m2",Conditions!$S$1:$CT$1,0)+Conditions!$Q$2,FALSE))+VLOOKUP(FP$1,Conditions!$A:$CT,MATCH($B44&amp;"_b",Conditions!$S$1:$CT$1,0)+Conditions!$Q$2,FALSE),"")</f>
        <v>4.7438739504237614E-4</v>
      </c>
      <c r="FQ44" s="15">
        <f>IF(FQ26,FQ26*(VLOOKUP(FQ$1,Conditions!$A:$CT,MATCH($B44&amp;"_m1",Conditions!$S$1:$CT$1,0)+Conditions!$Q$2,FALSE)*FQ$19+FQ$18*VLOOKUP(FQ$1,Conditions!$A:$CT,MATCH($B44&amp;"_m2",Conditions!$S$1:$CT$1,0)+Conditions!$Q$2,FALSE))+VLOOKUP(FQ$1,Conditions!$A:$CT,MATCH($B44&amp;"_b",Conditions!$S$1:$CT$1,0)+Conditions!$Q$2,FALSE),"")</f>
        <v>4.6713066641097844E-4</v>
      </c>
      <c r="FR44" s="15">
        <f>IF(FR26,FR26*(VLOOKUP(FR$1,Conditions!$A:$CT,MATCH($B44&amp;"_m1",Conditions!$S$1:$CT$1,0)+Conditions!$Q$2,FALSE)*FR$19+FR$18*VLOOKUP(FR$1,Conditions!$A:$CT,MATCH($B44&amp;"_m2",Conditions!$S$1:$CT$1,0)+Conditions!$Q$2,FALSE))+VLOOKUP(FR$1,Conditions!$A:$CT,MATCH($B44&amp;"_b",Conditions!$S$1:$CT$1,0)+Conditions!$Q$2,FALSE),"")</f>
        <v>4.7257321288452669E-4</v>
      </c>
      <c r="FS44" s="15">
        <f>IF(FS26,FS26*(VLOOKUP(FS$1,Conditions!$A:$CT,MATCH($B44&amp;"_m1",Conditions!$S$1:$CT$1,0)+Conditions!$Q$2,FALSE)*FS$19+FS$18*VLOOKUP(FS$1,Conditions!$A:$CT,MATCH($B44&amp;"_m2",Conditions!$S$1:$CT$1,0)+Conditions!$Q$2,FALSE))+VLOOKUP(FS$1,Conditions!$A:$CT,MATCH($B44&amp;"_b",Conditions!$S$1:$CT$1,0)+Conditions!$Q$2,FALSE),"")</f>
        <v>4.7801575935807499E-4</v>
      </c>
      <c r="FT44" s="15">
        <f>IF(FT26,FT26*(VLOOKUP(FT$1,Conditions!$A:$CT,MATCH($B44&amp;"_m1",Conditions!$S$1:$CT$1,0)+Conditions!$Q$2,FALSE)*FT$19+FT$18*VLOOKUP(FT$1,Conditions!$A:$CT,MATCH($B44&amp;"_m2",Conditions!$S$1:$CT$1,0)+Conditions!$Q$2,FALSE))+VLOOKUP(FT$1,Conditions!$A:$CT,MATCH($B44&amp;"_b",Conditions!$S$1:$CT$1,0)+Conditions!$Q$2,FALSE),"")</f>
        <v>4.8164412367377384E-4</v>
      </c>
      <c r="FU44" s="15">
        <f>IF(FU26,FU26*(VLOOKUP(FU$1,Conditions!$A:$CT,MATCH($B44&amp;"_m1",Conditions!$S$1:$CT$1,0)+Conditions!$Q$2,FALSE)*FU$19+FU$18*VLOOKUP(FU$1,Conditions!$A:$CT,MATCH($B44&amp;"_m2",Conditions!$S$1:$CT$1,0)+Conditions!$Q$2,FALSE))+VLOOKUP(FU$1,Conditions!$A:$CT,MATCH($B44&amp;"_b",Conditions!$S$1:$CT$1,0)+Conditions!$Q$2,FALSE),"")</f>
        <v>4.7982994151592444E-4</v>
      </c>
      <c r="FV44" s="15">
        <f>IF(FV26,FV26*(VLOOKUP(FV$1,Conditions!$A:$CT,MATCH($B44&amp;"_m1",Conditions!$S$1:$CT$1,0)+Conditions!$Q$2,FALSE)*FV$19+FV$18*VLOOKUP(FV$1,Conditions!$A:$CT,MATCH($B44&amp;"_m2",Conditions!$S$1:$CT$1,0)+Conditions!$Q$2,FALSE))+VLOOKUP(FV$1,Conditions!$A:$CT,MATCH($B44&amp;"_b",Conditions!$S$1:$CT$1,0)+Conditions!$Q$2,FALSE),"")</f>
        <v>1.9366182142690181E-3</v>
      </c>
      <c r="FW44" s="15">
        <f>IF(FW26,FW26*(VLOOKUP(FW$1,Conditions!$A:$CT,MATCH($B44&amp;"_m1",Conditions!$S$1:$CT$1,0)+Conditions!$Q$2,FALSE)*FW$19+FW$18*VLOOKUP(FW$1,Conditions!$A:$CT,MATCH($B44&amp;"_m2",Conditions!$S$1:$CT$1,0)+Conditions!$Q$2,FALSE))+VLOOKUP(FW$1,Conditions!$A:$CT,MATCH($B44&amp;"_b",Conditions!$S$1:$CT$1,0)+Conditions!$Q$2,FALSE),"")</f>
        <v>1.9094054819012766E-3</v>
      </c>
      <c r="FX44" s="15">
        <f>IF(FX26,FX26*(VLOOKUP(FX$1,Conditions!$A:$CT,MATCH($B44&amp;"_m1",Conditions!$S$1:$CT$1,0)+Conditions!$Q$2,FALSE)*FX$19+FX$18*VLOOKUP(FX$1,Conditions!$A:$CT,MATCH($B44&amp;"_m2",Conditions!$S$1:$CT$1,0)+Conditions!$Q$2,FALSE))+VLOOKUP(FX$1,Conditions!$A:$CT,MATCH($B44&amp;"_b",Conditions!$S$1:$CT$1,0)+Conditions!$Q$2,FALSE),"")</f>
        <v>1.9003345711120292E-3</v>
      </c>
      <c r="FY44" s="15">
        <f>IF(FY26,FY26*(VLOOKUP(FY$1,Conditions!$A:$CT,MATCH($B44&amp;"_m1",Conditions!$S$1:$CT$1,0)+Conditions!$Q$2,FALSE)*FY$19+FY$18*VLOOKUP(FY$1,Conditions!$A:$CT,MATCH($B44&amp;"_m2",Conditions!$S$1:$CT$1,0)+Conditions!$Q$2,FALSE))+VLOOKUP(FY$1,Conditions!$A:$CT,MATCH($B44&amp;"_b",Conditions!$S$1:$CT$1,0)+Conditions!$Q$2,FALSE),"")</f>
        <v>1.8876352960070838E-3</v>
      </c>
      <c r="FZ44" s="15">
        <f>IF(FZ26,FZ26*(VLOOKUP(FZ$1,Conditions!$A:$CT,MATCH($B44&amp;"_m1",Conditions!$S$1:$CT$1,0)+Conditions!$Q$2,FALSE)*FZ$19+FZ$18*VLOOKUP(FZ$1,Conditions!$A:$CT,MATCH($B44&amp;"_m2",Conditions!$S$1:$CT$1,0)+Conditions!$Q$2,FALSE))+VLOOKUP(FZ$1,Conditions!$A:$CT,MATCH($B44&amp;"_b",Conditions!$S$1:$CT$1,0)+Conditions!$Q$2,FALSE),"")</f>
        <v>1.8948920246384814E-3</v>
      </c>
      <c r="GA44" s="15">
        <f>IF(GA26,GA26*(VLOOKUP(GA$1,Conditions!$A:$CT,MATCH($B44&amp;"_m1",Conditions!$S$1:$CT$1,0)+Conditions!$Q$2,FALSE)*GA$19+GA$18*VLOOKUP(GA$1,Conditions!$A:$CT,MATCH($B44&amp;"_m2",Conditions!$S$1:$CT$1,0)+Conditions!$Q$2,FALSE))+VLOOKUP(GA$1,Conditions!$A:$CT,MATCH($B44&amp;"_b",Conditions!$S$1:$CT$1,0)+Conditions!$Q$2,FALSE),"")</f>
        <v>1.9003345711120292E-3</v>
      </c>
      <c r="GB44" s="15">
        <f>IF(GB26,GB26*(VLOOKUP(GB$1,Conditions!$A:$CT,MATCH($B44&amp;"_m1",Conditions!$S$1:$CT$1,0)+Conditions!$Q$2,FALSE)*GB$19+GB$18*VLOOKUP(GB$1,Conditions!$A:$CT,MATCH($B44&amp;"_m2",Conditions!$S$1:$CT$1,0)+Conditions!$Q$2,FALSE))+VLOOKUP(GB$1,Conditions!$A:$CT,MATCH($B44&amp;"_b",Conditions!$S$1:$CT$1,0)+Conditions!$Q$2,FALSE),"")</f>
        <v>1.882192749533535E-3</v>
      </c>
      <c r="GC44" s="15">
        <f>IF(GC26,GC26*(VLOOKUP(GC$1,Conditions!$A:$CT,MATCH($B44&amp;"_m1",Conditions!$S$1:$CT$1,0)+Conditions!$Q$2,FALSE)*GC$19+GC$18*VLOOKUP(GC$1,Conditions!$A:$CT,MATCH($B44&amp;"_m2",Conditions!$S$1:$CT$1,0)+Conditions!$Q$2,FALSE))+VLOOKUP(GC$1,Conditions!$A:$CT,MATCH($B44&amp;"_b",Conditions!$S$1:$CT$1,0)+Conditions!$Q$2,FALSE),"")</f>
        <v>1.8767502030599867E-3</v>
      </c>
      <c r="GD44" s="15">
        <f>IF(GD26,GD26*(VLOOKUP(GD$1,Conditions!$A:$CT,MATCH($B44&amp;"_m1",Conditions!$S$1:$CT$1,0)+Conditions!$Q$2,FALSE)*GD$19+GD$18*VLOOKUP(GD$1,Conditions!$A:$CT,MATCH($B44&amp;"_m2",Conditions!$S$1:$CT$1,0)+Conditions!$Q$2,FALSE))+VLOOKUP(GD$1,Conditions!$A:$CT,MATCH($B44&amp;"_b",Conditions!$S$1:$CT$1,0)+Conditions!$Q$2,FALSE),"")</f>
        <v>1.8840069316913848E-3</v>
      </c>
      <c r="GE44" s="15">
        <f>IF(GE26,GE26*(VLOOKUP(GE$1,Conditions!$A:$CT,MATCH($B44&amp;"_m1",Conditions!$S$1:$CT$1,0)+Conditions!$Q$2,FALSE)*GE$19+GE$18*VLOOKUP(GE$1,Conditions!$A:$CT,MATCH($B44&amp;"_m2",Conditions!$S$1:$CT$1,0)+Conditions!$Q$2,FALSE))+VLOOKUP(GE$1,Conditions!$A:$CT,MATCH($B44&amp;"_b",Conditions!$S$1:$CT$1,0)+Conditions!$Q$2,FALSE),"")</f>
        <v>1.8858211138492341E-3</v>
      </c>
      <c r="GF44" s="15">
        <f>IF(GF26,GF26*(VLOOKUP(GF$1,Conditions!$A:$CT,MATCH($B44&amp;"_m1",Conditions!$S$1:$CT$1,0)+Conditions!$Q$2,FALSE)*GF$19+GF$18*VLOOKUP(GF$1,Conditions!$A:$CT,MATCH($B44&amp;"_m2",Conditions!$S$1:$CT$1,0)+Conditions!$Q$2,FALSE))+VLOOKUP(GF$1,Conditions!$A:$CT,MATCH($B44&amp;"_b",Conditions!$S$1:$CT$1,0)+Conditions!$Q$2,FALSE),"")</f>
        <v>1.8676792922707399E-3</v>
      </c>
      <c r="GG44" s="15">
        <f>IF(GG26,GG26*(VLOOKUP(GG$1,Conditions!$A:$CT,MATCH($B44&amp;"_m1",Conditions!$S$1:$CT$1,0)+Conditions!$Q$2,FALSE)*GG$19+GG$18*VLOOKUP(GG$1,Conditions!$A:$CT,MATCH($B44&amp;"_m2",Conditions!$S$1:$CT$1,0)+Conditions!$Q$2,FALSE))+VLOOKUP(GG$1,Conditions!$A:$CT,MATCH($B44&amp;"_b",Conditions!$S$1:$CT$1,0)+Conditions!$Q$2,FALSE),"")</f>
        <v>1.8440949242186973E-3</v>
      </c>
      <c r="GH44" s="15">
        <f>IF(GH26,GH26*(VLOOKUP(GH$1,Conditions!$A:$CT,MATCH($B44&amp;"_m1",Conditions!$S$1:$CT$1,0)+Conditions!$Q$2,FALSE)*GH$19+GH$18*VLOOKUP(GH$1,Conditions!$A:$CT,MATCH($B44&amp;"_m2",Conditions!$S$1:$CT$1,0)+Conditions!$Q$2,FALSE))+VLOOKUP(GH$1,Conditions!$A:$CT,MATCH($B44&amp;"_b",Conditions!$S$1:$CT$1,0)+Conditions!$Q$2,FALSE),"")</f>
        <v>1.8459091063765466E-3</v>
      </c>
      <c r="GI44" s="15">
        <f>IF(GI26,GI26*(VLOOKUP(GI$1,Conditions!$A:$CT,MATCH($B44&amp;"_m1",Conditions!$S$1:$CT$1,0)+Conditions!$Q$2,FALSE)*GI$19+GI$18*VLOOKUP(GI$1,Conditions!$A:$CT,MATCH($B44&amp;"_m2",Conditions!$S$1:$CT$1,0)+Conditions!$Q$2,FALSE))+VLOOKUP(GI$1,Conditions!$A:$CT,MATCH($B44&amp;"_b",Conditions!$S$1:$CT$1,0)+Conditions!$Q$2,FALSE),"")</f>
        <v>1.8676792922707399E-3</v>
      </c>
      <c r="GJ44" s="15">
        <f>IF(GJ26,GJ26*(VLOOKUP(GJ$1,Conditions!$A:$CT,MATCH($B44&amp;"_m1",Conditions!$S$1:$CT$1,0)+Conditions!$Q$2,FALSE)*GJ$19+GJ$18*VLOOKUP(GJ$1,Conditions!$A:$CT,MATCH($B44&amp;"_m2",Conditions!$S$1:$CT$1,0)+Conditions!$Q$2,FALSE))+VLOOKUP(GJ$1,Conditions!$A:$CT,MATCH($B44&amp;"_b",Conditions!$S$1:$CT$1,0)+Conditions!$Q$2,FALSE),"")</f>
        <v>1.8567941993236432E-3</v>
      </c>
      <c r="GK44" s="15">
        <f>IF(GK26,GK26*(VLOOKUP(GK$1,Conditions!$A:$CT,MATCH($B44&amp;"_m1",Conditions!$S$1:$CT$1,0)+Conditions!$Q$2,FALSE)*GK$19+GK$18*VLOOKUP(GK$1,Conditions!$A:$CT,MATCH($B44&amp;"_m2",Conditions!$S$1:$CT$1,0)+Conditions!$Q$2,FALSE))+VLOOKUP(GK$1,Conditions!$A:$CT,MATCH($B44&amp;"_b",Conditions!$S$1:$CT$1,0)+Conditions!$Q$2,FALSE),"")</f>
        <v>1.8658651101128906E-3</v>
      </c>
      <c r="GL44" s="15">
        <f>IF(GL26,GL26*(VLOOKUP(GL$1,Conditions!$A:$CT,MATCH($B44&amp;"_m1",Conditions!$S$1:$CT$1,0)+Conditions!$Q$2,FALSE)*GL$19+GL$18*VLOOKUP(GL$1,Conditions!$A:$CT,MATCH($B44&amp;"_m2",Conditions!$S$1:$CT$1,0)+Conditions!$Q$2,FALSE))+VLOOKUP(GL$1,Conditions!$A:$CT,MATCH($B44&amp;"_b",Conditions!$S$1:$CT$1,0)+Conditions!$Q$2,FALSE),"")</f>
        <v>1.8586083814814925E-3</v>
      </c>
      <c r="GM44" s="15">
        <f>IF(GM26,GM26*(VLOOKUP(GM$1,Conditions!$A:$CT,MATCH($B44&amp;"_m1",Conditions!$S$1:$CT$1,0)+Conditions!$Q$2,FALSE)*GM$19+GM$18*VLOOKUP(GM$1,Conditions!$A:$CT,MATCH($B44&amp;"_m2",Conditions!$S$1:$CT$1,0)+Conditions!$Q$2,FALSE))+VLOOKUP(GM$1,Conditions!$A:$CT,MATCH($B44&amp;"_b",Conditions!$S$1:$CT$1,0)+Conditions!$Q$2,FALSE),"")</f>
        <v>1.831395649113751E-3</v>
      </c>
      <c r="GN44" s="15">
        <f>IF(GN26,GN26*(VLOOKUP(GN$1,Conditions!$A:$CT,MATCH($B44&amp;"_m1",Conditions!$S$1:$CT$1,0)+Conditions!$Q$2,FALSE)*GN$19+GN$18*VLOOKUP(GN$1,Conditions!$A:$CT,MATCH($B44&amp;"_m2",Conditions!$S$1:$CT$1,0)+Conditions!$Q$2,FALSE))+VLOOKUP(GN$1,Conditions!$A:$CT,MATCH($B44&amp;"_b",Conditions!$S$1:$CT$1,0)+Conditions!$Q$2,FALSE),"")</f>
        <v>1.8513516528500949E-3</v>
      </c>
      <c r="GO44" s="15">
        <f>IF(GO26,GO26*(VLOOKUP(GO$1,Conditions!$A:$CT,MATCH($B44&amp;"_m1",Conditions!$S$1:$CT$1,0)+Conditions!$Q$2,FALSE)*GO$19+GO$18*VLOOKUP(GO$1,Conditions!$A:$CT,MATCH($B44&amp;"_m2",Conditions!$S$1:$CT$1,0)+Conditions!$Q$2,FALSE))+VLOOKUP(GO$1,Conditions!$A:$CT,MATCH($B44&amp;"_b",Conditions!$S$1:$CT$1,0)+Conditions!$Q$2,FALSE),"")</f>
        <v>1.831395649113751E-3</v>
      </c>
      <c r="GP44" s="15">
        <f>IF(GP26,GP26*(VLOOKUP(GP$1,Conditions!$A:$CT,MATCH($B44&amp;"_m1",Conditions!$S$1:$CT$1,0)+Conditions!$Q$2,FALSE)*GP$19+GP$18*VLOOKUP(GP$1,Conditions!$A:$CT,MATCH($B44&amp;"_m2",Conditions!$S$1:$CT$1,0)+Conditions!$Q$2,FALSE))+VLOOKUP(GP$1,Conditions!$A:$CT,MATCH($B44&amp;"_b",Conditions!$S$1:$CT$1,0)+Conditions!$Q$2,FALSE),"")</f>
        <v>1.8477232885343959E-3</v>
      </c>
      <c r="GQ44" s="15">
        <f>IF(GQ26,GQ26*(VLOOKUP(GQ$1,Conditions!$A:$CT,MATCH($B44&amp;"_m1",Conditions!$S$1:$CT$1,0)+Conditions!$Q$2,FALSE)*GQ$19+GQ$18*VLOOKUP(GQ$1,Conditions!$A:$CT,MATCH($B44&amp;"_m2",Conditions!$S$1:$CT$1,0)+Conditions!$Q$2,FALSE))+VLOOKUP(GQ$1,Conditions!$A:$CT,MATCH($B44&amp;"_b",Conditions!$S$1:$CT$1,0)+Conditions!$Q$2,FALSE),"")</f>
        <v>1.838652377745149E-3</v>
      </c>
      <c r="GR44" s="15">
        <f>IF(GR26,GR26*(VLOOKUP(GR$1,Conditions!$A:$CT,MATCH($B44&amp;"_m1",Conditions!$S$1:$CT$1,0)+Conditions!$Q$2,FALSE)*GR$19+GR$18*VLOOKUP(GR$1,Conditions!$A:$CT,MATCH($B44&amp;"_m2",Conditions!$S$1:$CT$1,0)+Conditions!$Q$2,FALSE))+VLOOKUP(GR$1,Conditions!$A:$CT,MATCH($B44&amp;"_b",Conditions!$S$1:$CT$1,0)+Conditions!$Q$2,FALSE),"")</f>
        <v>1.8749360209021374E-3</v>
      </c>
      <c r="GS44" s="15">
        <f>IF(GS26,GS26*(VLOOKUP(GS$1,Conditions!$A:$CT,MATCH($B44&amp;"_m1",Conditions!$S$1:$CT$1,0)+Conditions!$Q$2,FALSE)*GS$19+GS$18*VLOOKUP(GS$1,Conditions!$A:$CT,MATCH($B44&amp;"_m2",Conditions!$S$1:$CT$1,0)+Conditions!$Q$2,FALSE))+VLOOKUP(GS$1,Conditions!$A:$CT,MATCH($B44&amp;"_b",Conditions!$S$1:$CT$1,0)+Conditions!$Q$2,FALSE),"")</f>
        <v>1.838652377745149E-3</v>
      </c>
      <c r="GT44" s="15">
        <f>IF(GT26,GT26*(VLOOKUP(GT$1,Conditions!$A:$CT,MATCH($B44&amp;"_m1",Conditions!$S$1:$CT$1,0)+Conditions!$Q$2,FALSE)*GT$19+GT$18*VLOOKUP(GT$1,Conditions!$A:$CT,MATCH($B44&amp;"_m2",Conditions!$S$1:$CT$1,0)+Conditions!$Q$2,FALSE))+VLOOKUP(GT$1,Conditions!$A:$CT,MATCH($B44&amp;"_b",Conditions!$S$1:$CT$1,0)+Conditions!$Q$2,FALSE),"")</f>
        <v>1.9910436790045011E-3</v>
      </c>
      <c r="GU44" s="15">
        <f>IF(GU26,GU26*(VLOOKUP(GU$1,Conditions!$A:$CT,MATCH($B44&amp;"_m1",Conditions!$S$1:$CT$1,0)+Conditions!$Q$2,FALSE)*GU$19+GU$18*VLOOKUP(GU$1,Conditions!$A:$CT,MATCH($B44&amp;"_m2",Conditions!$S$1:$CT$1,0)+Conditions!$Q$2,FALSE))+VLOOKUP(GU$1,Conditions!$A:$CT,MATCH($B44&amp;"_b",Conditions!$S$1:$CT$1,0)+Conditions!$Q$2,FALSE),"")</f>
        <v>2.0599826010027794E-3</v>
      </c>
      <c r="GV44" s="15">
        <f>IF(GV26,GV26*(VLOOKUP(GV$1,Conditions!$A:$CT,MATCH($B44&amp;"_m1",Conditions!$S$1:$CT$1,0)+Conditions!$Q$2,FALSE)*GV$19+GV$18*VLOOKUP(GV$1,Conditions!$A:$CT,MATCH($B44&amp;"_m2",Conditions!$S$1:$CT$1,0)+Conditions!$Q$2,FALSE))+VLOOKUP(GV$1,Conditions!$A:$CT,MATCH($B44&amp;"_b",Conditions!$S$1:$CT$1,0)+Conditions!$Q$2,FALSE),"")</f>
        <v>2.0581684188449301E-3</v>
      </c>
      <c r="GW44" s="15">
        <f>IF(GW26,GW26*(VLOOKUP(GW$1,Conditions!$A:$CT,MATCH($B44&amp;"_m1",Conditions!$S$1:$CT$1,0)+Conditions!$Q$2,FALSE)*GW$19+GW$18*VLOOKUP(GW$1,Conditions!$A:$CT,MATCH($B44&amp;"_m2",Conditions!$S$1:$CT$1,0)+Conditions!$Q$2,FALSE))+VLOOKUP(GW$1,Conditions!$A:$CT,MATCH($B44&amp;"_b",Conditions!$S$1:$CT$1,0)+Conditions!$Q$2,FALSE),"")</f>
        <v>2.0962662441597682E-3</v>
      </c>
      <c r="GX44" s="15">
        <f>IF(GX26,GX26*(VLOOKUP(GX$1,Conditions!$A:$CT,MATCH($B44&amp;"_m1",Conditions!$S$1:$CT$1,0)+Conditions!$Q$2,FALSE)*GX$19+GX$18*VLOOKUP(GX$1,Conditions!$A:$CT,MATCH($B44&amp;"_m2",Conditions!$S$1:$CT$1,0)+Conditions!$Q$2,FALSE))+VLOOKUP(GX$1,Conditions!$A:$CT,MATCH($B44&amp;"_b",Conditions!$S$1:$CT$1,0)+Conditions!$Q$2,FALSE),"")</f>
        <v>2.067239329634177E-3</v>
      </c>
      <c r="GY44" s="15">
        <f>IF(GY26,GY26*(VLOOKUP(GY$1,Conditions!$A:$CT,MATCH($B44&amp;"_m1",Conditions!$S$1:$CT$1,0)+Conditions!$Q$2,FALSE)*GY$19+GY$18*VLOOKUP(GY$1,Conditions!$A:$CT,MATCH($B44&amp;"_m2",Conditions!$S$1:$CT$1,0)+Conditions!$Q$2,FALSE))+VLOOKUP(GY$1,Conditions!$A:$CT,MATCH($B44&amp;"_b",Conditions!$S$1:$CT$1,0)+Conditions!$Q$2,FALSE),"")</f>
        <v>2.0654251474763277E-3</v>
      </c>
      <c r="GZ44" s="15">
        <f>IF(GZ26,GZ26*(VLOOKUP(GZ$1,Conditions!$A:$CT,MATCH($B44&amp;"_m1",Conditions!$S$1:$CT$1,0)+Conditions!$Q$2,FALSE)*GZ$19+GZ$18*VLOOKUP(GZ$1,Conditions!$A:$CT,MATCH($B44&amp;"_m2",Conditions!$S$1:$CT$1,0)+Conditions!$Q$2,FALSE))+VLOOKUP(GZ$1,Conditions!$A:$CT,MATCH($B44&amp;"_b",Conditions!$S$1:$CT$1,0)+Conditions!$Q$2,FALSE),"")</f>
        <v>2.067239329634177E-3</v>
      </c>
      <c r="HA44" s="15">
        <f>IF(HA26,HA26*(VLOOKUP(HA$1,Conditions!$A:$CT,MATCH($B44&amp;"_m1",Conditions!$S$1:$CT$1,0)+Conditions!$Q$2,FALSE)*HA$19+HA$18*VLOOKUP(HA$1,Conditions!$A:$CT,MATCH($B44&amp;"_m2",Conditions!$S$1:$CT$1,0)+Conditions!$Q$2,FALSE))+VLOOKUP(HA$1,Conditions!$A:$CT,MATCH($B44&amp;"_b",Conditions!$S$1:$CT$1,0)+Conditions!$Q$2,FALSE),"")</f>
        <v>2.0509116902135325E-3</v>
      </c>
      <c r="HB44" s="15">
        <f>IF(HB26,HB26*(VLOOKUP(HB$1,Conditions!$A:$CT,MATCH($B44&amp;"_m1",Conditions!$S$1:$CT$1,0)+Conditions!$Q$2,FALSE)*HB$19+HB$18*VLOOKUP(HB$1,Conditions!$A:$CT,MATCH($B44&amp;"_m2",Conditions!$S$1:$CT$1,0)+Conditions!$Q$2,FALSE))+VLOOKUP(HB$1,Conditions!$A:$CT,MATCH($B44&amp;"_b",Conditions!$S$1:$CT$1,0)+Conditions!$Q$2,FALSE),"")</f>
        <v>2.0563542366870808E-3</v>
      </c>
      <c r="HC44" s="15">
        <f>IF(HC26,HC26*(VLOOKUP(HC$1,Conditions!$A:$CT,MATCH($B44&amp;"_m1",Conditions!$S$1:$CT$1,0)+Conditions!$Q$2,FALSE)*HC$19+HC$18*VLOOKUP(HC$1,Conditions!$A:$CT,MATCH($B44&amp;"_m2",Conditions!$S$1:$CT$1,0)+Conditions!$Q$2,FALSE))+VLOOKUP(HC$1,Conditions!$A:$CT,MATCH($B44&amp;"_b",Conditions!$S$1:$CT$1,0)+Conditions!$Q$2,FALSE),"")</f>
        <v>2.0490975080556828E-3</v>
      </c>
      <c r="HD44" s="15">
        <f>IF(HD26,HD26*(VLOOKUP(HD$1,Conditions!$A:$CT,MATCH($B44&amp;"_m1",Conditions!$S$1:$CT$1,0)+Conditions!$Q$2,FALSE)*HD$19+HD$18*VLOOKUP(HD$1,Conditions!$A:$CT,MATCH($B44&amp;"_m2",Conditions!$S$1:$CT$1,0)+Conditions!$Q$2,FALSE))+VLOOKUP(HD$1,Conditions!$A:$CT,MATCH($B44&amp;"_b",Conditions!$S$1:$CT$1,0)+Conditions!$Q$2,FALSE),"")</f>
        <v>2.0382124151085861E-3</v>
      </c>
      <c r="HE44" s="15">
        <f>IF(HE26,HE26*(VLOOKUP(HE$1,Conditions!$A:$CT,MATCH($B44&amp;"_m1",Conditions!$S$1:$CT$1,0)+Conditions!$Q$2,FALSE)*HE$19+HE$18*VLOOKUP(HE$1,Conditions!$A:$CT,MATCH($B44&amp;"_m2",Conditions!$S$1:$CT$1,0)+Conditions!$Q$2,FALSE))+VLOOKUP(HE$1,Conditions!$A:$CT,MATCH($B44&amp;"_b",Conditions!$S$1:$CT$1,0)+Conditions!$Q$2,FALSE),"")</f>
        <v>2.0472833258978335E-3</v>
      </c>
      <c r="HF44" s="15">
        <f>IF(HF26,HF26*(VLOOKUP(HF$1,Conditions!$A:$CT,MATCH($B44&amp;"_m1",Conditions!$S$1:$CT$1,0)+Conditions!$Q$2,FALSE)*HF$19+HF$18*VLOOKUP(HF$1,Conditions!$A:$CT,MATCH($B44&amp;"_m2",Conditions!$S$1:$CT$1,0)+Conditions!$Q$2,FALSE))+VLOOKUP(HF$1,Conditions!$A:$CT,MATCH($B44&amp;"_b",Conditions!$S$1:$CT$1,0)+Conditions!$Q$2,FALSE),"")</f>
        <v>2.0490975080556828E-3</v>
      </c>
      <c r="HG44" s="15">
        <f>IF(HG26,HG26*(VLOOKUP(HG$1,Conditions!$A:$CT,MATCH($B44&amp;"_m1",Conditions!$S$1:$CT$1,0)+Conditions!$Q$2,FALSE)*HG$19+HG$18*VLOOKUP(HG$1,Conditions!$A:$CT,MATCH($B44&amp;"_m2",Conditions!$S$1:$CT$1,0)+Conditions!$Q$2,FALSE))+VLOOKUP(HG$1,Conditions!$A:$CT,MATCH($B44&amp;"_b",Conditions!$S$1:$CT$1,0)+Conditions!$Q$2,FALSE),"")</f>
        <v>2.0363982329507369E-3</v>
      </c>
      <c r="HH44" s="15">
        <f>IF(HH26,HH26*(VLOOKUP(HH$1,Conditions!$A:$CT,MATCH($B44&amp;"_m1",Conditions!$S$1:$CT$1,0)+Conditions!$Q$2,FALSE)*HH$19+HH$18*VLOOKUP(HH$1,Conditions!$A:$CT,MATCH($B44&amp;"_m2",Conditions!$S$1:$CT$1,0)+Conditions!$Q$2,FALSE))+VLOOKUP(HH$1,Conditions!$A:$CT,MATCH($B44&amp;"_b",Conditions!$S$1:$CT$1,0)+Conditions!$Q$2,FALSE),"")</f>
        <v>2.0418407794242852E-3</v>
      </c>
      <c r="HI44" s="15">
        <f>IF(HI26,HI26*(VLOOKUP(HI$1,Conditions!$A:$CT,MATCH($B44&amp;"_m1",Conditions!$S$1:$CT$1,0)+Conditions!$Q$2,FALSE)*HI$19+HI$18*VLOOKUP(HI$1,Conditions!$A:$CT,MATCH($B44&amp;"_m2",Conditions!$S$1:$CT$1,0)+Conditions!$Q$2,FALSE))+VLOOKUP(HI$1,Conditions!$A:$CT,MATCH($B44&amp;"_b",Conditions!$S$1:$CT$1,0)+Conditions!$Q$2,FALSE),"")</f>
        <v>2.0418407794242852E-3</v>
      </c>
      <c r="HJ44" s="15">
        <f>IF(HJ26,HJ26*(VLOOKUP(HJ$1,Conditions!$A:$CT,MATCH($B44&amp;"_m1",Conditions!$S$1:$CT$1,0)+Conditions!$Q$2,FALSE)*HJ$19+HJ$18*VLOOKUP(HJ$1,Conditions!$A:$CT,MATCH($B44&amp;"_m2",Conditions!$S$1:$CT$1,0)+Conditions!$Q$2,FALSE))+VLOOKUP(HJ$1,Conditions!$A:$CT,MATCH($B44&amp;"_b",Conditions!$S$1:$CT$1,0)+Conditions!$Q$2,FALSE),"")</f>
        <v>2.0345840507928876E-3</v>
      </c>
    </row>
    <row r="45" spans="1:218" s="7" customFormat="1" x14ac:dyDescent="0.2">
      <c r="A45" s="8"/>
      <c r="B45" s="21" t="str">
        <f>CONCATENATE(B27,"_",$C$42)</f>
        <v>ethane_FID</v>
      </c>
      <c r="C45" s="11">
        <v>2</v>
      </c>
      <c r="D45" s="11"/>
      <c r="E45" s="15">
        <f>IF(E27,E27*(VLOOKUP(E$1,Conditions!$A:$CT,MATCH($B45&amp;"_m1",Conditions!$S$1:$CT$1,0)+Conditions!$Q$2,FALSE)*E$19+E$18*VLOOKUP(E$1,Conditions!$A:$CT,MATCH($B45&amp;"_m2",Conditions!$S$1:$CT$1,0)+Conditions!$Q$2,FALSE))+VLOOKUP(E$1,Conditions!$A:$CT,MATCH($B45&amp;"_b",Conditions!$S$1:$CT$1,0)+Conditions!$Q$2,FALSE),"")</f>
        <v>2.5528189673575626E-3</v>
      </c>
      <c r="F45" s="15">
        <f>IF(F27,F27*(VLOOKUP(F$1,Conditions!$A:$CT,MATCH($B45&amp;"_m1",Conditions!$S$1:$CT$1,0)+Conditions!$Q$2,FALSE)*F$19+F$18*VLOOKUP(F$1,Conditions!$A:$CT,MATCH($B45&amp;"_m2",Conditions!$S$1:$CT$1,0)+Conditions!$Q$2,FALSE))+VLOOKUP(F$1,Conditions!$A:$CT,MATCH($B45&amp;"_b",Conditions!$S$1:$CT$1,0)+Conditions!$Q$2,FALSE),"")</f>
        <v>2.3741956555095576E-3</v>
      </c>
      <c r="G45" s="15">
        <f>IF(G27,G27*(VLOOKUP(G$1,Conditions!$A:$CT,MATCH($B45&amp;"_m1",Conditions!$S$1:$CT$1,0)+Conditions!$Q$2,FALSE)*G$19+G$18*VLOOKUP(G$1,Conditions!$A:$CT,MATCH($B45&amp;"_m2",Conditions!$S$1:$CT$1,0)+Conditions!$Q$2,FALSE))+VLOOKUP(G$1,Conditions!$A:$CT,MATCH($B45&amp;"_b",Conditions!$S$1:$CT$1,0)+Conditions!$Q$2,FALSE),"")</f>
        <v>2.2938151651779553E-3</v>
      </c>
      <c r="H45" s="15">
        <f>IF(H27,H27*(VLOOKUP(H$1,Conditions!$A:$CT,MATCH($B45&amp;"_m1",Conditions!$S$1:$CT$1,0)+Conditions!$Q$2,FALSE)*H$19+H$18*VLOOKUP(H$1,Conditions!$A:$CT,MATCH($B45&amp;"_m2",Conditions!$S$1:$CT$1,0)+Conditions!$Q$2,FALSE))+VLOOKUP(H$1,Conditions!$A:$CT,MATCH($B45&amp;"_b",Conditions!$S$1:$CT$1,0)+Conditions!$Q$2,FALSE),"")</f>
        <v>2.2580905028083543E-3</v>
      </c>
      <c r="I45" s="15">
        <f>IF(I27,I27*(VLOOKUP(I$1,Conditions!$A:$CT,MATCH($B45&amp;"_m1",Conditions!$S$1:$CT$1,0)+Conditions!$Q$2,FALSE)*I$19+I$18*VLOOKUP(I$1,Conditions!$A:$CT,MATCH($B45&amp;"_m2",Conditions!$S$1:$CT$1,0)+Conditions!$Q$2,FALSE))+VLOOKUP(I$1,Conditions!$A:$CT,MATCH($B45&amp;"_b",Conditions!$S$1:$CT$1,0)+Conditions!$Q$2,FALSE),"")</f>
        <v>2.2819069443880883E-3</v>
      </c>
      <c r="J45" s="15">
        <f>IF(J27,J27*(VLOOKUP(J$1,Conditions!$A:$CT,MATCH($B45&amp;"_m1",Conditions!$S$1:$CT$1,0)+Conditions!$Q$2,FALSE)*J$19+J$18*VLOOKUP(J$1,Conditions!$A:$CT,MATCH($B45&amp;"_m2",Conditions!$S$1:$CT$1,0)+Conditions!$Q$2,FALSE))+VLOOKUP(J$1,Conditions!$A:$CT,MATCH($B45&amp;"_b",Conditions!$S$1:$CT$1,0)+Conditions!$Q$2,FALSE),"")</f>
        <v>2.2402281716235538E-3</v>
      </c>
      <c r="K45" s="15">
        <f>IF(K27,K27*(VLOOKUP(K$1,Conditions!$A:$CT,MATCH($B45&amp;"_m1",Conditions!$S$1:$CT$1,0)+Conditions!$Q$2,FALSE)*K$19+K$18*VLOOKUP(K$1,Conditions!$A:$CT,MATCH($B45&amp;"_m2",Conditions!$S$1:$CT$1,0)+Conditions!$Q$2,FALSE))+VLOOKUP(K$1,Conditions!$A:$CT,MATCH($B45&amp;"_b",Conditions!$S$1:$CT$1,0)+Conditions!$Q$2,FALSE),"")</f>
        <v>2.2461822820184873E-3</v>
      </c>
      <c r="L45" s="15">
        <f>IF(L27,L27*(VLOOKUP(L$1,Conditions!$A:$CT,MATCH($B45&amp;"_m1",Conditions!$S$1:$CT$1,0)+Conditions!$Q$2,FALSE)*L$19+L$18*VLOOKUP(L$1,Conditions!$A:$CT,MATCH($B45&amp;"_m2",Conditions!$S$1:$CT$1,0)+Conditions!$Q$2,FALSE))+VLOOKUP(L$1,Conditions!$A:$CT,MATCH($B45&amp;"_b",Conditions!$S$1:$CT$1,0)+Conditions!$Q$2,FALSE),"")</f>
        <v>2.2521363924134208E-3</v>
      </c>
      <c r="M45" s="15">
        <f>IF(M27,M27*(VLOOKUP(M$1,Conditions!$A:$CT,MATCH($B45&amp;"_m1",Conditions!$S$1:$CT$1,0)+Conditions!$Q$2,FALSE)*M$19+M$18*VLOOKUP(M$1,Conditions!$A:$CT,MATCH($B45&amp;"_m2",Conditions!$S$1:$CT$1,0)+Conditions!$Q$2,FALSE))+VLOOKUP(M$1,Conditions!$A:$CT,MATCH($B45&amp;"_b",Conditions!$S$1:$CT$1,0)+Conditions!$Q$2,FALSE),"")</f>
        <v>2.3354939379424899E-3</v>
      </c>
      <c r="N45" s="15">
        <f>IF(N27,N27*(VLOOKUP(N$1,Conditions!$A:$CT,MATCH($B45&amp;"_m1",Conditions!$S$1:$CT$1,0)+Conditions!$Q$2,FALSE)*N$19+N$18*VLOOKUP(N$1,Conditions!$A:$CT,MATCH($B45&amp;"_m2",Conditions!$S$1:$CT$1,0)+Conditions!$Q$2,FALSE))+VLOOKUP(N$1,Conditions!$A:$CT,MATCH($B45&amp;"_b",Conditions!$S$1:$CT$1,0)+Conditions!$Q$2,FALSE),"")</f>
        <v>2.3782628115314318E-3</v>
      </c>
      <c r="O45" s="15">
        <f>IF(O27,O27*(VLOOKUP(O$1,Conditions!$A:$CT,MATCH($B45&amp;"_m1",Conditions!$S$1:$CT$1,0)+Conditions!$Q$2,FALSE)*O$19+O$18*VLOOKUP(O$1,Conditions!$A:$CT,MATCH($B45&amp;"_m2",Conditions!$S$1:$CT$1,0)+Conditions!$Q$2,FALSE))+VLOOKUP(O$1,Conditions!$A:$CT,MATCH($B45&amp;"_b",Conditions!$S$1:$CT$1,0)+Conditions!$Q$2,FALSE),"")</f>
        <v>2.3931736349812145E-3</v>
      </c>
      <c r="P45" s="15">
        <f>IF(P27,P27*(VLOOKUP(P$1,Conditions!$A:$CT,MATCH($B45&amp;"_m1",Conditions!$S$1:$CT$1,0)+Conditions!$Q$2,FALSE)*P$19+P$18*VLOOKUP(P$1,Conditions!$A:$CT,MATCH($B45&amp;"_m2",Conditions!$S$1:$CT$1,0)+Conditions!$Q$2,FALSE))+VLOOKUP(P$1,Conditions!$A:$CT,MATCH($B45&amp;"_b",Conditions!$S$1:$CT$1,0)+Conditions!$Q$2,FALSE),"")</f>
        <v>2.3961557996711714E-3</v>
      </c>
      <c r="Q45" s="15">
        <f>IF(Q27,Q27*(VLOOKUP(Q$1,Conditions!$A:$CT,MATCH($B45&amp;"_m1",Conditions!$S$1:$CT$1,0)+Conditions!$Q$2,FALSE)*Q$19+Q$18*VLOOKUP(Q$1,Conditions!$A:$CT,MATCH($B45&amp;"_m2",Conditions!$S$1:$CT$1,0)+Conditions!$Q$2,FALSE))+VLOOKUP(Q$1,Conditions!$A:$CT,MATCH($B45&amp;"_b",Conditions!$S$1:$CT$1,0)+Conditions!$Q$2,FALSE),"")</f>
        <v>2.4766742462999981E-3</v>
      </c>
      <c r="R45" s="15">
        <f>IF(R27,R27*(VLOOKUP(R$1,Conditions!$A:$CT,MATCH($B45&amp;"_m1",Conditions!$S$1:$CT$1,0)+Conditions!$Q$2,FALSE)*R$19+R$18*VLOOKUP(R$1,Conditions!$A:$CT,MATCH($B45&amp;"_m2",Conditions!$S$1:$CT$1,0)+Conditions!$Q$2,FALSE))+VLOOKUP(R$1,Conditions!$A:$CT,MATCH($B45&amp;"_b",Conditions!$S$1:$CT$1,0)+Conditions!$Q$2,FALSE),"")</f>
        <v>2.4080844584309972E-3</v>
      </c>
      <c r="S45" s="15">
        <f>IF(S27,S27*(VLOOKUP(S$1,Conditions!$A:$CT,MATCH($B45&amp;"_m1",Conditions!$S$1:$CT$1,0)+Conditions!$Q$2,FALSE)*S$19+S$18*VLOOKUP(S$1,Conditions!$A:$CT,MATCH($B45&amp;"_m2",Conditions!$S$1:$CT$1,0)+Conditions!$Q$2,FALSE))+VLOOKUP(S$1,Conditions!$A:$CT,MATCH($B45&amp;"_b",Conditions!$S$1:$CT$1,0)+Conditions!$Q$2,FALSE),"")</f>
        <v>2.4379061053305625E-3</v>
      </c>
      <c r="T45" s="15">
        <f>IF(T27,T27*(VLOOKUP(T$1,Conditions!$A:$CT,MATCH($B45&amp;"_m1",Conditions!$S$1:$CT$1,0)+Conditions!$Q$2,FALSE)*T$19+T$18*VLOOKUP(T$1,Conditions!$A:$CT,MATCH($B45&amp;"_m2",Conditions!$S$1:$CT$1,0)+Conditions!$Q$2,FALSE))+VLOOKUP(T$1,Conditions!$A:$CT,MATCH($B45&amp;"_b",Conditions!$S$1:$CT$1,0)+Conditions!$Q$2,FALSE),"")</f>
        <v>2.4289596112606932E-3</v>
      </c>
      <c r="U45" s="15">
        <f>IF(U27,U27*(VLOOKUP(U$1,Conditions!$A:$CT,MATCH($B45&amp;"_m1",Conditions!$S$1:$CT$1,0)+Conditions!$Q$2,FALSE)*U$19+U$18*VLOOKUP(U$1,Conditions!$A:$CT,MATCH($B45&amp;"_m2",Conditions!$S$1:$CT$1,0)+Conditions!$Q$2,FALSE))+VLOOKUP(U$1,Conditions!$A:$CT,MATCH($B45&amp;"_b",Conditions!$S$1:$CT$1,0)+Conditions!$Q$2,FALSE),"")</f>
        <v>2.4617634228502154E-3</v>
      </c>
      <c r="V45" s="15">
        <f>IF(V27,V27*(VLOOKUP(V$1,Conditions!$A:$CT,MATCH($B45&amp;"_m1",Conditions!$S$1:$CT$1,0)+Conditions!$Q$2,FALSE)*V$19+V$18*VLOOKUP(V$1,Conditions!$A:$CT,MATCH($B45&amp;"_m2",Conditions!$S$1:$CT$1,0)+Conditions!$Q$2,FALSE))+VLOOKUP(V$1,Conditions!$A:$CT,MATCH($B45&amp;"_b",Conditions!$S$1:$CT$1,0)+Conditions!$Q$2,FALSE),"")</f>
        <v>2.4975493991296937E-3</v>
      </c>
      <c r="W45" s="15">
        <f>IF(W27,W27*(VLOOKUP(W$1,Conditions!$A:$CT,MATCH($B45&amp;"_m1",Conditions!$S$1:$CT$1,0)+Conditions!$Q$2,FALSE)*W$19+W$18*VLOOKUP(W$1,Conditions!$A:$CT,MATCH($B45&amp;"_m2",Conditions!$S$1:$CT$1,0)+Conditions!$Q$2,FALSE))+VLOOKUP(W$1,Conditions!$A:$CT,MATCH($B45&amp;"_b",Conditions!$S$1:$CT$1,0)+Conditions!$Q$2,FALSE),"")</f>
        <v>2.4438704347104758E-3</v>
      </c>
      <c r="X45" s="15">
        <f>IF(X27,X27*(VLOOKUP(X$1,Conditions!$A:$CT,MATCH($B45&amp;"_m1",Conditions!$S$1:$CT$1,0)+Conditions!$Q$2,FALSE)*X$19+X$18*VLOOKUP(X$1,Conditions!$A:$CT,MATCH($B45&amp;"_m2",Conditions!$S$1:$CT$1,0)+Conditions!$Q$2,FALSE))+VLOOKUP(X$1,Conditions!$A:$CT,MATCH($B45&amp;"_b",Conditions!$S$1:$CT$1,0)+Conditions!$Q$2,FALSE),"")</f>
        <v>1.5614637704693111E-3</v>
      </c>
      <c r="Y45" s="15">
        <f>IF(Y27,Y27*(VLOOKUP(Y$1,Conditions!$A:$CT,MATCH($B45&amp;"_m1",Conditions!$S$1:$CT$1,0)+Conditions!$Q$2,FALSE)*Y$19+Y$18*VLOOKUP(Y$1,Conditions!$A:$CT,MATCH($B45&amp;"_m2",Conditions!$S$1:$CT$1,0)+Conditions!$Q$2,FALSE))+VLOOKUP(Y$1,Conditions!$A:$CT,MATCH($B45&amp;"_b",Conditions!$S$1:$CT$1,0)+Conditions!$Q$2,FALSE),"")</f>
        <v>1.7434125198577028E-3</v>
      </c>
      <c r="Z45" s="15">
        <f>IF(Z27,Z27*(VLOOKUP(Z$1,Conditions!$A:$CT,MATCH($B45&amp;"_m1",Conditions!$S$1:$CT$1,0)+Conditions!$Q$2,FALSE)*Z$19+Z$18*VLOOKUP(Z$1,Conditions!$A:$CT,MATCH($B45&amp;"_m2",Conditions!$S$1:$CT$1,0)+Conditions!$Q$2,FALSE))+VLOOKUP(Z$1,Conditions!$A:$CT,MATCH($B45&amp;"_b",Conditions!$S$1:$CT$1,0)+Conditions!$Q$2,FALSE),"")</f>
        <v>2.0834478875671569E-3</v>
      </c>
      <c r="AA45" s="15">
        <f>IF(AA27,AA27*(VLOOKUP(AA$1,Conditions!$A:$CT,MATCH($B45&amp;"_m1",Conditions!$S$1:$CT$1,0)+Conditions!$Q$2,FALSE)*AA$19+AA$18*VLOOKUP(AA$1,Conditions!$A:$CT,MATCH($B45&amp;"_m2",Conditions!$S$1:$CT$1,0)+Conditions!$Q$2,FALSE))+VLOOKUP(AA$1,Conditions!$A:$CT,MATCH($B45&amp;"_b",Conditions!$S$1:$CT$1,0)+Conditions!$Q$2,FALSE),"")</f>
        <v>2.1699481126862281E-3</v>
      </c>
      <c r="AB45" s="15">
        <f>IF(AB27,AB27*(VLOOKUP(AB$1,Conditions!$A:$CT,MATCH($B45&amp;"_m1",Conditions!$S$1:$CT$1,0)+Conditions!$Q$2,FALSE)*AB$19+AB$18*VLOOKUP(AB$1,Conditions!$A:$CT,MATCH($B45&amp;"_m2",Conditions!$S$1:$CT$1,0)+Conditions!$Q$2,FALSE))+VLOOKUP(AB$1,Conditions!$A:$CT,MATCH($B45&amp;"_b",Conditions!$S$1:$CT$1,0)+Conditions!$Q$2,FALSE),"")</f>
        <v>2.1341549160852334E-3</v>
      </c>
      <c r="AC45" s="15">
        <f>IF(AC27,AC27*(VLOOKUP(AC$1,Conditions!$A:$CT,MATCH($B45&amp;"_m1",Conditions!$S$1:$CT$1,0)+Conditions!$Q$2,FALSE)*AC$19+AC$18*VLOOKUP(AC$1,Conditions!$A:$CT,MATCH($B45&amp;"_m2",Conditions!$S$1:$CT$1,0)+Conditions!$Q$2,FALSE))+VLOOKUP(AC$1,Conditions!$A:$CT,MATCH($B45&amp;"_b",Conditions!$S$1:$CT$1,0)+Conditions!$Q$2,FALSE),"")</f>
        <v>2.1013444858676541E-3</v>
      </c>
      <c r="AD45" s="15">
        <f>IF(AD27,AD27*(VLOOKUP(AD$1,Conditions!$A:$CT,MATCH($B45&amp;"_m1",Conditions!$S$1:$CT$1,0)+Conditions!$Q$2,FALSE)*AD$19+AD$18*VLOOKUP(AD$1,Conditions!$A:$CT,MATCH($B45&amp;"_m2",Conditions!$S$1:$CT$1,0)+Conditions!$Q$2,FALSE))+VLOOKUP(AD$1,Conditions!$A:$CT,MATCH($B45&amp;"_b",Conditions!$S$1:$CT$1,0)+Conditions!$Q$2,FALSE),"")</f>
        <v>2.1609998135359793E-3</v>
      </c>
      <c r="AE45" s="15">
        <f>IF(AE27,AE27*(VLOOKUP(AE$1,Conditions!$A:$CT,MATCH($B45&amp;"_m1",Conditions!$S$1:$CT$1,0)+Conditions!$Q$2,FALSE)*AE$19+AE$18*VLOOKUP(AE$1,Conditions!$A:$CT,MATCH($B45&amp;"_m2",Conditions!$S$1:$CT$1,0)+Conditions!$Q$2,FALSE))+VLOOKUP(AE$1,Conditions!$A:$CT,MATCH($B45&amp;"_b",Conditions!$S$1:$CT$1,0)+Conditions!$Q$2,FALSE),"")</f>
        <v>2.146085981618898E-3</v>
      </c>
      <c r="AF45" s="15">
        <f>IF(AF27,AF27*(VLOOKUP(AF$1,Conditions!$A:$CT,MATCH($B45&amp;"_m1",Conditions!$S$1:$CT$1,0)+Conditions!$Q$2,FALSE)*AF$19+AF$18*VLOOKUP(AF$1,Conditions!$A:$CT,MATCH($B45&amp;"_m2",Conditions!$S$1:$CT$1,0)+Conditions!$Q$2,FALSE))+VLOOKUP(AF$1,Conditions!$A:$CT,MATCH($B45&amp;"_b",Conditions!$S$1:$CT$1,0)+Conditions!$Q$2,FALSE),"")</f>
        <v>2.1401204488520655E-3</v>
      </c>
      <c r="AG45" s="15">
        <f>IF(AG27,AG27*(VLOOKUP(AG$1,Conditions!$A:$CT,MATCH($B45&amp;"_m1",Conditions!$S$1:$CT$1,0)+Conditions!$Q$2,FALSE)*AG$19+AG$18*VLOOKUP(AG$1,Conditions!$A:$CT,MATCH($B45&amp;"_m2",Conditions!$S$1:$CT$1,0)+Conditions!$Q$2,FALSE))+VLOOKUP(AG$1,Conditions!$A:$CT,MATCH($B45&amp;"_b",Conditions!$S$1:$CT$1,0)+Conditions!$Q$2,FALSE),"")</f>
        <v>2.1550342807691468E-3</v>
      </c>
      <c r="AH45" s="15">
        <f>IF(AH27,AH27*(VLOOKUP(AH$1,Conditions!$A:$CT,MATCH($B45&amp;"_m1",Conditions!$S$1:$CT$1,0)+Conditions!$Q$2,FALSE)*AH$19+AH$18*VLOOKUP(AH$1,Conditions!$A:$CT,MATCH($B45&amp;"_m2",Conditions!$S$1:$CT$1,0)+Conditions!$Q$2,FALSE))+VLOOKUP(AH$1,Conditions!$A:$CT,MATCH($B45&amp;"_b",Conditions!$S$1:$CT$1,0)+Conditions!$Q$2,FALSE),"")</f>
        <v>2.1818791782198931E-3</v>
      </c>
      <c r="AI45" s="15">
        <f>IF(AI27,AI27*(VLOOKUP(AI$1,Conditions!$A:$CT,MATCH($B45&amp;"_m1",Conditions!$S$1:$CT$1,0)+Conditions!$Q$2,FALSE)*AI$19+AI$18*VLOOKUP(AI$1,Conditions!$A:$CT,MATCH($B45&amp;"_m2",Conditions!$S$1:$CT$1,0)+Conditions!$Q$2,FALSE))+VLOOKUP(AI$1,Conditions!$A:$CT,MATCH($B45&amp;"_b",Conditions!$S$1:$CT$1,0)+Conditions!$Q$2,FALSE),"")</f>
        <v>1.6598950611220475E-3</v>
      </c>
      <c r="AJ45" s="15">
        <f>IF(AJ27,AJ27*(VLOOKUP(AJ$1,Conditions!$A:$CT,MATCH($B45&amp;"_m1",Conditions!$S$1:$CT$1,0)+Conditions!$Q$2,FALSE)*AJ$19+AJ$18*VLOOKUP(AJ$1,Conditions!$A:$CT,MATCH($B45&amp;"_m2",Conditions!$S$1:$CT$1,0)+Conditions!$Q$2,FALSE))+VLOOKUP(AJ$1,Conditions!$A:$CT,MATCH($B45&amp;"_b",Conditions!$S$1:$CT$1,0)+Conditions!$Q$2,FALSE),"")</f>
        <v>2.226620673971137E-3</v>
      </c>
      <c r="AK45" s="15">
        <f>IF(AK27,AK27*(VLOOKUP(AK$1,Conditions!$A:$CT,MATCH($B45&amp;"_m1",Conditions!$S$1:$CT$1,0)+Conditions!$Q$2,FALSE)*AK$19+AK$18*VLOOKUP(AK$1,Conditions!$A:$CT,MATCH($B45&amp;"_m2",Conditions!$S$1:$CT$1,0)+Conditions!$Q$2,FALSE))+VLOOKUP(AK$1,Conditions!$A:$CT,MATCH($B45&amp;"_b",Conditions!$S$1:$CT$1,0)+Conditions!$Q$2,FALSE),"")</f>
        <v>2.5248973123127632E-3</v>
      </c>
      <c r="AL45" s="15">
        <f>IF(AL27,AL27*(VLOOKUP(AL$1,Conditions!$A:$CT,MATCH($B45&amp;"_m1",Conditions!$S$1:$CT$1,0)+Conditions!$Q$2,FALSE)*AL$19+AL$18*VLOOKUP(AL$1,Conditions!$A:$CT,MATCH($B45&amp;"_m2",Conditions!$S$1:$CT$1,0)+Conditions!$Q$2,FALSE))+VLOOKUP(AL$1,Conditions!$A:$CT,MATCH($B45&amp;"_b",Conditions!$S$1:$CT$1,0)+Conditions!$Q$2,FALSE),"")</f>
        <v>2.7098288280845715E-3</v>
      </c>
      <c r="AM45" s="15">
        <f>IF(AM27,AM27*(VLOOKUP(AM$1,Conditions!$A:$CT,MATCH($B45&amp;"_m1",Conditions!$S$1:$CT$1,0)+Conditions!$Q$2,FALSE)*AM$19+AM$18*VLOOKUP(AM$1,Conditions!$A:$CT,MATCH($B45&amp;"_m2",Conditions!$S$1:$CT$1,0)+Conditions!$Q$2,FALSE))+VLOOKUP(AM$1,Conditions!$A:$CT,MATCH($B45&amp;"_b",Conditions!$S$1:$CT$1,0)+Conditions!$Q$2,FALSE),"")</f>
        <v>2.6143803038152511E-3</v>
      </c>
      <c r="AN45" s="15">
        <f>IF(AN27,AN27*(VLOOKUP(AN$1,Conditions!$A:$CT,MATCH($B45&amp;"_m1",Conditions!$S$1:$CT$1,0)+Conditions!$Q$2,FALSE)*AN$19+AN$18*VLOOKUP(AN$1,Conditions!$A:$CT,MATCH($B45&amp;"_m2",Conditions!$S$1:$CT$1,0)+Conditions!$Q$2,FALSE))+VLOOKUP(AN$1,Conditions!$A:$CT,MATCH($B45&amp;"_b",Conditions!$S$1:$CT$1,0)+Conditions!$Q$2,FALSE),"")</f>
        <v>2.6949149961674902E-3</v>
      </c>
      <c r="AO45" s="15">
        <f>IF(AO27,AO27*(VLOOKUP(AO$1,Conditions!$A:$CT,MATCH($B45&amp;"_m1",Conditions!$S$1:$CT$1,0)+Conditions!$Q$2,FALSE)*AO$19+AO$18*VLOOKUP(AO$1,Conditions!$A:$CT,MATCH($B45&amp;"_m2",Conditions!$S$1:$CT$1,0)+Conditions!$Q$2,FALSE))+VLOOKUP(AO$1,Conditions!$A:$CT,MATCH($B45&amp;"_b",Conditions!$S$1:$CT$1,0)+Conditions!$Q$2,FALSE),"")</f>
        <v>2.6442079676494137E-3</v>
      </c>
      <c r="AP45" s="15">
        <f>IF(AP27,AP27*(VLOOKUP(AP$1,Conditions!$A:$CT,MATCH($B45&amp;"_m1",Conditions!$S$1:$CT$1,0)+Conditions!$Q$2,FALSE)*AP$19+AP$18*VLOOKUP(AP$1,Conditions!$A:$CT,MATCH($B45&amp;"_m2",Conditions!$S$1:$CT$1,0)+Conditions!$Q$2,FALSE))+VLOOKUP(AP$1,Conditions!$A:$CT,MATCH($B45&amp;"_b",Conditions!$S$1:$CT$1,0)+Conditions!$Q$2,FALSE),"")</f>
        <v>2.6859666970172414E-3</v>
      </c>
      <c r="AQ45" s="15">
        <f>IF(AQ27,AQ27*(VLOOKUP(AQ$1,Conditions!$A:$CT,MATCH($B45&amp;"_m1",Conditions!$S$1:$CT$1,0)+Conditions!$Q$2,FALSE)*AQ$19+AQ$18*VLOOKUP(AQ$1,Conditions!$A:$CT,MATCH($B45&amp;"_m2",Conditions!$S$1:$CT$1,0)+Conditions!$Q$2,FALSE))+VLOOKUP(AQ$1,Conditions!$A:$CT,MATCH($B45&amp;"_b",Conditions!$S$1:$CT$1,0)+Conditions!$Q$2,FALSE),"")</f>
        <v>2.7068460617011548E-3</v>
      </c>
      <c r="AR45" s="15">
        <f>IF(AR27,AR27*(VLOOKUP(AR$1,Conditions!$A:$CT,MATCH($B45&amp;"_m1",Conditions!$S$1:$CT$1,0)+Conditions!$Q$2,FALSE)*AR$19+AR$18*VLOOKUP(AR$1,Conditions!$A:$CT,MATCH($B45&amp;"_m2",Conditions!$S$1:$CT$1,0)+Conditions!$Q$2,FALSE))+VLOOKUP(AR$1,Conditions!$A:$CT,MATCH($B45&amp;"_b",Conditions!$S$1:$CT$1,0)+Conditions!$Q$2,FALSE),"")</f>
        <v>2.5645410269272517E-3</v>
      </c>
      <c r="AS45" s="15">
        <f>IF(AS27,AS27*(VLOOKUP(AS$1,Conditions!$A:$CT,MATCH($B45&amp;"_m1",Conditions!$S$1:$CT$1,0)+Conditions!$Q$2,FALSE)*AS$19+AS$18*VLOOKUP(AS$1,Conditions!$A:$CT,MATCH($B45&amp;"_m2",Conditions!$S$1:$CT$1,0)+Conditions!$Q$2,FALSE))+VLOOKUP(AS$1,Conditions!$A:$CT,MATCH($B45&amp;"_b",Conditions!$S$1:$CT$1,0)+Conditions!$Q$2,FALSE),"")</f>
        <v>2.7548173404043702E-3</v>
      </c>
      <c r="AT45" s="15">
        <f>IF(AT27,AT27*(VLOOKUP(AT$1,Conditions!$A:$CT,MATCH($B45&amp;"_m1",Conditions!$S$1:$CT$1,0)+Conditions!$Q$2,FALSE)*AT$19+AT$18*VLOOKUP(AT$1,Conditions!$A:$CT,MATCH($B45&amp;"_m2",Conditions!$S$1:$CT$1,0)+Conditions!$Q$2,FALSE))+VLOOKUP(AT$1,Conditions!$A:$CT,MATCH($B45&amp;"_b",Conditions!$S$1:$CT$1,0)+Conditions!$Q$2,FALSE),"")</f>
        <v>2.8551448511468509E-3</v>
      </c>
      <c r="AU45" s="15">
        <f>IF(AU27,AU27*(VLOOKUP(AU$1,Conditions!$A:$CT,MATCH($B45&amp;"_m1",Conditions!$S$1:$CT$1,0)+Conditions!$Q$2,FALSE)*AU$19+AU$18*VLOOKUP(AU$1,Conditions!$A:$CT,MATCH($B45&amp;"_m2",Conditions!$S$1:$CT$1,0)+Conditions!$Q$2,FALSE))+VLOOKUP(AU$1,Conditions!$A:$CT,MATCH($B45&amp;"_b",Conditions!$S$1:$CT$1,0)+Conditions!$Q$2,FALSE),"")</f>
        <v>2.9001192525141698E-3</v>
      </c>
      <c r="AV45" s="15">
        <f>IF(AV27,AV27*(VLOOKUP(AV$1,Conditions!$A:$CT,MATCH($B45&amp;"_m1",Conditions!$S$1:$CT$1,0)+Conditions!$Q$2,FALSE)*AV$19+AV$18*VLOOKUP(AV$1,Conditions!$A:$CT,MATCH($B45&amp;"_m2",Conditions!$S$1:$CT$1,0)+Conditions!$Q$2,FALSE))+VLOOKUP(AV$1,Conditions!$A:$CT,MATCH($B45&amp;"_b",Conditions!$S$1:$CT$1,0)+Conditions!$Q$2,FALSE),"")</f>
        <v>2.8655235591546935E-3</v>
      </c>
      <c r="AW45" s="15">
        <f>IF(AW27,AW27*(VLOOKUP(AW$1,Conditions!$A:$CT,MATCH($B45&amp;"_m1",Conditions!$S$1:$CT$1,0)+Conditions!$Q$2,FALSE)*AW$19+AW$18*VLOOKUP(AW$1,Conditions!$A:$CT,MATCH($B45&amp;"_m2",Conditions!$S$1:$CT$1,0)+Conditions!$Q$2,FALSE))+VLOOKUP(AW$1,Conditions!$A:$CT,MATCH($B45&amp;"_b",Conditions!$S$1:$CT$1,0)+Conditions!$Q$2,FALSE),"")</f>
        <v>2.837847004467113E-3</v>
      </c>
      <c r="AX45" s="15">
        <f>IF(AX27,AX27*(VLOOKUP(AX$1,Conditions!$A:$CT,MATCH($B45&amp;"_m1",Conditions!$S$1:$CT$1,0)+Conditions!$Q$2,FALSE)*AX$19+AX$18*VLOOKUP(AX$1,Conditions!$A:$CT,MATCH($B45&amp;"_m2",Conditions!$S$1:$CT$1,0)+Conditions!$Q$2,FALSE))+VLOOKUP(AX$1,Conditions!$A:$CT,MATCH($B45&amp;"_b",Conditions!$S$1:$CT$1,0)+Conditions!$Q$2,FALSE),"")</f>
        <v>2.8862809751703791E-3</v>
      </c>
      <c r="AY45" s="15">
        <f>IF(AY27,AY27*(VLOOKUP(AY$1,Conditions!$A:$CT,MATCH($B45&amp;"_m1",Conditions!$S$1:$CT$1,0)+Conditions!$Q$2,FALSE)*AY$19+AY$18*VLOOKUP(AY$1,Conditions!$A:$CT,MATCH($B45&amp;"_m2",Conditions!$S$1:$CT$1,0)+Conditions!$Q$2,FALSE))+VLOOKUP(AY$1,Conditions!$A:$CT,MATCH($B45&amp;"_b",Conditions!$S$1:$CT$1,0)+Conditions!$Q$2,FALSE),"")</f>
        <v>2.8136300191154793E-3</v>
      </c>
      <c r="AZ45" s="15">
        <f>IF(AZ27,AZ27*(VLOOKUP(AZ$1,Conditions!$A:$CT,MATCH($B45&amp;"_m1",Conditions!$S$1:$CT$1,0)+Conditions!$Q$2,FALSE)*AZ$19+AZ$18*VLOOKUP(AZ$1,Conditions!$A:$CT,MATCH($B45&amp;"_m2",Conditions!$S$1:$CT$1,0)+Conditions!$Q$2,FALSE))+VLOOKUP(AZ$1,Conditions!$A:$CT,MATCH($B45&amp;"_b",Conditions!$S$1:$CT$1,0)+Conditions!$Q$2,FALSE),"")</f>
        <v>2.8309278657952176E-3</v>
      </c>
      <c r="BA45" s="15">
        <f>IF(BA27,BA27*(VLOOKUP(BA$1,Conditions!$A:$CT,MATCH($B45&amp;"_m1",Conditions!$S$1:$CT$1,0)+Conditions!$Q$2,FALSE)*BA$19+BA$18*VLOOKUP(BA$1,Conditions!$A:$CT,MATCH($B45&amp;"_m2",Conditions!$S$1:$CT$1,0)+Conditions!$Q$2,FALSE))+VLOOKUP(BA$1,Conditions!$A:$CT,MATCH($B45&amp;"_b",Conditions!$S$1:$CT$1,0)+Conditions!$Q$2,FALSE),"")</f>
        <v>1.7896010096434564E-3</v>
      </c>
      <c r="BB45" s="15">
        <f>IF(BB27,BB27*(VLOOKUP(BB$1,Conditions!$A:$CT,MATCH($B45&amp;"_m1",Conditions!$S$1:$CT$1,0)+Conditions!$Q$2,FALSE)*BB$19+BB$18*VLOOKUP(BB$1,Conditions!$A:$CT,MATCH($B45&amp;"_m2",Conditions!$S$1:$CT$1,0)+Conditions!$Q$2,FALSE))+VLOOKUP(BB$1,Conditions!$A:$CT,MATCH($B45&amp;"_b",Conditions!$S$1:$CT$1,0)+Conditions!$Q$2,FALSE),"")</f>
        <v>1.7166672214767907E-3</v>
      </c>
      <c r="BC45" s="15">
        <f>IF(BC27,BC27*(VLOOKUP(BC$1,Conditions!$A:$CT,MATCH($B45&amp;"_m1",Conditions!$S$1:$CT$1,0)+Conditions!$Q$2,FALSE)*BC$19+BC$18*VLOOKUP(BC$1,Conditions!$A:$CT,MATCH($B45&amp;"_m2",Conditions!$S$1:$CT$1,0)+Conditions!$Q$2,FALSE))+VLOOKUP(BC$1,Conditions!$A:$CT,MATCH($B45&amp;"_b",Conditions!$S$1:$CT$1,0)+Conditions!$Q$2,FALSE),"")</f>
        <v>1.6610986209688553E-3</v>
      </c>
      <c r="BD45" s="15">
        <f>IF(BD27,BD27*(VLOOKUP(BD$1,Conditions!$A:$CT,MATCH($B45&amp;"_m1",Conditions!$S$1:$CT$1,0)+Conditions!$Q$2,FALSE)*BD$19+BD$18*VLOOKUP(BD$1,Conditions!$A:$CT,MATCH($B45&amp;"_m2",Conditions!$S$1:$CT$1,0)+Conditions!$Q$2,FALSE))+VLOOKUP(BD$1,Conditions!$A:$CT,MATCH($B45&amp;"_b",Conditions!$S$1:$CT$1,0)+Conditions!$Q$2,FALSE),"")</f>
        <v>1.6715177335640931E-3</v>
      </c>
      <c r="BE45" s="15">
        <f>IF(BE27,BE27*(VLOOKUP(BE$1,Conditions!$A:$CT,MATCH($B45&amp;"_m1",Conditions!$S$1:$CT$1,0)+Conditions!$Q$2,FALSE)*BE$19+BE$18*VLOOKUP(BE$1,Conditions!$A:$CT,MATCH($B45&amp;"_m2",Conditions!$S$1:$CT$1,0)+Conditions!$Q$2,FALSE))+VLOOKUP(BE$1,Conditions!$A:$CT,MATCH($B45&amp;"_b",Conditions!$S$1:$CT$1,0)+Conditions!$Q$2,FALSE),"")</f>
        <v>1.699302033818061E-3</v>
      </c>
      <c r="BF45" s="15">
        <f>IF(BF27,BF27*(VLOOKUP(BF$1,Conditions!$A:$CT,MATCH($B45&amp;"_m1",Conditions!$S$1:$CT$1,0)+Conditions!$Q$2,FALSE)*BF$19+BF$18*VLOOKUP(BF$1,Conditions!$A:$CT,MATCH($B45&amp;"_m2",Conditions!$S$1:$CT$1,0)+Conditions!$Q$2,FALSE))+VLOOKUP(BF$1,Conditions!$A:$CT,MATCH($B45&amp;"_b",Conditions!$S$1:$CT$1,0)+Conditions!$Q$2,FALSE),"")</f>
        <v>1.7201402590085368E-3</v>
      </c>
      <c r="BG45" s="15">
        <f>IF(BG27,BG27*(VLOOKUP(BG$1,Conditions!$A:$CT,MATCH($B45&amp;"_m1",Conditions!$S$1:$CT$1,0)+Conditions!$Q$2,FALSE)*BG$19+BG$18*VLOOKUP(BG$1,Conditions!$A:$CT,MATCH($B45&amp;"_m2",Conditions!$S$1:$CT$1,0)+Conditions!$Q$2,FALSE))+VLOOKUP(BG$1,Conditions!$A:$CT,MATCH($B45&amp;"_b",Conditions!$S$1:$CT$1,0)+Conditions!$Q$2,FALSE),"")</f>
        <v>1.7236132965402829E-3</v>
      </c>
      <c r="BH45" s="15">
        <f>IF(BH27,BH27*(VLOOKUP(BH$1,Conditions!$A:$CT,MATCH($B45&amp;"_m1",Conditions!$S$1:$CT$1,0)+Conditions!$Q$2,FALSE)*BH$19+BH$18*VLOOKUP(BH$1,Conditions!$A:$CT,MATCH($B45&amp;"_m2",Conditions!$S$1:$CT$1,0)+Conditions!$Q$2,FALSE))+VLOOKUP(BH$1,Conditions!$A:$CT,MATCH($B45&amp;"_b",Conditions!$S$1:$CT$1,0)+Conditions!$Q$2,FALSE),"")</f>
        <v>1.7027750713498068E-3</v>
      </c>
      <c r="BI45" s="15">
        <f>IF(BI27,BI27*(VLOOKUP(BI$1,Conditions!$A:$CT,MATCH($B45&amp;"_m1",Conditions!$S$1:$CT$1,0)+Conditions!$Q$2,FALSE)*BI$19+BI$18*VLOOKUP(BI$1,Conditions!$A:$CT,MATCH($B45&amp;"_m2",Conditions!$S$1:$CT$1,0)+Conditions!$Q$2,FALSE))+VLOOKUP(BI$1,Conditions!$A:$CT,MATCH($B45&amp;"_b",Conditions!$S$1:$CT$1,0)+Conditions!$Q$2,FALSE),"")</f>
        <v>5.8044323963418092E-3</v>
      </c>
      <c r="BJ45" s="15">
        <f>IF(BJ27,BJ27*(VLOOKUP(BJ$1,Conditions!$A:$CT,MATCH($B45&amp;"_m1",Conditions!$S$1:$CT$1,0)+Conditions!$Q$2,FALSE)*BJ$19+BJ$18*VLOOKUP(BJ$1,Conditions!$A:$CT,MATCH($B45&amp;"_m2",Conditions!$S$1:$CT$1,0)+Conditions!$Q$2,FALSE))+VLOOKUP(BJ$1,Conditions!$A:$CT,MATCH($B45&amp;"_b",Conditions!$S$1:$CT$1,0)+Conditions!$Q$2,FALSE),"")</f>
        <v>1.6749907710958392E-3</v>
      </c>
      <c r="BK45" s="15">
        <f>IF(BK27,BK27*(VLOOKUP(BK$1,Conditions!$A:$CT,MATCH($B45&amp;"_m1",Conditions!$S$1:$CT$1,0)+Conditions!$Q$2,FALSE)*BK$19+BK$18*VLOOKUP(BK$1,Conditions!$A:$CT,MATCH($B45&amp;"_m2",Conditions!$S$1:$CT$1,0)+Conditions!$Q$2,FALSE))+VLOOKUP(BK$1,Conditions!$A:$CT,MATCH($B45&amp;"_b",Conditions!$S$1:$CT$1,0)+Conditions!$Q$2,FALSE),"")</f>
        <v>1.6645716585006012E-3</v>
      </c>
      <c r="BL45" s="15">
        <f>IF(BL27,BL27*(VLOOKUP(BL$1,Conditions!$A:$CT,MATCH($B45&amp;"_m1",Conditions!$S$1:$CT$1,0)+Conditions!$Q$2,FALSE)*BL$19+BL$18*VLOOKUP(BL$1,Conditions!$A:$CT,MATCH($B45&amp;"_m2",Conditions!$S$1:$CT$1,0)+Conditions!$Q$2,FALSE))+VLOOKUP(BL$1,Conditions!$A:$CT,MATCH($B45&amp;"_b",Conditions!$S$1:$CT$1,0)+Conditions!$Q$2,FALSE),"")</f>
        <v>1.3381061305164791E-3</v>
      </c>
      <c r="BM45" s="15">
        <f>IF(BM27,BM27*(VLOOKUP(BM$1,Conditions!$A:$CT,MATCH($B45&amp;"_m1",Conditions!$S$1:$CT$1,0)+Conditions!$Q$2,FALSE)*BM$19+BM$18*VLOOKUP(BM$1,Conditions!$A:$CT,MATCH($B45&amp;"_m2",Conditions!$S$1:$CT$1,0)+Conditions!$Q$2,FALSE))+VLOOKUP(BM$1,Conditions!$A:$CT,MATCH($B45&amp;"_b",Conditions!$S$1:$CT$1,0)+Conditions!$Q$2,FALSE),"")</f>
        <v>9.7691022721489718E-4</v>
      </c>
      <c r="BN45" s="15">
        <f>IF(BN27,BN27*(VLOOKUP(BN$1,Conditions!$A:$CT,MATCH($B45&amp;"_m1",Conditions!$S$1:$CT$1,0)+Conditions!$Q$2,FALSE)*BN$19+BN$18*VLOOKUP(BN$1,Conditions!$A:$CT,MATCH($B45&amp;"_m2",Conditions!$S$1:$CT$1,0)+Conditions!$Q$2,FALSE))+VLOOKUP(BN$1,Conditions!$A:$CT,MATCH($B45&amp;"_b",Conditions!$S$1:$CT$1,0)+Conditions!$Q$2,FALSE),"")</f>
        <v>1.2616993048180675E-3</v>
      </c>
      <c r="BO45" s="15">
        <f>IF(BO27,BO27*(VLOOKUP(BO$1,Conditions!$A:$CT,MATCH($B45&amp;"_m1",Conditions!$S$1:$CT$1,0)+Conditions!$Q$2,FALSE)*BO$19+BO$18*VLOOKUP(BO$1,Conditions!$A:$CT,MATCH($B45&amp;"_m2",Conditions!$S$1:$CT$1,0)+Conditions!$Q$2,FALSE))+VLOOKUP(BO$1,Conditions!$A:$CT,MATCH($B45&amp;"_b",Conditions!$S$1:$CT$1,0)+Conditions!$Q$2,FALSE),"")</f>
        <v>1.7236132965402829E-3</v>
      </c>
      <c r="BP45" s="15">
        <f>IF(BP27,BP27*(VLOOKUP(BP$1,Conditions!$A:$CT,MATCH($B45&amp;"_m1",Conditions!$S$1:$CT$1,0)+Conditions!$Q$2,FALSE)*BP$19+BP$18*VLOOKUP(BP$1,Conditions!$A:$CT,MATCH($B45&amp;"_m2",Conditions!$S$1:$CT$1,0)+Conditions!$Q$2,FALSE))+VLOOKUP(BP$1,Conditions!$A:$CT,MATCH($B45&amp;"_b",Conditions!$S$1:$CT$1,0)+Conditions!$Q$2,FALSE),"")</f>
        <v>1.7687627844529806E-3</v>
      </c>
      <c r="BQ45" s="15">
        <f>IF(BQ27,BQ27*(VLOOKUP(BQ$1,Conditions!$A:$CT,MATCH($B45&amp;"_m1",Conditions!$S$1:$CT$1,0)+Conditions!$Q$2,FALSE)*BQ$19+BQ$18*VLOOKUP(BQ$1,Conditions!$A:$CT,MATCH($B45&amp;"_m2",Conditions!$S$1:$CT$1,0)+Conditions!$Q$2,FALSE))+VLOOKUP(BQ$1,Conditions!$A:$CT,MATCH($B45&amp;"_b",Conditions!$S$1:$CT$1,0)+Conditions!$Q$2,FALSE),"")</f>
        <v>1.7757088595164725E-3</v>
      </c>
      <c r="BR45" s="15">
        <f>IF(BR27,BR27*(VLOOKUP(BR$1,Conditions!$A:$CT,MATCH($B45&amp;"_m1",Conditions!$S$1:$CT$1,0)+Conditions!$Q$2,FALSE)*BR$19+BR$18*VLOOKUP(BR$1,Conditions!$A:$CT,MATCH($B45&amp;"_m2",Conditions!$S$1:$CT$1,0)+Conditions!$Q$2,FALSE))+VLOOKUP(BR$1,Conditions!$A:$CT,MATCH($B45&amp;"_b",Conditions!$S$1:$CT$1,0)+Conditions!$Q$2,FALSE),"")</f>
        <v>1.7652897469212347E-3</v>
      </c>
      <c r="BS45" s="15">
        <f>IF(BS27,BS27*(VLOOKUP(BS$1,Conditions!$A:$CT,MATCH($B45&amp;"_m1",Conditions!$S$1:$CT$1,0)+Conditions!$Q$2,FALSE)*BS$19+BS$18*VLOOKUP(BS$1,Conditions!$A:$CT,MATCH($B45&amp;"_m2",Conditions!$S$1:$CT$1,0)+Conditions!$Q$2,FALSE))+VLOOKUP(BS$1,Conditions!$A:$CT,MATCH($B45&amp;"_b",Conditions!$S$1:$CT$1,0)+Conditions!$Q$2,FALSE),"")</f>
        <v>1.7757088595164725E-3</v>
      </c>
      <c r="BT45" s="15">
        <f>IF(BT27,BT27*(VLOOKUP(BT$1,Conditions!$A:$CT,MATCH($B45&amp;"_m1",Conditions!$S$1:$CT$1,0)+Conditions!$Q$2,FALSE)*BT$19+BT$18*VLOOKUP(BT$1,Conditions!$A:$CT,MATCH($B45&amp;"_m2",Conditions!$S$1:$CT$1,0)+Conditions!$Q$2,FALSE))+VLOOKUP(BT$1,Conditions!$A:$CT,MATCH($B45&amp;"_b",Conditions!$S$1:$CT$1,0)+Conditions!$Q$2,FALSE),"")</f>
        <v>1.7791818970482186E-3</v>
      </c>
      <c r="BU45" s="15">
        <f>IF(BU27,BU27*(VLOOKUP(BU$1,Conditions!$A:$CT,MATCH($B45&amp;"_m1",Conditions!$S$1:$CT$1,0)+Conditions!$Q$2,FALSE)*BU$19+BU$18*VLOOKUP(BU$1,Conditions!$A:$CT,MATCH($B45&amp;"_m2",Conditions!$S$1:$CT$1,0)+Conditions!$Q$2,FALSE))+VLOOKUP(BU$1,Conditions!$A:$CT,MATCH($B45&amp;"_b",Conditions!$S$1:$CT$1,0)+Conditions!$Q$2,FALSE),"")</f>
        <v>1.7757088595164725E-3</v>
      </c>
      <c r="BV45" s="15">
        <f>IF(BV27,BV27*(VLOOKUP(BV$1,Conditions!$A:$CT,MATCH($B45&amp;"_m1",Conditions!$S$1:$CT$1,0)+Conditions!$Q$2,FALSE)*BV$19+BV$18*VLOOKUP(BV$1,Conditions!$A:$CT,MATCH($B45&amp;"_m2",Conditions!$S$1:$CT$1,0)+Conditions!$Q$2,FALSE))+VLOOKUP(BV$1,Conditions!$A:$CT,MATCH($B45&amp;"_b",Conditions!$S$1:$CT$1,0)+Conditions!$Q$2,FALSE),"")</f>
        <v>1.7896010096434564E-3</v>
      </c>
      <c r="BW45" s="15">
        <f>IF(BW27,BW27*(VLOOKUP(BW$1,Conditions!$A:$CT,MATCH($B45&amp;"_m1",Conditions!$S$1:$CT$1,0)+Conditions!$Q$2,FALSE)*BW$19+BW$18*VLOOKUP(BW$1,Conditions!$A:$CT,MATCH($B45&amp;"_m2",Conditions!$S$1:$CT$1,0)+Conditions!$Q$2,FALSE))+VLOOKUP(BW$1,Conditions!$A:$CT,MATCH($B45&amp;"_b",Conditions!$S$1:$CT$1,0)+Conditions!$Q$2,FALSE),"")</f>
        <v>1.7896010096434564E-3</v>
      </c>
      <c r="BX45" s="15">
        <f>IF(BX27,BX27*(VLOOKUP(BX$1,Conditions!$A:$CT,MATCH($B45&amp;"_m1",Conditions!$S$1:$CT$1,0)+Conditions!$Q$2,FALSE)*BX$19+BX$18*VLOOKUP(BX$1,Conditions!$A:$CT,MATCH($B45&amp;"_m2",Conditions!$S$1:$CT$1,0)+Conditions!$Q$2,FALSE))+VLOOKUP(BX$1,Conditions!$A:$CT,MATCH($B45&amp;"_b",Conditions!$S$1:$CT$1,0)+Conditions!$Q$2,FALSE),"")</f>
        <v>1.7965470847069484E-3</v>
      </c>
      <c r="BY45" s="15">
        <f>IF(BY27,BY27*(VLOOKUP(BY$1,Conditions!$A:$CT,MATCH($B45&amp;"_m1",Conditions!$S$1:$CT$1,0)+Conditions!$Q$2,FALSE)*BY$19+BY$18*VLOOKUP(BY$1,Conditions!$A:$CT,MATCH($B45&amp;"_m2",Conditions!$S$1:$CT$1,0)+Conditions!$Q$2,FALSE))+VLOOKUP(BY$1,Conditions!$A:$CT,MATCH($B45&amp;"_b",Conditions!$S$1:$CT$1,0)+Conditions!$Q$2,FALSE),"")</f>
        <v>1.7896010096434564E-3</v>
      </c>
      <c r="BZ45" s="15">
        <f>IF(BZ27,BZ27*(VLOOKUP(BZ$1,Conditions!$A:$CT,MATCH($B45&amp;"_m1",Conditions!$S$1:$CT$1,0)+Conditions!$Q$2,FALSE)*BZ$19+BZ$18*VLOOKUP(BZ$1,Conditions!$A:$CT,MATCH($B45&amp;"_m2",Conditions!$S$1:$CT$1,0)+Conditions!$Q$2,FALSE))+VLOOKUP(BZ$1,Conditions!$A:$CT,MATCH($B45&amp;"_b",Conditions!$S$1:$CT$1,0)+Conditions!$Q$2,FALSE),"")</f>
        <v>1.8034931597704403E-3</v>
      </c>
      <c r="CA45" s="15">
        <f>IF(CA27,CA27*(VLOOKUP(CA$1,Conditions!$A:$CT,MATCH($B45&amp;"_m1",Conditions!$S$1:$CT$1,0)+Conditions!$Q$2,FALSE)*CA$19+CA$18*VLOOKUP(CA$1,Conditions!$A:$CT,MATCH($B45&amp;"_m2",Conditions!$S$1:$CT$1,0)+Conditions!$Q$2,FALSE))+VLOOKUP(CA$1,Conditions!$A:$CT,MATCH($B45&amp;"_b",Conditions!$S$1:$CT$1,0)+Conditions!$Q$2,FALSE),"")</f>
        <v>1.7930740471752025E-3</v>
      </c>
      <c r="CB45" s="15">
        <f>IF(CB27,CB27*(VLOOKUP(CB$1,Conditions!$A:$CT,MATCH($B45&amp;"_m1",Conditions!$S$1:$CT$1,0)+Conditions!$Q$2,FALSE)*CB$19+CB$18*VLOOKUP(CB$1,Conditions!$A:$CT,MATCH($B45&amp;"_m2",Conditions!$S$1:$CT$1,0)+Conditions!$Q$2,FALSE))+VLOOKUP(CB$1,Conditions!$A:$CT,MATCH($B45&amp;"_b",Conditions!$S$1:$CT$1,0)+Conditions!$Q$2,FALSE),"")</f>
        <v>1.8034931597704403E-3</v>
      </c>
      <c r="CC45" s="15">
        <f>IF(CC27,CC27*(VLOOKUP(CC$1,Conditions!$A:$CT,MATCH($B45&amp;"_m1",Conditions!$S$1:$CT$1,0)+Conditions!$Q$2,FALSE)*CC$19+CC$18*VLOOKUP(CC$1,Conditions!$A:$CT,MATCH($B45&amp;"_m2",Conditions!$S$1:$CT$1,0)+Conditions!$Q$2,FALSE))+VLOOKUP(CC$1,Conditions!$A:$CT,MATCH($B45&amp;"_b",Conditions!$S$1:$CT$1,0)+Conditions!$Q$2,FALSE),"")</f>
        <v>1.8000201222386945E-3</v>
      </c>
      <c r="CD45" s="15">
        <f>IF(CD27,CD27*(VLOOKUP(CD$1,Conditions!$A:$CT,MATCH($B45&amp;"_m1",Conditions!$S$1:$CT$1,0)+Conditions!$Q$2,FALSE)*CD$19+CD$18*VLOOKUP(CD$1,Conditions!$A:$CT,MATCH($B45&amp;"_m2",Conditions!$S$1:$CT$1,0)+Conditions!$Q$2,FALSE))+VLOOKUP(CD$1,Conditions!$A:$CT,MATCH($B45&amp;"_b",Conditions!$S$1:$CT$1,0)+Conditions!$Q$2,FALSE),"")</f>
        <v>1.7722358219847264E-3</v>
      </c>
      <c r="CE45" s="15">
        <f>IF(CE27,CE27*(VLOOKUP(CE$1,Conditions!$A:$CT,MATCH($B45&amp;"_m1",Conditions!$S$1:$CT$1,0)+Conditions!$Q$2,FALSE)*CE$19+CE$18*VLOOKUP(CE$1,Conditions!$A:$CT,MATCH($B45&amp;"_m2",Conditions!$S$1:$CT$1,0)+Conditions!$Q$2,FALSE))+VLOOKUP(CE$1,Conditions!$A:$CT,MATCH($B45&amp;"_b",Conditions!$S$1:$CT$1,0)+Conditions!$Q$2,FALSE),"")</f>
        <v>1.7722358219847264E-3</v>
      </c>
      <c r="CF45" s="15">
        <f>IF(CF27,CF27*(VLOOKUP(CF$1,Conditions!$A:$CT,MATCH($B45&amp;"_m1",Conditions!$S$1:$CT$1,0)+Conditions!$Q$2,FALSE)*CF$19+CF$18*VLOOKUP(CF$1,Conditions!$A:$CT,MATCH($B45&amp;"_m2",Conditions!$S$1:$CT$1,0)+Conditions!$Q$2,FALSE))+VLOOKUP(CF$1,Conditions!$A:$CT,MATCH($B45&amp;"_b",Conditions!$S$1:$CT$1,0)+Conditions!$Q$2,FALSE),"")</f>
        <v>1.8034931597704403E-3</v>
      </c>
      <c r="CG45" s="15">
        <f>IF(CG27,CG27*(VLOOKUP(CG$1,Conditions!$A:$CT,MATCH($B45&amp;"_m1",Conditions!$S$1:$CT$1,0)+Conditions!$Q$2,FALSE)*CG$19+CG$18*VLOOKUP(CG$1,Conditions!$A:$CT,MATCH($B45&amp;"_m2",Conditions!$S$1:$CT$1,0)+Conditions!$Q$2,FALSE))+VLOOKUP(CG$1,Conditions!$A:$CT,MATCH($B45&amp;"_b",Conditions!$S$1:$CT$1,0)+Conditions!$Q$2,FALSE),"")</f>
        <v>1.8069661973021862E-3</v>
      </c>
      <c r="CH45" s="15">
        <f>IF(CH27,CH27*(VLOOKUP(CH$1,Conditions!$A:$CT,MATCH($B45&amp;"_m1",Conditions!$S$1:$CT$1,0)+Conditions!$Q$2,FALSE)*CH$19+CH$18*VLOOKUP(CH$1,Conditions!$A:$CT,MATCH($B45&amp;"_m2",Conditions!$S$1:$CT$1,0)+Conditions!$Q$2,FALSE))+VLOOKUP(CH$1,Conditions!$A:$CT,MATCH($B45&amp;"_b",Conditions!$S$1:$CT$1,0)+Conditions!$Q$2,FALSE),"")</f>
        <v>1.8139122723656784E-3</v>
      </c>
      <c r="CI45" s="15">
        <f>IF(CI27,CI27*(VLOOKUP(CI$1,Conditions!$A:$CT,MATCH($B45&amp;"_m1",Conditions!$S$1:$CT$1,0)+Conditions!$Q$2,FALSE)*CI$19+CI$18*VLOOKUP(CI$1,Conditions!$A:$CT,MATCH($B45&amp;"_m2",Conditions!$S$1:$CT$1,0)+Conditions!$Q$2,FALSE))+VLOOKUP(CI$1,Conditions!$A:$CT,MATCH($B45&amp;"_b",Conditions!$S$1:$CT$1,0)+Conditions!$Q$2,FALSE),"")</f>
        <v>1.8034931597704403E-3</v>
      </c>
      <c r="CJ45" s="15">
        <f>IF(CJ27,CJ27*(VLOOKUP(CJ$1,Conditions!$A:$CT,MATCH($B45&amp;"_m1",Conditions!$S$1:$CT$1,0)+Conditions!$Q$2,FALSE)*CJ$19+CJ$18*VLOOKUP(CJ$1,Conditions!$A:$CT,MATCH($B45&amp;"_m2",Conditions!$S$1:$CT$1,0)+Conditions!$Q$2,FALSE))+VLOOKUP(CJ$1,Conditions!$A:$CT,MATCH($B45&amp;"_b",Conditions!$S$1:$CT$1,0)+Conditions!$Q$2,FALSE),"")</f>
        <v>1.8000201222386945E-3</v>
      </c>
      <c r="CK45" s="15">
        <f>IF(CK27,CK27*(VLOOKUP(CK$1,Conditions!$A:$CT,MATCH($B45&amp;"_m1",Conditions!$S$1:$CT$1,0)+Conditions!$Q$2,FALSE)*CK$19+CK$18*VLOOKUP(CK$1,Conditions!$A:$CT,MATCH($B45&amp;"_m2",Conditions!$S$1:$CT$1,0)+Conditions!$Q$2,FALSE))+VLOOKUP(CK$1,Conditions!$A:$CT,MATCH($B45&amp;"_b",Conditions!$S$1:$CT$1,0)+Conditions!$Q$2,FALSE),"")</f>
        <v>1.8139122723656784E-3</v>
      </c>
      <c r="CL45" s="15">
        <f>IF(CL27,CL27*(VLOOKUP(CL$1,Conditions!$A:$CT,MATCH($B45&amp;"_m1",Conditions!$S$1:$CT$1,0)+Conditions!$Q$2,FALSE)*CL$19+CL$18*VLOOKUP(CL$1,Conditions!$A:$CT,MATCH($B45&amp;"_m2",Conditions!$S$1:$CT$1,0)+Conditions!$Q$2,FALSE))+VLOOKUP(CL$1,Conditions!$A:$CT,MATCH($B45&amp;"_b",Conditions!$S$1:$CT$1,0)+Conditions!$Q$2,FALSE),"")</f>
        <v>1.8243313849609162E-3</v>
      </c>
      <c r="CM45" s="15">
        <f>IF(CM27,CM27*(VLOOKUP(CM$1,Conditions!$A:$CT,MATCH($B45&amp;"_m1",Conditions!$S$1:$CT$1,0)+Conditions!$Q$2,FALSE)*CM$19+CM$18*VLOOKUP(CM$1,Conditions!$A:$CT,MATCH($B45&amp;"_m2",Conditions!$S$1:$CT$1,0)+Conditions!$Q$2,FALSE))+VLOOKUP(CM$1,Conditions!$A:$CT,MATCH($B45&amp;"_b",Conditions!$S$1:$CT$1,0)+Conditions!$Q$2,FALSE),"")</f>
        <v>1.8034931597704403E-3</v>
      </c>
      <c r="CN45" s="15">
        <f>IF(CN27,CN27*(VLOOKUP(CN$1,Conditions!$A:$CT,MATCH($B45&amp;"_m1",Conditions!$S$1:$CT$1,0)+Conditions!$Q$2,FALSE)*CN$19+CN$18*VLOOKUP(CN$1,Conditions!$A:$CT,MATCH($B45&amp;"_m2",Conditions!$S$1:$CT$1,0)+Conditions!$Q$2,FALSE))+VLOOKUP(CN$1,Conditions!$A:$CT,MATCH($B45&amp;"_b",Conditions!$S$1:$CT$1,0)+Conditions!$Q$2,FALSE),"")</f>
        <v>2.7238948771315355E-3</v>
      </c>
      <c r="CO45" s="15">
        <f>IF(CO27,CO27*(VLOOKUP(CO$1,Conditions!$A:$CT,MATCH($B45&amp;"_m1",Conditions!$S$1:$CT$1,0)+Conditions!$Q$2,FALSE)*CO$19+CO$18*VLOOKUP(CO$1,Conditions!$A:$CT,MATCH($B45&amp;"_m2",Conditions!$S$1:$CT$1,0)+Conditions!$Q$2,FALSE))+VLOOKUP(CO$1,Conditions!$A:$CT,MATCH($B45&amp;"_b",Conditions!$S$1:$CT$1,0)+Conditions!$Q$2,FALSE),"")</f>
        <v>2.572815146086785E-3</v>
      </c>
      <c r="CP45" s="15">
        <f>IF(CP27,CP27*(VLOOKUP(CP$1,Conditions!$A:$CT,MATCH($B45&amp;"_m1",Conditions!$S$1:$CT$1,0)+Conditions!$Q$2,FALSE)*CP$19+CP$18*VLOOKUP(CP$1,Conditions!$A:$CT,MATCH($B45&amp;"_m2",Conditions!$S$1:$CT$1,0)+Conditions!$Q$2,FALSE))+VLOOKUP(CP$1,Conditions!$A:$CT,MATCH($B45&amp;"_b",Conditions!$S$1:$CT$1,0)+Conditions!$Q$2,FALSE),"")</f>
        <v>2.5332466450988739E-3</v>
      </c>
      <c r="CQ45" s="15">
        <f>IF(CQ27,CQ27*(VLOOKUP(CQ$1,Conditions!$A:$CT,MATCH($B45&amp;"_m1",Conditions!$S$1:$CT$1,0)+Conditions!$Q$2,FALSE)*CQ$19+CQ$18*VLOOKUP(CQ$1,Conditions!$A:$CT,MATCH($B45&amp;"_m2",Conditions!$S$1:$CT$1,0)+Conditions!$Q$2,FALSE))+VLOOKUP(CQ$1,Conditions!$A:$CT,MATCH($B45&amp;"_b",Conditions!$S$1:$CT$1,0)+Conditions!$Q$2,FALSE),"")</f>
        <v>3.0512342943951622E-3</v>
      </c>
      <c r="CR45" s="15">
        <f>IF(CR27,CR27*(VLOOKUP(CR$1,Conditions!$A:$CT,MATCH($B45&amp;"_m1",Conditions!$S$1:$CT$1,0)+Conditions!$Q$2,FALSE)*CR$19+CR$18*VLOOKUP(CR$1,Conditions!$A:$CT,MATCH($B45&amp;"_m2",Conditions!$S$1:$CT$1,0)+Conditions!$Q$2,FALSE))+VLOOKUP(CR$1,Conditions!$A:$CT,MATCH($B45&amp;"_b",Conditions!$S$1:$CT$1,0)+Conditions!$Q$2,FALSE),"")</f>
        <v>2.8749746081762864E-3</v>
      </c>
      <c r="CS45" s="15">
        <f>IF(CS27,CS27*(VLOOKUP(CS$1,Conditions!$A:$CT,MATCH($B45&amp;"_m1",Conditions!$S$1:$CT$1,0)+Conditions!$Q$2,FALSE)*CS$19+CS$18*VLOOKUP(CS$1,Conditions!$A:$CT,MATCH($B45&amp;"_m2",Conditions!$S$1:$CT$1,0)+Conditions!$Q$2,FALSE))+VLOOKUP(CS$1,Conditions!$A:$CT,MATCH($B45&amp;"_b",Conditions!$S$1:$CT$1,0)+Conditions!$Q$2,FALSE),"")</f>
        <v>2.5800094189936777E-3</v>
      </c>
      <c r="CT45" s="15">
        <f>IF(CT27,CT27*(VLOOKUP(CT$1,Conditions!$A:$CT,MATCH($B45&amp;"_m1",Conditions!$S$1:$CT$1,0)+Conditions!$Q$2,FALSE)*CT$19+CT$18*VLOOKUP(CT$1,Conditions!$A:$CT,MATCH($B45&amp;"_m2",Conditions!$S$1:$CT$1,0)+Conditions!$Q$2,FALSE))+VLOOKUP(CT$1,Conditions!$A:$CT,MATCH($B45&amp;"_b",Conditions!$S$1:$CT$1,0)+Conditions!$Q$2,FALSE),"")</f>
        <v>2.5979951012609099E-3</v>
      </c>
      <c r="CU45" s="15">
        <f>IF(CU27,CU27*(VLOOKUP(CU$1,Conditions!$A:$CT,MATCH($B45&amp;"_m1",Conditions!$S$1:$CT$1,0)+Conditions!$Q$2,FALSE)*CU$19+CU$18*VLOOKUP(CU$1,Conditions!$A:$CT,MATCH($B45&amp;"_m2",Conditions!$S$1:$CT$1,0)+Conditions!$Q$2,FALSE))+VLOOKUP(CU$1,Conditions!$A:$CT,MATCH($B45&amp;"_b",Conditions!$S$1:$CT$1,0)+Conditions!$Q$2,FALSE),"")</f>
        <v>2.6303693293419279E-3</v>
      </c>
      <c r="CV45" s="15">
        <f>IF(CV27,CV27*(VLOOKUP(CV$1,Conditions!$A:$CT,MATCH($B45&amp;"_m1",Conditions!$S$1:$CT$1,0)+Conditions!$Q$2,FALSE)*CV$19+CV$18*VLOOKUP(CV$1,Conditions!$A:$CT,MATCH($B45&amp;"_m2",Conditions!$S$1:$CT$1,0)+Conditions!$Q$2,FALSE))+VLOOKUP(CV$1,Conditions!$A:$CT,MATCH($B45&amp;"_b",Conditions!$S$1:$CT$1,0)+Conditions!$Q$2,FALSE),"")</f>
        <v>2.6555492845160532E-3</v>
      </c>
      <c r="CW45" s="15">
        <f>IF(CW27,CW27*(VLOOKUP(CW$1,Conditions!$A:$CT,MATCH($B45&amp;"_m1",Conditions!$S$1:$CT$1,0)+Conditions!$Q$2,FALSE)*CW$19+CW$18*VLOOKUP(CW$1,Conditions!$A:$CT,MATCH($B45&amp;"_m2",Conditions!$S$1:$CT$1,0)+Conditions!$Q$2,FALSE))+VLOOKUP(CW$1,Conditions!$A:$CT,MATCH($B45&amp;"_b",Conditions!$S$1:$CT$1,0)+Conditions!$Q$2,FALSE),"")</f>
        <v>2.702312058410857E-3</v>
      </c>
      <c r="CX45" s="15">
        <f>IF(CX27,CX27*(VLOOKUP(CX$1,Conditions!$A:$CT,MATCH($B45&amp;"_m1",Conditions!$S$1:$CT$1,0)+Conditions!$Q$2,FALSE)*CX$19+CX$18*VLOOKUP(CX$1,Conditions!$A:$CT,MATCH($B45&amp;"_m2",Conditions!$S$1:$CT$1,0)+Conditions!$Q$2,FALSE))+VLOOKUP(CX$1,Conditions!$A:$CT,MATCH($B45&amp;"_b",Conditions!$S$1:$CT$1,0)+Conditions!$Q$2,FALSE),"")</f>
        <v>2.734686286491875E-3</v>
      </c>
      <c r="CY45" s="15">
        <f>IF(CY27,CY27*(VLOOKUP(CY$1,Conditions!$A:$CT,MATCH($B45&amp;"_m1",Conditions!$S$1:$CT$1,0)+Conditions!$Q$2,FALSE)*CY$19+CY$18*VLOOKUP(CY$1,Conditions!$A:$CT,MATCH($B45&amp;"_m2",Conditions!$S$1:$CT$1,0)+Conditions!$Q$2,FALSE))+VLOOKUP(CY$1,Conditions!$A:$CT,MATCH($B45&amp;"_b",Conditions!$S$1:$CT$1,0)+Conditions!$Q$2,FALSE),"")</f>
        <v>2.7167006042246428E-3</v>
      </c>
      <c r="CZ45" s="15">
        <f>IF(CZ27,CZ27*(VLOOKUP(CZ$1,Conditions!$A:$CT,MATCH($B45&amp;"_m1",Conditions!$S$1:$CT$1,0)+Conditions!$Q$2,FALSE)*CZ$19+CZ$18*VLOOKUP(CZ$1,Conditions!$A:$CT,MATCH($B45&amp;"_m2",Conditions!$S$1:$CT$1,0)+Conditions!$Q$2,FALSE))+VLOOKUP(CZ$1,Conditions!$A:$CT,MATCH($B45&amp;"_b",Conditions!$S$1:$CT$1,0)+Conditions!$Q$2,FALSE),"")</f>
        <v>2.7202977406780892E-3</v>
      </c>
      <c r="DA45" s="15">
        <f>IF(DA27,DA27*(VLOOKUP(DA$1,Conditions!$A:$CT,MATCH($B45&amp;"_m1",Conditions!$S$1:$CT$1,0)+Conditions!$Q$2,FALSE)*DA$19+DA$18*VLOOKUP(DA$1,Conditions!$A:$CT,MATCH($B45&amp;"_m2",Conditions!$S$1:$CT$1,0)+Conditions!$Q$2,FALSE))+VLOOKUP(DA$1,Conditions!$A:$CT,MATCH($B45&amp;"_b",Conditions!$S$1:$CT$1,0)+Conditions!$Q$2,FALSE),"")</f>
        <v>2.7814490603866788E-3</v>
      </c>
      <c r="DB45" s="15">
        <f>IF(DB27,DB27*(VLOOKUP(DB$1,Conditions!$A:$CT,MATCH($B45&amp;"_m1",Conditions!$S$1:$CT$1,0)+Conditions!$Q$2,FALSE)*DB$19+DB$18*VLOOKUP(DB$1,Conditions!$A:$CT,MATCH($B45&amp;"_m2",Conditions!$S$1:$CT$1,0)+Conditions!$Q$2,FALSE))+VLOOKUP(DB$1,Conditions!$A:$CT,MATCH($B45&amp;"_b",Conditions!$S$1:$CT$1,0)+Conditions!$Q$2,FALSE),"")</f>
        <v>2.6807292396901785E-3</v>
      </c>
      <c r="DC45" s="15">
        <f>IF(DC27,DC27*(VLOOKUP(DC$1,Conditions!$A:$CT,MATCH($B45&amp;"_m1",Conditions!$S$1:$CT$1,0)+Conditions!$Q$2,FALSE)*DC$19+DC$18*VLOOKUP(DC$1,Conditions!$A:$CT,MATCH($B45&amp;"_m2",Conditions!$S$1:$CT$1,0)+Conditions!$Q$2,FALSE))+VLOOKUP(DC$1,Conditions!$A:$CT,MATCH($B45&amp;"_b",Conditions!$S$1:$CT$1,0)+Conditions!$Q$2,FALSE),"")</f>
        <v>2.6303693293419279E-3</v>
      </c>
      <c r="DD45" s="15">
        <f>IF(DD27,DD27*(VLOOKUP(DD$1,Conditions!$A:$CT,MATCH($B45&amp;"_m1",Conditions!$S$1:$CT$1,0)+Conditions!$Q$2,FALSE)*DD$19+DD$18*VLOOKUP(DD$1,Conditions!$A:$CT,MATCH($B45&amp;"_m2",Conditions!$S$1:$CT$1,0)+Conditions!$Q$2,FALSE))+VLOOKUP(DD$1,Conditions!$A:$CT,MATCH($B45&amp;"_b",Conditions!$S$1:$CT$1,0)+Conditions!$Q$2,FALSE),"")</f>
        <v>2.6447578751557141E-3</v>
      </c>
      <c r="DE45" s="15">
        <f>IF(DE27,DE27*(VLOOKUP(DE$1,Conditions!$A:$CT,MATCH($B45&amp;"_m1",Conditions!$S$1:$CT$1,0)+Conditions!$Q$2,FALSE)*DE$19+DE$18*VLOOKUP(DE$1,Conditions!$A:$CT,MATCH($B45&amp;"_m2",Conditions!$S$1:$CT$1,0)+Conditions!$Q$2,FALSE))+VLOOKUP(DE$1,Conditions!$A:$CT,MATCH($B45&amp;"_b",Conditions!$S$1:$CT$1,0)+Conditions!$Q$2,FALSE),"")</f>
        <v>2.4792895982971774E-3</v>
      </c>
      <c r="DF45" s="15">
        <f>IF(DF27,DF27*(VLOOKUP(DF$1,Conditions!$A:$CT,MATCH($B45&amp;"_m1",Conditions!$S$1:$CT$1,0)+Conditions!$Q$2,FALSE)*DF$19+DF$18*VLOOKUP(DF$1,Conditions!$A:$CT,MATCH($B45&amp;"_m2",Conditions!$S$1:$CT$1,0)+Conditions!$Q$2,FALSE))+VLOOKUP(DF$1,Conditions!$A:$CT,MATCH($B45&amp;"_b",Conditions!$S$1:$CT$1,0)+Conditions!$Q$2,FALSE),"")</f>
        <v>2.4541096431230521E-3</v>
      </c>
      <c r="DG45" s="15">
        <f>IF(DG27,DG27*(VLOOKUP(DG$1,Conditions!$A:$CT,MATCH($B45&amp;"_m1",Conditions!$S$1:$CT$1,0)+Conditions!$Q$2,FALSE)*DG$19+DG$18*VLOOKUP(DG$1,Conditions!$A:$CT,MATCH($B45&amp;"_m2",Conditions!$S$1:$CT$1,0)+Conditions!$Q$2,FALSE))+VLOOKUP(DG$1,Conditions!$A:$CT,MATCH($B45&amp;"_b",Conditions!$S$1:$CT$1,0)+Conditions!$Q$2,FALSE),"")</f>
        <v>2.540440918005767E-3</v>
      </c>
      <c r="DH45" s="15">
        <f>IF(DH27,DH27*(VLOOKUP(DH$1,Conditions!$A:$CT,MATCH($B45&amp;"_m1",Conditions!$S$1:$CT$1,0)+Conditions!$Q$2,FALSE)*DH$19+DH$18*VLOOKUP(DH$1,Conditions!$A:$CT,MATCH($B45&amp;"_m2",Conditions!$S$1:$CT$1,0)+Conditions!$Q$2,FALSE))+VLOOKUP(DH$1,Conditions!$A:$CT,MATCH($B45&amp;"_b",Conditions!$S$1:$CT$1,0)+Conditions!$Q$2,FALSE),"")</f>
        <v>2.5080666899247486E-3</v>
      </c>
      <c r="DI45" s="15">
        <f>IF(DI27,DI27*(VLOOKUP(DI$1,Conditions!$A:$CT,MATCH($B45&amp;"_m1",Conditions!$S$1:$CT$1,0)+Conditions!$Q$2,FALSE)*DI$19+DI$18*VLOOKUP(DI$1,Conditions!$A:$CT,MATCH($B45&amp;"_m2",Conditions!$S$1:$CT$1,0)+Conditions!$Q$2,FALSE))+VLOOKUP(DI$1,Conditions!$A:$CT,MATCH($B45&amp;"_b",Conditions!$S$1:$CT$1,0)+Conditions!$Q$2,FALSE),"")</f>
        <v>2.4181382785885878E-3</v>
      </c>
      <c r="DJ45" s="15">
        <f>IF(DJ27,DJ27*(VLOOKUP(DJ$1,Conditions!$A:$CT,MATCH($B45&amp;"_m1",Conditions!$S$1:$CT$1,0)+Conditions!$Q$2,FALSE)*DJ$19+DJ$18*VLOOKUP(DJ$1,Conditions!$A:$CT,MATCH($B45&amp;"_m2",Conditions!$S$1:$CT$1,0)+Conditions!$Q$2,FALSE))+VLOOKUP(DJ$1,Conditions!$A:$CT,MATCH($B45&amp;"_b",Conditions!$S$1:$CT$1,0)+Conditions!$Q$2,FALSE),"")</f>
        <v>2.4684981889368379E-3</v>
      </c>
      <c r="DK45" s="15">
        <f>IF(DK27,DK27*(VLOOKUP(DK$1,Conditions!$A:$CT,MATCH($B45&amp;"_m1",Conditions!$S$1:$CT$1,0)+Conditions!$Q$2,FALSE)*DK$19+DK$18*VLOOKUP(DK$1,Conditions!$A:$CT,MATCH($B45&amp;"_m2",Conditions!$S$1:$CT$1,0)+Conditions!$Q$2,FALSE))+VLOOKUP(DK$1,Conditions!$A:$CT,MATCH($B45&amp;"_b",Conditions!$S$1:$CT$1,0)+Conditions!$Q$2,FALSE),"")</f>
        <v>2.4505125066696058E-3</v>
      </c>
      <c r="DL45" s="15">
        <f>IF(DL27,DL27*(VLOOKUP(DL$1,Conditions!$A:$CT,MATCH($B45&amp;"_m1",Conditions!$S$1:$CT$1,0)+Conditions!$Q$2,FALSE)*DL$19+DL$18*VLOOKUP(DL$1,Conditions!$A:$CT,MATCH($B45&amp;"_m2",Conditions!$S$1:$CT$1,0)+Conditions!$Q$2,FALSE))+VLOOKUP(DL$1,Conditions!$A:$CT,MATCH($B45&amp;"_b",Conditions!$S$1:$CT$1,0)+Conditions!$Q$2,FALSE),"")</f>
        <v>2.3965554598679092E-3</v>
      </c>
      <c r="DM45" s="15">
        <f>IF(DM27,DM27*(VLOOKUP(DM$1,Conditions!$A:$CT,MATCH($B45&amp;"_m1",Conditions!$S$1:$CT$1,0)+Conditions!$Q$2,FALSE)*DM$19+DM$18*VLOOKUP(DM$1,Conditions!$A:$CT,MATCH($B45&amp;"_m2",Conditions!$S$1:$CT$1,0)+Conditions!$Q$2,FALSE))+VLOOKUP(DM$1,Conditions!$A:$CT,MATCH($B45&amp;"_b",Conditions!$S$1:$CT$1,0)+Conditions!$Q$2,FALSE),"")</f>
        <v>2.5692180096333382E-3</v>
      </c>
      <c r="DN45" s="15">
        <f>IF(DN27,DN27*(VLOOKUP(DN$1,Conditions!$A:$CT,MATCH($B45&amp;"_m1",Conditions!$S$1:$CT$1,0)+Conditions!$Q$2,FALSE)*DN$19+DN$18*VLOOKUP(DN$1,Conditions!$A:$CT,MATCH($B45&amp;"_m2",Conditions!$S$1:$CT$1,0)+Conditions!$Q$2,FALSE))+VLOOKUP(DN$1,Conditions!$A:$CT,MATCH($B45&amp;"_b",Conditions!$S$1:$CT$1,0)+Conditions!$Q$2,FALSE),"")</f>
        <v>2.2958356391714089E-3</v>
      </c>
      <c r="DO45" s="15">
        <f>IF(DO27,DO27*(VLOOKUP(DO$1,Conditions!$A:$CT,MATCH($B45&amp;"_m1",Conditions!$S$1:$CT$1,0)+Conditions!$Q$2,FALSE)*DO$19+DO$18*VLOOKUP(DO$1,Conditions!$A:$CT,MATCH($B45&amp;"_m2",Conditions!$S$1:$CT$1,0)+Conditions!$Q$2,FALSE))+VLOOKUP(DO$1,Conditions!$A:$CT,MATCH($B45&amp;"_b",Conditions!$S$1:$CT$1,0)+Conditions!$Q$2,FALSE),"")</f>
        <v>2.2958356391714089E-3</v>
      </c>
      <c r="DP45" s="15">
        <f>IF(DP27,DP27*(VLOOKUP(DP$1,Conditions!$A:$CT,MATCH($B45&amp;"_m1",Conditions!$S$1:$CT$1,0)+Conditions!$Q$2,FALSE)*DP$19+DP$18*VLOOKUP(DP$1,Conditions!$A:$CT,MATCH($B45&amp;"_m2",Conditions!$S$1:$CT$1,0)+Conditions!$Q$2,FALSE))+VLOOKUP(DP$1,Conditions!$A:$CT,MATCH($B45&amp;"_b",Conditions!$S$1:$CT$1,0)+Conditions!$Q$2,FALSE),"")</f>
        <v>2.4972752805644096E-3</v>
      </c>
      <c r="DQ45" s="15">
        <f>IF(DQ27,DQ27*(VLOOKUP(DQ$1,Conditions!$A:$CT,MATCH($B45&amp;"_m1",Conditions!$S$1:$CT$1,0)+Conditions!$Q$2,FALSE)*DQ$19+DQ$18*VLOOKUP(DQ$1,Conditions!$A:$CT,MATCH($B45&amp;"_m2",Conditions!$S$1:$CT$1,0)+Conditions!$Q$2,FALSE))+VLOOKUP(DQ$1,Conditions!$A:$CT,MATCH($B45&amp;"_b",Conditions!$S$1:$CT$1,0)+Conditions!$Q$2,FALSE),"")</f>
        <v>1.9325248573733177E-3</v>
      </c>
      <c r="DR45" s="15">
        <f>IF(DR27,DR27*(VLOOKUP(DR$1,Conditions!$A:$CT,MATCH($B45&amp;"_m1",Conditions!$S$1:$CT$1,0)+Conditions!$Q$2,FALSE)*DR$19+DR$18*VLOOKUP(DR$1,Conditions!$A:$CT,MATCH($B45&amp;"_m2",Conditions!$S$1:$CT$1,0)+Conditions!$Q$2,FALSE))+VLOOKUP(DR$1,Conditions!$A:$CT,MATCH($B45&amp;"_b",Conditions!$S$1:$CT$1,0)+Conditions!$Q$2,FALSE),"")</f>
        <v>2.209504364288694E-3</v>
      </c>
      <c r="DS45" s="15">
        <f>IF(DS27,DS27*(VLOOKUP(DS$1,Conditions!$A:$CT,MATCH($B45&amp;"_m1",Conditions!$S$1:$CT$1,0)+Conditions!$Q$2,FALSE)*DS$19+DS$18*VLOOKUP(DS$1,Conditions!$A:$CT,MATCH($B45&amp;"_m2",Conditions!$S$1:$CT$1,0)+Conditions!$Q$2,FALSE))+VLOOKUP(DS$1,Conditions!$A:$CT,MATCH($B45&amp;"_b",Conditions!$S$1:$CT$1,0)+Conditions!$Q$2,FALSE),"")</f>
        <v>2.3641812317868908E-3</v>
      </c>
      <c r="DT45" s="15">
        <f>IF(DT27,DT27*(VLOOKUP(DT$1,Conditions!$A:$CT,MATCH($B45&amp;"_m1",Conditions!$S$1:$CT$1,0)+Conditions!$Q$2,FALSE)*DT$19+DT$18*VLOOKUP(DT$1,Conditions!$A:$CT,MATCH($B45&amp;"_m2",Conditions!$S$1:$CT$1,0)+Conditions!$Q$2,FALSE))+VLOOKUP(DT$1,Conditions!$A:$CT,MATCH($B45&amp;"_b",Conditions!$S$1:$CT$1,0)+Conditions!$Q$2,FALSE),"")</f>
        <v>1.9001506292922997E-3</v>
      </c>
      <c r="DU45" s="15">
        <f>IF(DU27,DU27*(VLOOKUP(DU$1,Conditions!$A:$CT,MATCH($B45&amp;"_m1",Conditions!$S$1:$CT$1,0)+Conditions!$Q$2,FALSE)*DU$19+DU$18*VLOOKUP(DU$1,Conditions!$A:$CT,MATCH($B45&amp;"_m2",Conditions!$S$1:$CT$1,0)+Conditions!$Q$2,FALSE))+VLOOKUP(DU$1,Conditions!$A:$CT,MATCH($B45&amp;"_b",Conditions!$S$1:$CT$1,0)+Conditions!$Q$2,FALSE),"")</f>
        <v>2.2994327756248548E-3</v>
      </c>
      <c r="DV45" s="15">
        <f>IF(DV27,DV27*(VLOOKUP(DV$1,Conditions!$A:$CT,MATCH($B45&amp;"_m1",Conditions!$S$1:$CT$1,0)+Conditions!$Q$2,FALSE)*DV$19+DV$18*VLOOKUP(DV$1,Conditions!$A:$CT,MATCH($B45&amp;"_m2",Conditions!$S$1:$CT$1,0)+Conditions!$Q$2,FALSE))+VLOOKUP(DV$1,Conditions!$A:$CT,MATCH($B45&amp;"_b",Conditions!$S$1:$CT$1,0)+Conditions!$Q$2,FALSE),"")</f>
        <v>1.903747765745746E-3</v>
      </c>
      <c r="DW45" s="15">
        <f>IF(DW27,DW27*(VLOOKUP(DW$1,Conditions!$A:$CT,MATCH($B45&amp;"_m1",Conditions!$S$1:$CT$1,0)+Conditions!$Q$2,FALSE)*DW$19+DW$18*VLOOKUP(DW$1,Conditions!$A:$CT,MATCH($B45&amp;"_m2",Conditions!$S$1:$CT$1,0)+Conditions!$Q$2,FALSE))+VLOOKUP(DW$1,Conditions!$A:$CT,MATCH($B45&amp;"_b",Conditions!$S$1:$CT$1,0)+Conditions!$Q$2,FALSE),"")</f>
        <v>2.1987129549283545E-3</v>
      </c>
      <c r="DX45" s="15">
        <f>IF(DX27,DX27*(VLOOKUP(DX$1,Conditions!$A:$CT,MATCH($B45&amp;"_m1",Conditions!$S$1:$CT$1,0)+Conditions!$Q$2,FALSE)*DX$19+DX$18*VLOOKUP(DX$1,Conditions!$A:$CT,MATCH($B45&amp;"_m2",Conditions!$S$1:$CT$1,0)+Conditions!$Q$2,FALSE))+VLOOKUP(DX$1,Conditions!$A:$CT,MATCH($B45&amp;"_b",Conditions!$S$1:$CT$1,0)+Conditions!$Q$2,FALSE),"")</f>
        <v>2.2670585475438368E-3</v>
      </c>
      <c r="DY45" s="15">
        <f>IF(DY27,DY27*(VLOOKUP(DY$1,Conditions!$A:$CT,MATCH($B45&amp;"_m1",Conditions!$S$1:$CT$1,0)+Conditions!$Q$2,FALSE)*DY$19+DY$18*VLOOKUP(DY$1,Conditions!$A:$CT,MATCH($B45&amp;"_m2",Conditions!$S$1:$CT$1,0)+Conditions!$Q$2,FALSE))+VLOOKUP(DY$1,Conditions!$A:$CT,MATCH($B45&amp;"_b",Conditions!$S$1:$CT$1,0)+Conditions!$Q$2,FALSE),"")</f>
        <v>2.2310871830093725E-3</v>
      </c>
      <c r="DZ45" s="15">
        <f>IF(DZ27,DZ27*(VLOOKUP(DZ$1,Conditions!$A:$CT,MATCH($B45&amp;"_m1",Conditions!$S$1:$CT$1,0)+Conditions!$Q$2,FALSE)*DZ$19+DZ$18*VLOOKUP(DZ$1,Conditions!$A:$CT,MATCH($B45&amp;"_m2",Conditions!$S$1:$CT$1,0)+Conditions!$Q$2,FALSE))+VLOOKUP(DZ$1,Conditions!$A:$CT,MATCH($B45&amp;"_b",Conditions!$S$1:$CT$1,0)+Conditions!$Q$2,FALSE),"")</f>
        <v>2.2238929101024798E-3</v>
      </c>
      <c r="EA45" s="15">
        <f>IF(EA27,EA27*(VLOOKUP(EA$1,Conditions!$A:$CT,MATCH($B45&amp;"_m1",Conditions!$S$1:$CT$1,0)+Conditions!$Q$2,FALSE)*EA$19+EA$18*VLOOKUP(EA$1,Conditions!$A:$CT,MATCH($B45&amp;"_m2",Conditions!$S$1:$CT$1,0)+Conditions!$Q$2,FALSE))+VLOOKUP(EA$1,Conditions!$A:$CT,MATCH($B45&amp;"_b",Conditions!$S$1:$CT$1,0)+Conditions!$Q$2,FALSE),"")</f>
        <v>2.3635416538462703E-3</v>
      </c>
      <c r="EB45" s="15">
        <f>IF(EB27,EB27*(VLOOKUP(EB$1,Conditions!$A:$CT,MATCH($B45&amp;"_m1",Conditions!$S$1:$CT$1,0)+Conditions!$Q$2,FALSE)*EB$19+EB$18*VLOOKUP(EB$1,Conditions!$A:$CT,MATCH($B45&amp;"_m2",Conditions!$S$1:$CT$1,0)+Conditions!$Q$2,FALSE))+VLOOKUP(EB$1,Conditions!$A:$CT,MATCH($B45&amp;"_b",Conditions!$S$1:$CT$1,0)+Conditions!$Q$2,FALSE),"")</f>
        <v>2.5622392134995839E-3</v>
      </c>
      <c r="EC45" s="15">
        <f>IF(EC27,EC27*(VLOOKUP(EC$1,Conditions!$A:$CT,MATCH($B45&amp;"_m1",Conditions!$S$1:$CT$1,0)+Conditions!$Q$2,FALSE)*EC$19+EC$18*VLOOKUP(EC$1,Conditions!$A:$CT,MATCH($B45&amp;"_m2",Conditions!$S$1:$CT$1,0)+Conditions!$Q$2,FALSE))+VLOOKUP(EC$1,Conditions!$A:$CT,MATCH($B45&amp;"_b",Conditions!$S$1:$CT$1,0)+Conditions!$Q$2,FALSE),"")</f>
        <v>2.3490909222351206E-3</v>
      </c>
      <c r="ED45" s="15">
        <f>IF(ED27,ED27*(VLOOKUP(ED$1,Conditions!$A:$CT,MATCH($B45&amp;"_m1",Conditions!$S$1:$CT$1,0)+Conditions!$Q$2,FALSE)*ED$19+ED$18*VLOOKUP(ED$1,Conditions!$A:$CT,MATCH($B45&amp;"_m2",Conditions!$S$1:$CT$1,0)+Conditions!$Q$2,FALSE))+VLOOKUP(ED$1,Conditions!$A:$CT,MATCH($B45&amp;"_b",Conditions!$S$1:$CT$1,0)+Conditions!$Q$2,FALSE),"")</f>
        <v>2.2551611667626448E-3</v>
      </c>
      <c r="EE45" s="15">
        <f>IF(EE27,EE27*(VLOOKUP(EE$1,Conditions!$A:$CT,MATCH($B45&amp;"_m1",Conditions!$S$1:$CT$1,0)+Conditions!$Q$2,FALSE)*EE$19+EE$18*VLOOKUP(EE$1,Conditions!$A:$CT,MATCH($B45&amp;"_m2",Conditions!$S$1:$CT$1,0)+Conditions!$Q$2,FALSE))+VLOOKUP(EE$1,Conditions!$A:$CT,MATCH($B45&amp;"_b",Conditions!$S$1:$CT$1,0)+Conditions!$Q$2,FALSE),"")</f>
        <v>2.3418655564295455E-3</v>
      </c>
      <c r="EF45" s="15">
        <f>IF(EF27,EF27*(VLOOKUP(EF$1,Conditions!$A:$CT,MATCH($B45&amp;"_m1",Conditions!$S$1:$CT$1,0)+Conditions!$Q$2,FALSE)*EF$19+EF$18*VLOOKUP(EF$1,Conditions!$A:$CT,MATCH($B45&amp;"_m2",Conditions!$S$1:$CT$1,0)+Conditions!$Q$2,FALSE))+VLOOKUP(EF$1,Conditions!$A:$CT,MATCH($B45&amp;"_b",Conditions!$S$1:$CT$1,0)+Conditions!$Q$2,FALSE),"")</f>
        <v>2.3093514103044578E-3</v>
      </c>
      <c r="EG45" s="15">
        <f>IF(EG27,EG27*(VLOOKUP(EG$1,Conditions!$A:$CT,MATCH($B45&amp;"_m1",Conditions!$S$1:$CT$1,0)+Conditions!$Q$2,FALSE)*EG$19+EG$18*VLOOKUP(EG$1,Conditions!$A:$CT,MATCH($B45&amp;"_m2",Conditions!$S$1:$CT$1,0)+Conditions!$Q$2,FALSE))+VLOOKUP(EG$1,Conditions!$A:$CT,MATCH($B45&amp;"_b",Conditions!$S$1:$CT$1,0)+Conditions!$Q$2,FALSE),"")</f>
        <v>2.3021260444988827E-3</v>
      </c>
      <c r="EH45" s="15">
        <f>IF(EH27,EH27*(VLOOKUP(EH$1,Conditions!$A:$CT,MATCH($B45&amp;"_m1",Conditions!$S$1:$CT$1,0)+Conditions!$Q$2,FALSE)*EH$19+EH$18*VLOOKUP(EH$1,Conditions!$A:$CT,MATCH($B45&amp;"_m2",Conditions!$S$1:$CT$1,0)+Conditions!$Q$2,FALSE))+VLOOKUP(EH$1,Conditions!$A:$CT,MATCH($B45&amp;"_b",Conditions!$S$1:$CT$1,0)+Conditions!$Q$2,FALSE),"")</f>
        <v>2.2515484838598579E-3</v>
      </c>
      <c r="EI45" s="15">
        <f>IF(EI27,EI27*(VLOOKUP(EI$1,Conditions!$A:$CT,MATCH($B45&amp;"_m1",Conditions!$S$1:$CT$1,0)+Conditions!$Q$2,FALSE)*EI$19+EI$18*VLOOKUP(EI$1,Conditions!$A:$CT,MATCH($B45&amp;"_m2",Conditions!$S$1:$CT$1,0)+Conditions!$Q$2,FALSE))+VLOOKUP(EI$1,Conditions!$A:$CT,MATCH($B45&amp;"_b",Conditions!$S$1:$CT$1,0)+Conditions!$Q$2,FALSE),"")</f>
        <v>2.2551611667626448E-3</v>
      </c>
      <c r="EJ45" s="15">
        <f>IF(EJ27,EJ27*(VLOOKUP(EJ$1,Conditions!$A:$CT,MATCH($B45&amp;"_m1",Conditions!$S$1:$CT$1,0)+Conditions!$Q$2,FALSE)*EJ$19+EJ$18*VLOOKUP(EJ$1,Conditions!$A:$CT,MATCH($B45&amp;"_m2",Conditions!$S$1:$CT$1,0)+Conditions!$Q$2,FALSE))+VLOOKUP(EJ$1,Conditions!$A:$CT,MATCH($B45&amp;"_b",Conditions!$S$1:$CT$1,0)+Conditions!$Q$2,FALSE),"")</f>
        <v>2.2190343377347698E-3</v>
      </c>
      <c r="EK45" s="15">
        <f>IF(EK27,EK27*(VLOOKUP(EK$1,Conditions!$A:$CT,MATCH($B45&amp;"_m1",Conditions!$S$1:$CT$1,0)+Conditions!$Q$2,FALSE)*EK$19+EK$18*VLOOKUP(EK$1,Conditions!$A:$CT,MATCH($B45&amp;"_m2",Conditions!$S$1:$CT$1,0)+Conditions!$Q$2,FALSE))+VLOOKUP(EK$1,Conditions!$A:$CT,MATCH($B45&amp;"_b",Conditions!$S$1:$CT$1,0)+Conditions!$Q$2,FALSE),"")</f>
        <v>2.2274507886496549E-3</v>
      </c>
      <c r="EL45" s="15">
        <f>IF(EL27,EL27*(VLOOKUP(EL$1,Conditions!$A:$CT,MATCH($B45&amp;"_m1",Conditions!$S$1:$CT$1,0)+Conditions!$Q$2,FALSE)*EL$19+EL$18*VLOOKUP(EL$1,Conditions!$A:$CT,MATCH($B45&amp;"_m2",Conditions!$S$1:$CT$1,0)+Conditions!$Q$2,FALSE))+VLOOKUP(EL$1,Conditions!$A:$CT,MATCH($B45&amp;"_b",Conditions!$S$1:$CT$1,0)+Conditions!$Q$2,FALSE),"")</f>
        <v>2.0826305234819915E-3</v>
      </c>
      <c r="EM45" s="15">
        <f>IF(EM27,EM27*(VLOOKUP(EM$1,Conditions!$A:$CT,MATCH($B45&amp;"_m1",Conditions!$S$1:$CT$1,0)+Conditions!$Q$2,FALSE)*EM$19+EM$18*VLOOKUP(EM$1,Conditions!$A:$CT,MATCH($B45&amp;"_m2",Conditions!$S$1:$CT$1,0)+Conditions!$Q$2,FALSE))+VLOOKUP(EM$1,Conditions!$A:$CT,MATCH($B45&amp;"_b",Conditions!$S$1:$CT$1,0)+Conditions!$Q$2,FALSE),"")</f>
        <v>2.0681484969652256E-3</v>
      </c>
      <c r="EN45" s="15">
        <f>IF(EN27,EN27*(VLOOKUP(EN$1,Conditions!$A:$CT,MATCH($B45&amp;"_m1",Conditions!$S$1:$CT$1,0)+Conditions!$Q$2,FALSE)*EN$19+EN$18*VLOOKUP(EN$1,Conditions!$A:$CT,MATCH($B45&amp;"_m2",Conditions!$S$1:$CT$1,0)+Conditions!$Q$2,FALSE))+VLOOKUP(EN$1,Conditions!$A:$CT,MATCH($B45&amp;"_b",Conditions!$S$1:$CT$1,0)+Conditions!$Q$2,FALSE),"")</f>
        <v>2.0536664704484593E-3</v>
      </c>
      <c r="EO45" s="15">
        <f>IF(EO27,EO27*(VLOOKUP(EO$1,Conditions!$A:$CT,MATCH($B45&amp;"_m1",Conditions!$S$1:$CT$1,0)+Conditions!$Q$2,FALSE)*EO$19+EO$18*VLOOKUP(EO$1,Conditions!$A:$CT,MATCH($B45&amp;"_m2",Conditions!$S$1:$CT$1,0)+Conditions!$Q$2,FALSE))+VLOOKUP(EO$1,Conditions!$A:$CT,MATCH($B45&amp;"_b",Conditions!$S$1:$CT$1,0)+Conditions!$Q$2,FALSE),"")</f>
        <v>2.0536664704484593E-3</v>
      </c>
      <c r="EP45" s="15">
        <f>IF(EP27,EP27*(VLOOKUP(EP$1,Conditions!$A:$CT,MATCH($B45&amp;"_m1",Conditions!$S$1:$CT$1,0)+Conditions!$Q$2,FALSE)*EP$19+EP$18*VLOOKUP(EP$1,Conditions!$A:$CT,MATCH($B45&amp;"_m2",Conditions!$S$1:$CT$1,0)+Conditions!$Q$2,FALSE))+VLOOKUP(EP$1,Conditions!$A:$CT,MATCH($B45&amp;"_b",Conditions!$S$1:$CT$1,0)+Conditions!$Q$2,FALSE),"")</f>
        <v>2.0826305234819915E-3</v>
      </c>
      <c r="EQ45" s="15">
        <f>IF(EQ27,EQ27*(VLOOKUP(EQ$1,Conditions!$A:$CT,MATCH($B45&amp;"_m1",Conditions!$S$1:$CT$1,0)+Conditions!$Q$2,FALSE)*EQ$19+EQ$18*VLOOKUP(EQ$1,Conditions!$A:$CT,MATCH($B45&amp;"_m2",Conditions!$S$1:$CT$1,0)+Conditions!$Q$2,FALSE))+VLOOKUP(EQ$1,Conditions!$A:$CT,MATCH($B45&amp;"_b",Conditions!$S$1:$CT$1,0)+Conditions!$Q$2,FALSE),"")</f>
        <v>2.0790100168528E-3</v>
      </c>
      <c r="ER45" s="15">
        <f>IF(ER27,ER27*(VLOOKUP(ER$1,Conditions!$A:$CT,MATCH($B45&amp;"_m1",Conditions!$S$1:$CT$1,0)+Conditions!$Q$2,FALSE)*ER$19+ER$18*VLOOKUP(ER$1,Conditions!$A:$CT,MATCH($B45&amp;"_m2",Conditions!$S$1:$CT$1,0)+Conditions!$Q$2,FALSE))+VLOOKUP(ER$1,Conditions!$A:$CT,MATCH($B45&amp;"_b",Conditions!$S$1:$CT$1,0)+Conditions!$Q$2,FALSE),"")</f>
        <v>1.8460700314122621E-3</v>
      </c>
      <c r="ES45" s="15">
        <f>IF(ES27,ES27*(VLOOKUP(ES$1,Conditions!$A:$CT,MATCH($B45&amp;"_m1",Conditions!$S$1:$CT$1,0)+Conditions!$Q$2,FALSE)*ES$19+ES$18*VLOOKUP(ES$1,Conditions!$A:$CT,MATCH($B45&amp;"_m2",Conditions!$S$1:$CT$1,0)+Conditions!$Q$2,FALSE))+VLOOKUP(ES$1,Conditions!$A:$CT,MATCH($B45&amp;"_b",Conditions!$S$1:$CT$1,0)+Conditions!$Q$2,FALSE),"")</f>
        <v>1.9004482886884307E-3</v>
      </c>
      <c r="ET45" s="15">
        <f>IF(ET27,ET27*(VLOOKUP(ET$1,Conditions!$A:$CT,MATCH($B45&amp;"_m1",Conditions!$S$1:$CT$1,0)+Conditions!$Q$2,FALSE)*ET$19+ET$18*VLOOKUP(ET$1,Conditions!$A:$CT,MATCH($B45&amp;"_m2",Conditions!$S$1:$CT$1,0)+Conditions!$Q$2,FALSE))+VLOOKUP(ET$1,Conditions!$A:$CT,MATCH($B45&amp;"_b",Conditions!$S$1:$CT$1,0)+Conditions!$Q$2,FALSE),"")</f>
        <v>1.922199591598898E-3</v>
      </c>
      <c r="EU45" s="15">
        <f>IF(EU27,EU27*(VLOOKUP(EU$1,Conditions!$A:$CT,MATCH($B45&amp;"_m1",Conditions!$S$1:$CT$1,0)+Conditions!$Q$2,FALSE)*EU$19+EU$18*VLOOKUP(EU$1,Conditions!$A:$CT,MATCH($B45&amp;"_m2",Conditions!$S$1:$CT$1,0)+Conditions!$Q$2,FALSE))+VLOOKUP(EU$1,Conditions!$A:$CT,MATCH($B45&amp;"_b",Conditions!$S$1:$CT$1,0)+Conditions!$Q$2,FALSE),"")</f>
        <v>1.9258248087506427E-3</v>
      </c>
      <c r="EV45" s="15">
        <f>IF(EV27,EV27*(VLOOKUP(EV$1,Conditions!$A:$CT,MATCH($B45&amp;"_m1",Conditions!$S$1:$CT$1,0)+Conditions!$Q$2,FALSE)*EV$19+EV$18*VLOOKUP(EV$1,Conditions!$A:$CT,MATCH($B45&amp;"_m2",Conditions!$S$1:$CT$1,0)+Conditions!$Q$2,FALSE))+VLOOKUP(EV$1,Conditions!$A:$CT,MATCH($B45&amp;"_b",Conditions!$S$1:$CT$1,0)+Conditions!$Q$2,FALSE),"")</f>
        <v>1.9367004602058762E-3</v>
      </c>
      <c r="EW45" s="15">
        <f>IF(EW27,EW27*(VLOOKUP(EW$1,Conditions!$A:$CT,MATCH($B45&amp;"_m1",Conditions!$S$1:$CT$1,0)+Conditions!$Q$2,FALSE)*EW$19+EW$18*VLOOKUP(EW$1,Conditions!$A:$CT,MATCH($B45&amp;"_m2",Conditions!$S$1:$CT$1,0)+Conditions!$Q$2,FALSE))+VLOOKUP(EW$1,Conditions!$A:$CT,MATCH($B45&amp;"_b",Conditions!$S$1:$CT$1,0)+Conditions!$Q$2,FALSE),"")</f>
        <v>1.9403256773576209E-3</v>
      </c>
      <c r="EX45" s="15">
        <f>IF(EX27,EX27*(VLOOKUP(EX$1,Conditions!$A:$CT,MATCH($B45&amp;"_m1",Conditions!$S$1:$CT$1,0)+Conditions!$Q$2,FALSE)*EX$19+EX$18*VLOOKUP(EX$1,Conditions!$A:$CT,MATCH($B45&amp;"_m2",Conditions!$S$1:$CT$1,0)+Conditions!$Q$2,FALSE))+VLOOKUP(EX$1,Conditions!$A:$CT,MATCH($B45&amp;"_b",Conditions!$S$1:$CT$1,0)+Conditions!$Q$2,FALSE),"")</f>
        <v>1.9403256773576209E-3</v>
      </c>
      <c r="EY45" s="15">
        <f>IF(EY27,EY27*(VLOOKUP(EY$1,Conditions!$A:$CT,MATCH($B45&amp;"_m1",Conditions!$S$1:$CT$1,0)+Conditions!$Q$2,FALSE)*EY$19+EY$18*VLOOKUP(EY$1,Conditions!$A:$CT,MATCH($B45&amp;"_m2",Conditions!$S$1:$CT$1,0)+Conditions!$Q$2,FALSE))+VLOOKUP(EY$1,Conditions!$A:$CT,MATCH($B45&amp;"_b",Conditions!$S$1:$CT$1,0)+Conditions!$Q$2,FALSE),"")</f>
        <v>1.9403256773576209E-3</v>
      </c>
      <c r="EZ45" s="15">
        <f>IF(EZ27,EZ27*(VLOOKUP(EZ$1,Conditions!$A:$CT,MATCH($B45&amp;"_m1",Conditions!$S$1:$CT$1,0)+Conditions!$Q$2,FALSE)*EZ$19+EZ$18*VLOOKUP(EZ$1,Conditions!$A:$CT,MATCH($B45&amp;"_m2",Conditions!$S$1:$CT$1,0)+Conditions!$Q$2,FALSE))+VLOOKUP(EZ$1,Conditions!$A:$CT,MATCH($B45&amp;"_b",Conditions!$S$1:$CT$1,0)+Conditions!$Q$2,FALSE),"")</f>
        <v>1.9294500259023873E-3</v>
      </c>
      <c r="FA45" s="15">
        <f>IF(FA27,FA27*(VLOOKUP(FA$1,Conditions!$A:$CT,MATCH($B45&amp;"_m1",Conditions!$S$1:$CT$1,0)+Conditions!$Q$2,FALSE)*FA$19+FA$18*VLOOKUP(FA$1,Conditions!$A:$CT,MATCH($B45&amp;"_m2",Conditions!$S$1:$CT$1,0)+Conditions!$Q$2,FALSE))+VLOOKUP(FA$1,Conditions!$A:$CT,MATCH($B45&amp;"_b",Conditions!$S$1:$CT$1,0)+Conditions!$Q$2,FALSE),"")</f>
        <v>1.9367004602058762E-3</v>
      </c>
      <c r="FB45" s="15">
        <f>IF(FB27,FB27*(VLOOKUP(FB$1,Conditions!$A:$CT,MATCH($B45&amp;"_m1",Conditions!$S$1:$CT$1,0)+Conditions!$Q$2,FALSE)*FB$19+FB$18*VLOOKUP(FB$1,Conditions!$A:$CT,MATCH($B45&amp;"_m2",Conditions!$S$1:$CT$1,0)+Conditions!$Q$2,FALSE))+VLOOKUP(FB$1,Conditions!$A:$CT,MATCH($B45&amp;"_b",Conditions!$S$1:$CT$1,0)+Conditions!$Q$2,FALSE),"")</f>
        <v>1.933075243054132E-3</v>
      </c>
      <c r="FC45" s="15">
        <f>IF(FC27,FC27*(VLOOKUP(FC$1,Conditions!$A:$CT,MATCH($B45&amp;"_m1",Conditions!$S$1:$CT$1,0)+Conditions!$Q$2,FALSE)*FC$19+FC$18*VLOOKUP(FC$1,Conditions!$A:$CT,MATCH($B45&amp;"_m2",Conditions!$S$1:$CT$1,0)+Conditions!$Q$2,FALSE))+VLOOKUP(FC$1,Conditions!$A:$CT,MATCH($B45&amp;"_b",Conditions!$S$1:$CT$1,0)+Conditions!$Q$2,FALSE),"")</f>
        <v>1.9294500259023873E-3</v>
      </c>
      <c r="FD45" s="15">
        <f>IF(FD27,FD27*(VLOOKUP(FD$1,Conditions!$A:$CT,MATCH($B45&amp;"_m1",Conditions!$S$1:$CT$1,0)+Conditions!$Q$2,FALSE)*FD$19+FD$18*VLOOKUP(FD$1,Conditions!$A:$CT,MATCH($B45&amp;"_m2",Conditions!$S$1:$CT$1,0)+Conditions!$Q$2,FALSE))+VLOOKUP(FD$1,Conditions!$A:$CT,MATCH($B45&amp;"_b",Conditions!$S$1:$CT$1,0)+Conditions!$Q$2,FALSE),"")</f>
        <v>1.9185743744471533E-3</v>
      </c>
      <c r="FE45" s="15">
        <f>IF(FE27,FE27*(VLOOKUP(FE$1,Conditions!$A:$CT,MATCH($B45&amp;"_m1",Conditions!$S$1:$CT$1,0)+Conditions!$Q$2,FALSE)*FE$19+FE$18*VLOOKUP(FE$1,Conditions!$A:$CT,MATCH($B45&amp;"_m2",Conditions!$S$1:$CT$1,0)+Conditions!$Q$2,FALSE))+VLOOKUP(FE$1,Conditions!$A:$CT,MATCH($B45&amp;"_b",Conditions!$S$1:$CT$1,0)+Conditions!$Q$2,FALSE),"")</f>
        <v>1.922199591598898E-3</v>
      </c>
      <c r="FF45" s="15">
        <f>IF(FF27,FF27*(VLOOKUP(FF$1,Conditions!$A:$CT,MATCH($B45&amp;"_m1",Conditions!$S$1:$CT$1,0)+Conditions!$Q$2,FALSE)*FF$19+FF$18*VLOOKUP(FF$1,Conditions!$A:$CT,MATCH($B45&amp;"_m2",Conditions!$S$1:$CT$1,0)+Conditions!$Q$2,FALSE))+VLOOKUP(FF$1,Conditions!$A:$CT,MATCH($B45&amp;"_b",Conditions!$S$1:$CT$1,0)+Conditions!$Q$2,FALSE),"")</f>
        <v>1.9076987229919198E-3</v>
      </c>
      <c r="FG45" s="15">
        <f>IF(FG27,FG27*(VLOOKUP(FG$1,Conditions!$A:$CT,MATCH($B45&amp;"_m1",Conditions!$S$1:$CT$1,0)+Conditions!$Q$2,FALSE)*FG$19+FG$18*VLOOKUP(FG$1,Conditions!$A:$CT,MATCH($B45&amp;"_m2",Conditions!$S$1:$CT$1,0)+Conditions!$Q$2,FALSE))+VLOOKUP(FG$1,Conditions!$A:$CT,MATCH($B45&amp;"_b",Conditions!$S$1:$CT$1,0)+Conditions!$Q$2,FALSE),"")</f>
        <v>1.8931978543849416E-3</v>
      </c>
      <c r="FH45" s="15">
        <f>IF(FH27,FH27*(VLOOKUP(FH$1,Conditions!$A:$CT,MATCH($B45&amp;"_m1",Conditions!$S$1:$CT$1,0)+Conditions!$Q$2,FALSE)*FH$19+FH$18*VLOOKUP(FH$1,Conditions!$A:$CT,MATCH($B45&amp;"_m2",Conditions!$S$1:$CT$1,0)+Conditions!$Q$2,FALSE))+VLOOKUP(FH$1,Conditions!$A:$CT,MATCH($B45&amp;"_b",Conditions!$S$1:$CT$1,0)+Conditions!$Q$2,FALSE),"")</f>
        <v>1.8859474200814525E-3</v>
      </c>
      <c r="FI45" s="15">
        <f>IF(FI27,FI27*(VLOOKUP(FI$1,Conditions!$A:$CT,MATCH($B45&amp;"_m1",Conditions!$S$1:$CT$1,0)+Conditions!$Q$2,FALSE)*FI$19+FI$18*VLOOKUP(FI$1,Conditions!$A:$CT,MATCH($B45&amp;"_m2",Conditions!$S$1:$CT$1,0)+Conditions!$Q$2,FALSE))+VLOOKUP(FI$1,Conditions!$A:$CT,MATCH($B45&amp;"_b",Conditions!$S$1:$CT$1,0)+Conditions!$Q$2,FALSE),"")</f>
        <v>1.8859474200814525E-3</v>
      </c>
      <c r="FJ45" s="15">
        <f>IF(FJ27,FJ27*(VLOOKUP(FJ$1,Conditions!$A:$CT,MATCH($B45&amp;"_m1",Conditions!$S$1:$CT$1,0)+Conditions!$Q$2,FALSE)*FJ$19+FJ$18*VLOOKUP(FJ$1,Conditions!$A:$CT,MATCH($B45&amp;"_m2",Conditions!$S$1:$CT$1,0)+Conditions!$Q$2,FALSE))+VLOOKUP(FJ$1,Conditions!$A:$CT,MATCH($B45&amp;"_b",Conditions!$S$1:$CT$1,0)+Conditions!$Q$2,FALSE),"")</f>
        <v>1.8786969857779634E-3</v>
      </c>
      <c r="FK45" s="15">
        <f>IF(FK27,FK27*(VLOOKUP(FK$1,Conditions!$A:$CT,MATCH($B45&amp;"_m1",Conditions!$S$1:$CT$1,0)+Conditions!$Q$2,FALSE)*FK$19+FK$18*VLOOKUP(FK$1,Conditions!$A:$CT,MATCH($B45&amp;"_m2",Conditions!$S$1:$CT$1,0)+Conditions!$Q$2,FALSE))+VLOOKUP(FK$1,Conditions!$A:$CT,MATCH($B45&amp;"_b",Conditions!$S$1:$CT$1,0)+Conditions!$Q$2,FALSE),"")</f>
        <v>1.8533204657157514E-3</v>
      </c>
      <c r="FL45" s="15">
        <f>IF(FL27,FL27*(VLOOKUP(FL$1,Conditions!$A:$CT,MATCH($B45&amp;"_m1",Conditions!$S$1:$CT$1,0)+Conditions!$Q$2,FALSE)*FL$19+FL$18*VLOOKUP(FL$1,Conditions!$A:$CT,MATCH($B45&amp;"_m2",Conditions!$S$1:$CT$1,0)+Conditions!$Q$2,FALSE))+VLOOKUP(FL$1,Conditions!$A:$CT,MATCH($B45&amp;"_b",Conditions!$S$1:$CT$1,0)+Conditions!$Q$2,FALSE),"")</f>
        <v>1.8533204657157514E-3</v>
      </c>
      <c r="FM45" s="15">
        <f>IF(FM27,FM27*(VLOOKUP(FM$1,Conditions!$A:$CT,MATCH($B45&amp;"_m1",Conditions!$S$1:$CT$1,0)+Conditions!$Q$2,FALSE)*FM$19+FM$18*VLOOKUP(FM$1,Conditions!$A:$CT,MATCH($B45&amp;"_m2",Conditions!$S$1:$CT$1,0)+Conditions!$Q$2,FALSE))+VLOOKUP(FM$1,Conditions!$A:$CT,MATCH($B45&amp;"_b",Conditions!$S$1:$CT$1,0)+Conditions!$Q$2,FALSE),"")</f>
        <v>1.8388195971087732E-3</v>
      </c>
      <c r="FN45" s="15">
        <f>IF(FN27,FN27*(VLOOKUP(FN$1,Conditions!$A:$CT,MATCH($B45&amp;"_m1",Conditions!$S$1:$CT$1,0)+Conditions!$Q$2,FALSE)*FN$19+FN$18*VLOOKUP(FN$1,Conditions!$A:$CT,MATCH($B45&amp;"_m2",Conditions!$S$1:$CT$1,0)+Conditions!$Q$2,FALSE))+VLOOKUP(FN$1,Conditions!$A:$CT,MATCH($B45&amp;"_b",Conditions!$S$1:$CT$1,0)+Conditions!$Q$2,FALSE),"")</f>
        <v>2.8055569700455455E-3</v>
      </c>
      <c r="FO45" s="15">
        <f>IF(FO27,FO27*(VLOOKUP(FO$1,Conditions!$A:$CT,MATCH($B45&amp;"_m1",Conditions!$S$1:$CT$1,0)+Conditions!$Q$2,FALSE)*FO$19+FO$18*VLOOKUP(FO$1,Conditions!$A:$CT,MATCH($B45&amp;"_m2",Conditions!$S$1:$CT$1,0)+Conditions!$Q$2,FALSE))+VLOOKUP(FO$1,Conditions!$A:$CT,MATCH($B45&amp;"_b",Conditions!$S$1:$CT$1,0)+Conditions!$Q$2,FALSE),"")</f>
        <v>1.8694389765952387E-3</v>
      </c>
      <c r="FP45" s="15">
        <f>IF(FP27,FP27*(VLOOKUP(FP$1,Conditions!$A:$CT,MATCH($B45&amp;"_m1",Conditions!$S$1:$CT$1,0)+Conditions!$Q$2,FALSE)*FP$19+FP$18*VLOOKUP(FP$1,Conditions!$A:$CT,MATCH($B45&amp;"_m2",Conditions!$S$1:$CT$1,0)+Conditions!$Q$2,FALSE))+VLOOKUP(FP$1,Conditions!$A:$CT,MATCH($B45&amp;"_b",Conditions!$S$1:$CT$1,0)+Conditions!$Q$2,FALSE),"")</f>
        <v>1.7932433259655626E-3</v>
      </c>
      <c r="FQ45" s="15">
        <f>IF(FQ27,FQ27*(VLOOKUP(FQ$1,Conditions!$A:$CT,MATCH($B45&amp;"_m1",Conditions!$S$1:$CT$1,0)+Conditions!$Q$2,FALSE)*FQ$19+FQ$18*VLOOKUP(FQ$1,Conditions!$A:$CT,MATCH($B45&amp;"_m2",Conditions!$S$1:$CT$1,0)+Conditions!$Q$2,FALSE))+VLOOKUP(FQ$1,Conditions!$A:$CT,MATCH($B45&amp;"_b",Conditions!$S$1:$CT$1,0)+Conditions!$Q$2,FALSE),"")</f>
        <v>1.735189496914381E-3</v>
      </c>
      <c r="FR45" s="15">
        <f>IF(FR27,FR27*(VLOOKUP(FR$1,Conditions!$A:$CT,MATCH($B45&amp;"_m1",Conditions!$S$1:$CT$1,0)+Conditions!$Q$2,FALSE)*FR$19+FR$18*VLOOKUP(FR$1,Conditions!$A:$CT,MATCH($B45&amp;"_m2",Conditions!$S$1:$CT$1,0)+Conditions!$Q$2,FALSE))+VLOOKUP(FR$1,Conditions!$A:$CT,MATCH($B45&amp;"_b",Conditions!$S$1:$CT$1,0)+Conditions!$Q$2,FALSE),"")</f>
        <v>1.7460745898614774E-3</v>
      </c>
      <c r="FS45" s="15">
        <f>IF(FS27,FS27*(VLOOKUP(FS$1,Conditions!$A:$CT,MATCH($B45&amp;"_m1",Conditions!$S$1:$CT$1,0)+Conditions!$Q$2,FALSE)*FS$19+FS$18*VLOOKUP(FS$1,Conditions!$A:$CT,MATCH($B45&amp;"_m2",Conditions!$S$1:$CT$1,0)+Conditions!$Q$2,FALSE))+VLOOKUP(FS$1,Conditions!$A:$CT,MATCH($B45&amp;"_b",Conditions!$S$1:$CT$1,0)+Conditions!$Q$2,FALSE),"")</f>
        <v>1.7751015043870682E-3</v>
      </c>
      <c r="FT45" s="15">
        <f>IF(FT27,FT27*(VLOOKUP(FT$1,Conditions!$A:$CT,MATCH($B45&amp;"_m1",Conditions!$S$1:$CT$1,0)+Conditions!$Q$2,FALSE)*FT$19+FT$18*VLOOKUP(FT$1,Conditions!$A:$CT,MATCH($B45&amp;"_m2",Conditions!$S$1:$CT$1,0)+Conditions!$Q$2,FALSE))+VLOOKUP(FT$1,Conditions!$A:$CT,MATCH($B45&amp;"_b",Conditions!$S$1:$CT$1,0)+Conditions!$Q$2,FALSE),"")</f>
        <v>1.7968716902812614E-3</v>
      </c>
      <c r="FU45" s="15">
        <f>IF(FU27,FU27*(VLOOKUP(FU$1,Conditions!$A:$CT,MATCH($B45&amp;"_m1",Conditions!$S$1:$CT$1,0)+Conditions!$Q$2,FALSE)*FU$19+FU$18*VLOOKUP(FU$1,Conditions!$A:$CT,MATCH($B45&amp;"_m2",Conditions!$S$1:$CT$1,0)+Conditions!$Q$2,FALSE))+VLOOKUP(FU$1,Conditions!$A:$CT,MATCH($B45&amp;"_b",Conditions!$S$1:$CT$1,0)+Conditions!$Q$2,FALSE),"")</f>
        <v>1.8005000545969604E-3</v>
      </c>
      <c r="FV45" s="15">
        <f>IF(FV27,FV27*(VLOOKUP(FV$1,Conditions!$A:$CT,MATCH($B45&amp;"_m1",Conditions!$S$1:$CT$1,0)+Conditions!$Q$2,FALSE)*FV$19+FV$18*VLOOKUP(FV$1,Conditions!$A:$CT,MATCH($B45&amp;"_m2",Conditions!$S$1:$CT$1,0)+Conditions!$Q$2,FALSE))+VLOOKUP(FV$1,Conditions!$A:$CT,MATCH($B45&amp;"_b",Conditions!$S$1:$CT$1,0)+Conditions!$Q$2,FALSE),"")</f>
        <v>6.140023776172801E-3</v>
      </c>
      <c r="FW45" s="15">
        <f>IF(FW27,FW27*(VLOOKUP(FW$1,Conditions!$A:$CT,MATCH($B45&amp;"_m1",Conditions!$S$1:$CT$1,0)+Conditions!$Q$2,FALSE)*FW$19+FW$18*VLOOKUP(FW$1,Conditions!$A:$CT,MATCH($B45&amp;"_m2",Conditions!$S$1:$CT$1,0)+Conditions!$Q$2,FALSE))+VLOOKUP(FW$1,Conditions!$A:$CT,MATCH($B45&amp;"_b",Conditions!$S$1:$CT$1,0)+Conditions!$Q$2,FALSE),"")</f>
        <v>5.9731190176506533E-3</v>
      </c>
      <c r="FX45" s="15">
        <f>IF(FX27,FX27*(VLOOKUP(FX$1,Conditions!$A:$CT,MATCH($B45&amp;"_m1",Conditions!$S$1:$CT$1,0)+Conditions!$Q$2,FALSE)*FX$19+FX$18*VLOOKUP(FX$1,Conditions!$A:$CT,MATCH($B45&amp;"_m2",Conditions!$S$1:$CT$1,0)+Conditions!$Q$2,FALSE))+VLOOKUP(FX$1,Conditions!$A:$CT,MATCH($B45&amp;"_b",Conditions!$S$1:$CT$1,0)+Conditions!$Q$2,FALSE),"")</f>
        <v>6.2162194268024773E-3</v>
      </c>
      <c r="FY45" s="15">
        <f>IF(FY27,FY27*(VLOOKUP(FY$1,Conditions!$A:$CT,MATCH($B45&amp;"_m1",Conditions!$S$1:$CT$1,0)+Conditions!$Q$2,FALSE)*FY$19+FY$18*VLOOKUP(FY$1,Conditions!$A:$CT,MATCH($B45&amp;"_m2",Conditions!$S$1:$CT$1,0)+Conditions!$Q$2,FALSE))+VLOOKUP(FY$1,Conditions!$A:$CT,MATCH($B45&amp;"_b",Conditions!$S$1:$CT$1,0)+Conditions!$Q$2,FALSE),"")</f>
        <v>6.1363954118571025E-3</v>
      </c>
      <c r="FZ45" s="15">
        <f>IF(FZ27,FZ27*(VLOOKUP(FZ$1,Conditions!$A:$CT,MATCH($B45&amp;"_m1",Conditions!$S$1:$CT$1,0)+Conditions!$Q$2,FALSE)*FZ$19+FZ$18*VLOOKUP(FZ$1,Conditions!$A:$CT,MATCH($B45&amp;"_m2",Conditions!$S$1:$CT$1,0)+Conditions!$Q$2,FALSE))+VLOOKUP(FZ$1,Conditions!$A:$CT,MATCH($B45&amp;"_b",Conditions!$S$1:$CT$1,0)+Conditions!$Q$2,FALSE),"")</f>
        <v>6.1363954118571025E-3</v>
      </c>
      <c r="GA45" s="15">
        <f>IF(GA27,GA27*(VLOOKUP(GA$1,Conditions!$A:$CT,MATCH($B45&amp;"_m1",Conditions!$S$1:$CT$1,0)+Conditions!$Q$2,FALSE)*GA$19+GA$18*VLOOKUP(GA$1,Conditions!$A:$CT,MATCH($B45&amp;"_m2",Conditions!$S$1:$CT$1,0)+Conditions!$Q$2,FALSE))+VLOOKUP(GA$1,Conditions!$A:$CT,MATCH($B45&amp;"_b",Conditions!$S$1:$CT$1,0)+Conditions!$Q$2,FALSE),"")</f>
        <v>6.1472805048041991E-3</v>
      </c>
      <c r="GB45" s="15">
        <f>IF(GB27,GB27*(VLOOKUP(GB$1,Conditions!$A:$CT,MATCH($B45&amp;"_m1",Conditions!$S$1:$CT$1,0)+Conditions!$Q$2,FALSE)*GB$19+GB$18*VLOOKUP(GB$1,Conditions!$A:$CT,MATCH($B45&amp;"_m2",Conditions!$S$1:$CT$1,0)+Conditions!$Q$2,FALSE))+VLOOKUP(GB$1,Conditions!$A:$CT,MATCH($B45&amp;"_b",Conditions!$S$1:$CT$1,0)+Conditions!$Q$2,FALSE),"")</f>
        <v>6.1944492409082841E-3</v>
      </c>
      <c r="GC45" s="15">
        <f>IF(GC27,GC27*(VLOOKUP(GC$1,Conditions!$A:$CT,MATCH($B45&amp;"_m1",Conditions!$S$1:$CT$1,0)+Conditions!$Q$2,FALSE)*GC$19+GC$18*VLOOKUP(GC$1,Conditions!$A:$CT,MATCH($B45&amp;"_m2",Conditions!$S$1:$CT$1,0)+Conditions!$Q$2,FALSE))+VLOOKUP(GC$1,Conditions!$A:$CT,MATCH($B45&amp;"_b",Conditions!$S$1:$CT$1,0)+Conditions!$Q$2,FALSE),"")</f>
        <v>6.1654223263826937E-3</v>
      </c>
      <c r="GD45" s="15">
        <f>IF(GD27,GD27*(VLOOKUP(GD$1,Conditions!$A:$CT,MATCH($B45&amp;"_m1",Conditions!$S$1:$CT$1,0)+Conditions!$Q$2,FALSE)*GD$19+GD$18*VLOOKUP(GD$1,Conditions!$A:$CT,MATCH($B45&amp;"_m2",Conditions!$S$1:$CT$1,0)+Conditions!$Q$2,FALSE))+VLOOKUP(GD$1,Conditions!$A:$CT,MATCH($B45&amp;"_b",Conditions!$S$1:$CT$1,0)+Conditions!$Q$2,FALSE),"")</f>
        <v>6.1980776052239827E-3</v>
      </c>
      <c r="GE45" s="15">
        <f>IF(GE27,GE27*(VLOOKUP(GE$1,Conditions!$A:$CT,MATCH($B45&amp;"_m1",Conditions!$S$1:$CT$1,0)+Conditions!$Q$2,FALSE)*GE$19+GE$18*VLOOKUP(GE$1,Conditions!$A:$CT,MATCH($B45&amp;"_m2",Conditions!$S$1:$CT$1,0)+Conditions!$Q$2,FALSE))+VLOOKUP(GE$1,Conditions!$A:$CT,MATCH($B45&amp;"_b",Conditions!$S$1:$CT$1,0)+Conditions!$Q$2,FALSE),"")</f>
        <v>6.3468405421676366E-3</v>
      </c>
      <c r="GF45" s="15">
        <f>IF(GF27,GF27*(VLOOKUP(GF$1,Conditions!$A:$CT,MATCH($B45&amp;"_m1",Conditions!$S$1:$CT$1,0)+Conditions!$Q$2,FALSE)*GF$19+GF$18*VLOOKUP(GF$1,Conditions!$A:$CT,MATCH($B45&amp;"_m2",Conditions!$S$1:$CT$1,0)+Conditions!$Q$2,FALSE))+VLOOKUP(GF$1,Conditions!$A:$CT,MATCH($B45&amp;"_b",Conditions!$S$1:$CT$1,0)+Conditions!$Q$2,FALSE),"")</f>
        <v>6.2633881629065623E-3</v>
      </c>
      <c r="GG45" s="15">
        <f>IF(GG27,GG27*(VLOOKUP(GG$1,Conditions!$A:$CT,MATCH($B45&amp;"_m1",Conditions!$S$1:$CT$1,0)+Conditions!$Q$2,FALSE)*GG$19+GG$18*VLOOKUP(GG$1,Conditions!$A:$CT,MATCH($B45&amp;"_m2",Conditions!$S$1:$CT$1,0)+Conditions!$Q$2,FALSE))+VLOOKUP(GG$1,Conditions!$A:$CT,MATCH($B45&amp;"_b",Conditions!$S$1:$CT$1,0)+Conditions!$Q$2,FALSE),"")</f>
        <v>6.1980776052239827E-3</v>
      </c>
      <c r="GH45" s="15">
        <f>IF(GH27,GH27*(VLOOKUP(GH$1,Conditions!$A:$CT,MATCH($B45&amp;"_m1",Conditions!$S$1:$CT$1,0)+Conditions!$Q$2,FALSE)*GH$19+GH$18*VLOOKUP(GH$1,Conditions!$A:$CT,MATCH($B45&amp;"_m2",Conditions!$S$1:$CT$1,0)+Conditions!$Q$2,FALSE))+VLOOKUP(GH$1,Conditions!$A:$CT,MATCH($B45&amp;"_b",Conditions!$S$1:$CT$1,0)+Conditions!$Q$2,FALSE),"")</f>
        <v>6.1545372334355971E-3</v>
      </c>
      <c r="GI45" s="15">
        <f>IF(GI27,GI27*(VLOOKUP(GI$1,Conditions!$A:$CT,MATCH($B45&amp;"_m1",Conditions!$S$1:$CT$1,0)+Conditions!$Q$2,FALSE)*GI$19+GI$18*VLOOKUP(GI$1,Conditions!$A:$CT,MATCH($B45&amp;"_m2",Conditions!$S$1:$CT$1,0)+Conditions!$Q$2,FALSE))+VLOOKUP(GI$1,Conditions!$A:$CT,MATCH($B45&amp;"_b",Conditions!$S$1:$CT$1,0)+Conditions!$Q$2,FALSE),"")</f>
        <v>6.2887867131164541E-3</v>
      </c>
      <c r="GJ45" s="15">
        <f>IF(GJ27,GJ27*(VLOOKUP(GJ$1,Conditions!$A:$CT,MATCH($B45&amp;"_m1",Conditions!$S$1:$CT$1,0)+Conditions!$Q$2,FALSE)*GJ$19+GJ$18*VLOOKUP(GJ$1,Conditions!$A:$CT,MATCH($B45&amp;"_m2",Conditions!$S$1:$CT$1,0)+Conditions!$Q$2,FALSE))+VLOOKUP(GJ$1,Conditions!$A:$CT,MATCH($B45&amp;"_b",Conditions!$S$1:$CT$1,0)+Conditions!$Q$2,FALSE),"")</f>
        <v>6.1980776052239827E-3</v>
      </c>
      <c r="GK45" s="15">
        <f>IF(GK27,GK27*(VLOOKUP(GK$1,Conditions!$A:$CT,MATCH($B45&amp;"_m1",Conditions!$S$1:$CT$1,0)+Conditions!$Q$2,FALSE)*GK$19+GK$18*VLOOKUP(GK$1,Conditions!$A:$CT,MATCH($B45&amp;"_m2",Conditions!$S$1:$CT$1,0)+Conditions!$Q$2,FALSE))+VLOOKUP(GK$1,Conditions!$A:$CT,MATCH($B45&amp;"_b",Conditions!$S$1:$CT$1,0)+Conditions!$Q$2,FALSE),"")</f>
        <v>6.2633881629065623E-3</v>
      </c>
      <c r="GL45" s="15">
        <f>IF(GL27,GL27*(VLOOKUP(GL$1,Conditions!$A:$CT,MATCH($B45&amp;"_m1",Conditions!$S$1:$CT$1,0)+Conditions!$Q$2,FALSE)*GL$19+GL$18*VLOOKUP(GL$1,Conditions!$A:$CT,MATCH($B45&amp;"_m2",Conditions!$S$1:$CT$1,0)+Conditions!$Q$2,FALSE))+VLOOKUP(GL$1,Conditions!$A:$CT,MATCH($B45&amp;"_b",Conditions!$S$1:$CT$1,0)+Conditions!$Q$2,FALSE),"")</f>
        <v>6.2488747056437671E-3</v>
      </c>
      <c r="GM45" s="15">
        <f>IF(GM27,GM27*(VLOOKUP(GM$1,Conditions!$A:$CT,MATCH($B45&amp;"_m1",Conditions!$S$1:$CT$1,0)+Conditions!$Q$2,FALSE)*GM$19+GM$18*VLOOKUP(GM$1,Conditions!$A:$CT,MATCH($B45&amp;"_m2",Conditions!$S$1:$CT$1,0)+Conditions!$Q$2,FALSE))+VLOOKUP(GM$1,Conditions!$A:$CT,MATCH($B45&amp;"_b",Conditions!$S$1:$CT$1,0)+Conditions!$Q$2,FALSE),"")</f>
        <v>6.1617939620669943E-3</v>
      </c>
      <c r="GN45" s="15">
        <f>IF(GN27,GN27*(VLOOKUP(GN$1,Conditions!$A:$CT,MATCH($B45&amp;"_m1",Conditions!$S$1:$CT$1,0)+Conditions!$Q$2,FALSE)*GN$19+GN$18*VLOOKUP(GN$1,Conditions!$A:$CT,MATCH($B45&amp;"_m2",Conditions!$S$1:$CT$1,0)+Conditions!$Q$2,FALSE))+VLOOKUP(GN$1,Conditions!$A:$CT,MATCH($B45&amp;"_b",Conditions!$S$1:$CT$1,0)+Conditions!$Q$2,FALSE),"")</f>
        <v>6.2452463413280685E-3</v>
      </c>
      <c r="GO45" s="15">
        <f>IF(GO27,GO27*(VLOOKUP(GO$1,Conditions!$A:$CT,MATCH($B45&amp;"_m1",Conditions!$S$1:$CT$1,0)+Conditions!$Q$2,FALSE)*GO$19+GO$18*VLOOKUP(GO$1,Conditions!$A:$CT,MATCH($B45&amp;"_m2",Conditions!$S$1:$CT$1,0)+Conditions!$Q$2,FALSE))+VLOOKUP(GO$1,Conditions!$A:$CT,MATCH($B45&amp;"_b",Conditions!$S$1:$CT$1,0)+Conditions!$Q$2,FALSE),"")</f>
        <v>6.1472805048041991E-3</v>
      </c>
      <c r="GP45" s="15">
        <f>IF(GP27,GP27*(VLOOKUP(GP$1,Conditions!$A:$CT,MATCH($B45&amp;"_m1",Conditions!$S$1:$CT$1,0)+Conditions!$Q$2,FALSE)*GP$19+GP$18*VLOOKUP(GP$1,Conditions!$A:$CT,MATCH($B45&amp;"_m2",Conditions!$S$1:$CT$1,0)+Conditions!$Q$2,FALSE))+VLOOKUP(GP$1,Conditions!$A:$CT,MATCH($B45&amp;"_b",Conditions!$S$1:$CT$1,0)+Conditions!$Q$2,FALSE),"")</f>
        <v>6.2633881629065623E-3</v>
      </c>
      <c r="GQ45" s="15">
        <f>IF(GQ27,GQ27*(VLOOKUP(GQ$1,Conditions!$A:$CT,MATCH($B45&amp;"_m1",Conditions!$S$1:$CT$1,0)+Conditions!$Q$2,FALSE)*GQ$19+GQ$18*VLOOKUP(GQ$1,Conditions!$A:$CT,MATCH($B45&amp;"_m2",Conditions!$S$1:$CT$1,0)+Conditions!$Q$2,FALSE))+VLOOKUP(GQ$1,Conditions!$A:$CT,MATCH($B45&amp;"_b",Conditions!$S$1:$CT$1,0)+Conditions!$Q$2,FALSE),"")</f>
        <v>6.2089626981710793E-3</v>
      </c>
      <c r="GR45" s="15">
        <f>IF(GR27,GR27*(VLOOKUP(GR$1,Conditions!$A:$CT,MATCH($B45&amp;"_m1",Conditions!$S$1:$CT$1,0)+Conditions!$Q$2,FALSE)*GR$19+GR$18*VLOOKUP(GR$1,Conditions!$A:$CT,MATCH($B45&amp;"_m2",Conditions!$S$1:$CT$1,0)+Conditions!$Q$2,FALSE))+VLOOKUP(GR$1,Conditions!$A:$CT,MATCH($B45&amp;"_b",Conditions!$S$1:$CT$1,0)+Conditions!$Q$2,FALSE),"")</f>
        <v>6.2815299844850569E-3</v>
      </c>
      <c r="GS45" s="15">
        <f>IF(GS27,GS27*(VLOOKUP(GS$1,Conditions!$A:$CT,MATCH($B45&amp;"_m1",Conditions!$S$1:$CT$1,0)+Conditions!$Q$2,FALSE)*GS$19+GS$18*VLOOKUP(GS$1,Conditions!$A:$CT,MATCH($B45&amp;"_m2",Conditions!$S$1:$CT$1,0)+Conditions!$Q$2,FALSE))+VLOOKUP(GS$1,Conditions!$A:$CT,MATCH($B45&amp;"_b",Conditions!$S$1:$CT$1,0)+Conditions!$Q$2,FALSE),"")</f>
        <v>6.1545372334355971E-3</v>
      </c>
      <c r="GT45" s="15">
        <f>IF(GT27,GT27*(VLOOKUP(GT$1,Conditions!$A:$CT,MATCH($B45&amp;"_m1",Conditions!$S$1:$CT$1,0)+Conditions!$Q$2,FALSE)*GT$19+GT$18*VLOOKUP(GT$1,Conditions!$A:$CT,MATCH($B45&amp;"_m2",Conditions!$S$1:$CT$1,0)+Conditions!$Q$2,FALSE))+VLOOKUP(GT$1,Conditions!$A:$CT,MATCH($B45&amp;"_b",Conditions!$S$1:$CT$1,0)+Conditions!$Q$2,FALSE),"")</f>
        <v>6.8294129961555851E-3</v>
      </c>
      <c r="GU45" s="15">
        <f>IF(GU27,GU27*(VLOOKUP(GU$1,Conditions!$A:$CT,MATCH($B45&amp;"_m1",Conditions!$S$1:$CT$1,0)+Conditions!$Q$2,FALSE)*GU$19+GU$18*VLOOKUP(GU$1,Conditions!$A:$CT,MATCH($B45&amp;"_m2",Conditions!$S$1:$CT$1,0)+Conditions!$Q$2,FALSE))+VLOOKUP(GU$1,Conditions!$A:$CT,MATCH($B45&amp;"_b",Conditions!$S$1:$CT$1,0)+Conditions!$Q$2,FALSE),"")</f>
        <v>6.6552515090020402E-3</v>
      </c>
      <c r="GV45" s="15">
        <f>IF(GV27,GV27*(VLOOKUP(GV$1,Conditions!$A:$CT,MATCH($B45&amp;"_m1",Conditions!$S$1:$CT$1,0)+Conditions!$Q$2,FALSE)*GV$19+GV$18*VLOOKUP(GV$1,Conditions!$A:$CT,MATCH($B45&amp;"_m2",Conditions!$S$1:$CT$1,0)+Conditions!$Q$2,FALSE))+VLOOKUP(GV$1,Conditions!$A:$CT,MATCH($B45&amp;"_b",Conditions!$S$1:$CT$1,0)+Conditions!$Q$2,FALSE),"")</f>
        <v>6.6044544085822558E-3</v>
      </c>
      <c r="GW45" s="15">
        <f>IF(GW27,GW27*(VLOOKUP(GW$1,Conditions!$A:$CT,MATCH($B45&amp;"_m1",Conditions!$S$1:$CT$1,0)+Conditions!$Q$2,FALSE)*GW$19+GW$18*VLOOKUP(GW$1,Conditions!$A:$CT,MATCH($B45&amp;"_m2",Conditions!$S$1:$CT$1,0)+Conditions!$Q$2,FALSE))+VLOOKUP(GW$1,Conditions!$A:$CT,MATCH($B45&amp;"_b",Conditions!$S$1:$CT$1,0)+Conditions!$Q$2,FALSE),"")</f>
        <v>6.5500289438467727E-3</v>
      </c>
      <c r="GX45" s="15">
        <f>IF(GX27,GX27*(VLOOKUP(GX$1,Conditions!$A:$CT,MATCH($B45&amp;"_m1",Conditions!$S$1:$CT$1,0)+Conditions!$Q$2,FALSE)*GX$19+GX$18*VLOOKUP(GX$1,Conditions!$A:$CT,MATCH($B45&amp;"_m2",Conditions!$S$1:$CT$1,0)+Conditions!$Q$2,FALSE))+VLOOKUP(GX$1,Conditions!$A:$CT,MATCH($B45&amp;"_b",Conditions!$S$1:$CT$1,0)+Conditions!$Q$2,FALSE),"")</f>
        <v>6.6371096874235456E-3</v>
      </c>
      <c r="GY45" s="15">
        <f>IF(GY27,GY27*(VLOOKUP(GY$1,Conditions!$A:$CT,MATCH($B45&amp;"_m1",Conditions!$S$1:$CT$1,0)+Conditions!$Q$2,FALSE)*GY$19+GY$18*VLOOKUP(GY$1,Conditions!$A:$CT,MATCH($B45&amp;"_m2",Conditions!$S$1:$CT$1,0)+Conditions!$Q$2,FALSE))+VLOOKUP(GY$1,Conditions!$A:$CT,MATCH($B45&amp;"_b",Conditions!$S$1:$CT$1,0)+Conditions!$Q$2,FALSE),"")</f>
        <v>6.6951635164747272E-3</v>
      </c>
      <c r="GZ45" s="15">
        <f>IF(GZ27,GZ27*(VLOOKUP(GZ$1,Conditions!$A:$CT,MATCH($B45&amp;"_m1",Conditions!$S$1:$CT$1,0)+Conditions!$Q$2,FALSE)*GZ$19+GZ$18*VLOOKUP(GZ$1,Conditions!$A:$CT,MATCH($B45&amp;"_m2",Conditions!$S$1:$CT$1,0)+Conditions!$Q$2,FALSE))+VLOOKUP(GZ$1,Conditions!$A:$CT,MATCH($B45&amp;"_b",Conditions!$S$1:$CT$1,0)+Conditions!$Q$2,FALSE),"")</f>
        <v>6.666136601949136E-3</v>
      </c>
      <c r="HA45" s="15">
        <f>IF(HA27,HA27*(VLOOKUP(HA$1,Conditions!$A:$CT,MATCH($B45&amp;"_m1",Conditions!$S$1:$CT$1,0)+Conditions!$Q$2,FALSE)*HA$19+HA$18*VLOOKUP(HA$1,Conditions!$A:$CT,MATCH($B45&amp;"_m2",Conditions!$S$1:$CT$1,0)+Conditions!$Q$2,FALSE))+VLOOKUP(HA$1,Conditions!$A:$CT,MATCH($B45&amp;"_b",Conditions!$S$1:$CT$1,0)+Conditions!$Q$2,FALSE),"")</f>
        <v>6.6334813231078461E-3</v>
      </c>
      <c r="HB45" s="15">
        <f>IF(HB27,HB27*(VLOOKUP(HB$1,Conditions!$A:$CT,MATCH($B45&amp;"_m1",Conditions!$S$1:$CT$1,0)+Conditions!$Q$2,FALSE)*HB$19+HB$18*VLOOKUP(HB$1,Conditions!$A:$CT,MATCH($B45&amp;"_m2",Conditions!$S$1:$CT$1,0)+Conditions!$Q$2,FALSE))+VLOOKUP(HB$1,Conditions!$A:$CT,MATCH($B45&amp;"_b",Conditions!$S$1:$CT$1,0)+Conditions!$Q$2,FALSE),"")</f>
        <v>6.9491490185736478E-3</v>
      </c>
      <c r="HC45" s="15">
        <f>IF(HC27,HC27*(VLOOKUP(HC$1,Conditions!$A:$CT,MATCH($B45&amp;"_m1",Conditions!$S$1:$CT$1,0)+Conditions!$Q$2,FALSE)*HC$19+HC$18*VLOOKUP(HC$1,Conditions!$A:$CT,MATCH($B45&amp;"_m2",Conditions!$S$1:$CT$1,0)+Conditions!$Q$2,FALSE))+VLOOKUP(HC$1,Conditions!$A:$CT,MATCH($B45&amp;"_b",Conditions!$S$1:$CT$1,0)+Conditions!$Q$2,FALSE),"")</f>
        <v>6.9382639256265512E-3</v>
      </c>
      <c r="HD45" s="15">
        <f>IF(HD27,HD27*(VLOOKUP(HD$1,Conditions!$A:$CT,MATCH($B45&amp;"_m1",Conditions!$S$1:$CT$1,0)+Conditions!$Q$2,FALSE)*HD$19+HD$18*VLOOKUP(HD$1,Conditions!$A:$CT,MATCH($B45&amp;"_m2",Conditions!$S$1:$CT$1,0)+Conditions!$Q$2,FALSE))+VLOOKUP(HD$1,Conditions!$A:$CT,MATCH($B45&amp;"_b",Conditions!$S$1:$CT$1,0)+Conditions!$Q$2,FALSE),"")</f>
        <v>7.0833984982545057E-3</v>
      </c>
      <c r="HE45" s="15">
        <f>IF(HE27,HE27*(VLOOKUP(HE$1,Conditions!$A:$CT,MATCH($B45&amp;"_m1",Conditions!$S$1:$CT$1,0)+Conditions!$Q$2,FALSE)*HE$19+HE$18*VLOOKUP(HE$1,Conditions!$A:$CT,MATCH($B45&amp;"_m2",Conditions!$S$1:$CT$1,0)+Conditions!$Q$2,FALSE))+VLOOKUP(HE$1,Conditions!$A:$CT,MATCH($B45&amp;"_b",Conditions!$S$1:$CT$1,0)+Conditions!$Q$2,FALSE),"")</f>
        <v>7.1632225131998814E-3</v>
      </c>
      <c r="HF45" s="15">
        <f>IF(HF27,HF27*(VLOOKUP(HF$1,Conditions!$A:$CT,MATCH($B45&amp;"_m1",Conditions!$S$1:$CT$1,0)+Conditions!$Q$2,FALSE)*HF$19+HF$18*VLOOKUP(HF$1,Conditions!$A:$CT,MATCH($B45&amp;"_m2",Conditions!$S$1:$CT$1,0)+Conditions!$Q$2,FALSE))+VLOOKUP(HF$1,Conditions!$A:$CT,MATCH($B45&amp;"_b",Conditions!$S$1:$CT$1,0)+Conditions!$Q$2,FALSE),"")</f>
        <v>7.1196821414114941E-3</v>
      </c>
      <c r="HG45" s="15">
        <f>IF(HG27,HG27*(VLOOKUP(HG$1,Conditions!$A:$CT,MATCH($B45&amp;"_m1",Conditions!$S$1:$CT$1,0)+Conditions!$Q$2,FALSE)*HG$19+HG$18*VLOOKUP(HG$1,Conditions!$A:$CT,MATCH($B45&amp;"_m2",Conditions!$S$1:$CT$1,0)+Conditions!$Q$2,FALSE))+VLOOKUP(HG$1,Conditions!$A:$CT,MATCH($B45&amp;"_b",Conditions!$S$1:$CT$1,0)+Conditions!$Q$2,FALSE),"")</f>
        <v>7.0797701339388071E-3</v>
      </c>
      <c r="HH45" s="15">
        <f>IF(HH27,HH27*(VLOOKUP(HH$1,Conditions!$A:$CT,MATCH($B45&amp;"_m1",Conditions!$S$1:$CT$1,0)+Conditions!$Q$2,FALSE)*HH$19+HH$18*VLOOKUP(HH$1,Conditions!$A:$CT,MATCH($B45&amp;"_m2",Conditions!$S$1:$CT$1,0)+Conditions!$Q$2,FALSE))+VLOOKUP(HH$1,Conditions!$A:$CT,MATCH($B45&amp;"_b",Conditions!$S$1:$CT$1,0)+Conditions!$Q$2,FALSE),"")</f>
        <v>7.1087970484643983E-3</v>
      </c>
      <c r="HI45" s="15">
        <f>IF(HI27,HI27*(VLOOKUP(HI$1,Conditions!$A:$CT,MATCH($B45&amp;"_m1",Conditions!$S$1:$CT$1,0)+Conditions!$Q$2,FALSE)*HI$19+HI$18*VLOOKUP(HI$1,Conditions!$A:$CT,MATCH($B45&amp;"_m2",Conditions!$S$1:$CT$1,0)+Conditions!$Q$2,FALSE))+VLOOKUP(HI$1,Conditions!$A:$CT,MATCH($B45&amp;"_b",Conditions!$S$1:$CT$1,0)+Conditions!$Q$2,FALSE),"")</f>
        <v>7.1196821414114941E-3</v>
      </c>
      <c r="HJ45" s="15">
        <f>IF(HJ27,HJ27*(VLOOKUP(HJ$1,Conditions!$A:$CT,MATCH($B45&amp;"_m1",Conditions!$S$1:$CT$1,0)+Conditions!$Q$2,FALSE)*HJ$19+HJ$18*VLOOKUP(HJ$1,Conditions!$A:$CT,MATCH($B45&amp;"_m2",Conditions!$S$1:$CT$1,0)+Conditions!$Q$2,FALSE))+VLOOKUP(HJ$1,Conditions!$A:$CT,MATCH($B45&amp;"_b",Conditions!$S$1:$CT$1,0)+Conditions!$Q$2,FALSE),"")</f>
        <v>7.0362297621504206E-3</v>
      </c>
    </row>
    <row r="46" spans="1:218" s="7" customFormat="1" x14ac:dyDescent="0.2">
      <c r="A46" s="8"/>
      <c r="B46" s="21" t="str">
        <f>CONCATENATE(B28,"_",$C$42)</f>
        <v>methanol_FID</v>
      </c>
      <c r="C46" s="11">
        <v>1</v>
      </c>
      <c r="D46" s="11"/>
      <c r="E46" s="15">
        <f>IF(E28,E28*(VLOOKUP(E$1,Conditions!$A:$CT,MATCH($B46&amp;"_m1",Conditions!$S$1:$CT$1,0)+Conditions!$Q$2,FALSE)*E$19+E$18*VLOOKUP(E$1,Conditions!$A:$CT,MATCH($B46&amp;"_m2",Conditions!$S$1:$CT$1,0)+Conditions!$Q$2,FALSE))+VLOOKUP(E$1,Conditions!$A:$CT,MATCH($B46&amp;"_b",Conditions!$S$1:$CT$1,0)+Conditions!$Q$2,FALSE),"")</f>
        <v>1.304152334121406E-4</v>
      </c>
      <c r="F46" s="15">
        <f>IF(F28,F28*(VLOOKUP(F$1,Conditions!$A:$CT,MATCH($B46&amp;"_m1",Conditions!$S$1:$CT$1,0)+Conditions!$Q$2,FALSE)*F$19+F$18*VLOOKUP(F$1,Conditions!$A:$CT,MATCH($B46&amp;"_m2",Conditions!$S$1:$CT$1,0)+Conditions!$Q$2,FALSE))+VLOOKUP(F$1,Conditions!$A:$CT,MATCH($B46&amp;"_b",Conditions!$S$1:$CT$1,0)+Conditions!$Q$2,FALSE),"")</f>
        <v>1.2857438800668462E-4</v>
      </c>
      <c r="G46" s="15">
        <f>IF(G28,G28*(VLOOKUP(G$1,Conditions!$A:$CT,MATCH($B46&amp;"_m1",Conditions!$S$1:$CT$1,0)+Conditions!$Q$2,FALSE)*G$19+G$18*VLOOKUP(G$1,Conditions!$A:$CT,MATCH($B46&amp;"_m2",Conditions!$S$1:$CT$1,0)+Conditions!$Q$2,FALSE))+VLOOKUP(G$1,Conditions!$A:$CT,MATCH($B46&amp;"_b",Conditions!$S$1:$CT$1,0)+Conditions!$Q$2,FALSE),"")</f>
        <v>1.2857438800668462E-4</v>
      </c>
      <c r="H46" s="15">
        <f>IF(H28,H28*(VLOOKUP(H$1,Conditions!$A:$CT,MATCH($B46&amp;"_m1",Conditions!$S$1:$CT$1,0)+Conditions!$Q$2,FALSE)*H$19+H$18*VLOOKUP(H$1,Conditions!$A:$CT,MATCH($B46&amp;"_m2",Conditions!$S$1:$CT$1,0)+Conditions!$Q$2,FALSE))+VLOOKUP(H$1,Conditions!$A:$CT,MATCH($B46&amp;"_b",Conditions!$S$1:$CT$1,0)+Conditions!$Q$2,FALSE),"")</f>
        <v>1.2857438800668462E-4</v>
      </c>
      <c r="I46" s="15">
        <f>IF(I28,I28*(VLOOKUP(I$1,Conditions!$A:$CT,MATCH($B46&amp;"_m1",Conditions!$S$1:$CT$1,0)+Conditions!$Q$2,FALSE)*I$19+I$18*VLOOKUP(I$1,Conditions!$A:$CT,MATCH($B46&amp;"_m2",Conditions!$S$1:$CT$1,0)+Conditions!$Q$2,FALSE))+VLOOKUP(I$1,Conditions!$A:$CT,MATCH($B46&amp;"_b",Conditions!$S$1:$CT$1,0)+Conditions!$Q$2,FALSE),"")</f>
        <v>1.2673354260122862E-4</v>
      </c>
      <c r="J46" s="15">
        <f>IF(J28,J28*(VLOOKUP(J$1,Conditions!$A:$CT,MATCH($B46&amp;"_m1",Conditions!$S$1:$CT$1,0)+Conditions!$Q$2,FALSE)*J$19+J$18*VLOOKUP(J$1,Conditions!$A:$CT,MATCH($B46&amp;"_m2",Conditions!$S$1:$CT$1,0)+Conditions!$Q$2,FALSE))+VLOOKUP(J$1,Conditions!$A:$CT,MATCH($B46&amp;"_b",Conditions!$S$1:$CT$1,0)+Conditions!$Q$2,FALSE),"")</f>
        <v>1.3225607881759658E-4</v>
      </c>
      <c r="K46" s="15">
        <f>IF(K28,K28*(VLOOKUP(K$1,Conditions!$A:$CT,MATCH($B46&amp;"_m1",Conditions!$S$1:$CT$1,0)+Conditions!$Q$2,FALSE)*K$19+K$18*VLOOKUP(K$1,Conditions!$A:$CT,MATCH($B46&amp;"_m2",Conditions!$S$1:$CT$1,0)+Conditions!$Q$2,FALSE))+VLOOKUP(K$1,Conditions!$A:$CT,MATCH($B46&amp;"_b",Conditions!$S$1:$CT$1,0)+Conditions!$Q$2,FALSE),"")</f>
        <v>1.1200677935758075E-4</v>
      </c>
      <c r="L46" s="15">
        <f>IF(L28,L28*(VLOOKUP(L$1,Conditions!$A:$CT,MATCH($B46&amp;"_m1",Conditions!$S$1:$CT$1,0)+Conditions!$Q$2,FALSE)*L$19+L$18*VLOOKUP(L$1,Conditions!$A:$CT,MATCH($B46&amp;"_m2",Conditions!$S$1:$CT$1,0)+Conditions!$Q$2,FALSE))+VLOOKUP(L$1,Conditions!$A:$CT,MATCH($B46&amp;"_b",Conditions!$S$1:$CT$1,0)+Conditions!$Q$2,FALSE),"")</f>
        <v>1.1016593395212476E-4</v>
      </c>
      <c r="M46" s="15">
        <f>IF(M28,M28*(VLOOKUP(M$1,Conditions!$A:$CT,MATCH($B46&amp;"_m1",Conditions!$S$1:$CT$1,0)+Conditions!$Q$2,FALSE)*M$19+M$18*VLOOKUP(M$1,Conditions!$A:$CT,MATCH($B46&amp;"_m2",Conditions!$S$1:$CT$1,0)+Conditions!$Q$2,FALSE))+VLOOKUP(M$1,Conditions!$A:$CT,MATCH($B46&amp;"_b",Conditions!$S$1:$CT$1,0)+Conditions!$Q$2,FALSE),"")</f>
        <v>1.1016593395212476E-4</v>
      </c>
      <c r="N46" s="15">
        <f>IF(N28,N28*(VLOOKUP(N$1,Conditions!$A:$CT,MATCH($B46&amp;"_m1",Conditions!$S$1:$CT$1,0)+Conditions!$Q$2,FALSE)*N$19+N$18*VLOOKUP(N$1,Conditions!$A:$CT,MATCH($B46&amp;"_m2",Conditions!$S$1:$CT$1,0)+Conditions!$Q$2,FALSE))+VLOOKUP(N$1,Conditions!$A:$CT,MATCH($B46&amp;"_b",Conditions!$S$1:$CT$1,0)+Conditions!$Q$2,FALSE),"")</f>
        <v>1.3246776036364156E-4</v>
      </c>
      <c r="O46" s="15">
        <f>IF(O28,O28*(VLOOKUP(O$1,Conditions!$A:$CT,MATCH($B46&amp;"_m1",Conditions!$S$1:$CT$1,0)+Conditions!$Q$2,FALSE)*O$19+O$18*VLOOKUP(O$1,Conditions!$A:$CT,MATCH($B46&amp;"_m2",Conditions!$S$1:$CT$1,0)+Conditions!$Q$2,FALSE))+VLOOKUP(O$1,Conditions!$A:$CT,MATCH($B46&amp;"_b",Conditions!$S$1:$CT$1,0)+Conditions!$Q$2,FALSE),"")</f>
        <v>1.3984377968970699E-4</v>
      </c>
      <c r="P46" s="15">
        <f>IF(P28,P28*(VLOOKUP(P$1,Conditions!$A:$CT,MATCH($B46&amp;"_m1",Conditions!$S$1:$CT$1,0)+Conditions!$Q$2,FALSE)*P$19+P$18*VLOOKUP(P$1,Conditions!$A:$CT,MATCH($B46&amp;"_m2",Conditions!$S$1:$CT$1,0)+Conditions!$Q$2,FALSE))+VLOOKUP(P$1,Conditions!$A:$CT,MATCH($B46&amp;"_b",Conditions!$S$1:$CT$1,0)+Conditions!$Q$2,FALSE),"")</f>
        <v>1.3799977485819064E-4</v>
      </c>
      <c r="Q46" s="15">
        <f>IF(Q28,Q28*(VLOOKUP(Q$1,Conditions!$A:$CT,MATCH($B46&amp;"_m1",Conditions!$S$1:$CT$1,0)+Conditions!$Q$2,FALSE)*Q$19+Q$18*VLOOKUP(Q$1,Conditions!$A:$CT,MATCH($B46&amp;"_m2",Conditions!$S$1:$CT$1,0)+Conditions!$Q$2,FALSE))+VLOOKUP(Q$1,Conditions!$A:$CT,MATCH($B46&amp;"_b",Conditions!$S$1:$CT$1,0)+Conditions!$Q$2,FALSE),"")</f>
        <v>1.4168778452122336E-4</v>
      </c>
      <c r="R46" s="15">
        <f>IF(R28,R28*(VLOOKUP(R$1,Conditions!$A:$CT,MATCH($B46&amp;"_m1",Conditions!$S$1:$CT$1,0)+Conditions!$Q$2,FALSE)*R$19+R$18*VLOOKUP(R$1,Conditions!$A:$CT,MATCH($B46&amp;"_m2",Conditions!$S$1:$CT$1,0)+Conditions!$Q$2,FALSE))+VLOOKUP(R$1,Conditions!$A:$CT,MATCH($B46&amp;"_b",Conditions!$S$1:$CT$1,0)+Conditions!$Q$2,FALSE),"")</f>
        <v>1.3984377968970699E-4</v>
      </c>
      <c r="S46" s="15">
        <f>IF(S28,S28*(VLOOKUP(S$1,Conditions!$A:$CT,MATCH($B46&amp;"_m1",Conditions!$S$1:$CT$1,0)+Conditions!$Q$2,FALSE)*S$19+S$18*VLOOKUP(S$1,Conditions!$A:$CT,MATCH($B46&amp;"_m2",Conditions!$S$1:$CT$1,0)+Conditions!$Q$2,FALSE))+VLOOKUP(S$1,Conditions!$A:$CT,MATCH($B46&amp;"_b",Conditions!$S$1:$CT$1,0)+Conditions!$Q$2,FALSE),"")</f>
        <v>1.2877975070060883E-4</v>
      </c>
      <c r="T46" s="15">
        <f>IF(T28,T28*(VLOOKUP(T$1,Conditions!$A:$CT,MATCH($B46&amp;"_m1",Conditions!$S$1:$CT$1,0)+Conditions!$Q$2,FALSE)*T$19+T$18*VLOOKUP(T$1,Conditions!$A:$CT,MATCH($B46&amp;"_m2",Conditions!$S$1:$CT$1,0)+Conditions!$Q$2,FALSE))+VLOOKUP(T$1,Conditions!$A:$CT,MATCH($B46&amp;"_b",Conditions!$S$1:$CT$1,0)+Conditions!$Q$2,FALSE),"")</f>
        <v>1.3799977485819064E-4</v>
      </c>
      <c r="U46" s="15">
        <f>IF(U28,U28*(VLOOKUP(U$1,Conditions!$A:$CT,MATCH($B46&amp;"_m1",Conditions!$S$1:$CT$1,0)+Conditions!$Q$2,FALSE)*U$19+U$18*VLOOKUP(U$1,Conditions!$A:$CT,MATCH($B46&amp;"_m2",Conditions!$S$1:$CT$1,0)+Conditions!$Q$2,FALSE))+VLOOKUP(U$1,Conditions!$A:$CT,MATCH($B46&amp;"_b",Conditions!$S$1:$CT$1,0)+Conditions!$Q$2,FALSE),"")</f>
        <v>1.1955972654302706E-4</v>
      </c>
      <c r="V46" s="15">
        <f>IF(V28,V28*(VLOOKUP(V$1,Conditions!$A:$CT,MATCH($B46&amp;"_m1",Conditions!$S$1:$CT$1,0)+Conditions!$Q$2,FALSE)*V$19+V$18*VLOOKUP(V$1,Conditions!$A:$CT,MATCH($B46&amp;"_m2",Conditions!$S$1:$CT$1,0)+Conditions!$Q$2,FALSE))+VLOOKUP(V$1,Conditions!$A:$CT,MATCH($B46&amp;"_b",Conditions!$S$1:$CT$1,0)+Conditions!$Q$2,FALSE),"")</f>
        <v>1.1587171687999433E-4</v>
      </c>
      <c r="W46" s="15">
        <f>IF(W28,W28*(VLOOKUP(W$1,Conditions!$A:$CT,MATCH($B46&amp;"_m1",Conditions!$S$1:$CT$1,0)+Conditions!$Q$2,FALSE)*W$19+W$18*VLOOKUP(W$1,Conditions!$A:$CT,MATCH($B46&amp;"_m2",Conditions!$S$1:$CT$1,0)+Conditions!$Q$2,FALSE))+VLOOKUP(W$1,Conditions!$A:$CT,MATCH($B46&amp;"_b",Conditions!$S$1:$CT$1,0)+Conditions!$Q$2,FALSE),"")</f>
        <v>1.1587171687999433E-4</v>
      </c>
      <c r="X46" s="15">
        <f>IF(X28,X28*(VLOOKUP(X$1,Conditions!$A:$CT,MATCH($B46&amp;"_m1",Conditions!$S$1:$CT$1,0)+Conditions!$Q$2,FALSE)*X$19+X$18*VLOOKUP(X$1,Conditions!$A:$CT,MATCH($B46&amp;"_m2",Conditions!$S$1:$CT$1,0)+Conditions!$Q$2,FALSE))+VLOOKUP(X$1,Conditions!$A:$CT,MATCH($B46&amp;"_b",Conditions!$S$1:$CT$1,0)+Conditions!$Q$2,FALSE),"")</f>
        <v>9.0072019605104935E-5</v>
      </c>
      <c r="Y46" s="15">
        <f>IF(Y28,Y28*(VLOOKUP(Y$1,Conditions!$A:$CT,MATCH($B46&amp;"_m1",Conditions!$S$1:$CT$1,0)+Conditions!$Q$2,FALSE)*Y$19+Y$18*VLOOKUP(Y$1,Conditions!$A:$CT,MATCH($B46&amp;"_m2",Conditions!$S$1:$CT$1,0)+Conditions!$Q$2,FALSE))+VLOOKUP(Y$1,Conditions!$A:$CT,MATCH($B46&amp;"_b",Conditions!$S$1:$CT$1,0)+Conditions!$Q$2,FALSE),"")</f>
        <v>9.3760773375698521E-5</v>
      </c>
      <c r="Z46" s="15">
        <f>IF(Z28,Z28*(VLOOKUP(Z$1,Conditions!$A:$CT,MATCH($B46&amp;"_m1",Conditions!$S$1:$CT$1,0)+Conditions!$Q$2,FALSE)*Z$19+Z$18*VLOOKUP(Z$1,Conditions!$A:$CT,MATCH($B46&amp;"_m2",Conditions!$S$1:$CT$1,0)+Conditions!$Q$2,FALSE))+VLOOKUP(Z$1,Conditions!$A:$CT,MATCH($B46&amp;"_b",Conditions!$S$1:$CT$1,0)+Conditions!$Q$2,FALSE),"")</f>
        <v>1.0482703468747936E-4</v>
      </c>
      <c r="AA46" s="15">
        <f>IF(AA28,AA28*(VLOOKUP(AA$1,Conditions!$A:$CT,MATCH($B46&amp;"_m1",Conditions!$S$1:$CT$1,0)+Conditions!$Q$2,FALSE)*AA$19+AA$18*VLOOKUP(AA$1,Conditions!$A:$CT,MATCH($B46&amp;"_m2",Conditions!$S$1:$CT$1,0)+Conditions!$Q$2,FALSE))+VLOOKUP(AA$1,Conditions!$A:$CT,MATCH($B46&amp;"_b",Conditions!$S$1:$CT$1,0)+Conditions!$Q$2,FALSE),"")</f>
        <v>1.0851578845807296E-4</v>
      </c>
      <c r="AB46" s="15">
        <f>IF(AB28,AB28*(VLOOKUP(AB$1,Conditions!$A:$CT,MATCH($B46&amp;"_m1",Conditions!$S$1:$CT$1,0)+Conditions!$Q$2,FALSE)*AB$19+AB$18*VLOOKUP(AB$1,Conditions!$A:$CT,MATCH($B46&amp;"_m2",Conditions!$S$1:$CT$1,0)+Conditions!$Q$2,FALSE))+VLOOKUP(AB$1,Conditions!$A:$CT,MATCH($B46&amp;"_b",Conditions!$S$1:$CT$1,0)+Conditions!$Q$2,FALSE),"")</f>
        <v>1.2511518042574419E-4</v>
      </c>
      <c r="AC46" s="15">
        <f>IF(AC28,AC28*(VLOOKUP(AC$1,Conditions!$A:$CT,MATCH($B46&amp;"_m1",Conditions!$S$1:$CT$1,0)+Conditions!$Q$2,FALSE)*AC$19+AC$18*VLOOKUP(AC$1,Conditions!$A:$CT,MATCH($B46&amp;"_m2",Conditions!$S$1:$CT$1,0)+Conditions!$Q$2,FALSE))+VLOOKUP(AC$1,Conditions!$A:$CT,MATCH($B46&amp;"_b",Conditions!$S$1:$CT$1,0)+Conditions!$Q$2,FALSE),"")</f>
        <v>1.2142642665515058E-4</v>
      </c>
      <c r="AD46" s="15">
        <f>IF(AD28,AD28*(VLOOKUP(AD$1,Conditions!$A:$CT,MATCH($B46&amp;"_m1",Conditions!$S$1:$CT$1,0)+Conditions!$Q$2,FALSE)*AD$19+AD$18*VLOOKUP(AD$1,Conditions!$A:$CT,MATCH($B46&amp;"_m2",Conditions!$S$1:$CT$1,0)+Conditions!$Q$2,FALSE))+VLOOKUP(AD$1,Conditions!$A:$CT,MATCH($B46&amp;"_b",Conditions!$S$1:$CT$1,0)+Conditions!$Q$2,FALSE),"")</f>
        <v>1.1773767288455698E-4</v>
      </c>
      <c r="AE46" s="15">
        <f>IF(AE28,AE28*(VLOOKUP(AE$1,Conditions!$A:$CT,MATCH($B46&amp;"_m1",Conditions!$S$1:$CT$1,0)+Conditions!$Q$2,FALSE)*AE$19+AE$18*VLOOKUP(AE$1,Conditions!$A:$CT,MATCH($B46&amp;"_m2",Conditions!$S$1:$CT$1,0)+Conditions!$Q$2,FALSE))+VLOOKUP(AE$1,Conditions!$A:$CT,MATCH($B46&amp;"_b",Conditions!$S$1:$CT$1,0)+Conditions!$Q$2,FALSE),"")</f>
        <v>1.2511518042574419E-4</v>
      </c>
      <c r="AF46" s="15">
        <f>IF(AF28,AF28*(VLOOKUP(AF$1,Conditions!$A:$CT,MATCH($B46&amp;"_m1",Conditions!$S$1:$CT$1,0)+Conditions!$Q$2,FALSE)*AF$19+AF$18*VLOOKUP(AF$1,Conditions!$A:$CT,MATCH($B46&amp;"_m2",Conditions!$S$1:$CT$1,0)+Conditions!$Q$2,FALSE))+VLOOKUP(AF$1,Conditions!$A:$CT,MATCH($B46&amp;"_b",Conditions!$S$1:$CT$1,0)+Conditions!$Q$2,FALSE),"")</f>
        <v>1.0667141157277615E-4</v>
      </c>
      <c r="AG46" s="15">
        <f>IF(AG28,AG28*(VLOOKUP(AG$1,Conditions!$A:$CT,MATCH($B46&amp;"_m1",Conditions!$S$1:$CT$1,0)+Conditions!$Q$2,FALSE)*AG$19+AG$18*VLOOKUP(AG$1,Conditions!$A:$CT,MATCH($B46&amp;"_m2",Conditions!$S$1:$CT$1,0)+Conditions!$Q$2,FALSE))+VLOOKUP(AG$1,Conditions!$A:$CT,MATCH($B46&amp;"_b",Conditions!$S$1:$CT$1,0)+Conditions!$Q$2,FALSE),"")</f>
        <v>1.0667141157277615E-4</v>
      </c>
      <c r="AH46" s="15">
        <f>IF(AH28,AH28*(VLOOKUP(AH$1,Conditions!$A:$CT,MATCH($B46&amp;"_m1",Conditions!$S$1:$CT$1,0)+Conditions!$Q$2,FALSE)*AH$19+AH$18*VLOOKUP(AH$1,Conditions!$A:$CT,MATCH($B46&amp;"_m2",Conditions!$S$1:$CT$1,0)+Conditions!$Q$2,FALSE))+VLOOKUP(AH$1,Conditions!$A:$CT,MATCH($B46&amp;"_b",Conditions!$S$1:$CT$1,0)+Conditions!$Q$2,FALSE),"")</f>
        <v>1.0667141157277615E-4</v>
      </c>
      <c r="AI46" s="15">
        <f>IF(AI28,AI28*(VLOOKUP(AI$1,Conditions!$A:$CT,MATCH($B46&amp;"_m1",Conditions!$S$1:$CT$1,0)+Conditions!$Q$2,FALSE)*AI$19+AI$18*VLOOKUP(AI$1,Conditions!$A:$CT,MATCH($B46&amp;"_m2",Conditions!$S$1:$CT$1,0)+Conditions!$Q$2,FALSE))+VLOOKUP(AI$1,Conditions!$A:$CT,MATCH($B46&amp;"_b",Conditions!$S$1:$CT$1,0)+Conditions!$Q$2,FALSE),"")</f>
        <v>1.1036016534336977E-4</v>
      </c>
      <c r="AJ46" s="15">
        <f>IF(AJ28,AJ28*(VLOOKUP(AJ$1,Conditions!$A:$CT,MATCH($B46&amp;"_m1",Conditions!$S$1:$CT$1,0)+Conditions!$Q$2,FALSE)*AJ$19+AJ$18*VLOOKUP(AJ$1,Conditions!$A:$CT,MATCH($B46&amp;"_m2",Conditions!$S$1:$CT$1,0)+Conditions!$Q$2,FALSE))+VLOOKUP(AJ$1,Conditions!$A:$CT,MATCH($B46&amp;"_b",Conditions!$S$1:$CT$1,0)+Conditions!$Q$2,FALSE),"")</f>
        <v>1.306483110816346E-4</v>
      </c>
      <c r="AK46" s="15">
        <f>IF(AK28,AK28*(VLOOKUP(AK$1,Conditions!$A:$CT,MATCH($B46&amp;"_m1",Conditions!$S$1:$CT$1,0)+Conditions!$Q$2,FALSE)*AK$19+AK$18*VLOOKUP(AK$1,Conditions!$A:$CT,MATCH($B46&amp;"_m2",Conditions!$S$1:$CT$1,0)+Conditions!$Q$2,FALSE))+VLOOKUP(AK$1,Conditions!$A:$CT,MATCH($B46&amp;"_b",Conditions!$S$1:$CT$1,0)+Conditions!$Q$2,FALSE),"")</f>
        <v>1.5831396436108663E-4</v>
      </c>
      <c r="AL46" s="15">
        <f>IF(AL28,AL28*(VLOOKUP(AL$1,Conditions!$A:$CT,MATCH($B46&amp;"_m1",Conditions!$S$1:$CT$1,0)+Conditions!$Q$2,FALSE)*AL$19+AL$18*VLOOKUP(AL$1,Conditions!$A:$CT,MATCH($B46&amp;"_m2",Conditions!$S$1:$CT$1,0)+Conditions!$Q$2,FALSE))+VLOOKUP(AL$1,Conditions!$A:$CT,MATCH($B46&amp;"_b",Conditions!$S$1:$CT$1,0)+Conditions!$Q$2,FALSE),"")</f>
        <v>1.5462521059049305E-4</v>
      </c>
      <c r="AM46" s="15">
        <f>IF(AM28,AM28*(VLOOKUP(AM$1,Conditions!$A:$CT,MATCH($B46&amp;"_m1",Conditions!$S$1:$CT$1,0)+Conditions!$Q$2,FALSE)*AM$19+AM$18*VLOOKUP(AM$1,Conditions!$A:$CT,MATCH($B46&amp;"_m2",Conditions!$S$1:$CT$1,0)+Conditions!$Q$2,FALSE))+VLOOKUP(AM$1,Conditions!$A:$CT,MATCH($B46&amp;"_b",Conditions!$S$1:$CT$1,0)+Conditions!$Q$2,FALSE),"")</f>
        <v>1.5093645681989943E-4</v>
      </c>
      <c r="AN46" s="15">
        <f>IF(AN28,AN28*(VLOOKUP(AN$1,Conditions!$A:$CT,MATCH($B46&amp;"_m1",Conditions!$S$1:$CT$1,0)+Conditions!$Q$2,FALSE)*AN$19+AN$18*VLOOKUP(AN$1,Conditions!$A:$CT,MATCH($B46&amp;"_m2",Conditions!$S$1:$CT$1,0)+Conditions!$Q$2,FALSE))+VLOOKUP(AN$1,Conditions!$A:$CT,MATCH($B46&amp;"_b",Conditions!$S$1:$CT$1,0)+Conditions!$Q$2,FALSE),"")</f>
        <v>1.3987019550811859E-4</v>
      </c>
      <c r="AO46" s="15">
        <f>IF(AO28,AO28*(VLOOKUP(AO$1,Conditions!$A:$CT,MATCH($B46&amp;"_m1",Conditions!$S$1:$CT$1,0)+Conditions!$Q$2,FALSE)*AO$19+AO$18*VLOOKUP(AO$1,Conditions!$A:$CT,MATCH($B46&amp;"_m2",Conditions!$S$1:$CT$1,0)+Conditions!$Q$2,FALSE))+VLOOKUP(AO$1,Conditions!$A:$CT,MATCH($B46&amp;"_b",Conditions!$S$1:$CT$1,0)+Conditions!$Q$2,FALSE),"")</f>
        <v>1.5278083370519623E-4</v>
      </c>
      <c r="AP46" s="15">
        <f>IF(AP28,AP28*(VLOOKUP(AP$1,Conditions!$A:$CT,MATCH($B46&amp;"_m1",Conditions!$S$1:$CT$1,0)+Conditions!$Q$2,FALSE)*AP$19+AP$18*VLOOKUP(AP$1,Conditions!$A:$CT,MATCH($B46&amp;"_m2",Conditions!$S$1:$CT$1,0)+Conditions!$Q$2,FALSE))+VLOOKUP(AP$1,Conditions!$A:$CT,MATCH($B46&amp;"_b",Conditions!$S$1:$CT$1,0)+Conditions!$Q$2,FALSE),"")</f>
        <v>1.306483110816346E-4</v>
      </c>
      <c r="AQ46" s="15">
        <f>IF(AQ28,AQ28*(VLOOKUP(AQ$1,Conditions!$A:$CT,MATCH($B46&amp;"_m1",Conditions!$S$1:$CT$1,0)+Conditions!$Q$2,FALSE)*AQ$19+AQ$18*VLOOKUP(AQ$1,Conditions!$A:$CT,MATCH($B46&amp;"_m2",Conditions!$S$1:$CT$1,0)+Conditions!$Q$2,FALSE))+VLOOKUP(AQ$1,Conditions!$A:$CT,MATCH($B46&amp;"_b",Conditions!$S$1:$CT$1,0)+Conditions!$Q$2,FALSE),"")</f>
        <v>1.2695955731104099E-4</v>
      </c>
      <c r="AR46" s="15">
        <f>IF(AR28,AR28*(VLOOKUP(AR$1,Conditions!$A:$CT,MATCH($B46&amp;"_m1",Conditions!$S$1:$CT$1,0)+Conditions!$Q$2,FALSE)*AR$19+AR$18*VLOOKUP(AR$1,Conditions!$A:$CT,MATCH($B46&amp;"_m2",Conditions!$S$1:$CT$1,0)+Conditions!$Q$2,FALSE))+VLOOKUP(AR$1,Conditions!$A:$CT,MATCH($B46&amp;"_b",Conditions!$S$1:$CT$1,0)+Conditions!$Q$2,FALSE),"")</f>
        <v>1.2871493458297521E-4</v>
      </c>
      <c r="AS46" s="15">
        <f>IF(AS28,AS28*(VLOOKUP(AS$1,Conditions!$A:$CT,MATCH($B46&amp;"_m1",Conditions!$S$1:$CT$1,0)+Conditions!$Q$2,FALSE)*AS$19+AS$18*VLOOKUP(AS$1,Conditions!$A:$CT,MATCH($B46&amp;"_m2",Conditions!$S$1:$CT$1,0)+Conditions!$Q$2,FALSE))+VLOOKUP(AS$1,Conditions!$A:$CT,MATCH($B46&amp;"_b",Conditions!$S$1:$CT$1,0)+Conditions!$Q$2,FALSE),"")</f>
        <v>1.3727175586375587E-4</v>
      </c>
      <c r="AT46" s="15">
        <f>IF(AT28,AT28*(VLOOKUP(AT$1,Conditions!$A:$CT,MATCH($B46&amp;"_m1",Conditions!$S$1:$CT$1,0)+Conditions!$Q$2,FALSE)*AT$19+AT$18*VLOOKUP(AT$1,Conditions!$A:$CT,MATCH($B46&amp;"_m2",Conditions!$S$1:$CT$1,0)+Conditions!$Q$2,FALSE))+VLOOKUP(AT$1,Conditions!$A:$CT,MATCH($B46&amp;"_b",Conditions!$S$1:$CT$1,0)+Conditions!$Q$2,FALSE),"")</f>
        <v>1.4582857714453659E-4</v>
      </c>
      <c r="AU46" s="15">
        <f>IF(AU28,AU28*(VLOOKUP(AU$1,Conditions!$A:$CT,MATCH($B46&amp;"_m1",Conditions!$S$1:$CT$1,0)+Conditions!$Q$2,FALSE)*AU$19+AU$18*VLOOKUP(AU$1,Conditions!$A:$CT,MATCH($B46&amp;"_m2",Conditions!$S$1:$CT$1,0)+Conditions!$Q$2,FALSE))+VLOOKUP(AU$1,Conditions!$A:$CT,MATCH($B46&amp;"_b",Conditions!$S$1:$CT$1,0)+Conditions!$Q$2,FALSE),"")</f>
        <v>1.6508142502629313E-4</v>
      </c>
      <c r="AV46" s="15">
        <f>IF(AV28,AV28*(VLOOKUP(AV$1,Conditions!$A:$CT,MATCH($B46&amp;"_m1",Conditions!$S$1:$CT$1,0)+Conditions!$Q$2,FALSE)*AV$19+AV$18*VLOOKUP(AV$1,Conditions!$A:$CT,MATCH($B46&amp;"_m2",Conditions!$S$1:$CT$1,0)+Conditions!$Q$2,FALSE))+VLOOKUP(AV$1,Conditions!$A:$CT,MATCH($B46&amp;"_b",Conditions!$S$1:$CT$1,0)+Conditions!$Q$2,FALSE),"")</f>
        <v>1.586638090657076E-4</v>
      </c>
      <c r="AW46" s="15">
        <f>IF(AW28,AW28*(VLOOKUP(AW$1,Conditions!$A:$CT,MATCH($B46&amp;"_m1",Conditions!$S$1:$CT$1,0)+Conditions!$Q$2,FALSE)*AW$19+AW$18*VLOOKUP(AW$1,Conditions!$A:$CT,MATCH($B46&amp;"_m2",Conditions!$S$1:$CT$1,0)+Conditions!$Q$2,FALSE))+VLOOKUP(AW$1,Conditions!$A:$CT,MATCH($B46&amp;"_b",Conditions!$S$1:$CT$1,0)+Conditions!$Q$2,FALSE),"")</f>
        <v>1.5224619310512209E-4</v>
      </c>
      <c r="AX46" s="15">
        <f>IF(AX28,AX28*(VLOOKUP(AX$1,Conditions!$A:$CT,MATCH($B46&amp;"_m1",Conditions!$S$1:$CT$1,0)+Conditions!$Q$2,FALSE)*AX$19+AX$18*VLOOKUP(AX$1,Conditions!$A:$CT,MATCH($B46&amp;"_m2",Conditions!$S$1:$CT$1,0)+Conditions!$Q$2,FALSE))+VLOOKUP(AX$1,Conditions!$A:$CT,MATCH($B46&amp;"_b",Conditions!$S$1:$CT$1,0)+Conditions!$Q$2,FALSE),"")</f>
        <v>1.6080301438590276E-4</v>
      </c>
      <c r="AY46" s="15">
        <f>IF(AY28,AY28*(VLOOKUP(AY$1,Conditions!$A:$CT,MATCH($B46&amp;"_m1",Conditions!$S$1:$CT$1,0)+Conditions!$Q$2,FALSE)*AY$19+AY$18*VLOOKUP(AY$1,Conditions!$A:$CT,MATCH($B46&amp;"_m2",Conditions!$S$1:$CT$1,0)+Conditions!$Q$2,FALSE))+VLOOKUP(AY$1,Conditions!$A:$CT,MATCH($B46&amp;"_b",Conditions!$S$1:$CT$1,0)+Conditions!$Q$2,FALSE),"")</f>
        <v>1.3513255054356071E-4</v>
      </c>
      <c r="AZ46" s="15">
        <f>IF(AZ28,AZ28*(VLOOKUP(AZ$1,Conditions!$A:$CT,MATCH($B46&amp;"_m1",Conditions!$S$1:$CT$1,0)+Conditions!$Q$2,FALSE)*AZ$19+AZ$18*VLOOKUP(AZ$1,Conditions!$A:$CT,MATCH($B46&amp;"_m2",Conditions!$S$1:$CT$1,0)+Conditions!$Q$2,FALSE))+VLOOKUP(AZ$1,Conditions!$A:$CT,MATCH($B46&amp;"_b",Conditions!$S$1:$CT$1,0)+Conditions!$Q$2,FALSE),"")</f>
        <v>1.3727175586375587E-4</v>
      </c>
      <c r="BA46" s="15">
        <f>IF(BA28,BA28*(VLOOKUP(BA$1,Conditions!$A:$CT,MATCH($B46&amp;"_m1",Conditions!$S$1:$CT$1,0)+Conditions!$Q$2,FALSE)*BA$19+BA$18*VLOOKUP(BA$1,Conditions!$A:$CT,MATCH($B46&amp;"_m2",Conditions!$S$1:$CT$1,0)+Conditions!$Q$2,FALSE))+VLOOKUP(BA$1,Conditions!$A:$CT,MATCH($B46&amp;"_b",Conditions!$S$1:$CT$1,0)+Conditions!$Q$2,FALSE),"")</f>
        <v>7.1197902457180602E-5</v>
      </c>
      <c r="BB46" s="15">
        <f>IF(BB28,BB28*(VLOOKUP(BB$1,Conditions!$A:$CT,MATCH($B46&amp;"_m1",Conditions!$S$1:$CT$1,0)+Conditions!$Q$2,FALSE)*BB$19+BB$18*VLOOKUP(BB$1,Conditions!$A:$CT,MATCH($B46&amp;"_m2",Conditions!$S$1:$CT$1,0)+Conditions!$Q$2,FALSE))+VLOOKUP(BB$1,Conditions!$A:$CT,MATCH($B46&amp;"_b",Conditions!$S$1:$CT$1,0)+Conditions!$Q$2,FALSE),"")</f>
        <v>1.4206650147681701E-4</v>
      </c>
      <c r="BC46" s="15">
        <f>IF(BC28,BC28*(VLOOKUP(BC$1,Conditions!$A:$CT,MATCH($B46&amp;"_m1",Conditions!$S$1:$CT$1,0)+Conditions!$Q$2,FALSE)*BC$19+BC$18*VLOOKUP(BC$1,Conditions!$A:$CT,MATCH($B46&amp;"_m2",Conditions!$S$1:$CT$1,0)+Conditions!$Q$2,FALSE))+VLOOKUP(BC$1,Conditions!$A:$CT,MATCH($B46&amp;"_b",Conditions!$S$1:$CT$1,0)+Conditions!$Q$2,FALSE),"")</f>
        <v>1.2918130165506494E-4</v>
      </c>
      <c r="BD46" s="15">
        <f>IF(BD28,BD28*(VLOOKUP(BD$1,Conditions!$A:$CT,MATCH($B46&amp;"_m1",Conditions!$S$1:$CT$1,0)+Conditions!$Q$2,FALSE)*BD$19+BD$18*VLOOKUP(BD$1,Conditions!$A:$CT,MATCH($B46&amp;"_m2",Conditions!$S$1:$CT$1,0)+Conditions!$Q$2,FALSE))+VLOOKUP(BD$1,Conditions!$A:$CT,MATCH($B46&amp;"_b",Conditions!$S$1:$CT$1,0)+Conditions!$Q$2,FALSE),"")</f>
        <v>1.2918130165506494E-4</v>
      </c>
      <c r="BE46" s="15">
        <f>IF(BE28,BE28*(VLOOKUP(BE$1,Conditions!$A:$CT,MATCH($B46&amp;"_m1",Conditions!$S$1:$CT$1,0)+Conditions!$Q$2,FALSE)*BE$19+BE$18*VLOOKUP(BE$1,Conditions!$A:$CT,MATCH($B46&amp;"_m2",Conditions!$S$1:$CT$1,0)+Conditions!$Q$2,FALSE))+VLOOKUP(BE$1,Conditions!$A:$CT,MATCH($B46&amp;"_b",Conditions!$S$1:$CT$1,0)+Conditions!$Q$2,FALSE),"")</f>
        <v>1.3347636826231563E-4</v>
      </c>
      <c r="BF46" s="15">
        <f>IF(BF28,BF28*(VLOOKUP(BF$1,Conditions!$A:$CT,MATCH($B46&amp;"_m1",Conditions!$S$1:$CT$1,0)+Conditions!$Q$2,FALSE)*BF$19+BF$18*VLOOKUP(BF$1,Conditions!$A:$CT,MATCH($B46&amp;"_m2",Conditions!$S$1:$CT$1,0)+Conditions!$Q$2,FALSE))+VLOOKUP(BF$1,Conditions!$A:$CT,MATCH($B46&amp;"_b",Conditions!$S$1:$CT$1,0)+Conditions!$Q$2,FALSE),"")</f>
        <v>1.3347636826231563E-4</v>
      </c>
      <c r="BG46" s="15">
        <f>IF(BG28,BG28*(VLOOKUP(BG$1,Conditions!$A:$CT,MATCH($B46&amp;"_m1",Conditions!$S$1:$CT$1,0)+Conditions!$Q$2,FALSE)*BG$19+BG$18*VLOOKUP(BG$1,Conditions!$A:$CT,MATCH($B46&amp;"_m2",Conditions!$S$1:$CT$1,0)+Conditions!$Q$2,FALSE))+VLOOKUP(BG$1,Conditions!$A:$CT,MATCH($B46&amp;"_b",Conditions!$S$1:$CT$1,0)+Conditions!$Q$2,FALSE),"")</f>
        <v>1.313288349586903E-4</v>
      </c>
      <c r="BH46" s="15">
        <f>IF(BH28,BH28*(VLOOKUP(BH$1,Conditions!$A:$CT,MATCH($B46&amp;"_m1",Conditions!$S$1:$CT$1,0)+Conditions!$Q$2,FALSE)*BH$19+BH$18*VLOOKUP(BH$1,Conditions!$A:$CT,MATCH($B46&amp;"_m2",Conditions!$S$1:$CT$1,0)+Conditions!$Q$2,FALSE))+VLOOKUP(BH$1,Conditions!$A:$CT,MATCH($B46&amp;"_b",Conditions!$S$1:$CT$1,0)+Conditions!$Q$2,FALSE),"")</f>
        <v>1.270337683514396E-4</v>
      </c>
      <c r="BI46" s="15">
        <f>IF(BI28,BI28*(VLOOKUP(BI$1,Conditions!$A:$CT,MATCH($B46&amp;"_m1",Conditions!$S$1:$CT$1,0)+Conditions!$Q$2,FALSE)*BI$19+BI$18*VLOOKUP(BI$1,Conditions!$A:$CT,MATCH($B46&amp;"_m2",Conditions!$S$1:$CT$1,0)+Conditions!$Q$2,FALSE))+VLOOKUP(BI$1,Conditions!$A:$CT,MATCH($B46&amp;"_b",Conditions!$S$1:$CT$1,0)+Conditions!$Q$2,FALSE),"")</f>
        <v>2.2796783362183083E-4</v>
      </c>
      <c r="BJ46" s="15">
        <f>IF(BJ28,BJ28*(VLOOKUP(BJ$1,Conditions!$A:$CT,MATCH($B46&amp;"_m1",Conditions!$S$1:$CT$1,0)+Conditions!$Q$2,FALSE)*BJ$19+BJ$18*VLOOKUP(BJ$1,Conditions!$A:$CT,MATCH($B46&amp;"_m2",Conditions!$S$1:$CT$1,0)+Conditions!$Q$2,FALSE))+VLOOKUP(BJ$1,Conditions!$A:$CT,MATCH($B46&amp;"_b",Conditions!$S$1:$CT$1,0)+Conditions!$Q$2,FALSE),"")</f>
        <v>1.3347636826231563E-4</v>
      </c>
      <c r="BK46" s="15">
        <f>IF(BK28,BK28*(VLOOKUP(BK$1,Conditions!$A:$CT,MATCH($B46&amp;"_m1",Conditions!$S$1:$CT$1,0)+Conditions!$Q$2,FALSE)*BK$19+BK$18*VLOOKUP(BK$1,Conditions!$A:$CT,MATCH($B46&amp;"_m2",Conditions!$S$1:$CT$1,0)+Conditions!$Q$2,FALSE))+VLOOKUP(BK$1,Conditions!$A:$CT,MATCH($B46&amp;"_b",Conditions!$S$1:$CT$1,0)+Conditions!$Q$2,FALSE),"")</f>
        <v>1.2918130165506494E-4</v>
      </c>
      <c r="BL46" s="15">
        <f>IF(BL28,BL28*(VLOOKUP(BL$1,Conditions!$A:$CT,MATCH($B46&amp;"_m1",Conditions!$S$1:$CT$1,0)+Conditions!$Q$2,FALSE)*BL$19+BL$18*VLOOKUP(BL$1,Conditions!$A:$CT,MATCH($B46&amp;"_m2",Conditions!$S$1:$CT$1,0)+Conditions!$Q$2,FALSE))+VLOOKUP(BL$1,Conditions!$A:$CT,MATCH($B46&amp;"_b",Conditions!$S$1:$CT$1,0)+Conditions!$Q$2,FALSE),"")</f>
        <v>6.4755302546304564E-5</v>
      </c>
      <c r="BM46" s="15">
        <f>IF(BM28,BM28*(VLOOKUP(BM$1,Conditions!$A:$CT,MATCH($B46&amp;"_m1",Conditions!$S$1:$CT$1,0)+Conditions!$Q$2,FALSE)*BM$19+BM$18*VLOOKUP(BM$1,Conditions!$A:$CT,MATCH($B46&amp;"_m2",Conditions!$S$1:$CT$1,0)+Conditions!$Q$2,FALSE))+VLOOKUP(BM$1,Conditions!$A:$CT,MATCH($B46&amp;"_b",Conditions!$S$1:$CT$1,0)+Conditions!$Q$2,FALSE),"")</f>
        <v>1.0770596861881147E-4</v>
      </c>
      <c r="BN46" s="15">
        <f>IF(BN28,BN28*(VLOOKUP(BN$1,Conditions!$A:$CT,MATCH($B46&amp;"_m1",Conditions!$S$1:$CT$1,0)+Conditions!$Q$2,FALSE)*BN$19+BN$18*VLOOKUP(BN$1,Conditions!$A:$CT,MATCH($B46&amp;"_m2",Conditions!$S$1:$CT$1,0)+Conditions!$Q$2,FALSE))+VLOOKUP(BN$1,Conditions!$A:$CT,MATCH($B46&amp;"_b",Conditions!$S$1:$CT$1,0)+Conditions!$Q$2,FALSE),"")</f>
        <v>1.1844363513693821E-4</v>
      </c>
      <c r="BO46" s="15">
        <f>IF(BO28,BO28*(VLOOKUP(BO$1,Conditions!$A:$CT,MATCH($B46&amp;"_m1",Conditions!$S$1:$CT$1,0)+Conditions!$Q$2,FALSE)*BO$19+BO$18*VLOOKUP(BO$1,Conditions!$A:$CT,MATCH($B46&amp;"_m2",Conditions!$S$1:$CT$1,0)+Conditions!$Q$2,FALSE))+VLOOKUP(BO$1,Conditions!$A:$CT,MATCH($B46&amp;"_b",Conditions!$S$1:$CT$1,0)+Conditions!$Q$2,FALSE),"")</f>
        <v>1.4421403478044235E-4</v>
      </c>
      <c r="BP46" s="15">
        <f>IF(BP28,BP28*(VLOOKUP(BP$1,Conditions!$A:$CT,MATCH($B46&amp;"_m1",Conditions!$S$1:$CT$1,0)+Conditions!$Q$2,FALSE)*BP$19+BP$18*VLOOKUP(BP$1,Conditions!$A:$CT,MATCH($B46&amp;"_m2",Conditions!$S$1:$CT$1,0)+Conditions!$Q$2,FALSE))+VLOOKUP(BP$1,Conditions!$A:$CT,MATCH($B46&amp;"_b",Conditions!$S$1:$CT$1,0)+Conditions!$Q$2,FALSE),"")</f>
        <v>1.3777143486956632E-4</v>
      </c>
      <c r="BQ46" s="15">
        <f>IF(BQ28,BQ28*(VLOOKUP(BQ$1,Conditions!$A:$CT,MATCH($B46&amp;"_m1",Conditions!$S$1:$CT$1,0)+Conditions!$Q$2,FALSE)*BQ$19+BQ$18*VLOOKUP(BQ$1,Conditions!$A:$CT,MATCH($B46&amp;"_m2",Conditions!$S$1:$CT$1,0)+Conditions!$Q$2,FALSE))+VLOOKUP(BQ$1,Conditions!$A:$CT,MATCH($B46&amp;"_b",Conditions!$S$1:$CT$1,0)+Conditions!$Q$2,FALSE),"")</f>
        <v>1.3562390156594099E-4</v>
      </c>
      <c r="BR46" s="15">
        <f>IF(BR28,BR28*(VLOOKUP(BR$1,Conditions!$A:$CT,MATCH($B46&amp;"_m1",Conditions!$S$1:$CT$1,0)+Conditions!$Q$2,FALSE)*BR$19+BR$18*VLOOKUP(BR$1,Conditions!$A:$CT,MATCH($B46&amp;"_m2",Conditions!$S$1:$CT$1,0)+Conditions!$Q$2,FALSE))+VLOOKUP(BR$1,Conditions!$A:$CT,MATCH($B46&amp;"_b",Conditions!$S$1:$CT$1,0)+Conditions!$Q$2,FALSE),"")</f>
        <v>1.3347636826231563E-4</v>
      </c>
      <c r="BS46" s="15">
        <f>IF(BS28,BS28*(VLOOKUP(BS$1,Conditions!$A:$CT,MATCH($B46&amp;"_m1",Conditions!$S$1:$CT$1,0)+Conditions!$Q$2,FALSE)*BS$19+BS$18*VLOOKUP(BS$1,Conditions!$A:$CT,MATCH($B46&amp;"_m2",Conditions!$S$1:$CT$1,0)+Conditions!$Q$2,FALSE))+VLOOKUP(BS$1,Conditions!$A:$CT,MATCH($B46&amp;"_b",Conditions!$S$1:$CT$1,0)+Conditions!$Q$2,FALSE),"")</f>
        <v>1.313288349586903E-4</v>
      </c>
      <c r="BT46" s="15">
        <f>IF(BT28,BT28*(VLOOKUP(BT$1,Conditions!$A:$CT,MATCH($B46&amp;"_m1",Conditions!$S$1:$CT$1,0)+Conditions!$Q$2,FALSE)*BT$19+BT$18*VLOOKUP(BT$1,Conditions!$A:$CT,MATCH($B46&amp;"_m2",Conditions!$S$1:$CT$1,0)+Conditions!$Q$2,FALSE))+VLOOKUP(BT$1,Conditions!$A:$CT,MATCH($B46&amp;"_b",Conditions!$S$1:$CT$1,0)+Conditions!$Q$2,FALSE),"")</f>
        <v>1.3347636826231563E-4</v>
      </c>
      <c r="BU46" s="15">
        <f>IF(BU28,BU28*(VLOOKUP(BU$1,Conditions!$A:$CT,MATCH($B46&amp;"_m1",Conditions!$S$1:$CT$1,0)+Conditions!$Q$2,FALSE)*BU$19+BU$18*VLOOKUP(BU$1,Conditions!$A:$CT,MATCH($B46&amp;"_m2",Conditions!$S$1:$CT$1,0)+Conditions!$Q$2,FALSE))+VLOOKUP(BU$1,Conditions!$A:$CT,MATCH($B46&amp;"_b",Conditions!$S$1:$CT$1,0)+Conditions!$Q$2,FALSE),"")</f>
        <v>1.3347636826231563E-4</v>
      </c>
      <c r="BV46" s="15">
        <f>IF(BV28,BV28*(VLOOKUP(BV$1,Conditions!$A:$CT,MATCH($B46&amp;"_m1",Conditions!$S$1:$CT$1,0)+Conditions!$Q$2,FALSE)*BV$19+BV$18*VLOOKUP(BV$1,Conditions!$A:$CT,MATCH($B46&amp;"_m2",Conditions!$S$1:$CT$1,0)+Conditions!$Q$2,FALSE))+VLOOKUP(BV$1,Conditions!$A:$CT,MATCH($B46&amp;"_b",Conditions!$S$1:$CT$1,0)+Conditions!$Q$2,FALSE),"")</f>
        <v>1.3562390156594099E-4</v>
      </c>
      <c r="BW46" s="15">
        <f>IF(BW28,BW28*(VLOOKUP(BW$1,Conditions!$A:$CT,MATCH($B46&amp;"_m1",Conditions!$S$1:$CT$1,0)+Conditions!$Q$2,FALSE)*BW$19+BW$18*VLOOKUP(BW$1,Conditions!$A:$CT,MATCH($B46&amp;"_m2",Conditions!$S$1:$CT$1,0)+Conditions!$Q$2,FALSE))+VLOOKUP(BW$1,Conditions!$A:$CT,MATCH($B46&amp;"_b",Conditions!$S$1:$CT$1,0)+Conditions!$Q$2,FALSE),"")</f>
        <v>1.3347636826231563E-4</v>
      </c>
      <c r="BX46" s="15">
        <f>IF(BX28,BX28*(VLOOKUP(BX$1,Conditions!$A:$CT,MATCH($B46&amp;"_m1",Conditions!$S$1:$CT$1,0)+Conditions!$Q$2,FALSE)*BX$19+BX$18*VLOOKUP(BX$1,Conditions!$A:$CT,MATCH($B46&amp;"_m2",Conditions!$S$1:$CT$1,0)+Conditions!$Q$2,FALSE))+VLOOKUP(BX$1,Conditions!$A:$CT,MATCH($B46&amp;"_b",Conditions!$S$1:$CT$1,0)+Conditions!$Q$2,FALSE),"")</f>
        <v>1.3347636826231563E-4</v>
      </c>
      <c r="BY46" s="15">
        <f>IF(BY28,BY28*(VLOOKUP(BY$1,Conditions!$A:$CT,MATCH($B46&amp;"_m1",Conditions!$S$1:$CT$1,0)+Conditions!$Q$2,FALSE)*BY$19+BY$18*VLOOKUP(BY$1,Conditions!$A:$CT,MATCH($B46&amp;"_m2",Conditions!$S$1:$CT$1,0)+Conditions!$Q$2,FALSE))+VLOOKUP(BY$1,Conditions!$A:$CT,MATCH($B46&amp;"_b",Conditions!$S$1:$CT$1,0)+Conditions!$Q$2,FALSE),"")</f>
        <v>1.3347636826231563E-4</v>
      </c>
      <c r="BZ46" s="15">
        <f>IF(BZ28,BZ28*(VLOOKUP(BZ$1,Conditions!$A:$CT,MATCH($B46&amp;"_m1",Conditions!$S$1:$CT$1,0)+Conditions!$Q$2,FALSE)*BZ$19+BZ$18*VLOOKUP(BZ$1,Conditions!$A:$CT,MATCH($B46&amp;"_m2",Conditions!$S$1:$CT$1,0)+Conditions!$Q$2,FALSE))+VLOOKUP(BZ$1,Conditions!$A:$CT,MATCH($B46&amp;"_b",Conditions!$S$1:$CT$1,0)+Conditions!$Q$2,FALSE),"")</f>
        <v>1.3777143486956632E-4</v>
      </c>
      <c r="CA46" s="15">
        <f>IF(CA28,CA28*(VLOOKUP(CA$1,Conditions!$A:$CT,MATCH($B46&amp;"_m1",Conditions!$S$1:$CT$1,0)+Conditions!$Q$2,FALSE)*CA$19+CA$18*VLOOKUP(CA$1,Conditions!$A:$CT,MATCH($B46&amp;"_m2",Conditions!$S$1:$CT$1,0)+Conditions!$Q$2,FALSE))+VLOOKUP(CA$1,Conditions!$A:$CT,MATCH($B46&amp;"_b",Conditions!$S$1:$CT$1,0)+Conditions!$Q$2,FALSE),"")</f>
        <v>1.3347636826231563E-4</v>
      </c>
      <c r="CB46" s="15">
        <f>IF(CB28,CB28*(VLOOKUP(CB$1,Conditions!$A:$CT,MATCH($B46&amp;"_m1",Conditions!$S$1:$CT$1,0)+Conditions!$Q$2,FALSE)*CB$19+CB$18*VLOOKUP(CB$1,Conditions!$A:$CT,MATCH($B46&amp;"_m2",Conditions!$S$1:$CT$1,0)+Conditions!$Q$2,FALSE))+VLOOKUP(CB$1,Conditions!$A:$CT,MATCH($B46&amp;"_b",Conditions!$S$1:$CT$1,0)+Conditions!$Q$2,FALSE),"")</f>
        <v>1.3562390156594099E-4</v>
      </c>
      <c r="CC46" s="15">
        <f>IF(CC28,CC28*(VLOOKUP(CC$1,Conditions!$A:$CT,MATCH($B46&amp;"_m1",Conditions!$S$1:$CT$1,0)+Conditions!$Q$2,FALSE)*CC$19+CC$18*VLOOKUP(CC$1,Conditions!$A:$CT,MATCH($B46&amp;"_m2",Conditions!$S$1:$CT$1,0)+Conditions!$Q$2,FALSE))+VLOOKUP(CC$1,Conditions!$A:$CT,MATCH($B46&amp;"_b",Conditions!$S$1:$CT$1,0)+Conditions!$Q$2,FALSE),"")</f>
        <v>1.3347636826231563E-4</v>
      </c>
      <c r="CD46" s="15">
        <f>IF(CD28,CD28*(VLOOKUP(CD$1,Conditions!$A:$CT,MATCH($B46&amp;"_m1",Conditions!$S$1:$CT$1,0)+Conditions!$Q$2,FALSE)*CD$19+CD$18*VLOOKUP(CD$1,Conditions!$A:$CT,MATCH($B46&amp;"_m2",Conditions!$S$1:$CT$1,0)+Conditions!$Q$2,FALSE))+VLOOKUP(CD$1,Conditions!$A:$CT,MATCH($B46&amp;"_b",Conditions!$S$1:$CT$1,0)+Conditions!$Q$2,FALSE),"")</f>
        <v>1.3347636826231563E-4</v>
      </c>
      <c r="CE46" s="15">
        <f>IF(CE28,CE28*(VLOOKUP(CE$1,Conditions!$A:$CT,MATCH($B46&amp;"_m1",Conditions!$S$1:$CT$1,0)+Conditions!$Q$2,FALSE)*CE$19+CE$18*VLOOKUP(CE$1,Conditions!$A:$CT,MATCH($B46&amp;"_m2",Conditions!$S$1:$CT$1,0)+Conditions!$Q$2,FALSE))+VLOOKUP(CE$1,Conditions!$A:$CT,MATCH($B46&amp;"_b",Conditions!$S$1:$CT$1,0)+Conditions!$Q$2,FALSE),"")</f>
        <v>1.2918130165506494E-4</v>
      </c>
      <c r="CF46" s="15">
        <f>IF(CF28,CF28*(VLOOKUP(CF$1,Conditions!$A:$CT,MATCH($B46&amp;"_m1",Conditions!$S$1:$CT$1,0)+Conditions!$Q$2,FALSE)*CF$19+CF$18*VLOOKUP(CF$1,Conditions!$A:$CT,MATCH($B46&amp;"_m2",Conditions!$S$1:$CT$1,0)+Conditions!$Q$2,FALSE))+VLOOKUP(CF$1,Conditions!$A:$CT,MATCH($B46&amp;"_b",Conditions!$S$1:$CT$1,0)+Conditions!$Q$2,FALSE),"")</f>
        <v>1.3347636826231563E-4</v>
      </c>
      <c r="CG46" s="15">
        <f>IF(CG28,CG28*(VLOOKUP(CG$1,Conditions!$A:$CT,MATCH($B46&amp;"_m1",Conditions!$S$1:$CT$1,0)+Conditions!$Q$2,FALSE)*CG$19+CG$18*VLOOKUP(CG$1,Conditions!$A:$CT,MATCH($B46&amp;"_m2",Conditions!$S$1:$CT$1,0)+Conditions!$Q$2,FALSE))+VLOOKUP(CG$1,Conditions!$A:$CT,MATCH($B46&amp;"_b",Conditions!$S$1:$CT$1,0)+Conditions!$Q$2,FALSE),"")</f>
        <v>1.3562390156594099E-4</v>
      </c>
      <c r="CH46" s="15">
        <f>IF(CH28,CH28*(VLOOKUP(CH$1,Conditions!$A:$CT,MATCH($B46&amp;"_m1",Conditions!$S$1:$CT$1,0)+Conditions!$Q$2,FALSE)*CH$19+CH$18*VLOOKUP(CH$1,Conditions!$A:$CT,MATCH($B46&amp;"_m2",Conditions!$S$1:$CT$1,0)+Conditions!$Q$2,FALSE))+VLOOKUP(CH$1,Conditions!$A:$CT,MATCH($B46&amp;"_b",Conditions!$S$1:$CT$1,0)+Conditions!$Q$2,FALSE),"")</f>
        <v>1.3562390156594099E-4</v>
      </c>
      <c r="CI46" s="15">
        <f>IF(CI28,CI28*(VLOOKUP(CI$1,Conditions!$A:$CT,MATCH($B46&amp;"_m1",Conditions!$S$1:$CT$1,0)+Conditions!$Q$2,FALSE)*CI$19+CI$18*VLOOKUP(CI$1,Conditions!$A:$CT,MATCH($B46&amp;"_m2",Conditions!$S$1:$CT$1,0)+Conditions!$Q$2,FALSE))+VLOOKUP(CI$1,Conditions!$A:$CT,MATCH($B46&amp;"_b",Conditions!$S$1:$CT$1,0)+Conditions!$Q$2,FALSE),"")</f>
        <v>1.3562390156594099E-4</v>
      </c>
      <c r="CJ46" s="15">
        <f>IF(CJ28,CJ28*(VLOOKUP(CJ$1,Conditions!$A:$CT,MATCH($B46&amp;"_m1",Conditions!$S$1:$CT$1,0)+Conditions!$Q$2,FALSE)*CJ$19+CJ$18*VLOOKUP(CJ$1,Conditions!$A:$CT,MATCH($B46&amp;"_m2",Conditions!$S$1:$CT$1,0)+Conditions!$Q$2,FALSE))+VLOOKUP(CJ$1,Conditions!$A:$CT,MATCH($B46&amp;"_b",Conditions!$S$1:$CT$1,0)+Conditions!$Q$2,FALSE),"")</f>
        <v>1.3562390156594099E-4</v>
      </c>
      <c r="CK46" s="15">
        <f>IF(CK28,CK28*(VLOOKUP(CK$1,Conditions!$A:$CT,MATCH($B46&amp;"_m1",Conditions!$S$1:$CT$1,0)+Conditions!$Q$2,FALSE)*CK$19+CK$18*VLOOKUP(CK$1,Conditions!$A:$CT,MATCH($B46&amp;"_m2",Conditions!$S$1:$CT$1,0)+Conditions!$Q$2,FALSE))+VLOOKUP(CK$1,Conditions!$A:$CT,MATCH($B46&amp;"_b",Conditions!$S$1:$CT$1,0)+Conditions!$Q$2,FALSE),"")</f>
        <v>1.3991896817319165E-4</v>
      </c>
      <c r="CL46" s="15">
        <f>IF(CL28,CL28*(VLOOKUP(CL$1,Conditions!$A:$CT,MATCH($B46&amp;"_m1",Conditions!$S$1:$CT$1,0)+Conditions!$Q$2,FALSE)*CL$19+CL$18*VLOOKUP(CL$1,Conditions!$A:$CT,MATCH($B46&amp;"_m2",Conditions!$S$1:$CT$1,0)+Conditions!$Q$2,FALSE))+VLOOKUP(CL$1,Conditions!$A:$CT,MATCH($B46&amp;"_b",Conditions!$S$1:$CT$1,0)+Conditions!$Q$2,FALSE),"")</f>
        <v>1.3562390156594099E-4</v>
      </c>
      <c r="CM46" s="15">
        <f>IF(CM28,CM28*(VLOOKUP(CM$1,Conditions!$A:$CT,MATCH($B46&amp;"_m1",Conditions!$S$1:$CT$1,0)+Conditions!$Q$2,FALSE)*CM$19+CM$18*VLOOKUP(CM$1,Conditions!$A:$CT,MATCH($B46&amp;"_m2",Conditions!$S$1:$CT$1,0)+Conditions!$Q$2,FALSE))+VLOOKUP(CM$1,Conditions!$A:$CT,MATCH($B46&amp;"_b",Conditions!$S$1:$CT$1,0)+Conditions!$Q$2,FALSE),"")</f>
        <v>1.3991896817319165E-4</v>
      </c>
      <c r="CN46" s="15">
        <f>IF(CN28,CN28*(VLOOKUP(CN$1,Conditions!$A:$CT,MATCH($B46&amp;"_m1",Conditions!$S$1:$CT$1,0)+Conditions!$Q$2,FALSE)*CN$19+CN$18*VLOOKUP(CN$1,Conditions!$A:$CT,MATCH($B46&amp;"_m2",Conditions!$S$1:$CT$1,0)+Conditions!$Q$2,FALSE))+VLOOKUP(CN$1,Conditions!$A:$CT,MATCH($B46&amp;"_b",Conditions!$S$1:$CT$1,0)+Conditions!$Q$2,FALSE),"")</f>
        <v>1.2902997219502998E-4</v>
      </c>
      <c r="CO46" s="15">
        <f>IF(CO28,CO28*(VLOOKUP(CO$1,Conditions!$A:$CT,MATCH($B46&amp;"_m1",Conditions!$S$1:$CT$1,0)+Conditions!$Q$2,FALSE)*CO$19+CO$18*VLOOKUP(CO$1,Conditions!$A:$CT,MATCH($B46&amp;"_m2",Conditions!$S$1:$CT$1,0)+Conditions!$Q$2,FALSE))+VLOOKUP(CO$1,Conditions!$A:$CT,MATCH($B46&amp;"_b",Conditions!$S$1:$CT$1,0)+Conditions!$Q$2,FALSE),"")</f>
        <v>1.6016974066913704E-4</v>
      </c>
      <c r="CP46" s="15">
        <f>IF(CP28,CP28*(VLOOKUP(CP$1,Conditions!$A:$CT,MATCH($B46&amp;"_m1",Conditions!$S$1:$CT$1,0)+Conditions!$Q$2,FALSE)*CP$19+CP$18*VLOOKUP(CP$1,Conditions!$A:$CT,MATCH($B46&amp;"_m2",Conditions!$S$1:$CT$1,0)+Conditions!$Q$2,FALSE))+VLOOKUP(CP$1,Conditions!$A:$CT,MATCH($B46&amp;"_b",Conditions!$S$1:$CT$1,0)+Conditions!$Q$2,FALSE),"")</f>
        <v>1.4459985643208351E-4</v>
      </c>
      <c r="CQ46" s="15">
        <f>IF(CQ28,CQ28*(VLOOKUP(CQ$1,Conditions!$A:$CT,MATCH($B46&amp;"_m1",Conditions!$S$1:$CT$1,0)+Conditions!$Q$2,FALSE)*CQ$19+CQ$18*VLOOKUP(CQ$1,Conditions!$A:$CT,MATCH($B46&amp;"_m2",Conditions!$S$1:$CT$1,0)+Conditions!$Q$2,FALSE))+VLOOKUP(CQ$1,Conditions!$A:$CT,MATCH($B46&amp;"_b",Conditions!$S$1:$CT$1,0)+Conditions!$Q$2,FALSE),"")</f>
        <v>1.4237558725536159E-4</v>
      </c>
      <c r="CR46" s="15">
        <f>IF(CR28,CR28*(VLOOKUP(CR$1,Conditions!$A:$CT,MATCH($B46&amp;"_m1",Conditions!$S$1:$CT$1,0)+Conditions!$Q$2,FALSE)*CR$19+CR$18*VLOOKUP(CR$1,Conditions!$A:$CT,MATCH($B46&amp;"_m2",Conditions!$S$1:$CT$1,0)+Conditions!$Q$2,FALSE))+VLOOKUP(CR$1,Conditions!$A:$CT,MATCH($B46&amp;"_b",Conditions!$S$1:$CT$1,0)+Conditions!$Q$2,FALSE),"")</f>
        <v>1.4459985643208351E-4</v>
      </c>
      <c r="CS46" s="15">
        <f>IF(CS28,CS28*(VLOOKUP(CS$1,Conditions!$A:$CT,MATCH($B46&amp;"_m1",Conditions!$S$1:$CT$1,0)+Conditions!$Q$2,FALSE)*CS$19+CS$18*VLOOKUP(CS$1,Conditions!$A:$CT,MATCH($B46&amp;"_m2",Conditions!$S$1:$CT$1,0)+Conditions!$Q$2,FALSE))+VLOOKUP(CS$1,Conditions!$A:$CT,MATCH($B46&amp;"_b",Conditions!$S$1:$CT$1,0)+Conditions!$Q$2,FALSE),"")</f>
        <v>1.2680570301830805E-4</v>
      </c>
      <c r="CT46" s="15">
        <f>IF(CT28,CT28*(VLOOKUP(CT$1,Conditions!$A:$CT,MATCH($B46&amp;"_m1",Conditions!$S$1:$CT$1,0)+Conditions!$Q$2,FALSE)*CT$19+CT$18*VLOOKUP(CT$1,Conditions!$A:$CT,MATCH($B46&amp;"_m2",Conditions!$S$1:$CT$1,0)+Conditions!$Q$2,FALSE))+VLOOKUP(CT$1,Conditions!$A:$CT,MATCH($B46&amp;"_b",Conditions!$S$1:$CT$1,0)+Conditions!$Q$2,FALSE),"")</f>
        <v>1.2680570301830805E-4</v>
      </c>
      <c r="CU46" s="15">
        <f>IF(CU28,CU28*(VLOOKUP(CU$1,Conditions!$A:$CT,MATCH($B46&amp;"_m1",Conditions!$S$1:$CT$1,0)+Conditions!$Q$2,FALSE)*CU$19+CU$18*VLOOKUP(CU$1,Conditions!$A:$CT,MATCH($B46&amp;"_m2",Conditions!$S$1:$CT$1,0)+Conditions!$Q$2,FALSE))+VLOOKUP(CU$1,Conditions!$A:$CT,MATCH($B46&amp;"_b",Conditions!$S$1:$CT$1,0)+Conditions!$Q$2,FALSE),"")</f>
        <v>1.2680570301830805E-4</v>
      </c>
      <c r="CV46" s="15">
        <f>IF(CV28,CV28*(VLOOKUP(CV$1,Conditions!$A:$CT,MATCH($B46&amp;"_m1",Conditions!$S$1:$CT$1,0)+Conditions!$Q$2,FALSE)*CV$19+CV$18*VLOOKUP(CV$1,Conditions!$A:$CT,MATCH($B46&amp;"_m2",Conditions!$S$1:$CT$1,0)+Conditions!$Q$2,FALSE))+VLOOKUP(CV$1,Conditions!$A:$CT,MATCH($B46&amp;"_b",Conditions!$S$1:$CT$1,0)+Conditions!$Q$2,FALSE),"")</f>
        <v>1.2902997219502998E-4</v>
      </c>
      <c r="CW46" s="15">
        <f>IF(CW28,CW28*(VLOOKUP(CW$1,Conditions!$A:$CT,MATCH($B46&amp;"_m1",Conditions!$S$1:$CT$1,0)+Conditions!$Q$2,FALSE)*CW$19+CW$18*VLOOKUP(CW$1,Conditions!$A:$CT,MATCH($B46&amp;"_m2",Conditions!$S$1:$CT$1,0)+Conditions!$Q$2,FALSE))+VLOOKUP(CW$1,Conditions!$A:$CT,MATCH($B46&amp;"_b",Conditions!$S$1:$CT$1,0)+Conditions!$Q$2,FALSE),"")</f>
        <v>1.2902997219502998E-4</v>
      </c>
      <c r="CX46" s="15">
        <f>IF(CX28,CX28*(VLOOKUP(CX$1,Conditions!$A:$CT,MATCH($B46&amp;"_m1",Conditions!$S$1:$CT$1,0)+Conditions!$Q$2,FALSE)*CX$19+CX$18*VLOOKUP(CX$1,Conditions!$A:$CT,MATCH($B46&amp;"_m2",Conditions!$S$1:$CT$1,0)+Conditions!$Q$2,FALSE))+VLOOKUP(CX$1,Conditions!$A:$CT,MATCH($B46&amp;"_b",Conditions!$S$1:$CT$1,0)+Conditions!$Q$2,FALSE),"")</f>
        <v>1.2680570301830805E-4</v>
      </c>
      <c r="CY46" s="15">
        <f>IF(CY28,CY28*(VLOOKUP(CY$1,Conditions!$A:$CT,MATCH($B46&amp;"_m1",Conditions!$S$1:$CT$1,0)+Conditions!$Q$2,FALSE)*CY$19+CY$18*VLOOKUP(CY$1,Conditions!$A:$CT,MATCH($B46&amp;"_m2",Conditions!$S$1:$CT$1,0)+Conditions!$Q$2,FALSE))+VLOOKUP(CY$1,Conditions!$A:$CT,MATCH($B46&amp;"_b",Conditions!$S$1:$CT$1,0)+Conditions!$Q$2,FALSE),"")</f>
        <v>1.2902997219502998E-4</v>
      </c>
      <c r="CZ46" s="15">
        <f>IF(CZ28,CZ28*(VLOOKUP(CZ$1,Conditions!$A:$CT,MATCH($B46&amp;"_m1",Conditions!$S$1:$CT$1,0)+Conditions!$Q$2,FALSE)*CZ$19+CZ$18*VLOOKUP(CZ$1,Conditions!$A:$CT,MATCH($B46&amp;"_m2",Conditions!$S$1:$CT$1,0)+Conditions!$Q$2,FALSE))+VLOOKUP(CZ$1,Conditions!$A:$CT,MATCH($B46&amp;"_b",Conditions!$S$1:$CT$1,0)+Conditions!$Q$2,FALSE),"")</f>
        <v>1.3570277972519578E-4</v>
      </c>
      <c r="DA46" s="15">
        <f>IF(DA28,DA28*(VLOOKUP(DA$1,Conditions!$A:$CT,MATCH($B46&amp;"_m1",Conditions!$S$1:$CT$1,0)+Conditions!$Q$2,FALSE)*DA$19+DA$18*VLOOKUP(DA$1,Conditions!$A:$CT,MATCH($B46&amp;"_m2",Conditions!$S$1:$CT$1,0)+Conditions!$Q$2,FALSE))+VLOOKUP(DA$1,Conditions!$A:$CT,MATCH($B46&amp;"_b",Conditions!$S$1:$CT$1,0)+Conditions!$Q$2,FALSE),"")</f>
        <v>1.312542413717519E-4</v>
      </c>
      <c r="DB46" s="15">
        <f>IF(DB28,DB28*(VLOOKUP(DB$1,Conditions!$A:$CT,MATCH($B46&amp;"_m1",Conditions!$S$1:$CT$1,0)+Conditions!$Q$2,FALSE)*DB$19+DB$18*VLOOKUP(DB$1,Conditions!$A:$CT,MATCH($B46&amp;"_m2",Conditions!$S$1:$CT$1,0)+Conditions!$Q$2,FALSE))+VLOOKUP(DB$1,Conditions!$A:$CT,MATCH($B46&amp;"_b",Conditions!$S$1:$CT$1,0)+Conditions!$Q$2,FALSE),"")</f>
        <v>1.4237558725536159E-4</v>
      </c>
      <c r="DC46" s="15">
        <f>IF(DC28,DC28*(VLOOKUP(DC$1,Conditions!$A:$CT,MATCH($B46&amp;"_m1",Conditions!$S$1:$CT$1,0)+Conditions!$Q$2,FALSE)*DC$19+DC$18*VLOOKUP(DC$1,Conditions!$A:$CT,MATCH($B46&amp;"_m2",Conditions!$S$1:$CT$1,0)+Conditions!$Q$2,FALSE))+VLOOKUP(DC$1,Conditions!$A:$CT,MATCH($B46&amp;"_b",Conditions!$S$1:$CT$1,0)+Conditions!$Q$2,FALSE),"")</f>
        <v>1.5127266396224931E-4</v>
      </c>
      <c r="DD46" s="15">
        <f>IF(DD28,DD28*(VLOOKUP(DD$1,Conditions!$A:$CT,MATCH($B46&amp;"_m1",Conditions!$S$1:$CT$1,0)+Conditions!$Q$2,FALSE)*DD$19+DD$18*VLOOKUP(DD$1,Conditions!$A:$CT,MATCH($B46&amp;"_m2",Conditions!$S$1:$CT$1,0)+Conditions!$Q$2,FALSE))+VLOOKUP(DD$1,Conditions!$A:$CT,MATCH($B46&amp;"_b",Conditions!$S$1:$CT$1,0)+Conditions!$Q$2,FALSE),"")</f>
        <v>1.5349693313897124E-4</v>
      </c>
      <c r="DE46" s="15">
        <f>IF(DE28,DE28*(VLOOKUP(DE$1,Conditions!$A:$CT,MATCH($B46&amp;"_m1",Conditions!$S$1:$CT$1,0)+Conditions!$Q$2,FALSE)*DE$19+DE$18*VLOOKUP(DE$1,Conditions!$A:$CT,MATCH($B46&amp;"_m2",Conditions!$S$1:$CT$1,0)+Conditions!$Q$2,FALSE))+VLOOKUP(DE$1,Conditions!$A:$CT,MATCH($B46&amp;"_b",Conditions!$S$1:$CT$1,0)+Conditions!$Q$2,FALSE),"")</f>
        <v>1.7351535572946865E-4</v>
      </c>
      <c r="DF46" s="15">
        <f>IF(DF28,DF28*(VLOOKUP(DF$1,Conditions!$A:$CT,MATCH($B46&amp;"_m1",Conditions!$S$1:$CT$1,0)+Conditions!$Q$2,FALSE)*DF$19+DF$18*VLOOKUP(DF$1,Conditions!$A:$CT,MATCH($B46&amp;"_m2",Conditions!$S$1:$CT$1,0)+Conditions!$Q$2,FALSE))+VLOOKUP(DF$1,Conditions!$A:$CT,MATCH($B46&amp;"_b",Conditions!$S$1:$CT$1,0)+Conditions!$Q$2,FALSE),"")</f>
        <v>1.7351535572946865E-4</v>
      </c>
      <c r="DG46" s="15">
        <f>IF(DG28,DG28*(VLOOKUP(DG$1,Conditions!$A:$CT,MATCH($B46&amp;"_m1",Conditions!$S$1:$CT$1,0)+Conditions!$Q$2,FALSE)*DG$19+DG$18*VLOOKUP(DG$1,Conditions!$A:$CT,MATCH($B46&amp;"_m2",Conditions!$S$1:$CT$1,0)+Conditions!$Q$2,FALSE))+VLOOKUP(DG$1,Conditions!$A:$CT,MATCH($B46&amp;"_b",Conditions!$S$1:$CT$1,0)+Conditions!$Q$2,FALSE),"")</f>
        <v>1.779638940829125E-4</v>
      </c>
      <c r="DH46" s="15">
        <f>IF(DH28,DH28*(VLOOKUP(DH$1,Conditions!$A:$CT,MATCH($B46&amp;"_m1",Conditions!$S$1:$CT$1,0)+Conditions!$Q$2,FALSE)*DH$19+DH$18*VLOOKUP(DH$1,Conditions!$A:$CT,MATCH($B46&amp;"_m2",Conditions!$S$1:$CT$1,0)+Conditions!$Q$2,FALSE))+VLOOKUP(DH$1,Conditions!$A:$CT,MATCH($B46&amp;"_b",Conditions!$S$1:$CT$1,0)+Conditions!$Q$2,FALSE),"")</f>
        <v>1.6016974066913704E-4</v>
      </c>
      <c r="DI46" s="15">
        <f>IF(DI28,DI28*(VLOOKUP(DI$1,Conditions!$A:$CT,MATCH($B46&amp;"_m1",Conditions!$S$1:$CT$1,0)+Conditions!$Q$2,FALSE)*DI$19+DI$18*VLOOKUP(DI$1,Conditions!$A:$CT,MATCH($B46&amp;"_m2",Conditions!$S$1:$CT$1,0)+Conditions!$Q$2,FALSE))+VLOOKUP(DI$1,Conditions!$A:$CT,MATCH($B46&amp;"_b",Conditions!$S$1:$CT$1,0)+Conditions!$Q$2,FALSE),"")</f>
        <v>1.6461827902258092E-4</v>
      </c>
      <c r="DJ46" s="15">
        <f>IF(DJ28,DJ28*(VLOOKUP(DJ$1,Conditions!$A:$CT,MATCH($B46&amp;"_m1",Conditions!$S$1:$CT$1,0)+Conditions!$Q$2,FALSE)*DJ$19+DJ$18*VLOOKUP(DJ$1,Conditions!$A:$CT,MATCH($B46&amp;"_m2",Conditions!$S$1:$CT$1,0)+Conditions!$Q$2,FALSE))+VLOOKUP(DJ$1,Conditions!$A:$CT,MATCH($B46&amp;"_b",Conditions!$S$1:$CT$1,0)+Conditions!$Q$2,FALSE),"")</f>
        <v>1.4237558725536159E-4</v>
      </c>
      <c r="DK46" s="15">
        <f>IF(DK28,DK28*(VLOOKUP(DK$1,Conditions!$A:$CT,MATCH($B46&amp;"_m1",Conditions!$S$1:$CT$1,0)+Conditions!$Q$2,FALSE)*DK$19+DK$18*VLOOKUP(DK$1,Conditions!$A:$CT,MATCH($B46&amp;"_m2",Conditions!$S$1:$CT$1,0)+Conditions!$Q$2,FALSE))+VLOOKUP(DK$1,Conditions!$A:$CT,MATCH($B46&amp;"_b",Conditions!$S$1:$CT$1,0)+Conditions!$Q$2,FALSE),"")</f>
        <v>1.5127266396224931E-4</v>
      </c>
      <c r="DL46" s="15">
        <f>IF(DL28,DL28*(VLOOKUP(DL$1,Conditions!$A:$CT,MATCH($B46&amp;"_m1",Conditions!$S$1:$CT$1,0)+Conditions!$Q$2,FALSE)*DL$19+DL$18*VLOOKUP(DL$1,Conditions!$A:$CT,MATCH($B46&amp;"_m2",Conditions!$S$1:$CT$1,0)+Conditions!$Q$2,FALSE))+VLOOKUP(DL$1,Conditions!$A:$CT,MATCH($B46&amp;"_b",Conditions!$S$1:$CT$1,0)+Conditions!$Q$2,FALSE),"")</f>
        <v>1.4237558725536159E-4</v>
      </c>
      <c r="DM46" s="15">
        <f>IF(DM28,DM28*(VLOOKUP(DM$1,Conditions!$A:$CT,MATCH($B46&amp;"_m1",Conditions!$S$1:$CT$1,0)+Conditions!$Q$2,FALSE)*DM$19+DM$18*VLOOKUP(DM$1,Conditions!$A:$CT,MATCH($B46&amp;"_m2",Conditions!$S$1:$CT$1,0)+Conditions!$Q$2,FALSE))+VLOOKUP(DM$1,Conditions!$A:$CT,MATCH($B46&amp;"_b",Conditions!$S$1:$CT$1,0)+Conditions!$Q$2,FALSE),"")</f>
        <v>1.4682412560880546E-4</v>
      </c>
      <c r="DN46" s="15">
        <f>IF(DN28,DN28*(VLOOKUP(DN$1,Conditions!$A:$CT,MATCH($B46&amp;"_m1",Conditions!$S$1:$CT$1,0)+Conditions!$Q$2,FALSE)*DN$19+DN$18*VLOOKUP(DN$1,Conditions!$A:$CT,MATCH($B46&amp;"_m2",Conditions!$S$1:$CT$1,0)+Conditions!$Q$2,FALSE))+VLOOKUP(DN$1,Conditions!$A:$CT,MATCH($B46&amp;"_b",Conditions!$S$1:$CT$1,0)+Conditions!$Q$2,FALSE),"")</f>
        <v>1.5349693313897124E-4</v>
      </c>
      <c r="DO46" s="15">
        <f>IF(DO28,DO28*(VLOOKUP(DO$1,Conditions!$A:$CT,MATCH($B46&amp;"_m1",Conditions!$S$1:$CT$1,0)+Conditions!$Q$2,FALSE)*DO$19+DO$18*VLOOKUP(DO$1,Conditions!$A:$CT,MATCH($B46&amp;"_m2",Conditions!$S$1:$CT$1,0)+Conditions!$Q$2,FALSE))+VLOOKUP(DO$1,Conditions!$A:$CT,MATCH($B46&amp;"_b",Conditions!$S$1:$CT$1,0)+Conditions!$Q$2,FALSE),"")</f>
        <v>1.7351535572946865E-4</v>
      </c>
      <c r="DP46" s="15">
        <f>IF(DP28,DP28*(VLOOKUP(DP$1,Conditions!$A:$CT,MATCH($B46&amp;"_m1",Conditions!$S$1:$CT$1,0)+Conditions!$Q$2,FALSE)*DP$19+DP$18*VLOOKUP(DP$1,Conditions!$A:$CT,MATCH($B46&amp;"_m2",Conditions!$S$1:$CT$1,0)+Conditions!$Q$2,FALSE))+VLOOKUP(DP$1,Conditions!$A:$CT,MATCH($B46&amp;"_b",Conditions!$S$1:$CT$1,0)+Conditions!$Q$2,FALSE),"")</f>
        <v>1.4015131807863966E-4</v>
      </c>
      <c r="DQ46" s="15">
        <f>IF(DQ28,DQ28*(VLOOKUP(DQ$1,Conditions!$A:$CT,MATCH($B46&amp;"_m1",Conditions!$S$1:$CT$1,0)+Conditions!$Q$2,FALSE)*DQ$19+DQ$18*VLOOKUP(DQ$1,Conditions!$A:$CT,MATCH($B46&amp;"_m2",Conditions!$S$1:$CT$1,0)+Conditions!$Q$2,FALSE))+VLOOKUP(DQ$1,Conditions!$A:$CT,MATCH($B46&amp;"_b",Conditions!$S$1:$CT$1,0)+Conditions!$Q$2,FALSE),"")</f>
        <v>1.5794547149241512E-4</v>
      </c>
      <c r="DR46" s="15">
        <f>IF(DR28,DR28*(VLOOKUP(DR$1,Conditions!$A:$CT,MATCH($B46&amp;"_m1",Conditions!$S$1:$CT$1,0)+Conditions!$Q$2,FALSE)*DR$19+DR$18*VLOOKUP(DR$1,Conditions!$A:$CT,MATCH($B46&amp;"_m2",Conditions!$S$1:$CT$1,0)+Conditions!$Q$2,FALSE))+VLOOKUP(DR$1,Conditions!$A:$CT,MATCH($B46&amp;"_b",Conditions!$S$1:$CT$1,0)+Conditions!$Q$2,FALSE),"")</f>
        <v>1.4904839478552739E-4</v>
      </c>
      <c r="DS46" s="15">
        <f>IF(DS28,DS28*(VLOOKUP(DS$1,Conditions!$A:$CT,MATCH($B46&amp;"_m1",Conditions!$S$1:$CT$1,0)+Conditions!$Q$2,FALSE)*DS$19+DS$18*VLOOKUP(DS$1,Conditions!$A:$CT,MATCH($B46&amp;"_m2",Conditions!$S$1:$CT$1,0)+Conditions!$Q$2,FALSE))+VLOOKUP(DS$1,Conditions!$A:$CT,MATCH($B46&amp;"_b",Conditions!$S$1:$CT$1,0)+Conditions!$Q$2,FALSE),"")</f>
        <v>1.4237558725536159E-4</v>
      </c>
      <c r="DT46" s="15">
        <f>IF(DT28,DT28*(VLOOKUP(DT$1,Conditions!$A:$CT,MATCH($B46&amp;"_m1",Conditions!$S$1:$CT$1,0)+Conditions!$Q$2,FALSE)*DT$19+DT$18*VLOOKUP(DT$1,Conditions!$A:$CT,MATCH($B46&amp;"_m2",Conditions!$S$1:$CT$1,0)+Conditions!$Q$2,FALSE))+VLOOKUP(DT$1,Conditions!$A:$CT,MATCH($B46&amp;"_b",Conditions!$S$1:$CT$1,0)+Conditions!$Q$2,FALSE),"")</f>
        <v>1.5127266396224931E-4</v>
      </c>
      <c r="DU46" s="15">
        <f>IF(DU28,DU28*(VLOOKUP(DU$1,Conditions!$A:$CT,MATCH($B46&amp;"_m1",Conditions!$S$1:$CT$1,0)+Conditions!$Q$2,FALSE)*DU$19+DU$18*VLOOKUP(DU$1,Conditions!$A:$CT,MATCH($B46&amp;"_m2",Conditions!$S$1:$CT$1,0)+Conditions!$Q$2,FALSE))+VLOOKUP(DU$1,Conditions!$A:$CT,MATCH($B46&amp;"_b",Conditions!$S$1:$CT$1,0)+Conditions!$Q$2,FALSE),"")</f>
        <v>1.62394009845859E-4</v>
      </c>
      <c r="DV46" s="15">
        <f>IF(DV28,DV28*(VLOOKUP(DV$1,Conditions!$A:$CT,MATCH($B46&amp;"_m1",Conditions!$S$1:$CT$1,0)+Conditions!$Q$2,FALSE)*DV$19+DV$18*VLOOKUP(DV$1,Conditions!$A:$CT,MATCH($B46&amp;"_m2",Conditions!$S$1:$CT$1,0)+Conditions!$Q$2,FALSE))+VLOOKUP(DV$1,Conditions!$A:$CT,MATCH($B46&amp;"_b",Conditions!$S$1:$CT$1,0)+Conditions!$Q$2,FALSE),"")</f>
        <v>1.4682412560880546E-4</v>
      </c>
      <c r="DW46" s="15">
        <f>IF(DW28,DW28*(VLOOKUP(DW$1,Conditions!$A:$CT,MATCH($B46&amp;"_m1",Conditions!$S$1:$CT$1,0)+Conditions!$Q$2,FALSE)*DW$19+DW$18*VLOOKUP(DW$1,Conditions!$A:$CT,MATCH($B46&amp;"_m2",Conditions!$S$1:$CT$1,0)+Conditions!$Q$2,FALSE))+VLOOKUP(DW$1,Conditions!$A:$CT,MATCH($B46&amp;"_b",Conditions!$S$1:$CT$1,0)+Conditions!$Q$2,FALSE),"")</f>
        <v>1.5572120231569317E-4</v>
      </c>
      <c r="DX46" s="15">
        <f>IF(DX28,DX28*(VLOOKUP(DX$1,Conditions!$A:$CT,MATCH($B46&amp;"_m1",Conditions!$S$1:$CT$1,0)+Conditions!$Q$2,FALSE)*DX$19+DX$18*VLOOKUP(DX$1,Conditions!$A:$CT,MATCH($B46&amp;"_m2",Conditions!$S$1:$CT$1,0)+Conditions!$Q$2,FALSE))+VLOOKUP(DX$1,Conditions!$A:$CT,MATCH($B46&amp;"_b",Conditions!$S$1:$CT$1,0)+Conditions!$Q$2,FALSE),"")</f>
        <v>1.5349693313897124E-4</v>
      </c>
      <c r="DY46" s="15">
        <f>IF(DY28,DY28*(VLOOKUP(DY$1,Conditions!$A:$CT,MATCH($B46&amp;"_m1",Conditions!$S$1:$CT$1,0)+Conditions!$Q$2,FALSE)*DY$19+DY$18*VLOOKUP(DY$1,Conditions!$A:$CT,MATCH($B46&amp;"_m2",Conditions!$S$1:$CT$1,0)+Conditions!$Q$2,FALSE))+VLOOKUP(DY$1,Conditions!$A:$CT,MATCH($B46&amp;"_b",Conditions!$S$1:$CT$1,0)+Conditions!$Q$2,FALSE),"")</f>
        <v>1.6016974066913704E-4</v>
      </c>
      <c r="DZ46" s="15">
        <f>IF(DZ28,DZ28*(VLOOKUP(DZ$1,Conditions!$A:$CT,MATCH($B46&amp;"_m1",Conditions!$S$1:$CT$1,0)+Conditions!$Q$2,FALSE)*DZ$19+DZ$18*VLOOKUP(DZ$1,Conditions!$A:$CT,MATCH($B46&amp;"_m2",Conditions!$S$1:$CT$1,0)+Conditions!$Q$2,FALSE))+VLOOKUP(DZ$1,Conditions!$A:$CT,MATCH($B46&amp;"_b",Conditions!$S$1:$CT$1,0)+Conditions!$Q$2,FALSE),"")</f>
        <v>1.5572120231569317E-4</v>
      </c>
      <c r="EA46" s="15">
        <f>IF(EA28,EA28*(VLOOKUP(EA$1,Conditions!$A:$CT,MATCH($B46&amp;"_m1",Conditions!$S$1:$CT$1,0)+Conditions!$Q$2,FALSE)*EA$19+EA$18*VLOOKUP(EA$1,Conditions!$A:$CT,MATCH($B46&amp;"_m2",Conditions!$S$1:$CT$1,0)+Conditions!$Q$2,FALSE))+VLOOKUP(EA$1,Conditions!$A:$CT,MATCH($B46&amp;"_b",Conditions!$S$1:$CT$1,0)+Conditions!$Q$2,FALSE),"")</f>
        <v>1.429523708473826E-4</v>
      </c>
      <c r="EB46" s="15">
        <f>IF(EB28,EB28*(VLOOKUP(EB$1,Conditions!$A:$CT,MATCH($B46&amp;"_m1",Conditions!$S$1:$CT$1,0)+Conditions!$Q$2,FALSE)*EB$19+EB$18*VLOOKUP(EB$1,Conditions!$A:$CT,MATCH($B46&amp;"_m2",Conditions!$S$1:$CT$1,0)+Conditions!$Q$2,FALSE))+VLOOKUP(EB$1,Conditions!$A:$CT,MATCH($B46&amp;"_b",Conditions!$S$1:$CT$1,0)+Conditions!$Q$2,FALSE),"")</f>
        <v>1.7422672215962792E-4</v>
      </c>
      <c r="EC46" s="15">
        <f>IF(EC28,EC28*(VLOOKUP(EC$1,Conditions!$A:$CT,MATCH($B46&amp;"_m1",Conditions!$S$1:$CT$1,0)+Conditions!$Q$2,FALSE)*EC$19+EC$18*VLOOKUP(EC$1,Conditions!$A:$CT,MATCH($B46&amp;"_m2",Conditions!$S$1:$CT$1,0)+Conditions!$Q$2,FALSE))+VLOOKUP(EC$1,Conditions!$A:$CT,MATCH($B46&amp;"_b",Conditions!$S$1:$CT$1,0)+Conditions!$Q$2,FALSE),"")</f>
        <v>1.2061354848149311E-4</v>
      </c>
      <c r="ED46" s="15">
        <f>IF(ED28,ED28*(VLOOKUP(ED$1,Conditions!$A:$CT,MATCH($B46&amp;"_m1",Conditions!$S$1:$CT$1,0)+Conditions!$Q$2,FALSE)*ED$19+ED$18*VLOOKUP(ED$1,Conditions!$A:$CT,MATCH($B46&amp;"_m2",Conditions!$S$1:$CT$1,0)+Conditions!$Q$2,FALSE))+VLOOKUP(ED$1,Conditions!$A:$CT,MATCH($B46&amp;"_b",Conditions!$S$1:$CT$1,0)+Conditions!$Q$2,FALSE),"")</f>
        <v>1.2061354848149311E-4</v>
      </c>
      <c r="EE46" s="15">
        <f>IF(EE28,EE28*(VLOOKUP(EE$1,Conditions!$A:$CT,MATCH($B46&amp;"_m1",Conditions!$S$1:$CT$1,0)+Conditions!$Q$2,FALSE)*EE$19+EE$18*VLOOKUP(EE$1,Conditions!$A:$CT,MATCH($B46&amp;"_m2",Conditions!$S$1:$CT$1,0)+Conditions!$Q$2,FALSE))+VLOOKUP(EE$1,Conditions!$A:$CT,MATCH($B46&amp;"_b",Conditions!$S$1:$CT$1,0)+Conditions!$Q$2,FALSE),"")</f>
        <v>1.25081312954671E-4</v>
      </c>
      <c r="EF46" s="15">
        <f>IF(EF28,EF28*(VLOOKUP(EF$1,Conditions!$A:$CT,MATCH($B46&amp;"_m1",Conditions!$S$1:$CT$1,0)+Conditions!$Q$2,FALSE)*EF$19+EF$18*VLOOKUP(EF$1,Conditions!$A:$CT,MATCH($B46&amp;"_m2",Conditions!$S$1:$CT$1,0)+Conditions!$Q$2,FALSE))+VLOOKUP(EF$1,Conditions!$A:$CT,MATCH($B46&amp;"_b",Conditions!$S$1:$CT$1,0)+Conditions!$Q$2,FALSE),"")</f>
        <v>1.2284743071808203E-4</v>
      </c>
      <c r="EG46" s="15">
        <f>IF(EG28,EG28*(VLOOKUP(EG$1,Conditions!$A:$CT,MATCH($B46&amp;"_m1",Conditions!$S$1:$CT$1,0)+Conditions!$Q$2,FALSE)*EG$19+EG$18*VLOOKUP(EG$1,Conditions!$A:$CT,MATCH($B46&amp;"_m2",Conditions!$S$1:$CT$1,0)+Conditions!$Q$2,FALSE))+VLOOKUP(EG$1,Conditions!$A:$CT,MATCH($B46&amp;"_b",Conditions!$S$1:$CT$1,0)+Conditions!$Q$2,FALSE),"")</f>
        <v>1.2061354848149311E-4</v>
      </c>
      <c r="EH46" s="15">
        <f>IF(EH28,EH28*(VLOOKUP(EH$1,Conditions!$A:$CT,MATCH($B46&amp;"_m1",Conditions!$S$1:$CT$1,0)+Conditions!$Q$2,FALSE)*EH$19+EH$18*VLOOKUP(EH$1,Conditions!$A:$CT,MATCH($B46&amp;"_m2",Conditions!$S$1:$CT$1,0)+Conditions!$Q$2,FALSE))+VLOOKUP(EH$1,Conditions!$A:$CT,MATCH($B46&amp;"_b",Conditions!$S$1:$CT$1,0)+Conditions!$Q$2,FALSE),"")</f>
        <v>1.2061354848149311E-4</v>
      </c>
      <c r="EI46" s="15">
        <f>IF(EI28,EI28*(VLOOKUP(EI$1,Conditions!$A:$CT,MATCH($B46&amp;"_m1",Conditions!$S$1:$CT$1,0)+Conditions!$Q$2,FALSE)*EI$19+EI$18*VLOOKUP(EI$1,Conditions!$A:$CT,MATCH($B46&amp;"_m2",Conditions!$S$1:$CT$1,0)+Conditions!$Q$2,FALSE))+VLOOKUP(EI$1,Conditions!$A:$CT,MATCH($B46&amp;"_b",Conditions!$S$1:$CT$1,0)+Conditions!$Q$2,FALSE),"")</f>
        <v>1.2284743071808203E-4</v>
      </c>
      <c r="EJ46" s="15">
        <f>IF(EJ28,EJ28*(VLOOKUP(EJ$1,Conditions!$A:$CT,MATCH($B46&amp;"_m1",Conditions!$S$1:$CT$1,0)+Conditions!$Q$2,FALSE)*EJ$19+EJ$18*VLOOKUP(EJ$1,Conditions!$A:$CT,MATCH($B46&amp;"_m2",Conditions!$S$1:$CT$1,0)+Conditions!$Q$2,FALSE))+VLOOKUP(EJ$1,Conditions!$A:$CT,MATCH($B46&amp;"_b",Conditions!$S$1:$CT$1,0)+Conditions!$Q$2,FALSE),"")</f>
        <v>1.2061354848149311E-4</v>
      </c>
      <c r="EK46" s="15">
        <f>IF(EK28,EK28*(VLOOKUP(EK$1,Conditions!$A:$CT,MATCH($B46&amp;"_m1",Conditions!$S$1:$CT$1,0)+Conditions!$Q$2,FALSE)*EK$19+EK$18*VLOOKUP(EK$1,Conditions!$A:$CT,MATCH($B46&amp;"_m2",Conditions!$S$1:$CT$1,0)+Conditions!$Q$2,FALSE))+VLOOKUP(EK$1,Conditions!$A:$CT,MATCH($B46&amp;"_b",Conditions!$S$1:$CT$1,0)+Conditions!$Q$2,FALSE),"")</f>
        <v>1.1190055637542481E-4</v>
      </c>
      <c r="EL46" s="15">
        <f>IF(EL28,EL28*(VLOOKUP(EL$1,Conditions!$A:$CT,MATCH($B46&amp;"_m1",Conditions!$S$1:$CT$1,0)+Conditions!$Q$2,FALSE)*EL$19+EL$18*VLOOKUP(EL$1,Conditions!$A:$CT,MATCH($B46&amp;"_m2",Conditions!$S$1:$CT$1,0)+Conditions!$Q$2,FALSE))+VLOOKUP(EL$1,Conditions!$A:$CT,MATCH($B46&amp;"_b",Conditions!$S$1:$CT$1,0)+Conditions!$Q$2,FALSE),"")</f>
        <v>1.3652647630927638E-4</v>
      </c>
      <c r="EM46" s="15">
        <f>IF(EM28,EM28*(VLOOKUP(EM$1,Conditions!$A:$CT,MATCH($B46&amp;"_m1",Conditions!$S$1:$CT$1,0)+Conditions!$Q$2,FALSE)*EM$19+EM$18*VLOOKUP(EM$1,Conditions!$A:$CT,MATCH($B46&amp;"_m2",Conditions!$S$1:$CT$1,0)+Conditions!$Q$2,FALSE))+VLOOKUP(EM$1,Conditions!$A:$CT,MATCH($B46&amp;"_b",Conditions!$S$1:$CT$1,0)+Conditions!$Q$2,FALSE),"")</f>
        <v>1.3428775631528985E-4</v>
      </c>
      <c r="EN46" s="15">
        <f>IF(EN28,EN28*(VLOOKUP(EN$1,Conditions!$A:$CT,MATCH($B46&amp;"_m1",Conditions!$S$1:$CT$1,0)+Conditions!$Q$2,FALSE)*EN$19+EN$18*VLOOKUP(EN$1,Conditions!$A:$CT,MATCH($B46&amp;"_m2",Conditions!$S$1:$CT$1,0)+Conditions!$Q$2,FALSE))+VLOOKUP(EN$1,Conditions!$A:$CT,MATCH($B46&amp;"_b",Conditions!$S$1:$CT$1,0)+Conditions!$Q$2,FALSE),"")</f>
        <v>1.432426362912359E-4</v>
      </c>
      <c r="EO46" s="15">
        <f>IF(EO28,EO28*(VLOOKUP(EO$1,Conditions!$A:$CT,MATCH($B46&amp;"_m1",Conditions!$S$1:$CT$1,0)+Conditions!$Q$2,FALSE)*EO$19+EO$18*VLOOKUP(EO$1,Conditions!$A:$CT,MATCH($B46&amp;"_m2",Conditions!$S$1:$CT$1,0)+Conditions!$Q$2,FALSE))+VLOOKUP(EO$1,Conditions!$A:$CT,MATCH($B46&amp;"_b",Conditions!$S$1:$CT$1,0)+Conditions!$Q$2,FALSE),"")</f>
        <v>1.3652647630927638E-4</v>
      </c>
      <c r="EP46" s="15">
        <f>IF(EP28,EP28*(VLOOKUP(EP$1,Conditions!$A:$CT,MATCH($B46&amp;"_m1",Conditions!$S$1:$CT$1,0)+Conditions!$Q$2,FALSE)*EP$19+EP$18*VLOOKUP(EP$1,Conditions!$A:$CT,MATCH($B46&amp;"_m2",Conditions!$S$1:$CT$1,0)+Conditions!$Q$2,FALSE))+VLOOKUP(EP$1,Conditions!$A:$CT,MATCH($B46&amp;"_b",Conditions!$S$1:$CT$1,0)+Conditions!$Q$2,FALSE),"")</f>
        <v>1.3652647630927638E-4</v>
      </c>
      <c r="EQ46" s="15">
        <f>IF(EQ28,EQ28*(VLOOKUP(EQ$1,Conditions!$A:$CT,MATCH($B46&amp;"_m1",Conditions!$S$1:$CT$1,0)+Conditions!$Q$2,FALSE)*EQ$19+EQ$18*VLOOKUP(EQ$1,Conditions!$A:$CT,MATCH($B46&amp;"_m2",Conditions!$S$1:$CT$1,0)+Conditions!$Q$2,FALSE))+VLOOKUP(EQ$1,Conditions!$A:$CT,MATCH($B46&amp;"_b",Conditions!$S$1:$CT$1,0)+Conditions!$Q$2,FALSE),"")</f>
        <v>1.3876519630326287E-4</v>
      </c>
      <c r="ER46" s="15">
        <f>IF(ER28,ER28*(VLOOKUP(ER$1,Conditions!$A:$CT,MATCH($B46&amp;"_m1",Conditions!$S$1:$CT$1,0)+Conditions!$Q$2,FALSE)*ER$19+ER$18*VLOOKUP(ER$1,Conditions!$A:$CT,MATCH($B46&amp;"_m2",Conditions!$S$1:$CT$1,0)+Conditions!$Q$2,FALSE))+VLOOKUP(ER$1,Conditions!$A:$CT,MATCH($B46&amp;"_b",Conditions!$S$1:$CT$1,0)+Conditions!$Q$2,FALSE),"")</f>
        <v>1.4565903252454314E-4</v>
      </c>
      <c r="ES46" s="15">
        <f>IF(ES28,ES28*(VLOOKUP(ES$1,Conditions!$A:$CT,MATCH($B46&amp;"_m1",Conditions!$S$1:$CT$1,0)+Conditions!$Q$2,FALSE)*ES$19+ES$18*VLOOKUP(ES$1,Conditions!$A:$CT,MATCH($B46&amp;"_m2",Conditions!$S$1:$CT$1,0)+Conditions!$Q$2,FALSE))+VLOOKUP(ES$1,Conditions!$A:$CT,MATCH($B46&amp;"_b",Conditions!$S$1:$CT$1,0)+Conditions!$Q$2,FALSE),"")</f>
        <v>1.3893413436687934E-4</v>
      </c>
      <c r="ET46" s="15">
        <f>IF(ET28,ET28*(VLOOKUP(ET$1,Conditions!$A:$CT,MATCH($B46&amp;"_m1",Conditions!$S$1:$CT$1,0)+Conditions!$Q$2,FALSE)*ET$19+ET$18*VLOOKUP(ET$1,Conditions!$A:$CT,MATCH($B46&amp;"_m2",Conditions!$S$1:$CT$1,0)+Conditions!$Q$2,FALSE))+VLOOKUP(ET$1,Conditions!$A:$CT,MATCH($B46&amp;"_b",Conditions!$S$1:$CT$1,0)+Conditions!$Q$2,FALSE),"")</f>
        <v>1.3669250164765806E-4</v>
      </c>
      <c r="EU46" s="15">
        <f>IF(EU28,EU28*(VLOOKUP(EU$1,Conditions!$A:$CT,MATCH($B46&amp;"_m1",Conditions!$S$1:$CT$1,0)+Conditions!$Q$2,FALSE)*EU$19+EU$18*VLOOKUP(EU$1,Conditions!$A:$CT,MATCH($B46&amp;"_m2",Conditions!$S$1:$CT$1,0)+Conditions!$Q$2,FALSE))+VLOOKUP(EU$1,Conditions!$A:$CT,MATCH($B46&amp;"_b",Conditions!$S$1:$CT$1,0)+Conditions!$Q$2,FALSE),"")</f>
        <v>1.3669250164765806E-4</v>
      </c>
      <c r="EV46" s="15">
        <f>IF(EV28,EV28*(VLOOKUP(EV$1,Conditions!$A:$CT,MATCH($B46&amp;"_m1",Conditions!$S$1:$CT$1,0)+Conditions!$Q$2,FALSE)*EV$19+EV$18*VLOOKUP(EV$1,Conditions!$A:$CT,MATCH($B46&amp;"_m2",Conditions!$S$1:$CT$1,0)+Conditions!$Q$2,FALSE))+VLOOKUP(EV$1,Conditions!$A:$CT,MATCH($B46&amp;"_b",Conditions!$S$1:$CT$1,0)+Conditions!$Q$2,FALSE),"")</f>
        <v>1.3893413436687934E-4</v>
      </c>
      <c r="EW46" s="15">
        <f>IF(EW28,EW28*(VLOOKUP(EW$1,Conditions!$A:$CT,MATCH($B46&amp;"_m1",Conditions!$S$1:$CT$1,0)+Conditions!$Q$2,FALSE)*EW$19+EW$18*VLOOKUP(EW$1,Conditions!$A:$CT,MATCH($B46&amp;"_m2",Conditions!$S$1:$CT$1,0)+Conditions!$Q$2,FALSE))+VLOOKUP(EW$1,Conditions!$A:$CT,MATCH($B46&amp;"_b",Conditions!$S$1:$CT$1,0)+Conditions!$Q$2,FALSE),"")</f>
        <v>1.3893413436687934E-4</v>
      </c>
      <c r="EX46" s="15">
        <f>IF(EX28,EX28*(VLOOKUP(EX$1,Conditions!$A:$CT,MATCH($B46&amp;"_m1",Conditions!$S$1:$CT$1,0)+Conditions!$Q$2,FALSE)*EX$19+EX$18*VLOOKUP(EX$1,Conditions!$A:$CT,MATCH($B46&amp;"_m2",Conditions!$S$1:$CT$1,0)+Conditions!$Q$2,FALSE))+VLOOKUP(EX$1,Conditions!$A:$CT,MATCH($B46&amp;"_b",Conditions!$S$1:$CT$1,0)+Conditions!$Q$2,FALSE),"")</f>
        <v>1.3220923620921551E-4</v>
      </c>
      <c r="EY46" s="15">
        <f>IF(EY28,EY28*(VLOOKUP(EY$1,Conditions!$A:$CT,MATCH($B46&amp;"_m1",Conditions!$S$1:$CT$1,0)+Conditions!$Q$2,FALSE)*EY$19+EY$18*VLOOKUP(EY$1,Conditions!$A:$CT,MATCH($B46&amp;"_m2",Conditions!$S$1:$CT$1,0)+Conditions!$Q$2,FALSE))+VLOOKUP(EY$1,Conditions!$A:$CT,MATCH($B46&amp;"_b",Conditions!$S$1:$CT$1,0)+Conditions!$Q$2,FALSE),"")</f>
        <v>1.3669250164765806E-4</v>
      </c>
      <c r="EZ46" s="15">
        <f>IF(EZ28,EZ28*(VLOOKUP(EZ$1,Conditions!$A:$CT,MATCH($B46&amp;"_m1",Conditions!$S$1:$CT$1,0)+Conditions!$Q$2,FALSE)*EZ$19+EZ$18*VLOOKUP(EZ$1,Conditions!$A:$CT,MATCH($B46&amp;"_m2",Conditions!$S$1:$CT$1,0)+Conditions!$Q$2,FALSE))+VLOOKUP(EZ$1,Conditions!$A:$CT,MATCH($B46&amp;"_b",Conditions!$S$1:$CT$1,0)+Conditions!$Q$2,FALSE),"")</f>
        <v>1.4117576708610062E-4</v>
      </c>
      <c r="FA46" s="15">
        <f>IF(FA28,FA28*(VLOOKUP(FA$1,Conditions!$A:$CT,MATCH($B46&amp;"_m1",Conditions!$S$1:$CT$1,0)+Conditions!$Q$2,FALSE)*FA$19+FA$18*VLOOKUP(FA$1,Conditions!$A:$CT,MATCH($B46&amp;"_m2",Conditions!$S$1:$CT$1,0)+Conditions!$Q$2,FALSE))+VLOOKUP(FA$1,Conditions!$A:$CT,MATCH($B46&amp;"_b",Conditions!$S$1:$CT$1,0)+Conditions!$Q$2,FALSE),"")</f>
        <v>1.3893413436687934E-4</v>
      </c>
      <c r="FB46" s="15">
        <f>IF(FB28,FB28*(VLOOKUP(FB$1,Conditions!$A:$CT,MATCH($B46&amp;"_m1",Conditions!$S$1:$CT$1,0)+Conditions!$Q$2,FALSE)*FB$19+FB$18*VLOOKUP(FB$1,Conditions!$A:$CT,MATCH($B46&amp;"_m2",Conditions!$S$1:$CT$1,0)+Conditions!$Q$2,FALSE))+VLOOKUP(FB$1,Conditions!$A:$CT,MATCH($B46&amp;"_b",Conditions!$S$1:$CT$1,0)+Conditions!$Q$2,FALSE),"")</f>
        <v>1.3669250164765806E-4</v>
      </c>
      <c r="FC46" s="15">
        <f>IF(FC28,FC28*(VLOOKUP(FC$1,Conditions!$A:$CT,MATCH($B46&amp;"_m1",Conditions!$S$1:$CT$1,0)+Conditions!$Q$2,FALSE)*FC$19+FC$18*VLOOKUP(FC$1,Conditions!$A:$CT,MATCH($B46&amp;"_m2",Conditions!$S$1:$CT$1,0)+Conditions!$Q$2,FALSE))+VLOOKUP(FC$1,Conditions!$A:$CT,MATCH($B46&amp;"_b",Conditions!$S$1:$CT$1,0)+Conditions!$Q$2,FALSE),"")</f>
        <v>1.3893413436687934E-4</v>
      </c>
      <c r="FD46" s="15">
        <f>IF(FD28,FD28*(VLOOKUP(FD$1,Conditions!$A:$CT,MATCH($B46&amp;"_m1",Conditions!$S$1:$CT$1,0)+Conditions!$Q$2,FALSE)*FD$19+FD$18*VLOOKUP(FD$1,Conditions!$A:$CT,MATCH($B46&amp;"_m2",Conditions!$S$1:$CT$1,0)+Conditions!$Q$2,FALSE))+VLOOKUP(FD$1,Conditions!$A:$CT,MATCH($B46&amp;"_b",Conditions!$S$1:$CT$1,0)+Conditions!$Q$2,FALSE),"")</f>
        <v>1.3893413436687934E-4</v>
      </c>
      <c r="FE46" s="15">
        <f>IF(FE28,FE28*(VLOOKUP(FE$1,Conditions!$A:$CT,MATCH($B46&amp;"_m1",Conditions!$S$1:$CT$1,0)+Conditions!$Q$2,FALSE)*FE$19+FE$18*VLOOKUP(FE$1,Conditions!$A:$CT,MATCH($B46&amp;"_m2",Conditions!$S$1:$CT$1,0)+Conditions!$Q$2,FALSE))+VLOOKUP(FE$1,Conditions!$A:$CT,MATCH($B46&amp;"_b",Conditions!$S$1:$CT$1,0)+Conditions!$Q$2,FALSE),"")</f>
        <v>1.3445086892843679E-4</v>
      </c>
      <c r="FF46" s="15">
        <f>IF(FF28,FF28*(VLOOKUP(FF$1,Conditions!$A:$CT,MATCH($B46&amp;"_m1",Conditions!$S$1:$CT$1,0)+Conditions!$Q$2,FALSE)*FF$19+FF$18*VLOOKUP(FF$1,Conditions!$A:$CT,MATCH($B46&amp;"_m2",Conditions!$S$1:$CT$1,0)+Conditions!$Q$2,FALSE))+VLOOKUP(FF$1,Conditions!$A:$CT,MATCH($B46&amp;"_b",Conditions!$S$1:$CT$1,0)+Conditions!$Q$2,FALSE),"")</f>
        <v>1.3445086892843679E-4</v>
      </c>
      <c r="FG46" s="15">
        <f>IF(FG28,FG28*(VLOOKUP(FG$1,Conditions!$A:$CT,MATCH($B46&amp;"_m1",Conditions!$S$1:$CT$1,0)+Conditions!$Q$2,FALSE)*FG$19+FG$18*VLOOKUP(FG$1,Conditions!$A:$CT,MATCH($B46&amp;"_m2",Conditions!$S$1:$CT$1,0)+Conditions!$Q$2,FALSE))+VLOOKUP(FG$1,Conditions!$A:$CT,MATCH($B46&amp;"_b",Conditions!$S$1:$CT$1,0)+Conditions!$Q$2,FALSE),"")</f>
        <v>1.3893413436687934E-4</v>
      </c>
      <c r="FH46" s="15">
        <f>IF(FH28,FH28*(VLOOKUP(FH$1,Conditions!$A:$CT,MATCH($B46&amp;"_m1",Conditions!$S$1:$CT$1,0)+Conditions!$Q$2,FALSE)*FH$19+FH$18*VLOOKUP(FH$1,Conditions!$A:$CT,MATCH($B46&amp;"_m2",Conditions!$S$1:$CT$1,0)+Conditions!$Q$2,FALSE))+VLOOKUP(FH$1,Conditions!$A:$CT,MATCH($B46&amp;"_b",Conditions!$S$1:$CT$1,0)+Conditions!$Q$2,FALSE),"")</f>
        <v>1.3893413436687934E-4</v>
      </c>
      <c r="FI46" s="15">
        <f>IF(FI28,FI28*(VLOOKUP(FI$1,Conditions!$A:$CT,MATCH($B46&amp;"_m1",Conditions!$S$1:$CT$1,0)+Conditions!$Q$2,FALSE)*FI$19+FI$18*VLOOKUP(FI$1,Conditions!$A:$CT,MATCH($B46&amp;"_m2",Conditions!$S$1:$CT$1,0)+Conditions!$Q$2,FALSE))+VLOOKUP(FI$1,Conditions!$A:$CT,MATCH($B46&amp;"_b",Conditions!$S$1:$CT$1,0)+Conditions!$Q$2,FALSE),"")</f>
        <v>1.3445086892843679E-4</v>
      </c>
      <c r="FJ46" s="15">
        <f>IF(FJ28,FJ28*(VLOOKUP(FJ$1,Conditions!$A:$CT,MATCH($B46&amp;"_m1",Conditions!$S$1:$CT$1,0)+Conditions!$Q$2,FALSE)*FJ$19+FJ$18*VLOOKUP(FJ$1,Conditions!$A:$CT,MATCH($B46&amp;"_m2",Conditions!$S$1:$CT$1,0)+Conditions!$Q$2,FALSE))+VLOOKUP(FJ$1,Conditions!$A:$CT,MATCH($B46&amp;"_b",Conditions!$S$1:$CT$1,0)+Conditions!$Q$2,FALSE),"")</f>
        <v>1.3893413436687934E-4</v>
      </c>
      <c r="FK46" s="15">
        <f>IF(FK28,FK28*(VLOOKUP(FK$1,Conditions!$A:$CT,MATCH($B46&amp;"_m1",Conditions!$S$1:$CT$1,0)+Conditions!$Q$2,FALSE)*FK$19+FK$18*VLOOKUP(FK$1,Conditions!$A:$CT,MATCH($B46&amp;"_m2",Conditions!$S$1:$CT$1,0)+Conditions!$Q$2,FALSE))+VLOOKUP(FK$1,Conditions!$A:$CT,MATCH($B46&amp;"_b",Conditions!$S$1:$CT$1,0)+Conditions!$Q$2,FALSE),"")</f>
        <v>1.4117576708610062E-4</v>
      </c>
      <c r="FL46" s="15">
        <f>IF(FL28,FL28*(VLOOKUP(FL$1,Conditions!$A:$CT,MATCH($B46&amp;"_m1",Conditions!$S$1:$CT$1,0)+Conditions!$Q$2,FALSE)*FL$19+FL$18*VLOOKUP(FL$1,Conditions!$A:$CT,MATCH($B46&amp;"_m2",Conditions!$S$1:$CT$1,0)+Conditions!$Q$2,FALSE))+VLOOKUP(FL$1,Conditions!$A:$CT,MATCH($B46&amp;"_b",Conditions!$S$1:$CT$1,0)+Conditions!$Q$2,FALSE),"")</f>
        <v>1.3893413436687934E-4</v>
      </c>
      <c r="FM46" s="15">
        <f>IF(FM28,FM28*(VLOOKUP(FM$1,Conditions!$A:$CT,MATCH($B46&amp;"_m1",Conditions!$S$1:$CT$1,0)+Conditions!$Q$2,FALSE)*FM$19+FM$18*VLOOKUP(FM$1,Conditions!$A:$CT,MATCH($B46&amp;"_m2",Conditions!$S$1:$CT$1,0)+Conditions!$Q$2,FALSE))+VLOOKUP(FM$1,Conditions!$A:$CT,MATCH($B46&amp;"_b",Conditions!$S$1:$CT$1,0)+Conditions!$Q$2,FALSE),"")</f>
        <v>1.3893413436687934E-4</v>
      </c>
      <c r="FN46" s="15">
        <f>IF(FN28,FN28*(VLOOKUP(FN$1,Conditions!$A:$CT,MATCH($B46&amp;"_m1",Conditions!$S$1:$CT$1,0)+Conditions!$Q$2,FALSE)*FN$19+FN$18*VLOOKUP(FN$1,Conditions!$A:$CT,MATCH($B46&amp;"_m2",Conditions!$S$1:$CT$1,0)+Conditions!$Q$2,FALSE))+VLOOKUP(FN$1,Conditions!$A:$CT,MATCH($B46&amp;"_b",Conditions!$S$1:$CT$1,0)+Conditions!$Q$2,FALSE),"")</f>
        <v>1.3231626792534657E-4</v>
      </c>
      <c r="FO46" s="15">
        <f>IF(FO28,FO28*(VLOOKUP(FO$1,Conditions!$A:$CT,MATCH($B46&amp;"_m1",Conditions!$S$1:$CT$1,0)+Conditions!$Q$2,FALSE)*FO$19+FO$18*VLOOKUP(FO$1,Conditions!$A:$CT,MATCH($B46&amp;"_m2",Conditions!$S$1:$CT$1,0)+Conditions!$Q$2,FALSE))+VLOOKUP(FO$1,Conditions!$A:$CT,MATCH($B46&amp;"_b",Conditions!$S$1:$CT$1,0)+Conditions!$Q$2,FALSE),"")</f>
        <v>7.3983220414331548E-5</v>
      </c>
      <c r="FP46" s="15">
        <f>IF(FP28,FP28*(VLOOKUP(FP$1,Conditions!$A:$CT,MATCH($B46&amp;"_m1",Conditions!$S$1:$CT$1,0)+Conditions!$Q$2,FALSE)*FP$19+FP$18*VLOOKUP(FP$1,Conditions!$A:$CT,MATCH($B46&amp;"_m2",Conditions!$S$1:$CT$1,0)+Conditions!$Q$2,FALSE))+VLOOKUP(FP$1,Conditions!$A:$CT,MATCH($B46&amp;"_b",Conditions!$S$1:$CT$1,0)+Conditions!$Q$2,FALSE),"")</f>
        <v>1.4802131917831217E-4</v>
      </c>
      <c r="FQ46" s="15">
        <f>IF(FQ28,FQ28*(VLOOKUP(FQ$1,Conditions!$A:$CT,MATCH($B46&amp;"_m1",Conditions!$S$1:$CT$1,0)+Conditions!$Q$2,FALSE)*FQ$19+FQ$18*VLOOKUP(FQ$1,Conditions!$A:$CT,MATCH($B46&amp;"_m2",Conditions!$S$1:$CT$1,0)+Conditions!$Q$2,FALSE))+VLOOKUP(FQ$1,Conditions!$A:$CT,MATCH($B46&amp;"_b",Conditions!$S$1:$CT$1,0)+Conditions!$Q$2,FALSE),"")</f>
        <v>1.3455984667577021E-4</v>
      </c>
      <c r="FR46" s="15">
        <f>IF(FR28,FR28*(VLOOKUP(FR$1,Conditions!$A:$CT,MATCH($B46&amp;"_m1",Conditions!$S$1:$CT$1,0)+Conditions!$Q$2,FALSE)*FR$19+FR$18*VLOOKUP(FR$1,Conditions!$A:$CT,MATCH($B46&amp;"_m2",Conditions!$S$1:$CT$1,0)+Conditions!$Q$2,FALSE))+VLOOKUP(FR$1,Conditions!$A:$CT,MATCH($B46&amp;"_b",Conditions!$S$1:$CT$1,0)+Conditions!$Q$2,FALSE),"")</f>
        <v>1.3455984667577021E-4</v>
      </c>
      <c r="FS46" s="15">
        <f>IF(FS28,FS28*(VLOOKUP(FS$1,Conditions!$A:$CT,MATCH($B46&amp;"_m1",Conditions!$S$1:$CT$1,0)+Conditions!$Q$2,FALSE)*FS$19+FS$18*VLOOKUP(FS$1,Conditions!$A:$CT,MATCH($B46&amp;"_m2",Conditions!$S$1:$CT$1,0)+Conditions!$Q$2,FALSE))+VLOOKUP(FS$1,Conditions!$A:$CT,MATCH($B46&amp;"_b",Conditions!$S$1:$CT$1,0)+Conditions!$Q$2,FALSE),"")</f>
        <v>1.3904700417661752E-4</v>
      </c>
      <c r="FT46" s="15">
        <f>IF(FT28,FT28*(VLOOKUP(FT$1,Conditions!$A:$CT,MATCH($B46&amp;"_m1",Conditions!$S$1:$CT$1,0)+Conditions!$Q$2,FALSE)*FT$19+FT$18*VLOOKUP(FT$1,Conditions!$A:$CT,MATCH($B46&amp;"_m2",Conditions!$S$1:$CT$1,0)+Conditions!$Q$2,FALSE))+VLOOKUP(FT$1,Conditions!$A:$CT,MATCH($B46&amp;"_b",Conditions!$S$1:$CT$1,0)+Conditions!$Q$2,FALSE),"")</f>
        <v>1.3904700417661752E-4</v>
      </c>
      <c r="FU46" s="15">
        <f>IF(FU28,FU28*(VLOOKUP(FU$1,Conditions!$A:$CT,MATCH($B46&amp;"_m1",Conditions!$S$1:$CT$1,0)+Conditions!$Q$2,FALSE)*FU$19+FU$18*VLOOKUP(FU$1,Conditions!$A:$CT,MATCH($B46&amp;"_m2",Conditions!$S$1:$CT$1,0)+Conditions!$Q$2,FALSE))+VLOOKUP(FU$1,Conditions!$A:$CT,MATCH($B46&amp;"_b",Conditions!$S$1:$CT$1,0)+Conditions!$Q$2,FALSE),"")</f>
        <v>1.3680342542619388E-4</v>
      </c>
      <c r="FV46" s="15">
        <f>IF(FV28,FV28*(VLOOKUP(FV$1,Conditions!$A:$CT,MATCH($B46&amp;"_m1",Conditions!$S$1:$CT$1,0)+Conditions!$Q$2,FALSE)*FV$19+FV$18*VLOOKUP(FV$1,Conditions!$A:$CT,MATCH($B46&amp;"_m2",Conditions!$S$1:$CT$1,0)+Conditions!$Q$2,FALSE))+VLOOKUP(FV$1,Conditions!$A:$CT,MATCH($B46&amp;"_b",Conditions!$S$1:$CT$1,0)+Conditions!$Q$2,FALSE),"")</f>
        <v>3.0507183170796798E-4</v>
      </c>
      <c r="FW46" s="15">
        <f>IF(FW28,FW28*(VLOOKUP(FW$1,Conditions!$A:$CT,MATCH($B46&amp;"_m1",Conditions!$S$1:$CT$1,0)+Conditions!$Q$2,FALSE)*FW$19+FW$18*VLOOKUP(FW$1,Conditions!$A:$CT,MATCH($B46&amp;"_m2",Conditions!$S$1:$CT$1,0)+Conditions!$Q$2,FALSE))+VLOOKUP(FW$1,Conditions!$A:$CT,MATCH($B46&amp;"_b",Conditions!$S$1:$CT$1,0)+Conditions!$Q$2,FALSE),"")</f>
        <v>2.9834109545669705E-4</v>
      </c>
      <c r="FX46" s="15">
        <f>IF(FX28,FX28*(VLOOKUP(FX$1,Conditions!$A:$CT,MATCH($B46&amp;"_m1",Conditions!$S$1:$CT$1,0)+Conditions!$Q$2,FALSE)*FX$19+FX$18*VLOOKUP(FX$1,Conditions!$A:$CT,MATCH($B46&amp;"_m2",Conditions!$S$1:$CT$1,0)+Conditions!$Q$2,FALSE))+VLOOKUP(FX$1,Conditions!$A:$CT,MATCH($B46&amp;"_b",Conditions!$S$1:$CT$1,0)+Conditions!$Q$2,FALSE),"")</f>
        <v>2.6917457170118949E-4</v>
      </c>
      <c r="FY46" s="15">
        <f>IF(FY28,FY28*(VLOOKUP(FY$1,Conditions!$A:$CT,MATCH($B46&amp;"_m1",Conditions!$S$1:$CT$1,0)+Conditions!$Q$2,FALSE)*FY$19+FY$18*VLOOKUP(FY$1,Conditions!$A:$CT,MATCH($B46&amp;"_m2",Conditions!$S$1:$CT$1,0)+Conditions!$Q$2,FALSE))+VLOOKUP(FY$1,Conditions!$A:$CT,MATCH($B46&amp;"_b",Conditions!$S$1:$CT$1,0)+Conditions!$Q$2,FALSE),"")</f>
        <v>2.7141815045161313E-4</v>
      </c>
      <c r="FZ46" s="15">
        <f>IF(FZ28,FZ28*(VLOOKUP(FZ$1,Conditions!$A:$CT,MATCH($B46&amp;"_m1",Conditions!$S$1:$CT$1,0)+Conditions!$Q$2,FALSE)*FZ$19+FZ$18*VLOOKUP(FZ$1,Conditions!$A:$CT,MATCH($B46&amp;"_m2",Conditions!$S$1:$CT$1,0)+Conditions!$Q$2,FALSE))+VLOOKUP(FZ$1,Conditions!$A:$CT,MATCH($B46&amp;"_b",Conditions!$S$1:$CT$1,0)+Conditions!$Q$2,FALSE),"")</f>
        <v>2.7366172920203683E-4</v>
      </c>
      <c r="GA46" s="15">
        <f>IF(GA28,GA28*(VLOOKUP(GA$1,Conditions!$A:$CT,MATCH($B46&amp;"_m1",Conditions!$S$1:$CT$1,0)+Conditions!$Q$2,FALSE)*GA$19+GA$18*VLOOKUP(GA$1,Conditions!$A:$CT,MATCH($B46&amp;"_m2",Conditions!$S$1:$CT$1,0)+Conditions!$Q$2,FALSE))+VLOOKUP(GA$1,Conditions!$A:$CT,MATCH($B46&amp;"_b",Conditions!$S$1:$CT$1,0)+Conditions!$Q$2,FALSE),"")</f>
        <v>2.7366172920203683E-4</v>
      </c>
      <c r="GB46" s="15">
        <f>IF(GB28,GB28*(VLOOKUP(GB$1,Conditions!$A:$CT,MATCH($B46&amp;"_m1",Conditions!$S$1:$CT$1,0)+Conditions!$Q$2,FALSE)*GB$19+GB$18*VLOOKUP(GB$1,Conditions!$A:$CT,MATCH($B46&amp;"_m2",Conditions!$S$1:$CT$1,0)+Conditions!$Q$2,FALSE))+VLOOKUP(GB$1,Conditions!$A:$CT,MATCH($B46&amp;"_b",Conditions!$S$1:$CT$1,0)+Conditions!$Q$2,FALSE),"")</f>
        <v>2.6468741420034221E-4</v>
      </c>
      <c r="GC46" s="15">
        <f>IF(GC28,GC28*(VLOOKUP(GC$1,Conditions!$A:$CT,MATCH($B46&amp;"_m1",Conditions!$S$1:$CT$1,0)+Conditions!$Q$2,FALSE)*GC$19+GC$18*VLOOKUP(GC$1,Conditions!$A:$CT,MATCH($B46&amp;"_m2",Conditions!$S$1:$CT$1,0)+Conditions!$Q$2,FALSE))+VLOOKUP(GC$1,Conditions!$A:$CT,MATCH($B46&amp;"_b",Conditions!$S$1:$CT$1,0)+Conditions!$Q$2,FALSE),"")</f>
        <v>2.6468741420034221E-4</v>
      </c>
      <c r="GD46" s="15">
        <f>IF(GD28,GD28*(VLOOKUP(GD$1,Conditions!$A:$CT,MATCH($B46&amp;"_m1",Conditions!$S$1:$CT$1,0)+Conditions!$Q$2,FALSE)*GD$19+GD$18*VLOOKUP(GD$1,Conditions!$A:$CT,MATCH($B46&amp;"_m2",Conditions!$S$1:$CT$1,0)+Conditions!$Q$2,FALSE))+VLOOKUP(GD$1,Conditions!$A:$CT,MATCH($B46&amp;"_b",Conditions!$S$1:$CT$1,0)+Conditions!$Q$2,FALSE),"")</f>
        <v>2.6468741420034221E-4</v>
      </c>
      <c r="GE46" s="15">
        <f>IF(GE28,GE28*(VLOOKUP(GE$1,Conditions!$A:$CT,MATCH($B46&amp;"_m1",Conditions!$S$1:$CT$1,0)+Conditions!$Q$2,FALSE)*GE$19+GE$18*VLOOKUP(GE$1,Conditions!$A:$CT,MATCH($B46&amp;"_m2",Conditions!$S$1:$CT$1,0)+Conditions!$Q$2,FALSE))+VLOOKUP(GE$1,Conditions!$A:$CT,MATCH($B46&amp;"_b",Conditions!$S$1:$CT$1,0)+Conditions!$Q$2,FALSE),"")</f>
        <v>2.5571309919864758E-4</v>
      </c>
      <c r="GF46" s="15">
        <f>IF(GF28,GF28*(VLOOKUP(GF$1,Conditions!$A:$CT,MATCH($B46&amp;"_m1",Conditions!$S$1:$CT$1,0)+Conditions!$Q$2,FALSE)*GF$19+GF$18*VLOOKUP(GF$1,Conditions!$A:$CT,MATCH($B46&amp;"_m2",Conditions!$S$1:$CT$1,0)+Conditions!$Q$2,FALSE))+VLOOKUP(GF$1,Conditions!$A:$CT,MATCH($B46&amp;"_b",Conditions!$S$1:$CT$1,0)+Conditions!$Q$2,FALSE),"")</f>
        <v>2.5346952044822394E-4</v>
      </c>
      <c r="GG46" s="15">
        <f>IF(GG28,GG28*(VLOOKUP(GG$1,Conditions!$A:$CT,MATCH($B46&amp;"_m1",Conditions!$S$1:$CT$1,0)+Conditions!$Q$2,FALSE)*GG$19+GG$18*VLOOKUP(GG$1,Conditions!$A:$CT,MATCH($B46&amp;"_m2",Conditions!$S$1:$CT$1,0)+Conditions!$Q$2,FALSE))+VLOOKUP(GG$1,Conditions!$A:$CT,MATCH($B46&amp;"_b",Conditions!$S$1:$CT$1,0)+Conditions!$Q$2,FALSE),"")</f>
        <v>2.5346952044822394E-4</v>
      </c>
      <c r="GH46" s="15">
        <f>IF(GH28,GH28*(VLOOKUP(GH$1,Conditions!$A:$CT,MATCH($B46&amp;"_m1",Conditions!$S$1:$CT$1,0)+Conditions!$Q$2,FALSE)*GH$19+GH$18*VLOOKUP(GH$1,Conditions!$A:$CT,MATCH($B46&amp;"_m2",Conditions!$S$1:$CT$1,0)+Conditions!$Q$2,FALSE))+VLOOKUP(GH$1,Conditions!$A:$CT,MATCH($B46&amp;"_b",Conditions!$S$1:$CT$1,0)+Conditions!$Q$2,FALSE),"")</f>
        <v>2.5571309919864758E-4</v>
      </c>
      <c r="GI46" s="15">
        <f>IF(GI28,GI28*(VLOOKUP(GI$1,Conditions!$A:$CT,MATCH($B46&amp;"_m1",Conditions!$S$1:$CT$1,0)+Conditions!$Q$2,FALSE)*GI$19+GI$18*VLOOKUP(GI$1,Conditions!$A:$CT,MATCH($B46&amp;"_m2",Conditions!$S$1:$CT$1,0)+Conditions!$Q$2,FALSE))+VLOOKUP(GI$1,Conditions!$A:$CT,MATCH($B46&amp;"_b",Conditions!$S$1:$CT$1,0)+Conditions!$Q$2,FALSE),"")</f>
        <v>2.5346952044822394E-4</v>
      </c>
      <c r="GJ46" s="15">
        <f>IF(GJ28,GJ28*(VLOOKUP(GJ$1,Conditions!$A:$CT,MATCH($B46&amp;"_m1",Conditions!$S$1:$CT$1,0)+Conditions!$Q$2,FALSE)*GJ$19+GJ$18*VLOOKUP(GJ$1,Conditions!$A:$CT,MATCH($B46&amp;"_m2",Conditions!$S$1:$CT$1,0)+Conditions!$Q$2,FALSE))+VLOOKUP(GJ$1,Conditions!$A:$CT,MATCH($B46&amp;"_b",Conditions!$S$1:$CT$1,0)+Conditions!$Q$2,FALSE),"")</f>
        <v>2.6020025669949487E-4</v>
      </c>
      <c r="GK46" s="15">
        <f>IF(GK28,GK28*(VLOOKUP(GK$1,Conditions!$A:$CT,MATCH($B46&amp;"_m1",Conditions!$S$1:$CT$1,0)+Conditions!$Q$2,FALSE)*GK$19+GK$18*VLOOKUP(GK$1,Conditions!$A:$CT,MATCH($B46&amp;"_m2",Conditions!$S$1:$CT$1,0)+Conditions!$Q$2,FALSE))+VLOOKUP(GK$1,Conditions!$A:$CT,MATCH($B46&amp;"_b",Conditions!$S$1:$CT$1,0)+Conditions!$Q$2,FALSE),"")</f>
        <v>2.489823629473766E-4</v>
      </c>
      <c r="GL46" s="15">
        <f>IF(GL28,GL28*(VLOOKUP(GL$1,Conditions!$A:$CT,MATCH($B46&amp;"_m1",Conditions!$S$1:$CT$1,0)+Conditions!$Q$2,FALSE)*GL$19+GL$18*VLOOKUP(GL$1,Conditions!$A:$CT,MATCH($B46&amp;"_m2",Conditions!$S$1:$CT$1,0)+Conditions!$Q$2,FALSE))+VLOOKUP(GL$1,Conditions!$A:$CT,MATCH($B46&amp;"_b",Conditions!$S$1:$CT$1,0)+Conditions!$Q$2,FALSE),"")</f>
        <v>2.5571309919864758E-4</v>
      </c>
      <c r="GM46" s="15">
        <f>IF(GM28,GM28*(VLOOKUP(GM$1,Conditions!$A:$CT,MATCH($B46&amp;"_m1",Conditions!$S$1:$CT$1,0)+Conditions!$Q$2,FALSE)*GM$19+GM$18*VLOOKUP(GM$1,Conditions!$A:$CT,MATCH($B46&amp;"_m2",Conditions!$S$1:$CT$1,0)+Conditions!$Q$2,FALSE))+VLOOKUP(GM$1,Conditions!$A:$CT,MATCH($B46&amp;"_b",Conditions!$S$1:$CT$1,0)+Conditions!$Q$2,FALSE),"")</f>
        <v>2.489823629473766E-4</v>
      </c>
      <c r="GN46" s="15">
        <f>IF(GN28,GN28*(VLOOKUP(GN$1,Conditions!$A:$CT,MATCH($B46&amp;"_m1",Conditions!$S$1:$CT$1,0)+Conditions!$Q$2,FALSE)*GN$19+GN$18*VLOOKUP(GN$1,Conditions!$A:$CT,MATCH($B46&amp;"_m2",Conditions!$S$1:$CT$1,0)+Conditions!$Q$2,FALSE))+VLOOKUP(GN$1,Conditions!$A:$CT,MATCH($B46&amp;"_b",Conditions!$S$1:$CT$1,0)+Conditions!$Q$2,FALSE),"")</f>
        <v>2.512259416978003E-4</v>
      </c>
      <c r="GO46" s="15">
        <f>IF(GO28,GO28*(VLOOKUP(GO$1,Conditions!$A:$CT,MATCH($B46&amp;"_m1",Conditions!$S$1:$CT$1,0)+Conditions!$Q$2,FALSE)*GO$19+GO$18*VLOOKUP(GO$1,Conditions!$A:$CT,MATCH($B46&amp;"_m2",Conditions!$S$1:$CT$1,0)+Conditions!$Q$2,FALSE))+VLOOKUP(GO$1,Conditions!$A:$CT,MATCH($B46&amp;"_b",Conditions!$S$1:$CT$1,0)+Conditions!$Q$2,FALSE),"")</f>
        <v>2.512259416978003E-4</v>
      </c>
      <c r="GP46" s="15">
        <f>IF(GP28,GP28*(VLOOKUP(GP$1,Conditions!$A:$CT,MATCH($B46&amp;"_m1",Conditions!$S$1:$CT$1,0)+Conditions!$Q$2,FALSE)*GP$19+GP$18*VLOOKUP(GP$1,Conditions!$A:$CT,MATCH($B46&amp;"_m2",Conditions!$S$1:$CT$1,0)+Conditions!$Q$2,FALSE))+VLOOKUP(GP$1,Conditions!$A:$CT,MATCH($B46&amp;"_b",Conditions!$S$1:$CT$1,0)+Conditions!$Q$2,FALSE),"")</f>
        <v>2.4673878419695296E-4</v>
      </c>
      <c r="GQ46" s="15">
        <f>IF(GQ28,GQ28*(VLOOKUP(GQ$1,Conditions!$A:$CT,MATCH($B46&amp;"_m1",Conditions!$S$1:$CT$1,0)+Conditions!$Q$2,FALSE)*GQ$19+GQ$18*VLOOKUP(GQ$1,Conditions!$A:$CT,MATCH($B46&amp;"_m2",Conditions!$S$1:$CT$1,0)+Conditions!$Q$2,FALSE))+VLOOKUP(GQ$1,Conditions!$A:$CT,MATCH($B46&amp;"_b",Conditions!$S$1:$CT$1,0)+Conditions!$Q$2,FALSE),"")</f>
        <v>2.4225162669610568E-4</v>
      </c>
      <c r="GR46" s="15">
        <f>IF(GR28,GR28*(VLOOKUP(GR$1,Conditions!$A:$CT,MATCH($B46&amp;"_m1",Conditions!$S$1:$CT$1,0)+Conditions!$Q$2,FALSE)*GR$19+GR$18*VLOOKUP(GR$1,Conditions!$A:$CT,MATCH($B46&amp;"_m2",Conditions!$S$1:$CT$1,0)+Conditions!$Q$2,FALSE))+VLOOKUP(GR$1,Conditions!$A:$CT,MATCH($B46&amp;"_b",Conditions!$S$1:$CT$1,0)+Conditions!$Q$2,FALSE),"")</f>
        <v>2.5571309919864758E-4</v>
      </c>
      <c r="GS46" s="15">
        <f>IF(GS28,GS28*(VLOOKUP(GS$1,Conditions!$A:$CT,MATCH($B46&amp;"_m1",Conditions!$S$1:$CT$1,0)+Conditions!$Q$2,FALSE)*GS$19+GS$18*VLOOKUP(GS$1,Conditions!$A:$CT,MATCH($B46&amp;"_m2",Conditions!$S$1:$CT$1,0)+Conditions!$Q$2,FALSE))+VLOOKUP(GS$1,Conditions!$A:$CT,MATCH($B46&amp;"_b",Conditions!$S$1:$CT$1,0)+Conditions!$Q$2,FALSE),"")</f>
        <v>2.4673878419695296E-4</v>
      </c>
      <c r="GT46" s="15">
        <f>IF(GT28,GT28*(VLOOKUP(GT$1,Conditions!$A:$CT,MATCH($B46&amp;"_m1",Conditions!$S$1:$CT$1,0)+Conditions!$Q$2,FALSE)*GT$19+GT$18*VLOOKUP(GT$1,Conditions!$A:$CT,MATCH($B46&amp;"_m2",Conditions!$S$1:$CT$1,0)+Conditions!$Q$2,FALSE))+VLOOKUP(GT$1,Conditions!$A:$CT,MATCH($B46&amp;"_b",Conditions!$S$1:$CT$1,0)+Conditions!$Q$2,FALSE),"")</f>
        <v>2.8039246545330781E-4</v>
      </c>
      <c r="GU46" s="15">
        <f>IF(GU28,GU28*(VLOOKUP(GU$1,Conditions!$A:$CT,MATCH($B46&amp;"_m1",Conditions!$S$1:$CT$1,0)+Conditions!$Q$2,FALSE)*GU$19+GU$18*VLOOKUP(GU$1,Conditions!$A:$CT,MATCH($B46&amp;"_m2",Conditions!$S$1:$CT$1,0)+Conditions!$Q$2,FALSE))+VLOOKUP(GU$1,Conditions!$A:$CT,MATCH($B46&amp;"_b",Conditions!$S$1:$CT$1,0)+Conditions!$Q$2,FALSE),"")</f>
        <v>2.9834109545669705E-4</v>
      </c>
      <c r="GV46" s="15">
        <f>IF(GV28,GV28*(VLOOKUP(GV$1,Conditions!$A:$CT,MATCH($B46&amp;"_m1",Conditions!$S$1:$CT$1,0)+Conditions!$Q$2,FALSE)*GV$19+GV$18*VLOOKUP(GV$1,Conditions!$A:$CT,MATCH($B46&amp;"_m2",Conditions!$S$1:$CT$1,0)+Conditions!$Q$2,FALSE))+VLOOKUP(GV$1,Conditions!$A:$CT,MATCH($B46&amp;"_b",Conditions!$S$1:$CT$1,0)+Conditions!$Q$2,FALSE),"")</f>
        <v>3.005846742071207E-4</v>
      </c>
      <c r="GW46" s="15">
        <f>IF(GW28,GW28*(VLOOKUP(GW$1,Conditions!$A:$CT,MATCH($B46&amp;"_m1",Conditions!$S$1:$CT$1,0)+Conditions!$Q$2,FALSE)*GW$19+GW$18*VLOOKUP(GW$1,Conditions!$A:$CT,MATCH($B46&amp;"_m2",Conditions!$S$1:$CT$1,0)+Conditions!$Q$2,FALSE))+VLOOKUP(GW$1,Conditions!$A:$CT,MATCH($B46&amp;"_b",Conditions!$S$1:$CT$1,0)+Conditions!$Q$2,FALSE),"")</f>
        <v>3.1628972546008624E-4</v>
      </c>
      <c r="GX46" s="15">
        <f>IF(GX28,GX28*(VLOOKUP(GX$1,Conditions!$A:$CT,MATCH($B46&amp;"_m1",Conditions!$S$1:$CT$1,0)+Conditions!$Q$2,FALSE)*GX$19+GX$18*VLOOKUP(GX$1,Conditions!$A:$CT,MATCH($B46&amp;"_m2",Conditions!$S$1:$CT$1,0)+Conditions!$Q$2,FALSE))+VLOOKUP(GX$1,Conditions!$A:$CT,MATCH($B46&amp;"_b",Conditions!$S$1:$CT$1,0)+Conditions!$Q$2,FALSE),"")</f>
        <v>3.005846742071207E-4</v>
      </c>
      <c r="GY46" s="15">
        <f>IF(GY28,GY28*(VLOOKUP(GY$1,Conditions!$A:$CT,MATCH($B46&amp;"_m1",Conditions!$S$1:$CT$1,0)+Conditions!$Q$2,FALSE)*GY$19+GY$18*VLOOKUP(GY$1,Conditions!$A:$CT,MATCH($B46&amp;"_m2",Conditions!$S$1:$CT$1,0)+Conditions!$Q$2,FALSE))+VLOOKUP(GY$1,Conditions!$A:$CT,MATCH($B46&amp;"_b",Conditions!$S$1:$CT$1,0)+Conditions!$Q$2,FALSE),"")</f>
        <v>2.9609751670627341E-4</v>
      </c>
      <c r="GZ46" s="15">
        <f>IF(GZ28,GZ28*(VLOOKUP(GZ$1,Conditions!$A:$CT,MATCH($B46&amp;"_m1",Conditions!$S$1:$CT$1,0)+Conditions!$Q$2,FALSE)*GZ$19+GZ$18*VLOOKUP(GZ$1,Conditions!$A:$CT,MATCH($B46&amp;"_m2",Conditions!$S$1:$CT$1,0)+Conditions!$Q$2,FALSE))+VLOOKUP(GZ$1,Conditions!$A:$CT,MATCH($B46&amp;"_b",Conditions!$S$1:$CT$1,0)+Conditions!$Q$2,FALSE),"")</f>
        <v>2.8936678045500243E-4</v>
      </c>
      <c r="HA46" s="15">
        <f>IF(HA28,HA28*(VLOOKUP(HA$1,Conditions!$A:$CT,MATCH($B46&amp;"_m1",Conditions!$S$1:$CT$1,0)+Conditions!$Q$2,FALSE)*HA$19+HA$18*VLOOKUP(HA$1,Conditions!$A:$CT,MATCH($B46&amp;"_m2",Conditions!$S$1:$CT$1,0)+Conditions!$Q$2,FALSE))+VLOOKUP(HA$1,Conditions!$A:$CT,MATCH($B46&amp;"_b",Conditions!$S$1:$CT$1,0)+Conditions!$Q$2,FALSE),"")</f>
        <v>2.9161035920542607E-4</v>
      </c>
      <c r="HB46" s="15">
        <f>IF(HB28,HB28*(VLOOKUP(HB$1,Conditions!$A:$CT,MATCH($B46&amp;"_m1",Conditions!$S$1:$CT$1,0)+Conditions!$Q$2,FALSE)*HB$19+HB$18*VLOOKUP(HB$1,Conditions!$A:$CT,MATCH($B46&amp;"_m2",Conditions!$S$1:$CT$1,0)+Conditions!$Q$2,FALSE))+VLOOKUP(HB$1,Conditions!$A:$CT,MATCH($B46&amp;"_b",Conditions!$S$1:$CT$1,0)+Conditions!$Q$2,FALSE),"")</f>
        <v>2.7590530795246047E-4</v>
      </c>
      <c r="HC46" s="15">
        <f>IF(HC28,HC28*(VLOOKUP(HC$1,Conditions!$A:$CT,MATCH($B46&amp;"_m1",Conditions!$S$1:$CT$1,0)+Conditions!$Q$2,FALSE)*HC$19+HC$18*VLOOKUP(HC$1,Conditions!$A:$CT,MATCH($B46&amp;"_m2",Conditions!$S$1:$CT$1,0)+Conditions!$Q$2,FALSE))+VLOOKUP(HC$1,Conditions!$A:$CT,MATCH($B46&amp;"_b",Conditions!$S$1:$CT$1,0)+Conditions!$Q$2,FALSE),"")</f>
        <v>2.7366172920203683E-4</v>
      </c>
      <c r="HD46" s="15">
        <f>IF(HD28,HD28*(VLOOKUP(HD$1,Conditions!$A:$CT,MATCH($B46&amp;"_m1",Conditions!$S$1:$CT$1,0)+Conditions!$Q$2,FALSE)*HD$19+HD$18*VLOOKUP(HD$1,Conditions!$A:$CT,MATCH($B46&amp;"_m2",Conditions!$S$1:$CT$1,0)+Conditions!$Q$2,FALSE))+VLOOKUP(HD$1,Conditions!$A:$CT,MATCH($B46&amp;"_b",Conditions!$S$1:$CT$1,0)+Conditions!$Q$2,FALSE),"")</f>
        <v>2.6917457170118949E-4</v>
      </c>
      <c r="HE46" s="15">
        <f>IF(HE28,HE28*(VLOOKUP(HE$1,Conditions!$A:$CT,MATCH($B46&amp;"_m1",Conditions!$S$1:$CT$1,0)+Conditions!$Q$2,FALSE)*HE$19+HE$18*VLOOKUP(HE$1,Conditions!$A:$CT,MATCH($B46&amp;"_m2",Conditions!$S$1:$CT$1,0)+Conditions!$Q$2,FALSE))+VLOOKUP(HE$1,Conditions!$A:$CT,MATCH($B46&amp;"_b",Conditions!$S$1:$CT$1,0)+Conditions!$Q$2,FALSE),"")</f>
        <v>2.6917457170118949E-4</v>
      </c>
      <c r="HF46" s="15">
        <f>IF(HF28,HF28*(VLOOKUP(HF$1,Conditions!$A:$CT,MATCH($B46&amp;"_m1",Conditions!$S$1:$CT$1,0)+Conditions!$Q$2,FALSE)*HF$19+HF$18*VLOOKUP(HF$1,Conditions!$A:$CT,MATCH($B46&amp;"_m2",Conditions!$S$1:$CT$1,0)+Conditions!$Q$2,FALSE))+VLOOKUP(HF$1,Conditions!$A:$CT,MATCH($B46&amp;"_b",Conditions!$S$1:$CT$1,0)+Conditions!$Q$2,FALSE),"")</f>
        <v>2.6468741420034221E-4</v>
      </c>
      <c r="HG46" s="15">
        <f>IF(HG28,HG28*(VLOOKUP(HG$1,Conditions!$A:$CT,MATCH($B46&amp;"_m1",Conditions!$S$1:$CT$1,0)+Conditions!$Q$2,FALSE)*HG$19+HG$18*VLOOKUP(HG$1,Conditions!$A:$CT,MATCH($B46&amp;"_m2",Conditions!$S$1:$CT$1,0)+Conditions!$Q$2,FALSE))+VLOOKUP(HG$1,Conditions!$A:$CT,MATCH($B46&amp;"_b",Conditions!$S$1:$CT$1,0)+Conditions!$Q$2,FALSE),"")</f>
        <v>2.6468741420034221E-4</v>
      </c>
      <c r="HH46" s="15">
        <f>IF(HH28,HH28*(VLOOKUP(HH$1,Conditions!$A:$CT,MATCH($B46&amp;"_m1",Conditions!$S$1:$CT$1,0)+Conditions!$Q$2,FALSE)*HH$19+HH$18*VLOOKUP(HH$1,Conditions!$A:$CT,MATCH($B46&amp;"_m2",Conditions!$S$1:$CT$1,0)+Conditions!$Q$2,FALSE))+VLOOKUP(HH$1,Conditions!$A:$CT,MATCH($B46&amp;"_b",Conditions!$S$1:$CT$1,0)+Conditions!$Q$2,FALSE),"")</f>
        <v>2.6468741420034221E-4</v>
      </c>
      <c r="HI46" s="15">
        <f>IF(HI28,HI28*(VLOOKUP(HI$1,Conditions!$A:$CT,MATCH($B46&amp;"_m1",Conditions!$S$1:$CT$1,0)+Conditions!$Q$2,FALSE)*HI$19+HI$18*VLOOKUP(HI$1,Conditions!$A:$CT,MATCH($B46&amp;"_m2",Conditions!$S$1:$CT$1,0)+Conditions!$Q$2,FALSE))+VLOOKUP(HI$1,Conditions!$A:$CT,MATCH($B46&amp;"_b",Conditions!$S$1:$CT$1,0)+Conditions!$Q$2,FALSE),"")</f>
        <v>2.6020025669949487E-4</v>
      </c>
      <c r="HJ46" s="15">
        <f>IF(HJ28,HJ28*(VLOOKUP(HJ$1,Conditions!$A:$CT,MATCH($B46&amp;"_m1",Conditions!$S$1:$CT$1,0)+Conditions!$Q$2,FALSE)*HJ$19+HJ$18*VLOOKUP(HJ$1,Conditions!$A:$CT,MATCH($B46&amp;"_m2",Conditions!$S$1:$CT$1,0)+Conditions!$Q$2,FALSE))+VLOOKUP(HJ$1,Conditions!$A:$CT,MATCH($B46&amp;"_b",Conditions!$S$1:$CT$1,0)+Conditions!$Q$2,FALSE),"")</f>
        <v>2.6693099295076585E-4</v>
      </c>
    </row>
    <row r="47" spans="1:218" s="10" customFormat="1" x14ac:dyDescent="0.2">
      <c r="A47" s="9"/>
      <c r="B47" s="21" t="str">
        <f>CONCATENATE(B29,"_",$C$42)</f>
        <v>ethanol_FID</v>
      </c>
      <c r="C47" s="11">
        <v>2</v>
      </c>
      <c r="D47" s="11"/>
      <c r="E47" s="15">
        <f>IF(E29,E29*(VLOOKUP(E$1,Conditions!$A:$CT,MATCH($B47&amp;"_m1",Conditions!$S$1:$CT$1,0)+Conditions!$Q$2,FALSE)*E$19+E$18*VLOOKUP(E$1,Conditions!$A:$CT,MATCH($B47&amp;"_m2",Conditions!$S$1:$CT$1,0)+Conditions!$Q$2,FALSE))+VLOOKUP(E$1,Conditions!$A:$CT,MATCH($B47&amp;"_b",Conditions!$S$1:$CT$1,0)+Conditions!$Q$2,FALSE),"")</f>
        <v>0.15597057993272426</v>
      </c>
      <c r="F47" s="15">
        <f>IF(F29,F29*(VLOOKUP(F$1,Conditions!$A:$CT,MATCH($B47&amp;"_m1",Conditions!$S$1:$CT$1,0)+Conditions!$Q$2,FALSE)*F$19+F$18*VLOOKUP(F$1,Conditions!$A:$CT,MATCH($B47&amp;"_m2",Conditions!$S$1:$CT$1,0)+Conditions!$Q$2,FALSE))+VLOOKUP(F$1,Conditions!$A:$CT,MATCH($B47&amp;"_b",Conditions!$S$1:$CT$1,0)+Conditions!$Q$2,FALSE),"")</f>
        <v>0.14710506846004823</v>
      </c>
      <c r="G47" s="15">
        <f>IF(G29,G29*(VLOOKUP(G$1,Conditions!$A:$CT,MATCH($B47&amp;"_m1",Conditions!$S$1:$CT$1,0)+Conditions!$Q$2,FALSE)*G$19+G$18*VLOOKUP(G$1,Conditions!$A:$CT,MATCH($B47&amp;"_m2",Conditions!$S$1:$CT$1,0)+Conditions!$Q$2,FALSE))+VLOOKUP(G$1,Conditions!$A:$CT,MATCH($B47&amp;"_b",Conditions!$S$1:$CT$1,0)+Conditions!$Q$2,FALSE),"")</f>
        <v>0.14251400001884101</v>
      </c>
      <c r="H47" s="15">
        <f>IF(H29,H29*(VLOOKUP(H$1,Conditions!$A:$CT,MATCH($B47&amp;"_m1",Conditions!$S$1:$CT$1,0)+Conditions!$Q$2,FALSE)*H$19+H$18*VLOOKUP(H$1,Conditions!$A:$CT,MATCH($B47&amp;"_m2",Conditions!$S$1:$CT$1,0)+Conditions!$Q$2,FALSE))+VLOOKUP(H$1,Conditions!$A:$CT,MATCH($B47&amp;"_b",Conditions!$S$1:$CT$1,0)+Conditions!$Q$2,FALSE),"")</f>
        <v>0.14345651286643446</v>
      </c>
      <c r="I47" s="15">
        <f>IF(I29,I29*(VLOOKUP(I$1,Conditions!$A:$CT,MATCH($B47&amp;"_m1",Conditions!$S$1:$CT$1,0)+Conditions!$Q$2,FALSE)*I$19+I$18*VLOOKUP(I$1,Conditions!$A:$CT,MATCH($B47&amp;"_m2",Conditions!$S$1:$CT$1,0)+Conditions!$Q$2,FALSE))+VLOOKUP(I$1,Conditions!$A:$CT,MATCH($B47&amp;"_b",Conditions!$S$1:$CT$1,0)+Conditions!$Q$2,FALSE),"")</f>
        <v>0.14055165881662493</v>
      </c>
      <c r="J47" s="15">
        <f>IF(J29,J29*(VLOOKUP(J$1,Conditions!$A:$CT,MATCH($B47&amp;"_m1",Conditions!$S$1:$CT$1,0)+Conditions!$Q$2,FALSE)*J$19+J$18*VLOOKUP(J$1,Conditions!$A:$CT,MATCH($B47&amp;"_m2",Conditions!$S$1:$CT$1,0)+Conditions!$Q$2,FALSE))+VLOOKUP(J$1,Conditions!$A:$CT,MATCH($B47&amp;"_b",Conditions!$S$1:$CT$1,0)+Conditions!$Q$2,FALSE),"")</f>
        <v>0.14367373262427829</v>
      </c>
      <c r="K47" s="15">
        <f>IF(K29,K29*(VLOOKUP(K$1,Conditions!$A:$CT,MATCH($B47&amp;"_m1",Conditions!$S$1:$CT$1,0)+Conditions!$Q$2,FALSE)*K$19+K$18*VLOOKUP(K$1,Conditions!$A:$CT,MATCH($B47&amp;"_m2",Conditions!$S$1:$CT$1,0)+Conditions!$Q$2,FALSE))+VLOOKUP(K$1,Conditions!$A:$CT,MATCH($B47&amp;"_b",Conditions!$S$1:$CT$1,0)+Conditions!$Q$2,FALSE),"")</f>
        <v>0.14156780548043663</v>
      </c>
      <c r="L47" s="15">
        <f>IF(L29,L29*(VLOOKUP(L$1,Conditions!$A:$CT,MATCH($B47&amp;"_m1",Conditions!$S$1:$CT$1,0)+Conditions!$Q$2,FALSE)*L$19+L$18*VLOOKUP(L$1,Conditions!$A:$CT,MATCH($B47&amp;"_m2",Conditions!$S$1:$CT$1,0)+Conditions!$Q$2,FALSE))+VLOOKUP(L$1,Conditions!$A:$CT,MATCH($B47&amp;"_b",Conditions!$S$1:$CT$1,0)+Conditions!$Q$2,FALSE),"")</f>
        <v>0.14334974383291801</v>
      </c>
      <c r="M47" s="15">
        <f>IF(M29,M29*(VLOOKUP(M$1,Conditions!$A:$CT,MATCH($B47&amp;"_m1",Conditions!$S$1:$CT$1,0)+Conditions!$Q$2,FALSE)*M$19+M$18*VLOOKUP(M$1,Conditions!$A:$CT,MATCH($B47&amp;"_m2",Conditions!$S$1:$CT$1,0)+Conditions!$Q$2,FALSE))+VLOOKUP(M$1,Conditions!$A:$CT,MATCH($B47&amp;"_b",Conditions!$S$1:$CT$1,0)+Conditions!$Q$2,FALSE),"")</f>
        <v>0.14274962823073939</v>
      </c>
      <c r="N47" s="15">
        <f>IF(N29,N29*(VLOOKUP(N$1,Conditions!$A:$CT,MATCH($B47&amp;"_m1",Conditions!$S$1:$CT$1,0)+Conditions!$Q$2,FALSE)*N$19+N$18*VLOOKUP(N$1,Conditions!$A:$CT,MATCH($B47&amp;"_m2",Conditions!$S$1:$CT$1,0)+Conditions!$Q$2,FALSE))+VLOOKUP(N$1,Conditions!$A:$CT,MATCH($B47&amp;"_b",Conditions!$S$1:$CT$1,0)+Conditions!$Q$2,FALSE),"")</f>
        <v>0.14538811576106467</v>
      </c>
      <c r="O47" s="15">
        <f>IF(O29,O29*(VLOOKUP(O$1,Conditions!$A:$CT,MATCH($B47&amp;"_m1",Conditions!$S$1:$CT$1,0)+Conditions!$Q$2,FALSE)*O$19+O$18*VLOOKUP(O$1,Conditions!$A:$CT,MATCH($B47&amp;"_m2",Conditions!$S$1:$CT$1,0)+Conditions!$Q$2,FALSE))+VLOOKUP(O$1,Conditions!$A:$CT,MATCH($B47&amp;"_b",Conditions!$S$1:$CT$1,0)+Conditions!$Q$2,FALSE),"")</f>
        <v>0.1519380209226108</v>
      </c>
      <c r="P47" s="15">
        <f>IF(P29,P29*(VLOOKUP(P$1,Conditions!$A:$CT,MATCH($B47&amp;"_m1",Conditions!$S$1:$CT$1,0)+Conditions!$Q$2,FALSE)*P$19+P$18*VLOOKUP(P$1,Conditions!$A:$CT,MATCH($B47&amp;"_m2",Conditions!$S$1:$CT$1,0)+Conditions!$Q$2,FALSE))+VLOOKUP(P$1,Conditions!$A:$CT,MATCH($B47&amp;"_b",Conditions!$S$1:$CT$1,0)+Conditions!$Q$2,FALSE),"")</f>
        <v>0.16233083215303698</v>
      </c>
      <c r="Q47" s="15">
        <f>IF(Q29,Q29*(VLOOKUP(Q$1,Conditions!$A:$CT,MATCH($B47&amp;"_m1",Conditions!$S$1:$CT$1,0)+Conditions!$Q$2,FALSE)*Q$19+Q$18*VLOOKUP(Q$1,Conditions!$A:$CT,MATCH($B47&amp;"_m2",Conditions!$S$1:$CT$1,0)+Conditions!$Q$2,FALSE))+VLOOKUP(Q$1,Conditions!$A:$CT,MATCH($B47&amp;"_b",Conditions!$S$1:$CT$1,0)+Conditions!$Q$2,FALSE),"")</f>
        <v>0.15700903420928078</v>
      </c>
      <c r="R47" s="15">
        <f>IF(R29,R29*(VLOOKUP(R$1,Conditions!$A:$CT,MATCH($B47&amp;"_m1",Conditions!$S$1:$CT$1,0)+Conditions!$Q$2,FALSE)*R$19+R$18*VLOOKUP(R$1,Conditions!$A:$CT,MATCH($B47&amp;"_m2",Conditions!$S$1:$CT$1,0)+Conditions!$Q$2,FALSE))+VLOOKUP(R$1,Conditions!$A:$CT,MATCH($B47&amp;"_b",Conditions!$S$1:$CT$1,0)+Conditions!$Q$2,FALSE),"")</f>
        <v>0.15478885239213508</v>
      </c>
      <c r="S47" s="15">
        <f>IF(S29,S29*(VLOOKUP(S$1,Conditions!$A:$CT,MATCH($B47&amp;"_m1",Conditions!$S$1:$CT$1,0)+Conditions!$Q$2,FALSE)*S$19+S$18*VLOOKUP(S$1,Conditions!$A:$CT,MATCH($B47&amp;"_m2",Conditions!$S$1:$CT$1,0)+Conditions!$Q$2,FALSE))+VLOOKUP(S$1,Conditions!$A:$CT,MATCH($B47&amp;"_b",Conditions!$S$1:$CT$1,0)+Conditions!$Q$2,FALSE),"")</f>
        <v>0.15851743016146114</v>
      </c>
      <c r="T47" s="15">
        <f>IF(T29,T29*(VLOOKUP(T$1,Conditions!$A:$CT,MATCH($B47&amp;"_m1",Conditions!$S$1:$CT$1,0)+Conditions!$Q$2,FALSE)*T$19+T$18*VLOOKUP(T$1,Conditions!$A:$CT,MATCH($B47&amp;"_m2",Conditions!$S$1:$CT$1,0)+Conditions!$Q$2,FALSE))+VLOOKUP(T$1,Conditions!$A:$CT,MATCH($B47&amp;"_b",Conditions!$S$1:$CT$1,0)+Conditions!$Q$2,FALSE),"")</f>
        <v>0.15382996987974659</v>
      </c>
      <c r="U47" s="15">
        <f>IF(U29,U29*(VLOOKUP(U$1,Conditions!$A:$CT,MATCH($B47&amp;"_m1",Conditions!$S$1:$CT$1,0)+Conditions!$Q$2,FALSE)*U$19+U$18*VLOOKUP(U$1,Conditions!$A:$CT,MATCH($B47&amp;"_m2",Conditions!$S$1:$CT$1,0)+Conditions!$Q$2,FALSE))+VLOOKUP(U$1,Conditions!$A:$CT,MATCH($B47&amp;"_b",Conditions!$S$1:$CT$1,0)+Conditions!$Q$2,FALSE),"")</f>
        <v>0.15265349479723911</v>
      </c>
      <c r="V47" s="15">
        <f>IF(V29,V29*(VLOOKUP(V$1,Conditions!$A:$CT,MATCH($B47&amp;"_m1",Conditions!$S$1:$CT$1,0)+Conditions!$Q$2,FALSE)*V$19+V$18*VLOOKUP(V$1,Conditions!$A:$CT,MATCH($B47&amp;"_m2",Conditions!$S$1:$CT$1,0)+Conditions!$Q$2,FALSE))+VLOOKUP(V$1,Conditions!$A:$CT,MATCH($B47&amp;"_b",Conditions!$S$1:$CT$1,0)+Conditions!$Q$2,FALSE),"")</f>
        <v>0.15698690615130256</v>
      </c>
      <c r="W47" s="15">
        <f>IF(W29,W29*(VLOOKUP(W$1,Conditions!$A:$CT,MATCH($B47&amp;"_m1",Conditions!$S$1:$CT$1,0)+Conditions!$Q$2,FALSE)*W$19+W$18*VLOOKUP(W$1,Conditions!$A:$CT,MATCH($B47&amp;"_m2",Conditions!$S$1:$CT$1,0)+Conditions!$Q$2,FALSE))+VLOOKUP(W$1,Conditions!$A:$CT,MATCH($B47&amp;"_b",Conditions!$S$1:$CT$1,0)+Conditions!$Q$2,FALSE),"")</f>
        <v>0.15371564158019255</v>
      </c>
      <c r="X47" s="15">
        <f>IF(X29,X29*(VLOOKUP(X$1,Conditions!$A:$CT,MATCH($B47&amp;"_m1",Conditions!$S$1:$CT$1,0)+Conditions!$Q$2,FALSE)*X$19+X$18*VLOOKUP(X$1,Conditions!$A:$CT,MATCH($B47&amp;"_m2",Conditions!$S$1:$CT$1,0)+Conditions!$Q$2,FALSE))+VLOOKUP(X$1,Conditions!$A:$CT,MATCH($B47&amp;"_b",Conditions!$S$1:$CT$1,0)+Conditions!$Q$2,FALSE),"")</f>
        <v>0.12570843485251065</v>
      </c>
      <c r="Y47" s="15">
        <f>IF(Y29,Y29*(VLOOKUP(Y$1,Conditions!$A:$CT,MATCH($B47&amp;"_m1",Conditions!$S$1:$CT$1,0)+Conditions!$Q$2,FALSE)*Y$19+Y$18*VLOOKUP(Y$1,Conditions!$A:$CT,MATCH($B47&amp;"_m2",Conditions!$S$1:$CT$1,0)+Conditions!$Q$2,FALSE))+VLOOKUP(Y$1,Conditions!$A:$CT,MATCH($B47&amp;"_b",Conditions!$S$1:$CT$1,0)+Conditions!$Q$2,FALSE),"")</f>
        <v>0.12570474609874008</v>
      </c>
      <c r="Z47" s="15">
        <f>IF(Z29,Z29*(VLOOKUP(Z$1,Conditions!$A:$CT,MATCH($B47&amp;"_m1",Conditions!$S$1:$CT$1,0)+Conditions!$Q$2,FALSE)*Z$19+Z$18*VLOOKUP(Z$1,Conditions!$A:$CT,MATCH($B47&amp;"_m2",Conditions!$S$1:$CT$1,0)+Conditions!$Q$2,FALSE))+VLOOKUP(Z$1,Conditions!$A:$CT,MATCH($B47&amp;"_b",Conditions!$S$1:$CT$1,0)+Conditions!$Q$2,FALSE),"")</f>
        <v>0.13534345970130116</v>
      </c>
      <c r="AA47" s="15">
        <f>IF(AA29,AA29*(VLOOKUP(AA$1,Conditions!$A:$CT,MATCH($B47&amp;"_m1",Conditions!$S$1:$CT$1,0)+Conditions!$Q$2,FALSE)*AA$19+AA$18*VLOOKUP(AA$1,Conditions!$A:$CT,MATCH($B47&amp;"_m2",Conditions!$S$1:$CT$1,0)+Conditions!$Q$2,FALSE))+VLOOKUP(AA$1,Conditions!$A:$CT,MATCH($B47&amp;"_b",Conditions!$S$1:$CT$1,0)+Conditions!$Q$2,FALSE),"")</f>
        <v>0.13511106821375377</v>
      </c>
      <c r="AB47" s="15">
        <f>IF(AB29,AB29*(VLOOKUP(AB$1,Conditions!$A:$CT,MATCH($B47&amp;"_m1",Conditions!$S$1:$CT$1,0)+Conditions!$Q$2,FALSE)*AB$19+AB$18*VLOOKUP(AB$1,Conditions!$A:$CT,MATCH($B47&amp;"_m2",Conditions!$S$1:$CT$1,0)+Conditions!$Q$2,FALSE))+VLOOKUP(AB$1,Conditions!$A:$CT,MATCH($B47&amp;"_b",Conditions!$S$1:$CT$1,0)+Conditions!$Q$2,FALSE),"")</f>
        <v>0.13452086761045878</v>
      </c>
      <c r="AC47" s="15">
        <f>IF(AC29,AC29*(VLOOKUP(AC$1,Conditions!$A:$CT,MATCH($B47&amp;"_m1",Conditions!$S$1:$CT$1,0)+Conditions!$Q$2,FALSE)*AC$19+AC$18*VLOOKUP(AC$1,Conditions!$A:$CT,MATCH($B47&amp;"_m2",Conditions!$S$1:$CT$1,0)+Conditions!$Q$2,FALSE))+VLOOKUP(AC$1,Conditions!$A:$CT,MATCH($B47&amp;"_b",Conditions!$S$1:$CT$1,0)+Conditions!$Q$2,FALSE),"")</f>
        <v>0.13381631564027541</v>
      </c>
      <c r="AD47" s="15">
        <f>IF(AD29,AD29*(VLOOKUP(AD$1,Conditions!$A:$CT,MATCH($B47&amp;"_m1",Conditions!$S$1:$CT$1,0)+Conditions!$Q$2,FALSE)*AD$19+AD$18*VLOOKUP(AD$1,Conditions!$A:$CT,MATCH($B47&amp;"_m2",Conditions!$S$1:$CT$1,0)+Conditions!$Q$2,FALSE))+VLOOKUP(AD$1,Conditions!$A:$CT,MATCH($B47&amp;"_b",Conditions!$S$1:$CT$1,0)+Conditions!$Q$2,FALSE),"")</f>
        <v>0.13473112657538264</v>
      </c>
      <c r="AE47" s="15">
        <f>IF(AE29,AE29*(VLOOKUP(AE$1,Conditions!$A:$CT,MATCH($B47&amp;"_m1",Conditions!$S$1:$CT$1,0)+Conditions!$Q$2,FALSE)*AE$19+AE$18*VLOOKUP(AE$1,Conditions!$A:$CT,MATCH($B47&amp;"_m2",Conditions!$S$1:$CT$1,0)+Conditions!$Q$2,FALSE))+VLOOKUP(AE$1,Conditions!$A:$CT,MATCH($B47&amp;"_b",Conditions!$S$1:$CT$1,0)+Conditions!$Q$2,FALSE),"")</f>
        <v>0.13403026335896984</v>
      </c>
      <c r="AF47" s="15">
        <f>IF(AF29,AF29*(VLOOKUP(AF$1,Conditions!$A:$CT,MATCH($B47&amp;"_m1",Conditions!$S$1:$CT$1,0)+Conditions!$Q$2,FALSE)*AF$19+AF$18*VLOOKUP(AF$1,Conditions!$A:$CT,MATCH($B47&amp;"_m2",Conditions!$S$1:$CT$1,0)+Conditions!$Q$2,FALSE))+VLOOKUP(AF$1,Conditions!$A:$CT,MATCH($B47&amp;"_b",Conditions!$S$1:$CT$1,0)+Conditions!$Q$2,FALSE),"")</f>
        <v>0.13391960074585202</v>
      </c>
      <c r="AG47" s="15">
        <f>IF(AG29,AG29*(VLOOKUP(AG$1,Conditions!$A:$CT,MATCH($B47&amp;"_m1",Conditions!$S$1:$CT$1,0)+Conditions!$Q$2,FALSE)*AG$19+AG$18*VLOOKUP(AG$1,Conditions!$A:$CT,MATCH($B47&amp;"_m2",Conditions!$S$1:$CT$1,0)+Conditions!$Q$2,FALSE))+VLOOKUP(AG$1,Conditions!$A:$CT,MATCH($B47&amp;"_b",Conditions!$S$1:$CT$1,0)+Conditions!$Q$2,FALSE),"")</f>
        <v>0.13439544998225861</v>
      </c>
      <c r="AH47" s="15">
        <f>IF(AH29,AH29*(VLOOKUP(AH$1,Conditions!$A:$CT,MATCH($B47&amp;"_m1",Conditions!$S$1:$CT$1,0)+Conditions!$Q$2,FALSE)*AH$19+AH$18*VLOOKUP(AH$1,Conditions!$A:$CT,MATCH($B47&amp;"_m2",Conditions!$S$1:$CT$1,0)+Conditions!$Q$2,FALSE))+VLOOKUP(AH$1,Conditions!$A:$CT,MATCH($B47&amp;"_b",Conditions!$S$1:$CT$1,0)+Conditions!$Q$2,FALSE),"")</f>
        <v>0.13389377946945788</v>
      </c>
      <c r="AI47" s="15">
        <f>IF(AI29,AI29*(VLOOKUP(AI$1,Conditions!$A:$CT,MATCH($B47&amp;"_m1",Conditions!$S$1:$CT$1,0)+Conditions!$Q$2,FALSE)*AI$19+AI$18*VLOOKUP(AI$1,Conditions!$A:$CT,MATCH($B47&amp;"_m2",Conditions!$S$1:$CT$1,0)+Conditions!$Q$2,FALSE))+VLOOKUP(AI$1,Conditions!$A:$CT,MATCH($B47&amp;"_b",Conditions!$S$1:$CT$1,0)+Conditions!$Q$2,FALSE),"")</f>
        <v>0.12362797772589587</v>
      </c>
      <c r="AJ47" s="15">
        <f>IF(AJ29,AJ29*(VLOOKUP(AJ$1,Conditions!$A:$CT,MATCH($B47&amp;"_m1",Conditions!$S$1:$CT$1,0)+Conditions!$Q$2,FALSE)*AJ$19+AJ$18*VLOOKUP(AJ$1,Conditions!$A:$CT,MATCH($B47&amp;"_m2",Conditions!$S$1:$CT$1,0)+Conditions!$Q$2,FALSE))+VLOOKUP(AJ$1,Conditions!$A:$CT,MATCH($B47&amp;"_b",Conditions!$S$1:$CT$1,0)+Conditions!$Q$2,FALSE),"")</f>
        <v>0.17011365274291651</v>
      </c>
      <c r="AK47" s="15">
        <f>IF(AK29,AK29*(VLOOKUP(AK$1,Conditions!$A:$CT,MATCH($B47&amp;"_m1",Conditions!$S$1:$CT$1,0)+Conditions!$Q$2,FALSE)*AK$19+AK$18*VLOOKUP(AK$1,Conditions!$A:$CT,MATCH($B47&amp;"_m2",Conditions!$S$1:$CT$1,0)+Conditions!$Q$2,FALSE))+VLOOKUP(AK$1,Conditions!$A:$CT,MATCH($B47&amp;"_b",Conditions!$S$1:$CT$1,0)+Conditions!$Q$2,FALSE),"")</f>
        <v>0.16269925766402335</v>
      </c>
      <c r="AL47" s="15">
        <f>IF(AL29,AL29*(VLOOKUP(AL$1,Conditions!$A:$CT,MATCH($B47&amp;"_m1",Conditions!$S$1:$CT$1,0)+Conditions!$Q$2,FALSE)*AL$19+AL$18*VLOOKUP(AL$1,Conditions!$A:$CT,MATCH($B47&amp;"_m2",Conditions!$S$1:$CT$1,0)+Conditions!$Q$2,FALSE))+VLOOKUP(AL$1,Conditions!$A:$CT,MATCH($B47&amp;"_b",Conditions!$S$1:$CT$1,0)+Conditions!$Q$2,FALSE),"")</f>
        <v>0.16927630563699175</v>
      </c>
      <c r="AM47" s="15">
        <f>IF(AM29,AM29*(VLOOKUP(AM$1,Conditions!$A:$CT,MATCH($B47&amp;"_m1",Conditions!$S$1:$CT$1,0)+Conditions!$Q$2,FALSE)*AM$19+AM$18*VLOOKUP(AM$1,Conditions!$A:$CT,MATCH($B47&amp;"_m2",Conditions!$S$1:$CT$1,0)+Conditions!$Q$2,FALSE))+VLOOKUP(AM$1,Conditions!$A:$CT,MATCH($B47&amp;"_b",Conditions!$S$1:$CT$1,0)+Conditions!$Q$2,FALSE),"")</f>
        <v>0.16323412696075942</v>
      </c>
      <c r="AN47" s="15">
        <f>IF(AN29,AN29*(VLOOKUP(AN$1,Conditions!$A:$CT,MATCH($B47&amp;"_m1",Conditions!$S$1:$CT$1,0)+Conditions!$Q$2,FALSE)*AN$19+AN$18*VLOOKUP(AN$1,Conditions!$A:$CT,MATCH($B47&amp;"_m2",Conditions!$S$1:$CT$1,0)+Conditions!$Q$2,FALSE))+VLOOKUP(AN$1,Conditions!$A:$CT,MATCH($B47&amp;"_b",Conditions!$S$1:$CT$1,0)+Conditions!$Q$2,FALSE),"")</f>
        <v>0.16989970502422205</v>
      </c>
      <c r="AO47" s="15">
        <f>IF(AO29,AO29*(VLOOKUP(AO$1,Conditions!$A:$CT,MATCH($B47&amp;"_m1",Conditions!$S$1:$CT$1,0)+Conditions!$Q$2,FALSE)*AO$19+AO$18*VLOOKUP(AO$1,Conditions!$A:$CT,MATCH($B47&amp;"_m2",Conditions!$S$1:$CT$1,0)+Conditions!$Q$2,FALSE))+VLOOKUP(AO$1,Conditions!$A:$CT,MATCH($B47&amp;"_b",Conditions!$S$1:$CT$1,0)+Conditions!$Q$2,FALSE),"")</f>
        <v>0.17001405639111047</v>
      </c>
      <c r="AP47" s="15">
        <f>IF(AP29,AP29*(VLOOKUP(AP$1,Conditions!$A:$CT,MATCH($B47&amp;"_m1",Conditions!$S$1:$CT$1,0)+Conditions!$Q$2,FALSE)*AP$19+AP$18*VLOOKUP(AP$1,Conditions!$A:$CT,MATCH($B47&amp;"_m2",Conditions!$S$1:$CT$1,0)+Conditions!$Q$2,FALSE))+VLOOKUP(AP$1,Conditions!$A:$CT,MATCH($B47&amp;"_b",Conditions!$S$1:$CT$1,0)+Conditions!$Q$2,FALSE),"")</f>
        <v>0.17084771474326466</v>
      </c>
      <c r="AQ47" s="15">
        <f>IF(AQ29,AQ29*(VLOOKUP(AQ$1,Conditions!$A:$CT,MATCH($B47&amp;"_m1",Conditions!$S$1:$CT$1,0)+Conditions!$Q$2,FALSE)*AQ$19+AQ$18*VLOOKUP(AQ$1,Conditions!$A:$CT,MATCH($B47&amp;"_m2",Conditions!$S$1:$CT$1,0)+Conditions!$Q$2,FALSE))+VLOOKUP(AQ$1,Conditions!$A:$CT,MATCH($B47&amp;"_b",Conditions!$S$1:$CT$1,0)+Conditions!$Q$2,FALSE),"")</f>
        <v>0.16703354334447085</v>
      </c>
      <c r="AR47" s="15">
        <f>IF(AR29,AR29*(VLOOKUP(AR$1,Conditions!$A:$CT,MATCH($B47&amp;"_m1",Conditions!$S$1:$CT$1,0)+Conditions!$Q$2,FALSE)*AR$19+AR$18*VLOOKUP(AR$1,Conditions!$A:$CT,MATCH($B47&amp;"_m2",Conditions!$S$1:$CT$1,0)+Conditions!$Q$2,FALSE))+VLOOKUP(AR$1,Conditions!$A:$CT,MATCH($B47&amp;"_b",Conditions!$S$1:$CT$1,0)+Conditions!$Q$2,FALSE),"")</f>
        <v>0.15614559996242852</v>
      </c>
      <c r="AS47" s="15">
        <f>IF(AS29,AS29*(VLOOKUP(AS$1,Conditions!$A:$CT,MATCH($B47&amp;"_m1",Conditions!$S$1:$CT$1,0)+Conditions!$Q$2,FALSE)*AS$19+AS$18*VLOOKUP(AS$1,Conditions!$A:$CT,MATCH($B47&amp;"_m2",Conditions!$S$1:$CT$1,0)+Conditions!$Q$2,FALSE))+VLOOKUP(AS$1,Conditions!$A:$CT,MATCH($B47&amp;"_b",Conditions!$S$1:$CT$1,0)+Conditions!$Q$2,FALSE),"")</f>
        <v>0.160556641332671</v>
      </c>
      <c r="AT47" s="15">
        <f>IF(AT29,AT29*(VLOOKUP(AT$1,Conditions!$A:$CT,MATCH($B47&amp;"_m1",Conditions!$S$1:$CT$1,0)+Conditions!$Q$2,FALSE)*AT$19+AT$18*VLOOKUP(AT$1,Conditions!$A:$CT,MATCH($B47&amp;"_m2",Conditions!$S$1:$CT$1,0)+Conditions!$Q$2,FALSE))+VLOOKUP(AT$1,Conditions!$A:$CT,MATCH($B47&amp;"_b",Conditions!$S$1:$CT$1,0)+Conditions!$Q$2,FALSE),"")</f>
        <v>0.16919475241561907</v>
      </c>
      <c r="AU47" s="15">
        <f>IF(AU29,AU29*(VLOOKUP(AU$1,Conditions!$A:$CT,MATCH($B47&amp;"_m1",Conditions!$S$1:$CT$1,0)+Conditions!$Q$2,FALSE)*AU$19+AU$18*VLOOKUP(AU$1,Conditions!$A:$CT,MATCH($B47&amp;"_m2",Conditions!$S$1:$CT$1,0)+Conditions!$Q$2,FALSE))+VLOOKUP(AU$1,Conditions!$A:$CT,MATCH($B47&amp;"_b",Conditions!$S$1:$CT$1,0)+Conditions!$Q$2,FALSE),"")</f>
        <v>0.17958273345048684</v>
      </c>
      <c r="AV47" s="15">
        <f>IF(AV29,AV29*(VLOOKUP(AV$1,Conditions!$A:$CT,MATCH($B47&amp;"_m1",Conditions!$S$1:$CT$1,0)+Conditions!$Q$2,FALSE)*AV$19+AV$18*VLOOKUP(AV$1,Conditions!$A:$CT,MATCH($B47&amp;"_m2",Conditions!$S$1:$CT$1,0)+Conditions!$Q$2,FALSE))+VLOOKUP(AV$1,Conditions!$A:$CT,MATCH($B47&amp;"_b",Conditions!$S$1:$CT$1,0)+Conditions!$Q$2,FALSE),"")</f>
        <v>0.17921906854605366</v>
      </c>
      <c r="AW47" s="15">
        <f>IF(AW29,AW29*(VLOOKUP(AW$1,Conditions!$A:$CT,MATCH($B47&amp;"_m1",Conditions!$S$1:$CT$1,0)+Conditions!$Q$2,FALSE)*AW$19+AW$18*VLOOKUP(AW$1,Conditions!$A:$CT,MATCH($B47&amp;"_m2",Conditions!$S$1:$CT$1,0)+Conditions!$Q$2,FALSE))+VLOOKUP(AW$1,Conditions!$A:$CT,MATCH($B47&amp;"_b",Conditions!$S$1:$CT$1,0)+Conditions!$Q$2,FALSE),"")</f>
        <v>0.18145667731097784</v>
      </c>
      <c r="AX47" s="15">
        <f>IF(AX29,AX29*(VLOOKUP(AX$1,Conditions!$A:$CT,MATCH($B47&amp;"_m1",Conditions!$S$1:$CT$1,0)+Conditions!$Q$2,FALSE)*AX$19+AX$18*VLOOKUP(AX$1,Conditions!$A:$CT,MATCH($B47&amp;"_m2",Conditions!$S$1:$CT$1,0)+Conditions!$Q$2,FALSE))+VLOOKUP(AX$1,Conditions!$A:$CT,MATCH($B47&amp;"_b",Conditions!$S$1:$CT$1,0)+Conditions!$Q$2,FALSE),"")</f>
        <v>0.18188023996437647</v>
      </c>
      <c r="AY47" s="15">
        <f>IF(AY29,AY29*(VLOOKUP(AY$1,Conditions!$A:$CT,MATCH($B47&amp;"_m1",Conditions!$S$1:$CT$1,0)+Conditions!$Q$2,FALSE)*AY$19+AY$18*VLOOKUP(AY$1,Conditions!$A:$CT,MATCH($B47&amp;"_m2",Conditions!$S$1:$CT$1,0)+Conditions!$Q$2,FALSE))+VLOOKUP(AY$1,Conditions!$A:$CT,MATCH($B47&amp;"_b",Conditions!$S$1:$CT$1,0)+Conditions!$Q$2,FALSE),"")</f>
        <v>0.18408362144417748</v>
      </c>
      <c r="AZ47" s="15">
        <f>IF(AZ29,AZ29*(VLOOKUP(AZ$1,Conditions!$A:$CT,MATCH($B47&amp;"_m1",Conditions!$S$1:$CT$1,0)+Conditions!$Q$2,FALSE)*AZ$19+AZ$18*VLOOKUP(AZ$1,Conditions!$A:$CT,MATCH($B47&amp;"_m2",Conditions!$S$1:$CT$1,0)+Conditions!$Q$2,FALSE))+VLOOKUP(AZ$1,Conditions!$A:$CT,MATCH($B47&amp;"_b",Conditions!$S$1:$CT$1,0)+Conditions!$Q$2,FALSE),"")</f>
        <v>0.1769557893172872</v>
      </c>
      <c r="BA47" s="15">
        <f>IF(BA29,BA29*(VLOOKUP(BA$1,Conditions!$A:$CT,MATCH($B47&amp;"_m1",Conditions!$S$1:$CT$1,0)+Conditions!$Q$2,FALSE)*BA$19+BA$18*VLOOKUP(BA$1,Conditions!$A:$CT,MATCH($B47&amp;"_m2",Conditions!$S$1:$CT$1,0)+Conditions!$Q$2,FALSE))+VLOOKUP(BA$1,Conditions!$A:$CT,MATCH($B47&amp;"_b",Conditions!$S$1:$CT$1,0)+Conditions!$Q$2,FALSE),"")</f>
        <v>8.5837564752780163E-2</v>
      </c>
      <c r="BB47" s="15">
        <f>IF(BB29,BB29*(VLOOKUP(BB$1,Conditions!$A:$CT,MATCH($B47&amp;"_m1",Conditions!$S$1:$CT$1,0)+Conditions!$Q$2,FALSE)*BB$19+BB$18*VLOOKUP(BB$1,Conditions!$A:$CT,MATCH($B47&amp;"_m2",Conditions!$S$1:$CT$1,0)+Conditions!$Q$2,FALSE))+VLOOKUP(BB$1,Conditions!$A:$CT,MATCH($B47&amp;"_b",Conditions!$S$1:$CT$1,0)+Conditions!$Q$2,FALSE),"")</f>
        <v>0.21384772991527981</v>
      </c>
      <c r="BC47" s="15">
        <f>IF(BC29,BC29*(VLOOKUP(BC$1,Conditions!$A:$CT,MATCH($B47&amp;"_m1",Conditions!$S$1:$CT$1,0)+Conditions!$Q$2,FALSE)*BC$19+BC$18*VLOOKUP(BC$1,Conditions!$A:$CT,MATCH($B47&amp;"_m2",Conditions!$S$1:$CT$1,0)+Conditions!$Q$2,FALSE))+VLOOKUP(BC$1,Conditions!$A:$CT,MATCH($B47&amp;"_b",Conditions!$S$1:$CT$1,0)+Conditions!$Q$2,FALSE),"")</f>
        <v>0.20365983192288117</v>
      </c>
      <c r="BD47" s="15">
        <f>IF(BD29,BD29*(VLOOKUP(BD$1,Conditions!$A:$CT,MATCH($B47&amp;"_m1",Conditions!$S$1:$CT$1,0)+Conditions!$Q$2,FALSE)*BD$19+BD$18*VLOOKUP(BD$1,Conditions!$A:$CT,MATCH($B47&amp;"_m2",Conditions!$S$1:$CT$1,0)+Conditions!$Q$2,FALSE))+VLOOKUP(BD$1,Conditions!$A:$CT,MATCH($B47&amp;"_b",Conditions!$S$1:$CT$1,0)+Conditions!$Q$2,FALSE),"")</f>
        <v>0.20585031589257902</v>
      </c>
      <c r="BE47" s="15">
        <f>IF(BE29,BE29*(VLOOKUP(BE$1,Conditions!$A:$CT,MATCH($B47&amp;"_m1",Conditions!$S$1:$CT$1,0)+Conditions!$Q$2,FALSE)*BE$19+BE$18*VLOOKUP(BE$1,Conditions!$A:$CT,MATCH($B47&amp;"_m2",Conditions!$S$1:$CT$1,0)+Conditions!$Q$2,FALSE))+VLOOKUP(BE$1,Conditions!$A:$CT,MATCH($B47&amp;"_b",Conditions!$S$1:$CT$1,0)+Conditions!$Q$2,FALSE),"")</f>
        <v>0.20796778372995361</v>
      </c>
      <c r="BF47" s="15">
        <f>IF(BF29,BF29*(VLOOKUP(BF$1,Conditions!$A:$CT,MATCH($B47&amp;"_m1",Conditions!$S$1:$CT$1,0)+Conditions!$Q$2,FALSE)*BF$19+BF$18*VLOOKUP(BF$1,Conditions!$A:$CT,MATCH($B47&amp;"_m2",Conditions!$S$1:$CT$1,0)+Conditions!$Q$2,FALSE))+VLOOKUP(BF$1,Conditions!$A:$CT,MATCH($B47&amp;"_b",Conditions!$S$1:$CT$1,0)+Conditions!$Q$2,FALSE),"")</f>
        <v>0.2122456700707753</v>
      </c>
      <c r="BG47" s="15">
        <f>IF(BG29,BG29*(VLOOKUP(BG$1,Conditions!$A:$CT,MATCH($B47&amp;"_m1",Conditions!$S$1:$CT$1,0)+Conditions!$Q$2,FALSE)*BG$19+BG$18*VLOOKUP(BG$1,Conditions!$A:$CT,MATCH($B47&amp;"_m2",Conditions!$S$1:$CT$1,0)+Conditions!$Q$2,FALSE))+VLOOKUP(BG$1,Conditions!$A:$CT,MATCH($B47&amp;"_b",Conditions!$S$1:$CT$1,0)+Conditions!$Q$2,FALSE),"")</f>
        <v>0.20980177717124968</v>
      </c>
      <c r="BH47" s="15">
        <f>IF(BH29,BH29*(VLOOKUP(BH$1,Conditions!$A:$CT,MATCH($B47&amp;"_m1",Conditions!$S$1:$CT$1,0)+Conditions!$Q$2,FALSE)*BH$19+BH$18*VLOOKUP(BH$1,Conditions!$A:$CT,MATCH($B47&amp;"_m2",Conditions!$S$1:$CT$1,0)+Conditions!$Q$2,FALSE))+VLOOKUP(BH$1,Conditions!$A:$CT,MATCH($B47&amp;"_b",Conditions!$S$1:$CT$1,0)+Conditions!$Q$2,FALSE),"")</f>
        <v>0.2001378773049356</v>
      </c>
      <c r="BI47" s="15">
        <f>IF(BI29,BI29*(VLOOKUP(BI$1,Conditions!$A:$CT,MATCH($B47&amp;"_m1",Conditions!$S$1:$CT$1,0)+Conditions!$Q$2,FALSE)*BI$19+BI$18*VLOOKUP(BI$1,Conditions!$A:$CT,MATCH($B47&amp;"_m2",Conditions!$S$1:$CT$1,0)+Conditions!$Q$2,FALSE))+VLOOKUP(BI$1,Conditions!$A:$CT,MATCH($B47&amp;"_b",Conditions!$S$1:$CT$1,0)+Conditions!$Q$2,FALSE),"")</f>
        <v>0.16854336734199948</v>
      </c>
      <c r="BJ47" s="15">
        <f>IF(BJ29,BJ29*(VLOOKUP(BJ$1,Conditions!$A:$CT,MATCH($B47&amp;"_m1",Conditions!$S$1:$CT$1,0)+Conditions!$Q$2,FALSE)*BJ$19+BJ$18*VLOOKUP(BJ$1,Conditions!$A:$CT,MATCH($B47&amp;"_m2",Conditions!$S$1:$CT$1,0)+Conditions!$Q$2,FALSE))+VLOOKUP(BJ$1,Conditions!$A:$CT,MATCH($B47&amp;"_b",Conditions!$S$1:$CT$1,0)+Conditions!$Q$2,FALSE),"")</f>
        <v>0.16986195279042546</v>
      </c>
      <c r="BK47" s="15">
        <f>IF(BK29,BK29*(VLOOKUP(BK$1,Conditions!$A:$CT,MATCH($B47&amp;"_m1",Conditions!$S$1:$CT$1,0)+Conditions!$Q$2,FALSE)*BK$19+BK$18*VLOOKUP(BK$1,Conditions!$A:$CT,MATCH($B47&amp;"_m2",Conditions!$S$1:$CT$1,0)+Conditions!$Q$2,FALSE))+VLOOKUP(BK$1,Conditions!$A:$CT,MATCH($B47&amp;"_b",Conditions!$S$1:$CT$1,0)+Conditions!$Q$2,FALSE),"")</f>
        <v>0.15923166293748001</v>
      </c>
      <c r="BL47" s="15">
        <f>IF(BL29,BL29*(VLOOKUP(BL$1,Conditions!$A:$CT,MATCH($B47&amp;"_m1",Conditions!$S$1:$CT$1,0)+Conditions!$Q$2,FALSE)*BL$19+BL$18*VLOOKUP(BL$1,Conditions!$A:$CT,MATCH($B47&amp;"_m2",Conditions!$S$1:$CT$1,0)+Conditions!$Q$2,FALSE))+VLOOKUP(BL$1,Conditions!$A:$CT,MATCH($B47&amp;"_b",Conditions!$S$1:$CT$1,0)+Conditions!$Q$2,FALSE),"")</f>
        <v>6.4499673847958724E-2</v>
      </c>
      <c r="BM47" s="15">
        <f>IF(BM29,BM29*(VLOOKUP(BM$1,Conditions!$A:$CT,MATCH($B47&amp;"_m1",Conditions!$S$1:$CT$1,0)+Conditions!$Q$2,FALSE)*BM$19+BM$18*VLOOKUP(BM$1,Conditions!$A:$CT,MATCH($B47&amp;"_m2",Conditions!$S$1:$CT$1,0)+Conditions!$Q$2,FALSE))+VLOOKUP(BM$1,Conditions!$A:$CT,MATCH($B47&amp;"_b",Conditions!$S$1:$CT$1,0)+Conditions!$Q$2,FALSE),"")</f>
        <v>0.17080257237741336</v>
      </c>
      <c r="BN47" s="15">
        <f>IF(BN29,BN29*(VLOOKUP(BN$1,Conditions!$A:$CT,MATCH($B47&amp;"_m1",Conditions!$S$1:$CT$1,0)+Conditions!$Q$2,FALSE)*BN$19+BN$18*VLOOKUP(BN$1,Conditions!$A:$CT,MATCH($B47&amp;"_m2",Conditions!$S$1:$CT$1,0)+Conditions!$Q$2,FALSE))+VLOOKUP(BN$1,Conditions!$A:$CT,MATCH($B47&amp;"_b",Conditions!$S$1:$CT$1,0)+Conditions!$Q$2,FALSE),"")</f>
        <v>0.19030217477433153</v>
      </c>
      <c r="BO47" s="15">
        <f>IF(BO29,BO29*(VLOOKUP(BO$1,Conditions!$A:$CT,MATCH($B47&amp;"_m1",Conditions!$S$1:$CT$1,0)+Conditions!$Q$2,FALSE)*BO$19+BO$18*VLOOKUP(BO$1,Conditions!$A:$CT,MATCH($B47&amp;"_m2",Conditions!$S$1:$CT$1,0)+Conditions!$Q$2,FALSE))+VLOOKUP(BO$1,Conditions!$A:$CT,MATCH($B47&amp;"_b",Conditions!$S$1:$CT$1,0)+Conditions!$Q$2,FALSE),"")</f>
        <v>0.22165616100726157</v>
      </c>
      <c r="BP47" s="15">
        <f>IF(BP29,BP29*(VLOOKUP(BP$1,Conditions!$A:$CT,MATCH($B47&amp;"_m1",Conditions!$S$1:$CT$1,0)+Conditions!$Q$2,FALSE)*BP$19+BP$18*VLOOKUP(BP$1,Conditions!$A:$CT,MATCH($B47&amp;"_m2",Conditions!$S$1:$CT$1,0)+Conditions!$Q$2,FALSE))+VLOOKUP(BP$1,Conditions!$A:$CT,MATCH($B47&amp;"_b",Conditions!$S$1:$CT$1,0)+Conditions!$Q$2,FALSE),"")</f>
        <v>0.20616385575490834</v>
      </c>
      <c r="BQ47" s="15">
        <f>IF(BQ29,BQ29*(VLOOKUP(BQ$1,Conditions!$A:$CT,MATCH($B47&amp;"_m1",Conditions!$S$1:$CT$1,0)+Conditions!$Q$2,FALSE)*BQ$19+BQ$18*VLOOKUP(BQ$1,Conditions!$A:$CT,MATCH($B47&amp;"_m2",Conditions!$S$1:$CT$1,0)+Conditions!$Q$2,FALSE))+VLOOKUP(BQ$1,Conditions!$A:$CT,MATCH($B47&amp;"_b",Conditions!$S$1:$CT$1,0)+Conditions!$Q$2,FALSE),"")</f>
        <v>0.20451455017772405</v>
      </c>
      <c r="BR47" s="15">
        <f>IF(BR29,BR29*(VLOOKUP(BR$1,Conditions!$A:$CT,MATCH($B47&amp;"_m1",Conditions!$S$1:$CT$1,0)+Conditions!$Q$2,FALSE)*BR$19+BR$18*VLOOKUP(BR$1,Conditions!$A:$CT,MATCH($B47&amp;"_m2",Conditions!$S$1:$CT$1,0)+Conditions!$Q$2,FALSE))+VLOOKUP(BR$1,Conditions!$A:$CT,MATCH($B47&amp;"_b",Conditions!$S$1:$CT$1,0)+Conditions!$Q$2,FALSE),"")</f>
        <v>0.20445871431182977</v>
      </c>
      <c r="BS47" s="15">
        <f>IF(BS29,BS29*(VLOOKUP(BS$1,Conditions!$A:$CT,MATCH($B47&amp;"_m1",Conditions!$S$1:$CT$1,0)+Conditions!$Q$2,FALSE)*BS$19+BS$18*VLOOKUP(BS$1,Conditions!$A:$CT,MATCH($B47&amp;"_m2",Conditions!$S$1:$CT$1,0)+Conditions!$Q$2,FALSE))+VLOOKUP(BS$1,Conditions!$A:$CT,MATCH($B47&amp;"_b",Conditions!$S$1:$CT$1,0)+Conditions!$Q$2,FALSE),"")</f>
        <v>0.20578588989347027</v>
      </c>
      <c r="BT47" s="15">
        <f>IF(BT29,BT29*(VLOOKUP(BT$1,Conditions!$A:$CT,MATCH($B47&amp;"_m1",Conditions!$S$1:$CT$1,0)+Conditions!$Q$2,FALSE)*BT$19+BT$18*VLOOKUP(BT$1,Conditions!$A:$CT,MATCH($B47&amp;"_m2",Conditions!$S$1:$CT$1,0)+Conditions!$Q$2,FALSE))+VLOOKUP(BT$1,Conditions!$A:$CT,MATCH($B47&amp;"_b",Conditions!$S$1:$CT$1,0)+Conditions!$Q$2,FALSE),"")</f>
        <v>0.20390894578610172</v>
      </c>
      <c r="BU47" s="15">
        <f>IF(BU29,BU29*(VLOOKUP(BU$1,Conditions!$A:$CT,MATCH($B47&amp;"_m1",Conditions!$S$1:$CT$1,0)+Conditions!$Q$2,FALSE)*BU$19+BU$18*VLOOKUP(BU$1,Conditions!$A:$CT,MATCH($B47&amp;"_m2",Conditions!$S$1:$CT$1,0)+Conditions!$Q$2,FALSE))+VLOOKUP(BU$1,Conditions!$A:$CT,MATCH($B47&amp;"_b",Conditions!$S$1:$CT$1,0)+Conditions!$Q$2,FALSE),"")</f>
        <v>0.20405068298414097</v>
      </c>
      <c r="BV47" s="15">
        <f>IF(BV29,BV29*(VLOOKUP(BV$1,Conditions!$A:$CT,MATCH($B47&amp;"_m1",Conditions!$S$1:$CT$1,0)+Conditions!$Q$2,FALSE)*BV$19+BV$18*VLOOKUP(BV$1,Conditions!$A:$CT,MATCH($B47&amp;"_m2",Conditions!$S$1:$CT$1,0)+Conditions!$Q$2,FALSE))+VLOOKUP(BV$1,Conditions!$A:$CT,MATCH($B47&amp;"_b",Conditions!$S$1:$CT$1,0)+Conditions!$Q$2,FALSE),"")</f>
        <v>0.20784322679834333</v>
      </c>
      <c r="BW47" s="15">
        <f>IF(BW29,BW29*(VLOOKUP(BW$1,Conditions!$A:$CT,MATCH($B47&amp;"_m1",Conditions!$S$1:$CT$1,0)+Conditions!$Q$2,FALSE)*BW$19+BW$18*VLOOKUP(BW$1,Conditions!$A:$CT,MATCH($B47&amp;"_m2",Conditions!$S$1:$CT$1,0)+Conditions!$Q$2,FALSE))+VLOOKUP(BW$1,Conditions!$A:$CT,MATCH($B47&amp;"_b",Conditions!$S$1:$CT$1,0)+Conditions!$Q$2,FALSE),"")</f>
        <v>0.20564415269543099</v>
      </c>
      <c r="BX47" s="15">
        <f>IF(BX29,BX29*(VLOOKUP(BX$1,Conditions!$A:$CT,MATCH($B47&amp;"_m1",Conditions!$S$1:$CT$1,0)+Conditions!$Q$2,FALSE)*BX$19+BX$18*VLOOKUP(BX$1,Conditions!$A:$CT,MATCH($B47&amp;"_m2",Conditions!$S$1:$CT$1,0)+Conditions!$Q$2,FALSE))+VLOOKUP(BX$1,Conditions!$A:$CT,MATCH($B47&amp;"_b",Conditions!$S$1:$CT$1,0)+Conditions!$Q$2,FALSE),"")</f>
        <v>0.20530054736685094</v>
      </c>
      <c r="BY47" s="15">
        <f>IF(BY29,BY29*(VLOOKUP(BY$1,Conditions!$A:$CT,MATCH($B47&amp;"_m1",Conditions!$S$1:$CT$1,0)+Conditions!$Q$2,FALSE)*BY$19+BY$18*VLOOKUP(BY$1,Conditions!$A:$CT,MATCH($B47&amp;"_m2",Conditions!$S$1:$CT$1,0)+Conditions!$Q$2,FALSE))+VLOOKUP(BY$1,Conditions!$A:$CT,MATCH($B47&amp;"_b",Conditions!$S$1:$CT$1,0)+Conditions!$Q$2,FALSE),"")</f>
        <v>0.20741801520422554</v>
      </c>
      <c r="BZ47" s="15">
        <f>IF(BZ29,BZ29*(VLOOKUP(BZ$1,Conditions!$A:$CT,MATCH($B47&amp;"_m1",Conditions!$S$1:$CT$1,0)+Conditions!$Q$2,FALSE)*BZ$19+BZ$18*VLOOKUP(BZ$1,Conditions!$A:$CT,MATCH($B47&amp;"_m2",Conditions!$S$1:$CT$1,0)+Conditions!$Q$2,FALSE))+VLOOKUP(BZ$1,Conditions!$A:$CT,MATCH($B47&amp;"_b",Conditions!$S$1:$CT$1,0)+Conditions!$Q$2,FALSE),"")</f>
        <v>0.20786899719798685</v>
      </c>
      <c r="CA47" s="15">
        <f>IF(CA29,CA29*(VLOOKUP(CA$1,Conditions!$A:$CT,MATCH($B47&amp;"_m1",Conditions!$S$1:$CT$1,0)+Conditions!$Q$2,FALSE)*CA$19+CA$18*VLOOKUP(CA$1,Conditions!$A:$CT,MATCH($B47&amp;"_m2",Conditions!$S$1:$CT$1,0)+Conditions!$Q$2,FALSE))+VLOOKUP(CA$1,Conditions!$A:$CT,MATCH($B47&amp;"_b",Conditions!$S$1:$CT$1,0)+Conditions!$Q$2,FALSE),"")</f>
        <v>0.20765853893423156</v>
      </c>
      <c r="CB47" s="15">
        <f>IF(CB29,CB29*(VLOOKUP(CB$1,Conditions!$A:$CT,MATCH($B47&amp;"_m1",Conditions!$S$1:$CT$1,0)+Conditions!$Q$2,FALSE)*CB$19+CB$18*VLOOKUP(CB$1,Conditions!$A:$CT,MATCH($B47&amp;"_m2",Conditions!$S$1:$CT$1,0)+Conditions!$Q$2,FALSE))+VLOOKUP(CB$1,Conditions!$A:$CT,MATCH($B47&amp;"_b",Conditions!$S$1:$CT$1,0)+Conditions!$Q$2,FALSE),"")</f>
        <v>0.20595769255776031</v>
      </c>
      <c r="CC47" s="15">
        <f>IF(CC29,CC29*(VLOOKUP(CC$1,Conditions!$A:$CT,MATCH($B47&amp;"_m1",Conditions!$S$1:$CT$1,0)+Conditions!$Q$2,FALSE)*CC$19+CC$18*VLOOKUP(CC$1,Conditions!$A:$CT,MATCH($B47&amp;"_m2",Conditions!$S$1:$CT$1,0)+Conditions!$Q$2,FALSE))+VLOOKUP(CC$1,Conditions!$A:$CT,MATCH($B47&amp;"_b",Conditions!$S$1:$CT$1,0)+Conditions!$Q$2,FALSE),"")</f>
        <v>0.20719467174064851</v>
      </c>
      <c r="CD47" s="15">
        <f>IF(CD29,CD29*(VLOOKUP(CD$1,Conditions!$A:$CT,MATCH($B47&amp;"_m1",Conditions!$S$1:$CT$1,0)+Conditions!$Q$2,FALSE)*CD$19+CD$18*VLOOKUP(CD$1,Conditions!$A:$CT,MATCH($B47&amp;"_m2",Conditions!$S$1:$CT$1,0)+Conditions!$Q$2,FALSE))+VLOOKUP(CD$1,Conditions!$A:$CT,MATCH($B47&amp;"_b",Conditions!$S$1:$CT$1,0)+Conditions!$Q$2,FALSE),"")</f>
        <v>0.20276216300196576</v>
      </c>
      <c r="CE47" s="15">
        <f>IF(CE29,CE29*(VLOOKUP(CE$1,Conditions!$A:$CT,MATCH($B47&amp;"_m1",Conditions!$S$1:$CT$1,0)+Conditions!$Q$2,FALSE)*CE$19+CE$18*VLOOKUP(CE$1,Conditions!$A:$CT,MATCH($B47&amp;"_m2",Conditions!$S$1:$CT$1,0)+Conditions!$Q$2,FALSE))+VLOOKUP(CE$1,Conditions!$A:$CT,MATCH($B47&amp;"_b",Conditions!$S$1:$CT$1,0)+Conditions!$Q$2,FALSE),"")</f>
        <v>0.20160249501800806</v>
      </c>
      <c r="CF47" s="15">
        <f>IF(CF29,CF29*(VLOOKUP(CF$1,Conditions!$A:$CT,MATCH($B47&amp;"_m1",Conditions!$S$1:$CT$1,0)+Conditions!$Q$2,FALSE)*CF$19+CF$18*VLOOKUP(CF$1,Conditions!$A:$CT,MATCH($B47&amp;"_m2",Conditions!$S$1:$CT$1,0)+Conditions!$Q$2,FALSE))+VLOOKUP(CF$1,Conditions!$A:$CT,MATCH($B47&amp;"_b",Conditions!$S$1:$CT$1,0)+Conditions!$Q$2,FALSE),"")</f>
        <v>0.20482809004005337</v>
      </c>
      <c r="CG47" s="15">
        <f>IF(CG29,CG29*(VLOOKUP(CG$1,Conditions!$A:$CT,MATCH($B47&amp;"_m1",Conditions!$S$1:$CT$1,0)+Conditions!$Q$2,FALSE)*CG$19+CG$18*VLOOKUP(CG$1,Conditions!$A:$CT,MATCH($B47&amp;"_m2",Conditions!$S$1:$CT$1,0)+Conditions!$Q$2,FALSE))+VLOOKUP(CG$1,Conditions!$A:$CT,MATCH($B47&amp;"_b",Conditions!$S$1:$CT$1,0)+Conditions!$Q$2,FALSE),"")</f>
        <v>0.20534779309953069</v>
      </c>
      <c r="CH47" s="15">
        <f>IF(CH29,CH29*(VLOOKUP(CH$1,Conditions!$A:$CT,MATCH($B47&amp;"_m1",Conditions!$S$1:$CT$1,0)+Conditions!$Q$2,FALSE)*CH$19+CH$18*VLOOKUP(CH$1,Conditions!$A:$CT,MATCH($B47&amp;"_m2",Conditions!$S$1:$CT$1,0)+Conditions!$Q$2,FALSE))+VLOOKUP(CH$1,Conditions!$A:$CT,MATCH($B47&amp;"_b",Conditions!$S$1:$CT$1,0)+Conditions!$Q$2,FALSE),"")</f>
        <v>0.20489251603916211</v>
      </c>
      <c r="CI47" s="15">
        <f>IF(CI29,CI29*(VLOOKUP(CI$1,Conditions!$A:$CT,MATCH($B47&amp;"_m1",Conditions!$S$1:$CT$1,0)+Conditions!$Q$2,FALSE)*CI$19+CI$18*VLOOKUP(CI$1,Conditions!$A:$CT,MATCH($B47&amp;"_m2",Conditions!$S$1:$CT$1,0)+Conditions!$Q$2,FALSE))+VLOOKUP(CI$1,Conditions!$A:$CT,MATCH($B47&amp;"_b",Conditions!$S$1:$CT$1,0)+Conditions!$Q$2,FALSE),"")</f>
        <v>0.20546805496453369</v>
      </c>
      <c r="CJ47" s="15">
        <f>IF(CJ29,CJ29*(VLOOKUP(CJ$1,Conditions!$A:$CT,MATCH($B47&amp;"_m1",Conditions!$S$1:$CT$1,0)+Conditions!$Q$2,FALSE)*CJ$19+CJ$18*VLOOKUP(CJ$1,Conditions!$A:$CT,MATCH($B47&amp;"_m2",Conditions!$S$1:$CT$1,0)+Conditions!$Q$2,FALSE))+VLOOKUP(CJ$1,Conditions!$A:$CT,MATCH($B47&amp;"_b",Conditions!$S$1:$CT$1,0)+Conditions!$Q$2,FALSE),"")</f>
        <v>0.20608224948937054</v>
      </c>
      <c r="CK47" s="15">
        <f>IF(CK29,CK29*(VLOOKUP(CK$1,Conditions!$A:$CT,MATCH($B47&amp;"_m1",Conditions!$S$1:$CT$1,0)+Conditions!$Q$2,FALSE)*CK$19+CK$18*VLOOKUP(CK$1,Conditions!$A:$CT,MATCH($B47&amp;"_m2",Conditions!$S$1:$CT$1,0)+Conditions!$Q$2,FALSE))+VLOOKUP(CK$1,Conditions!$A:$CT,MATCH($B47&amp;"_b",Conditions!$S$1:$CT$1,0)+Conditions!$Q$2,FALSE),"")</f>
        <v>0.20871083025300796</v>
      </c>
      <c r="CL47" s="15">
        <f>IF(CL29,CL29*(VLOOKUP(CL$1,Conditions!$A:$CT,MATCH($B47&amp;"_m1",Conditions!$S$1:$CT$1,0)+Conditions!$Q$2,FALSE)*CL$19+CL$18*VLOOKUP(CL$1,Conditions!$A:$CT,MATCH($B47&amp;"_m2",Conditions!$S$1:$CT$1,0)+Conditions!$Q$2,FALSE))+VLOOKUP(CL$1,Conditions!$A:$CT,MATCH($B47&amp;"_b",Conditions!$S$1:$CT$1,0)+Conditions!$Q$2,FALSE),"")</f>
        <v>0.20712595067493247</v>
      </c>
      <c r="CM47" s="15">
        <f>IF(CM29,CM29*(VLOOKUP(CM$1,Conditions!$A:$CT,MATCH($B47&amp;"_m1",Conditions!$S$1:$CT$1,0)+Conditions!$Q$2,FALSE)*CM$19+CM$18*VLOOKUP(CM$1,Conditions!$A:$CT,MATCH($B47&amp;"_m2",Conditions!$S$1:$CT$1,0)+Conditions!$Q$2,FALSE))+VLOOKUP(CM$1,Conditions!$A:$CT,MATCH($B47&amp;"_b",Conditions!$S$1:$CT$1,0)+Conditions!$Q$2,FALSE),"")</f>
        <v>0.20597487282418928</v>
      </c>
      <c r="CN47" s="15">
        <f>IF(CN29,CN29*(VLOOKUP(CN$1,Conditions!$A:$CT,MATCH($B47&amp;"_m1",Conditions!$S$1:$CT$1,0)+Conditions!$Q$2,FALSE)*CN$19+CN$18*VLOOKUP(CN$1,Conditions!$A:$CT,MATCH($B47&amp;"_m2",Conditions!$S$1:$CT$1,0)+Conditions!$Q$2,FALSE))+VLOOKUP(CN$1,Conditions!$A:$CT,MATCH($B47&amp;"_b",Conditions!$S$1:$CT$1,0)+Conditions!$Q$2,FALSE),"")</f>
        <v>0.17227858953371097</v>
      </c>
      <c r="CO47" s="15">
        <f>IF(CO29,CO29*(VLOOKUP(CO$1,Conditions!$A:$CT,MATCH($B47&amp;"_m1",Conditions!$S$1:$CT$1,0)+Conditions!$Q$2,FALSE)*CO$19+CO$18*VLOOKUP(CO$1,Conditions!$A:$CT,MATCH($B47&amp;"_m2",Conditions!$S$1:$CT$1,0)+Conditions!$Q$2,FALSE))+VLOOKUP(CO$1,Conditions!$A:$CT,MATCH($B47&amp;"_b",Conditions!$S$1:$CT$1,0)+Conditions!$Q$2,FALSE),"")</f>
        <v>0.12252613658879476</v>
      </c>
      <c r="CP47" s="15">
        <f>IF(CP29,CP29*(VLOOKUP(CP$1,Conditions!$A:$CT,MATCH($B47&amp;"_m1",Conditions!$S$1:$CT$1,0)+Conditions!$Q$2,FALSE)*CP$19+CP$18*VLOOKUP(CP$1,Conditions!$A:$CT,MATCH($B47&amp;"_m2",Conditions!$S$1:$CT$1,0)+Conditions!$Q$2,FALSE))+VLOOKUP(CP$1,Conditions!$A:$CT,MATCH($B47&amp;"_b",Conditions!$S$1:$CT$1,0)+Conditions!$Q$2,FALSE),"")</f>
        <v>0.17827966777250676</v>
      </c>
      <c r="CQ47" s="15">
        <f>IF(CQ29,CQ29*(VLOOKUP(CQ$1,Conditions!$A:$CT,MATCH($B47&amp;"_m1",Conditions!$S$1:$CT$1,0)+Conditions!$Q$2,FALSE)*CQ$19+CQ$18*VLOOKUP(CQ$1,Conditions!$A:$CT,MATCH($B47&amp;"_m2",Conditions!$S$1:$CT$1,0)+Conditions!$Q$2,FALSE))+VLOOKUP(CQ$1,Conditions!$A:$CT,MATCH($B47&amp;"_b",Conditions!$S$1:$CT$1,0)+Conditions!$Q$2,FALSE),"")</f>
        <v>0.18241235990285612</v>
      </c>
      <c r="CR47" s="15">
        <f>IF(CR29,CR29*(VLOOKUP(CR$1,Conditions!$A:$CT,MATCH($B47&amp;"_m1",Conditions!$S$1:$CT$1,0)+Conditions!$Q$2,FALSE)*CR$19+CR$18*VLOOKUP(CR$1,Conditions!$A:$CT,MATCH($B47&amp;"_m2",Conditions!$S$1:$CT$1,0)+Conditions!$Q$2,FALSE))+VLOOKUP(CR$1,Conditions!$A:$CT,MATCH($B47&amp;"_b",Conditions!$S$1:$CT$1,0)+Conditions!$Q$2,FALSE),"")</f>
        <v>0.18992594118182279</v>
      </c>
      <c r="CS47" s="15">
        <f>IF(CS29,CS29*(VLOOKUP(CS$1,Conditions!$A:$CT,MATCH($B47&amp;"_m1",Conditions!$S$1:$CT$1,0)+Conditions!$Q$2,FALSE)*CS$19+CS$18*VLOOKUP(CS$1,Conditions!$A:$CT,MATCH($B47&amp;"_m2",Conditions!$S$1:$CT$1,0)+Conditions!$Q$2,FALSE))+VLOOKUP(CS$1,Conditions!$A:$CT,MATCH($B47&amp;"_b",Conditions!$S$1:$CT$1,0)+Conditions!$Q$2,FALSE),"")</f>
        <v>0.16149978110331648</v>
      </c>
      <c r="CT47" s="15">
        <f>IF(CT29,CT29*(VLOOKUP(CT$1,Conditions!$A:$CT,MATCH($B47&amp;"_m1",Conditions!$S$1:$CT$1,0)+Conditions!$Q$2,FALSE)*CT$19+CT$18*VLOOKUP(CT$1,Conditions!$A:$CT,MATCH($B47&amp;"_m2",Conditions!$S$1:$CT$1,0)+Conditions!$Q$2,FALSE))+VLOOKUP(CT$1,Conditions!$A:$CT,MATCH($B47&amp;"_b",Conditions!$S$1:$CT$1,0)+Conditions!$Q$2,FALSE),"")</f>
        <v>0.16207364255091075</v>
      </c>
      <c r="CU47" s="15">
        <f>IF(CU29,CU29*(VLOOKUP(CU$1,Conditions!$A:$CT,MATCH($B47&amp;"_m1",Conditions!$S$1:$CT$1,0)+Conditions!$Q$2,FALSE)*CU$19+CU$18*VLOOKUP(CU$1,Conditions!$A:$CT,MATCH($B47&amp;"_m2",Conditions!$S$1:$CT$1,0)+Conditions!$Q$2,FALSE))+VLOOKUP(CU$1,Conditions!$A:$CT,MATCH($B47&amp;"_b",Conditions!$S$1:$CT$1,0)+Conditions!$Q$2,FALSE),"")</f>
        <v>0.16146864133484237</v>
      </c>
      <c r="CV47" s="15">
        <f>IF(CV29,CV29*(VLOOKUP(CV$1,Conditions!$A:$CT,MATCH($B47&amp;"_m1",Conditions!$S$1:$CT$1,0)+Conditions!$Q$2,FALSE)*CV$19+CV$18*VLOOKUP(CV$1,Conditions!$A:$CT,MATCH($B47&amp;"_m2",Conditions!$S$1:$CT$1,0)+Conditions!$Q$2,FALSE))+VLOOKUP(CV$1,Conditions!$A:$CT,MATCH($B47&amp;"_b",Conditions!$S$1:$CT$1,0)+Conditions!$Q$2,FALSE),"")</f>
        <v>0.16095705942419633</v>
      </c>
      <c r="CW47" s="15">
        <f>IF(CW29,CW29*(VLOOKUP(CW$1,Conditions!$A:$CT,MATCH($B47&amp;"_m1",Conditions!$S$1:$CT$1,0)+Conditions!$Q$2,FALSE)*CW$19+CW$18*VLOOKUP(CW$1,Conditions!$A:$CT,MATCH($B47&amp;"_m2",Conditions!$S$1:$CT$1,0)+Conditions!$Q$2,FALSE))+VLOOKUP(CW$1,Conditions!$A:$CT,MATCH($B47&amp;"_b",Conditions!$S$1:$CT$1,0)+Conditions!$Q$2,FALSE),"")</f>
        <v>0.15797209018903549</v>
      </c>
      <c r="CX47" s="15">
        <f>IF(CX29,CX29*(VLOOKUP(CX$1,Conditions!$A:$CT,MATCH($B47&amp;"_m1",Conditions!$S$1:$CT$1,0)+Conditions!$Q$2,FALSE)*CX$19+CX$18*VLOOKUP(CX$1,Conditions!$A:$CT,MATCH($B47&amp;"_m2",Conditions!$S$1:$CT$1,0)+Conditions!$Q$2,FALSE))+VLOOKUP(CX$1,Conditions!$A:$CT,MATCH($B47&amp;"_b",Conditions!$S$1:$CT$1,0)+Conditions!$Q$2,FALSE),"")</f>
        <v>0.15443995073640107</v>
      </c>
      <c r="CY47" s="15">
        <f>IF(CY29,CY29*(VLOOKUP(CY$1,Conditions!$A:$CT,MATCH($B47&amp;"_m1",Conditions!$S$1:$CT$1,0)+Conditions!$Q$2,FALSE)*CY$19+CY$18*VLOOKUP(CY$1,Conditions!$A:$CT,MATCH($B47&amp;"_m2",Conditions!$S$1:$CT$1,0)+Conditions!$Q$2,FALSE))+VLOOKUP(CY$1,Conditions!$A:$CT,MATCH($B47&amp;"_b",Conditions!$S$1:$CT$1,0)+Conditions!$Q$2,FALSE),"")</f>
        <v>0.15905308500892235</v>
      </c>
      <c r="CZ47" s="15">
        <f>IF(CZ29,CZ29*(VLOOKUP(CZ$1,Conditions!$A:$CT,MATCH($B47&amp;"_m1",Conditions!$S$1:$CT$1,0)+Conditions!$Q$2,FALSE)*CZ$19+CZ$18*VLOOKUP(CZ$1,Conditions!$A:$CT,MATCH($B47&amp;"_m2",Conditions!$S$1:$CT$1,0)+Conditions!$Q$2,FALSE))+VLOOKUP(CZ$1,Conditions!$A:$CT,MATCH($B47&amp;"_b",Conditions!$S$1:$CT$1,0)+Conditions!$Q$2,FALSE),"")</f>
        <v>0.17194050061884925</v>
      </c>
      <c r="DA47" s="15">
        <f>IF(DA29,DA29*(VLOOKUP(DA$1,Conditions!$A:$CT,MATCH($B47&amp;"_m1",Conditions!$S$1:$CT$1,0)+Conditions!$Q$2,FALSE)*DA$19+DA$18*VLOOKUP(DA$1,Conditions!$A:$CT,MATCH($B47&amp;"_m2",Conditions!$S$1:$CT$1,0)+Conditions!$Q$2,FALSE))+VLOOKUP(DA$1,Conditions!$A:$CT,MATCH($B47&amp;"_b",Conditions!$S$1:$CT$1,0)+Conditions!$Q$2,FALSE),"")</f>
        <v>0.16293221045312539</v>
      </c>
      <c r="DB47" s="15">
        <f>IF(DB29,DB29*(VLOOKUP(DB$1,Conditions!$A:$CT,MATCH($B47&amp;"_m1",Conditions!$S$1:$CT$1,0)+Conditions!$Q$2,FALSE)*DB$19+DB$18*VLOOKUP(DB$1,Conditions!$A:$CT,MATCH($B47&amp;"_m2",Conditions!$S$1:$CT$1,0)+Conditions!$Q$2,FALSE))+VLOOKUP(DB$1,Conditions!$A:$CT,MATCH($B47&amp;"_b",Conditions!$S$1:$CT$1,0)+Conditions!$Q$2,FALSE),"")</f>
        <v>0.16063231612439494</v>
      </c>
      <c r="DC47" s="15">
        <f>IF(DC29,DC29*(VLOOKUP(DC$1,Conditions!$A:$CT,MATCH($B47&amp;"_m1",Conditions!$S$1:$CT$1,0)+Conditions!$Q$2,FALSE)*DC$19+DC$18*VLOOKUP(DC$1,Conditions!$A:$CT,MATCH($B47&amp;"_m2",Conditions!$S$1:$CT$1,0)+Conditions!$Q$2,FALSE))+VLOOKUP(DC$1,Conditions!$A:$CT,MATCH($B47&amp;"_b",Conditions!$S$1:$CT$1,0)+Conditions!$Q$2,FALSE),"")</f>
        <v>0.1717536620080046</v>
      </c>
      <c r="DD47" s="15">
        <f>IF(DD29,DD29*(VLOOKUP(DD$1,Conditions!$A:$CT,MATCH($B47&amp;"_m1",Conditions!$S$1:$CT$1,0)+Conditions!$Q$2,FALSE)*DD$19+DD$18*VLOOKUP(DD$1,Conditions!$A:$CT,MATCH($B47&amp;"_m2",Conditions!$S$1:$CT$1,0)+Conditions!$Q$2,FALSE))+VLOOKUP(DD$1,Conditions!$A:$CT,MATCH($B47&amp;"_b",Conditions!$S$1:$CT$1,0)+Conditions!$Q$2,FALSE),"")</f>
        <v>0.18075750363537499</v>
      </c>
      <c r="DE47" s="15">
        <f>IF(DE29,DE29*(VLOOKUP(DE$1,Conditions!$A:$CT,MATCH($B47&amp;"_m1",Conditions!$S$1:$CT$1,0)+Conditions!$Q$2,FALSE)*DE$19+DE$18*VLOOKUP(DE$1,Conditions!$A:$CT,MATCH($B47&amp;"_m2",Conditions!$S$1:$CT$1,0)+Conditions!$Q$2,FALSE))+VLOOKUP(DE$1,Conditions!$A:$CT,MATCH($B47&amp;"_b",Conditions!$S$1:$CT$1,0)+Conditions!$Q$2,FALSE),"")</f>
        <v>0.22728921481239783</v>
      </c>
      <c r="DF47" s="15">
        <f>IF(DF29,DF29*(VLOOKUP(DF$1,Conditions!$A:$CT,MATCH($B47&amp;"_m1",Conditions!$S$1:$CT$1,0)+Conditions!$Q$2,FALSE)*DF$19+DF$18*VLOOKUP(DF$1,Conditions!$A:$CT,MATCH($B47&amp;"_m2",Conditions!$S$1:$CT$1,0)+Conditions!$Q$2,FALSE))+VLOOKUP(DF$1,Conditions!$A:$CT,MATCH($B47&amp;"_b",Conditions!$S$1:$CT$1,0)+Conditions!$Q$2,FALSE),"")</f>
        <v>0.22830793009533651</v>
      </c>
      <c r="DG47" s="15">
        <f>IF(DG29,DG29*(VLOOKUP(DG$1,Conditions!$A:$CT,MATCH($B47&amp;"_m1",Conditions!$S$1:$CT$1,0)+Conditions!$Q$2,FALSE)*DG$19+DG$18*VLOOKUP(DG$1,Conditions!$A:$CT,MATCH($B47&amp;"_m2",Conditions!$S$1:$CT$1,0)+Conditions!$Q$2,FALSE))+VLOOKUP(DG$1,Conditions!$A:$CT,MATCH($B47&amp;"_b",Conditions!$S$1:$CT$1,0)+Conditions!$Q$2,FALSE),"")</f>
        <v>0.22883285762104288</v>
      </c>
      <c r="DH47" s="15">
        <f>IF(DH29,DH29*(VLOOKUP(DH$1,Conditions!$A:$CT,MATCH($B47&amp;"_m1",Conditions!$S$1:$CT$1,0)+Conditions!$Q$2,FALSE)*DH$19+DH$18*VLOOKUP(DH$1,Conditions!$A:$CT,MATCH($B47&amp;"_m2",Conditions!$S$1:$CT$1,0)+Conditions!$Q$2,FALSE))+VLOOKUP(DH$1,Conditions!$A:$CT,MATCH($B47&amp;"_b",Conditions!$S$1:$CT$1,0)+Conditions!$Q$2,FALSE),"")</f>
        <v>0.19181656998203644</v>
      </c>
      <c r="DI47" s="15">
        <f>IF(DI29,DI29*(VLOOKUP(DI$1,Conditions!$A:$CT,MATCH($B47&amp;"_m1",Conditions!$S$1:$CT$1,0)+Conditions!$Q$2,FALSE)*DI$19+DI$18*VLOOKUP(DI$1,Conditions!$A:$CT,MATCH($B47&amp;"_m2",Conditions!$S$1:$CT$1,0)+Conditions!$Q$2,FALSE))+VLOOKUP(DI$1,Conditions!$A:$CT,MATCH($B47&amp;"_b",Conditions!$S$1:$CT$1,0)+Conditions!$Q$2,FALSE),"")</f>
        <v>0.21452635827636737</v>
      </c>
      <c r="DJ47" s="15">
        <f>IF(DJ29,DJ29*(VLOOKUP(DJ$1,Conditions!$A:$CT,MATCH($B47&amp;"_m1",Conditions!$S$1:$CT$1,0)+Conditions!$Q$2,FALSE)*DJ$19+DJ$18*VLOOKUP(DJ$1,Conditions!$A:$CT,MATCH($B47&amp;"_m2",Conditions!$S$1:$CT$1,0)+Conditions!$Q$2,FALSE))+VLOOKUP(DJ$1,Conditions!$A:$CT,MATCH($B47&amp;"_b",Conditions!$S$1:$CT$1,0)+Conditions!$Q$2,FALSE),"")</f>
        <v>0.16081025765853268</v>
      </c>
      <c r="DK47" s="15">
        <f>IF(DK29,DK29*(VLOOKUP(DK$1,Conditions!$A:$CT,MATCH($B47&amp;"_m1",Conditions!$S$1:$CT$1,0)+Conditions!$Q$2,FALSE)*DK$19+DK$18*VLOOKUP(DK$1,Conditions!$A:$CT,MATCH($B47&amp;"_m2",Conditions!$S$1:$CT$1,0)+Conditions!$Q$2,FALSE))+VLOOKUP(DK$1,Conditions!$A:$CT,MATCH($B47&amp;"_b",Conditions!$S$1:$CT$1,0)+Conditions!$Q$2,FALSE),"")</f>
        <v>0.17246097960620219</v>
      </c>
      <c r="DL47" s="15">
        <f>IF(DL29,DL29*(VLOOKUP(DL$1,Conditions!$A:$CT,MATCH($B47&amp;"_m1",Conditions!$S$1:$CT$1,0)+Conditions!$Q$2,FALSE)*DL$19+DL$18*VLOOKUP(DL$1,Conditions!$A:$CT,MATCH($B47&amp;"_m2",Conditions!$S$1:$CT$1,0)+Conditions!$Q$2,FALSE))+VLOOKUP(DL$1,Conditions!$A:$CT,MATCH($B47&amp;"_b",Conditions!$S$1:$CT$1,0)+Conditions!$Q$2,FALSE),"")</f>
        <v>0.16279875430252208</v>
      </c>
      <c r="DM47" s="15">
        <f>IF(DM29,DM29*(VLOOKUP(DM$1,Conditions!$A:$CT,MATCH($B47&amp;"_m1",Conditions!$S$1:$CT$1,0)+Conditions!$Q$2,FALSE)*DM$19+DM$18*VLOOKUP(DM$1,Conditions!$A:$CT,MATCH($B47&amp;"_m2",Conditions!$S$1:$CT$1,0)+Conditions!$Q$2,FALSE))+VLOOKUP(DM$1,Conditions!$A:$CT,MATCH($B47&amp;"_b",Conditions!$S$1:$CT$1,0)+Conditions!$Q$2,FALSE),"")</f>
        <v>0.15406627351471178</v>
      </c>
      <c r="DN47" s="15">
        <f>IF(DN29,DN29*(VLOOKUP(DN$1,Conditions!$A:$CT,MATCH($B47&amp;"_m1",Conditions!$S$1:$CT$1,0)+Conditions!$Q$2,FALSE)*DN$19+DN$18*VLOOKUP(DN$1,Conditions!$A:$CT,MATCH($B47&amp;"_m2",Conditions!$S$1:$CT$1,0)+Conditions!$Q$2,FALSE))+VLOOKUP(DN$1,Conditions!$A:$CT,MATCH($B47&amp;"_b",Conditions!$S$1:$CT$1,0)+Conditions!$Q$2,FALSE),"")</f>
        <v>0.18575321220629246</v>
      </c>
      <c r="DO47" s="15">
        <f>IF(DO29,DO29*(VLOOKUP(DO$1,Conditions!$A:$CT,MATCH($B47&amp;"_m1",Conditions!$S$1:$CT$1,0)+Conditions!$Q$2,FALSE)*DO$19+DO$18*VLOOKUP(DO$1,Conditions!$A:$CT,MATCH($B47&amp;"_m2",Conditions!$S$1:$CT$1,0)+Conditions!$Q$2,FALSE))+VLOOKUP(DO$1,Conditions!$A:$CT,MATCH($B47&amp;"_b",Conditions!$S$1:$CT$1,0)+Conditions!$Q$2,FALSE),"")</f>
        <v>0.22497152633025361</v>
      </c>
      <c r="DP47" s="15">
        <f>IF(DP29,DP29*(VLOOKUP(DP$1,Conditions!$A:$CT,MATCH($B47&amp;"_m1",Conditions!$S$1:$CT$1,0)+Conditions!$Q$2,FALSE)*DP$19+DP$18*VLOOKUP(DP$1,Conditions!$A:$CT,MATCH($B47&amp;"_m2",Conditions!$S$1:$CT$1,0)+Conditions!$Q$2,FALSE))+VLOOKUP(DP$1,Conditions!$A:$CT,MATCH($B47&amp;"_b",Conditions!$S$1:$CT$1,0)+Conditions!$Q$2,FALSE),"")</f>
        <v>0.15899080547197414</v>
      </c>
      <c r="DQ47" s="15">
        <f>IF(DQ29,DQ29*(VLOOKUP(DQ$1,Conditions!$A:$CT,MATCH($B47&amp;"_m1",Conditions!$S$1:$CT$1,0)+Conditions!$Q$2,FALSE)*DQ$19+DQ$18*VLOOKUP(DQ$1,Conditions!$A:$CT,MATCH($B47&amp;"_m2",Conditions!$S$1:$CT$1,0)+Conditions!$Q$2,FALSE))+VLOOKUP(DQ$1,Conditions!$A:$CT,MATCH($B47&amp;"_b",Conditions!$S$1:$CT$1,0)+Conditions!$Q$2,FALSE),"")</f>
        <v>0.21723996667196815</v>
      </c>
      <c r="DR47" s="15">
        <f>IF(DR29,DR29*(VLOOKUP(DR$1,Conditions!$A:$CT,MATCH($B47&amp;"_m1",Conditions!$S$1:$CT$1,0)+Conditions!$Q$2,FALSE)*DR$19+DR$18*VLOOKUP(DR$1,Conditions!$A:$CT,MATCH($B47&amp;"_m2",Conditions!$S$1:$CT$1,0)+Conditions!$Q$2,FALSE))+VLOOKUP(DR$1,Conditions!$A:$CT,MATCH($B47&amp;"_b",Conditions!$S$1:$CT$1,0)+Conditions!$Q$2,FALSE),"")</f>
        <v>0.1788312865283338</v>
      </c>
      <c r="DS47" s="15">
        <f>IF(DS29,DS29*(VLOOKUP(DS$1,Conditions!$A:$CT,MATCH($B47&amp;"_m1",Conditions!$S$1:$CT$1,0)+Conditions!$Q$2,FALSE)*DS$19+DS$18*VLOOKUP(DS$1,Conditions!$A:$CT,MATCH($B47&amp;"_m2",Conditions!$S$1:$CT$1,0)+Conditions!$Q$2,FALSE))+VLOOKUP(DS$1,Conditions!$A:$CT,MATCH($B47&amp;"_b",Conditions!$S$1:$CT$1,0)+Conditions!$Q$2,FALSE),"")</f>
        <v>0.15688219829244174</v>
      </c>
      <c r="DT47" s="15">
        <f>IF(DT29,DT29*(VLOOKUP(DT$1,Conditions!$A:$CT,MATCH($B47&amp;"_m1",Conditions!$S$1:$CT$1,0)+Conditions!$Q$2,FALSE)*DT$19+DT$18*VLOOKUP(DT$1,Conditions!$A:$CT,MATCH($B47&amp;"_m2",Conditions!$S$1:$CT$1,0)+Conditions!$Q$2,FALSE))+VLOOKUP(DT$1,Conditions!$A:$CT,MATCH($B47&amp;"_b",Conditions!$S$1:$CT$1,0)+Conditions!$Q$2,FALSE),"")</f>
        <v>0.19527753282101579</v>
      </c>
      <c r="DU47" s="15">
        <f>IF(DU29,DU29*(VLOOKUP(DU$1,Conditions!$A:$CT,MATCH($B47&amp;"_m1",Conditions!$S$1:$CT$1,0)+Conditions!$Q$2,FALSE)*DU$19+DU$18*VLOOKUP(DU$1,Conditions!$A:$CT,MATCH($B47&amp;"_m2",Conditions!$S$1:$CT$1,0)+Conditions!$Q$2,FALSE))+VLOOKUP(DU$1,Conditions!$A:$CT,MATCH($B47&amp;"_b",Conditions!$S$1:$CT$1,0)+Conditions!$Q$2,FALSE),"")</f>
        <v>0.19609606387804943</v>
      </c>
      <c r="DV47" s="15">
        <f>IF(DV29,DV29*(VLOOKUP(DV$1,Conditions!$A:$CT,MATCH($B47&amp;"_m1",Conditions!$S$1:$CT$1,0)+Conditions!$Q$2,FALSE)*DV$19+DV$18*VLOOKUP(DV$1,Conditions!$A:$CT,MATCH($B47&amp;"_m2",Conditions!$S$1:$CT$1,0)+Conditions!$Q$2,FALSE))+VLOOKUP(DV$1,Conditions!$A:$CT,MATCH($B47&amp;"_b",Conditions!$S$1:$CT$1,0)+Conditions!$Q$2,FALSE),"")</f>
        <v>0.18683865556453277</v>
      </c>
      <c r="DW47" s="15">
        <f>IF(DW29,DW29*(VLOOKUP(DW$1,Conditions!$A:$CT,MATCH($B47&amp;"_m1",Conditions!$S$1:$CT$1,0)+Conditions!$Q$2,FALSE)*DW$19+DW$18*VLOOKUP(DW$1,Conditions!$A:$CT,MATCH($B47&amp;"_m2",Conditions!$S$1:$CT$1,0)+Conditions!$Q$2,FALSE))+VLOOKUP(DW$1,Conditions!$A:$CT,MATCH($B47&amp;"_b",Conditions!$S$1:$CT$1,0)+Conditions!$Q$2,FALSE),"")</f>
        <v>0.19246605658163926</v>
      </c>
      <c r="DX47" s="15">
        <f>IF(DX29,DX29*(VLOOKUP(DX$1,Conditions!$A:$CT,MATCH($B47&amp;"_m1",Conditions!$S$1:$CT$1,0)+Conditions!$Q$2,FALSE)*DX$19+DX$18*VLOOKUP(DX$1,Conditions!$A:$CT,MATCH($B47&amp;"_m2",Conditions!$S$1:$CT$1,0)+Conditions!$Q$2,FALSE))+VLOOKUP(DX$1,Conditions!$A:$CT,MATCH($B47&amp;"_b",Conditions!$S$1:$CT$1,0)+Conditions!$Q$2,FALSE),"")</f>
        <v>0.17347524635078737</v>
      </c>
      <c r="DY47" s="15">
        <f>IF(DY29,DY29*(VLOOKUP(DY$1,Conditions!$A:$CT,MATCH($B47&amp;"_m1",Conditions!$S$1:$CT$1,0)+Conditions!$Q$2,FALSE)*DY$19+DY$18*VLOOKUP(DY$1,Conditions!$A:$CT,MATCH($B47&amp;"_m2",Conditions!$S$1:$CT$1,0)+Conditions!$Q$2,FALSE))+VLOOKUP(DY$1,Conditions!$A:$CT,MATCH($B47&amp;"_b",Conditions!$S$1:$CT$1,0)+Conditions!$Q$2,FALSE),"")</f>
        <v>0.18110893816529705</v>
      </c>
      <c r="DZ47" s="15">
        <f>IF(DZ29,DZ29*(VLOOKUP(DZ$1,Conditions!$A:$CT,MATCH($B47&amp;"_m1",Conditions!$S$1:$CT$1,0)+Conditions!$Q$2,FALSE)*DZ$19+DZ$18*VLOOKUP(DZ$1,Conditions!$A:$CT,MATCH($B47&amp;"_m2",Conditions!$S$1:$CT$1,0)+Conditions!$Q$2,FALSE))+VLOOKUP(DZ$1,Conditions!$A:$CT,MATCH($B47&amp;"_b",Conditions!$S$1:$CT$1,0)+Conditions!$Q$2,FALSE),"")</f>
        <v>0.18195416045245139</v>
      </c>
      <c r="EA47" s="15">
        <f>IF(EA29,EA29*(VLOOKUP(EA$1,Conditions!$A:$CT,MATCH($B47&amp;"_m1",Conditions!$S$1:$CT$1,0)+Conditions!$Q$2,FALSE)*EA$19+EA$18*VLOOKUP(EA$1,Conditions!$A:$CT,MATCH($B47&amp;"_m2",Conditions!$S$1:$CT$1,0)+Conditions!$Q$2,FALSE))+VLOOKUP(EA$1,Conditions!$A:$CT,MATCH($B47&amp;"_b",Conditions!$S$1:$CT$1,0)+Conditions!$Q$2,FALSE),"")</f>
        <v>0.18110973626462398</v>
      </c>
      <c r="EB47" s="15">
        <f>IF(EB29,EB29*(VLOOKUP(EB$1,Conditions!$A:$CT,MATCH($B47&amp;"_m1",Conditions!$S$1:$CT$1,0)+Conditions!$Q$2,FALSE)*EB$19+EB$18*VLOOKUP(EB$1,Conditions!$A:$CT,MATCH($B47&amp;"_m2",Conditions!$S$1:$CT$1,0)+Conditions!$Q$2,FALSE))+VLOOKUP(EB$1,Conditions!$A:$CT,MATCH($B47&amp;"_b",Conditions!$S$1:$CT$1,0)+Conditions!$Q$2,FALSE),"")</f>
        <v>0.24260851423791782</v>
      </c>
      <c r="EC47" s="15">
        <f>IF(EC29,EC29*(VLOOKUP(EC$1,Conditions!$A:$CT,MATCH($B47&amp;"_m1",Conditions!$S$1:$CT$1,0)+Conditions!$Q$2,FALSE)*EC$19+EC$18*VLOOKUP(EC$1,Conditions!$A:$CT,MATCH($B47&amp;"_m2",Conditions!$S$1:$CT$1,0)+Conditions!$Q$2,FALSE))+VLOOKUP(EC$1,Conditions!$A:$CT,MATCH($B47&amp;"_b",Conditions!$S$1:$CT$1,0)+Conditions!$Q$2,FALSE),"")</f>
        <v>0.14579205810415269</v>
      </c>
      <c r="ED47" s="15">
        <f>IF(ED29,ED29*(VLOOKUP(ED$1,Conditions!$A:$CT,MATCH($B47&amp;"_m1",Conditions!$S$1:$CT$1,0)+Conditions!$Q$2,FALSE)*ED$19+ED$18*VLOOKUP(ED$1,Conditions!$A:$CT,MATCH($B47&amp;"_m2",Conditions!$S$1:$CT$1,0)+Conditions!$Q$2,FALSE))+VLOOKUP(ED$1,Conditions!$A:$CT,MATCH($B47&amp;"_b",Conditions!$S$1:$CT$1,0)+Conditions!$Q$2,FALSE),"")</f>
        <v>0.14765958365394102</v>
      </c>
      <c r="EE47" s="15">
        <f>IF(EE29,EE29*(VLOOKUP(EE$1,Conditions!$A:$CT,MATCH($B47&amp;"_m1",Conditions!$S$1:$CT$1,0)+Conditions!$Q$2,FALSE)*EE$19+EE$18*VLOOKUP(EE$1,Conditions!$A:$CT,MATCH($B47&amp;"_m2",Conditions!$S$1:$CT$1,0)+Conditions!$Q$2,FALSE))+VLOOKUP(EE$1,Conditions!$A:$CT,MATCH($B47&amp;"_b",Conditions!$S$1:$CT$1,0)+Conditions!$Q$2,FALSE),"")</f>
        <v>0.14815997327493696</v>
      </c>
      <c r="EF47" s="15">
        <f>IF(EF29,EF29*(VLOOKUP(EF$1,Conditions!$A:$CT,MATCH($B47&amp;"_m1",Conditions!$S$1:$CT$1,0)+Conditions!$Q$2,FALSE)*EF$19+EF$18*VLOOKUP(EF$1,Conditions!$A:$CT,MATCH($B47&amp;"_m2",Conditions!$S$1:$CT$1,0)+Conditions!$Q$2,FALSE))+VLOOKUP(EF$1,Conditions!$A:$CT,MATCH($B47&amp;"_b",Conditions!$S$1:$CT$1,0)+Conditions!$Q$2,FALSE),"")</f>
        <v>0.14905352616957254</v>
      </c>
      <c r="EG47" s="15">
        <f>IF(EG29,EG29*(VLOOKUP(EG$1,Conditions!$A:$CT,MATCH($B47&amp;"_m1",Conditions!$S$1:$CT$1,0)+Conditions!$Q$2,FALSE)*EG$19+EG$18*VLOOKUP(EG$1,Conditions!$A:$CT,MATCH($B47&amp;"_m2",Conditions!$S$1:$CT$1,0)+Conditions!$Q$2,FALSE))+VLOOKUP(EG$1,Conditions!$A:$CT,MATCH($B47&amp;"_b",Conditions!$S$1:$CT$1,0)+Conditions!$Q$2,FALSE),"")</f>
        <v>0.14233847616638615</v>
      </c>
      <c r="EH47" s="15">
        <f>IF(EH29,EH29*(VLOOKUP(EH$1,Conditions!$A:$CT,MATCH($B47&amp;"_m1",Conditions!$S$1:$CT$1,0)+Conditions!$Q$2,FALSE)*EH$19+EH$18*VLOOKUP(EH$1,Conditions!$A:$CT,MATCH($B47&amp;"_m2",Conditions!$S$1:$CT$1,0)+Conditions!$Q$2,FALSE))+VLOOKUP(EH$1,Conditions!$A:$CT,MATCH($B47&amp;"_b",Conditions!$S$1:$CT$1,0)+Conditions!$Q$2,FALSE),"")</f>
        <v>0.14354477257414419</v>
      </c>
      <c r="EI47" s="15">
        <f>IF(EI29,EI29*(VLOOKUP(EI$1,Conditions!$A:$CT,MATCH($B47&amp;"_m1",Conditions!$S$1:$CT$1,0)+Conditions!$Q$2,FALSE)*EI$19+EI$18*VLOOKUP(EI$1,Conditions!$A:$CT,MATCH($B47&amp;"_m2",Conditions!$S$1:$CT$1,0)+Conditions!$Q$2,FALSE))+VLOOKUP(EI$1,Conditions!$A:$CT,MATCH($B47&amp;"_b",Conditions!$S$1:$CT$1,0)+Conditions!$Q$2,FALSE),"")</f>
        <v>0.14611373714622147</v>
      </c>
      <c r="EJ47" s="15">
        <f>IF(EJ29,EJ29*(VLOOKUP(EJ$1,Conditions!$A:$CT,MATCH($B47&amp;"_m1",Conditions!$S$1:$CT$1,0)+Conditions!$Q$2,FALSE)*EJ$19+EJ$18*VLOOKUP(EJ$1,Conditions!$A:$CT,MATCH($B47&amp;"_m2",Conditions!$S$1:$CT$1,0)+Conditions!$Q$2,FALSE))+VLOOKUP(EJ$1,Conditions!$A:$CT,MATCH($B47&amp;"_b",Conditions!$S$1:$CT$1,0)+Conditions!$Q$2,FALSE),"")</f>
        <v>0.14600204303439204</v>
      </c>
      <c r="EK47" s="15">
        <f>IF(EK29,EK29*(VLOOKUP(EK$1,Conditions!$A:$CT,MATCH($B47&amp;"_m1",Conditions!$S$1:$CT$1,0)+Conditions!$Q$2,FALSE)*EK$19+EK$18*VLOOKUP(EK$1,Conditions!$A:$CT,MATCH($B47&amp;"_m2",Conditions!$S$1:$CT$1,0)+Conditions!$Q$2,FALSE))+VLOOKUP(EK$1,Conditions!$A:$CT,MATCH($B47&amp;"_b",Conditions!$S$1:$CT$1,0)+Conditions!$Q$2,FALSE),"")</f>
        <v>0.13328884011532077</v>
      </c>
      <c r="EL47" s="15">
        <f>IF(EL29,EL29*(VLOOKUP(EL$1,Conditions!$A:$CT,MATCH($B47&amp;"_m1",Conditions!$S$1:$CT$1,0)+Conditions!$Q$2,FALSE)*EL$19+EL$18*VLOOKUP(EL$1,Conditions!$A:$CT,MATCH($B47&amp;"_m2",Conditions!$S$1:$CT$1,0)+Conditions!$Q$2,FALSE))+VLOOKUP(EL$1,Conditions!$A:$CT,MATCH($B47&amp;"_b",Conditions!$S$1:$CT$1,0)+Conditions!$Q$2,FALSE),"")</f>
        <v>0.19229702171681706</v>
      </c>
      <c r="EM47" s="15">
        <f>IF(EM29,EM29*(VLOOKUP(EM$1,Conditions!$A:$CT,MATCH($B47&amp;"_m1",Conditions!$S$1:$CT$1,0)+Conditions!$Q$2,FALSE)*EM$19+EM$18*VLOOKUP(EM$1,Conditions!$A:$CT,MATCH($B47&amp;"_m2",Conditions!$S$1:$CT$1,0)+Conditions!$Q$2,FALSE))+VLOOKUP(EM$1,Conditions!$A:$CT,MATCH($B47&amp;"_b",Conditions!$S$1:$CT$1,0)+Conditions!$Q$2,FALSE),"")</f>
        <v>0.19504169242944452</v>
      </c>
      <c r="EN47" s="15">
        <f>IF(EN29,EN29*(VLOOKUP(EN$1,Conditions!$A:$CT,MATCH($B47&amp;"_m1",Conditions!$S$1:$CT$1,0)+Conditions!$Q$2,FALSE)*EN$19+EN$18*VLOOKUP(EN$1,Conditions!$A:$CT,MATCH($B47&amp;"_m2",Conditions!$S$1:$CT$1,0)+Conditions!$Q$2,FALSE))+VLOOKUP(EN$1,Conditions!$A:$CT,MATCH($B47&amp;"_b",Conditions!$S$1:$CT$1,0)+Conditions!$Q$2,FALSE),"")</f>
        <v>0.20857251607309896</v>
      </c>
      <c r="EO47" s="15">
        <f>IF(EO29,EO29*(VLOOKUP(EO$1,Conditions!$A:$CT,MATCH($B47&amp;"_m1",Conditions!$S$1:$CT$1,0)+Conditions!$Q$2,FALSE)*EO$19+EO$18*VLOOKUP(EO$1,Conditions!$A:$CT,MATCH($B47&amp;"_m2",Conditions!$S$1:$CT$1,0)+Conditions!$Q$2,FALSE))+VLOOKUP(EO$1,Conditions!$A:$CT,MATCH($B47&amp;"_b",Conditions!$S$1:$CT$1,0)+Conditions!$Q$2,FALSE),"")</f>
        <v>0.20224141593010514</v>
      </c>
      <c r="EP47" s="15">
        <f>IF(EP29,EP29*(VLOOKUP(EP$1,Conditions!$A:$CT,MATCH($B47&amp;"_m1",Conditions!$S$1:$CT$1,0)+Conditions!$Q$2,FALSE)*EP$19+EP$18*VLOOKUP(EP$1,Conditions!$A:$CT,MATCH($B47&amp;"_m2",Conditions!$S$1:$CT$1,0)+Conditions!$Q$2,FALSE))+VLOOKUP(EP$1,Conditions!$A:$CT,MATCH($B47&amp;"_b",Conditions!$S$1:$CT$1,0)+Conditions!$Q$2,FALSE),"")</f>
        <v>0.19942958361765808</v>
      </c>
      <c r="EQ47" s="15">
        <f>IF(EQ29,EQ29*(VLOOKUP(EQ$1,Conditions!$A:$CT,MATCH($B47&amp;"_m1",Conditions!$S$1:$CT$1,0)+Conditions!$Q$2,FALSE)*EQ$19+EQ$18*VLOOKUP(EQ$1,Conditions!$A:$CT,MATCH($B47&amp;"_m2",Conditions!$S$1:$CT$1,0)+Conditions!$Q$2,FALSE))+VLOOKUP(EQ$1,Conditions!$A:$CT,MATCH($B47&amp;"_b",Conditions!$S$1:$CT$1,0)+Conditions!$Q$2,FALSE),"")</f>
        <v>0.20059819545451907</v>
      </c>
      <c r="ER47" s="15">
        <f>IF(ER29,ER29*(VLOOKUP(ER$1,Conditions!$A:$CT,MATCH($B47&amp;"_m1",Conditions!$S$1:$CT$1,0)+Conditions!$Q$2,FALSE)*ER$19+ER$18*VLOOKUP(ER$1,Conditions!$A:$CT,MATCH($B47&amp;"_m2",Conditions!$S$1:$CT$1,0)+Conditions!$Q$2,FALSE))+VLOOKUP(ER$1,Conditions!$A:$CT,MATCH($B47&amp;"_b",Conditions!$S$1:$CT$1,0)+Conditions!$Q$2,FALSE),"")</f>
        <v>0.23110775589782503</v>
      </c>
      <c r="ES47" s="15">
        <f>IF(ES29,ES29*(VLOOKUP(ES$1,Conditions!$A:$CT,MATCH($B47&amp;"_m1",Conditions!$S$1:$CT$1,0)+Conditions!$Q$2,FALSE)*ES$19+ES$18*VLOOKUP(ES$1,Conditions!$A:$CT,MATCH($B47&amp;"_m2",Conditions!$S$1:$CT$1,0)+Conditions!$Q$2,FALSE))+VLOOKUP(ES$1,Conditions!$A:$CT,MATCH($B47&amp;"_b",Conditions!$S$1:$CT$1,0)+Conditions!$Q$2,FALSE),"")</f>
        <v>0.21247530473565782</v>
      </c>
      <c r="ET47" s="15">
        <f>IF(ET29,ET29*(VLOOKUP(ET$1,Conditions!$A:$CT,MATCH($B47&amp;"_m1",Conditions!$S$1:$CT$1,0)+Conditions!$Q$2,FALSE)*ET$19+ET$18*VLOOKUP(ET$1,Conditions!$A:$CT,MATCH($B47&amp;"_m2",Conditions!$S$1:$CT$1,0)+Conditions!$Q$2,FALSE))+VLOOKUP(ET$1,Conditions!$A:$CT,MATCH($B47&amp;"_b",Conditions!$S$1:$CT$1,0)+Conditions!$Q$2,FALSE),"")</f>
        <v>0.20733299927776422</v>
      </c>
      <c r="EU47" s="15">
        <f>IF(EU29,EU29*(VLOOKUP(EU$1,Conditions!$A:$CT,MATCH($B47&amp;"_m1",Conditions!$S$1:$CT$1,0)+Conditions!$Q$2,FALSE)*EU$19+EU$18*VLOOKUP(EU$1,Conditions!$A:$CT,MATCH($B47&amp;"_m2",Conditions!$S$1:$CT$1,0)+Conditions!$Q$2,FALSE))+VLOOKUP(EU$1,Conditions!$A:$CT,MATCH($B47&amp;"_b",Conditions!$S$1:$CT$1,0)+Conditions!$Q$2,FALSE),"")</f>
        <v>0.20263902036371489</v>
      </c>
      <c r="EV47" s="15">
        <f>IF(EV29,EV29*(VLOOKUP(EV$1,Conditions!$A:$CT,MATCH($B47&amp;"_m1",Conditions!$S$1:$CT$1,0)+Conditions!$Q$2,FALSE)*EV$19+EV$18*VLOOKUP(EV$1,Conditions!$A:$CT,MATCH($B47&amp;"_m2",Conditions!$S$1:$CT$1,0)+Conditions!$Q$2,FALSE))+VLOOKUP(EV$1,Conditions!$A:$CT,MATCH($B47&amp;"_b",Conditions!$S$1:$CT$1,0)+Conditions!$Q$2,FALSE),"")</f>
        <v>0.21117964102394793</v>
      </c>
      <c r="EW47" s="15">
        <f>IF(EW29,EW29*(VLOOKUP(EW$1,Conditions!$A:$CT,MATCH($B47&amp;"_m1",Conditions!$S$1:$CT$1,0)+Conditions!$Q$2,FALSE)*EW$19+EW$18*VLOOKUP(EW$1,Conditions!$A:$CT,MATCH($B47&amp;"_m2",Conditions!$S$1:$CT$1,0)+Conditions!$Q$2,FALSE))+VLOOKUP(EW$1,Conditions!$A:$CT,MATCH($B47&amp;"_b",Conditions!$S$1:$CT$1,0)+Conditions!$Q$2,FALSE),"")</f>
        <v>0.20505998370047387</v>
      </c>
      <c r="EX47" s="15">
        <f>IF(EX29,EX29*(VLOOKUP(EX$1,Conditions!$A:$CT,MATCH($B47&amp;"_m1",Conditions!$S$1:$CT$1,0)+Conditions!$Q$2,FALSE)*EX$19+EX$18*VLOOKUP(EX$1,Conditions!$A:$CT,MATCH($B47&amp;"_m2",Conditions!$S$1:$CT$1,0)+Conditions!$Q$2,FALSE))+VLOOKUP(EX$1,Conditions!$A:$CT,MATCH($B47&amp;"_b",Conditions!$S$1:$CT$1,0)+Conditions!$Q$2,FALSE),"")</f>
        <v>0.20288559996282923</v>
      </c>
      <c r="EY47" s="15">
        <f>IF(EY29,EY29*(VLOOKUP(EY$1,Conditions!$A:$CT,MATCH($B47&amp;"_m1",Conditions!$S$1:$CT$1,0)+Conditions!$Q$2,FALSE)*EY$19+EY$18*VLOOKUP(EY$1,Conditions!$A:$CT,MATCH($B47&amp;"_m2",Conditions!$S$1:$CT$1,0)+Conditions!$Q$2,FALSE))+VLOOKUP(EY$1,Conditions!$A:$CT,MATCH($B47&amp;"_b",Conditions!$S$1:$CT$1,0)+Conditions!$Q$2,FALSE),"")</f>
        <v>0.20525276411432689</v>
      </c>
      <c r="EZ47" s="15">
        <f>IF(EZ29,EZ29*(VLOOKUP(EZ$1,Conditions!$A:$CT,MATCH($B47&amp;"_m1",Conditions!$S$1:$CT$1,0)+Conditions!$Q$2,FALSE)*EZ$19+EZ$18*VLOOKUP(EZ$1,Conditions!$A:$CT,MATCH($B47&amp;"_m2",Conditions!$S$1:$CT$1,0)+Conditions!$Q$2,FALSE))+VLOOKUP(EZ$1,Conditions!$A:$CT,MATCH($B47&amp;"_b",Conditions!$S$1:$CT$1,0)+Conditions!$Q$2,FALSE),"")</f>
        <v>0.20785305806862359</v>
      </c>
      <c r="FA47" s="15">
        <f>IF(FA29,FA29*(VLOOKUP(FA$1,Conditions!$A:$CT,MATCH($B47&amp;"_m1",Conditions!$S$1:$CT$1,0)+Conditions!$Q$2,FALSE)*FA$19+FA$18*VLOOKUP(FA$1,Conditions!$A:$CT,MATCH($B47&amp;"_m2",Conditions!$S$1:$CT$1,0)+Conditions!$Q$2,FALSE))+VLOOKUP(FA$1,Conditions!$A:$CT,MATCH($B47&amp;"_b",Conditions!$S$1:$CT$1,0)+Conditions!$Q$2,FALSE),"")</f>
        <v>0.20808170460598413</v>
      </c>
      <c r="FB47" s="15">
        <f>IF(FB29,FB29*(VLOOKUP(FB$1,Conditions!$A:$CT,MATCH($B47&amp;"_m1",Conditions!$S$1:$CT$1,0)+Conditions!$Q$2,FALSE)*FB$19+FB$18*VLOOKUP(FB$1,Conditions!$A:$CT,MATCH($B47&amp;"_m2",Conditions!$S$1:$CT$1,0)+Conditions!$Q$2,FALSE))+VLOOKUP(FB$1,Conditions!$A:$CT,MATCH($B47&amp;"_b",Conditions!$S$1:$CT$1,0)+Conditions!$Q$2,FALSE),"")</f>
        <v>0.20507791676222761</v>
      </c>
      <c r="FC47" s="15">
        <f>IF(FC29,FC29*(VLOOKUP(FC$1,Conditions!$A:$CT,MATCH($B47&amp;"_m1",Conditions!$S$1:$CT$1,0)+Conditions!$Q$2,FALSE)*FC$19+FC$18*VLOOKUP(FC$1,Conditions!$A:$CT,MATCH($B47&amp;"_m2",Conditions!$S$1:$CT$1,0)+Conditions!$Q$2,FALSE))+VLOOKUP(FC$1,Conditions!$A:$CT,MATCH($B47&amp;"_b",Conditions!$S$1:$CT$1,0)+Conditions!$Q$2,FALSE),"")</f>
        <v>0.20585352168307819</v>
      </c>
      <c r="FD47" s="15">
        <f>IF(FD29,FD29*(VLOOKUP(FD$1,Conditions!$A:$CT,MATCH($B47&amp;"_m1",Conditions!$S$1:$CT$1,0)+Conditions!$Q$2,FALSE)*FD$19+FD$18*VLOOKUP(FD$1,Conditions!$A:$CT,MATCH($B47&amp;"_m2",Conditions!$S$1:$CT$1,0)+Conditions!$Q$2,FALSE))+VLOOKUP(FD$1,Conditions!$A:$CT,MATCH($B47&amp;"_b",Conditions!$S$1:$CT$1,0)+Conditions!$Q$2,FALSE),"")</f>
        <v>0.20645427925182952</v>
      </c>
      <c r="FE47" s="15">
        <f>IF(FE29,FE29*(VLOOKUP(FE$1,Conditions!$A:$CT,MATCH($B47&amp;"_m1",Conditions!$S$1:$CT$1,0)+Conditions!$Q$2,FALSE)*FE$19+FE$18*VLOOKUP(FE$1,Conditions!$A:$CT,MATCH($B47&amp;"_m2",Conditions!$S$1:$CT$1,0)+Conditions!$Q$2,FALSE))+VLOOKUP(FE$1,Conditions!$A:$CT,MATCH($B47&amp;"_b",Conditions!$S$1:$CT$1,0)+Conditions!$Q$2,FALSE),"")</f>
        <v>0.20379121958139462</v>
      </c>
      <c r="FF47" s="15">
        <f>IF(FF29,FF29*(VLOOKUP(FF$1,Conditions!$A:$CT,MATCH($B47&amp;"_m1",Conditions!$S$1:$CT$1,0)+Conditions!$Q$2,FALSE)*FF$19+FF$18*VLOOKUP(FF$1,Conditions!$A:$CT,MATCH($B47&amp;"_m2",Conditions!$S$1:$CT$1,0)+Conditions!$Q$2,FALSE))+VLOOKUP(FF$1,Conditions!$A:$CT,MATCH($B47&amp;"_b",Conditions!$S$1:$CT$1,0)+Conditions!$Q$2,FALSE),"")</f>
        <v>0.20305148078405158</v>
      </c>
      <c r="FG47" s="15">
        <f>IF(FG29,FG29*(VLOOKUP(FG$1,Conditions!$A:$CT,MATCH($B47&amp;"_m1",Conditions!$S$1:$CT$1,0)+Conditions!$Q$2,FALSE)*FG$19+FG$18*VLOOKUP(FG$1,Conditions!$A:$CT,MATCH($B47&amp;"_m2",Conditions!$S$1:$CT$1,0)+Conditions!$Q$2,FALSE))+VLOOKUP(FG$1,Conditions!$A:$CT,MATCH($B47&amp;"_b",Conditions!$S$1:$CT$1,0)+Conditions!$Q$2,FALSE),"")</f>
        <v>0.20954324913891639</v>
      </c>
      <c r="FH47" s="15">
        <f>IF(FH29,FH29*(VLOOKUP(FH$1,Conditions!$A:$CT,MATCH($B47&amp;"_m1",Conditions!$S$1:$CT$1,0)+Conditions!$Q$2,FALSE)*FH$19+FH$18*VLOOKUP(FH$1,Conditions!$A:$CT,MATCH($B47&amp;"_m2",Conditions!$S$1:$CT$1,0)+Conditions!$Q$2,FALSE))+VLOOKUP(FH$1,Conditions!$A:$CT,MATCH($B47&amp;"_b",Conditions!$S$1:$CT$1,0)+Conditions!$Q$2,FALSE),"")</f>
        <v>0.20763337806213986</v>
      </c>
      <c r="FI47" s="15">
        <f>IF(FI29,FI29*(VLOOKUP(FI$1,Conditions!$A:$CT,MATCH($B47&amp;"_m1",Conditions!$S$1:$CT$1,0)+Conditions!$Q$2,FALSE)*FI$19+FI$18*VLOOKUP(FI$1,Conditions!$A:$CT,MATCH($B47&amp;"_m2",Conditions!$S$1:$CT$1,0)+Conditions!$Q$2,FALSE))+VLOOKUP(FI$1,Conditions!$A:$CT,MATCH($B47&amp;"_b",Conditions!$S$1:$CT$1,0)+Conditions!$Q$2,FALSE),"")</f>
        <v>0.20598801964623145</v>
      </c>
      <c r="FJ47" s="15">
        <f>IF(FJ29,FJ29*(VLOOKUP(FJ$1,Conditions!$A:$CT,MATCH($B47&amp;"_m1",Conditions!$S$1:$CT$1,0)+Conditions!$Q$2,FALSE)*FJ$19+FJ$18*VLOOKUP(FJ$1,Conditions!$A:$CT,MATCH($B47&amp;"_m2",Conditions!$S$1:$CT$1,0)+Conditions!$Q$2,FALSE))+VLOOKUP(FJ$1,Conditions!$A:$CT,MATCH($B47&amp;"_b",Conditions!$S$1:$CT$1,0)+Conditions!$Q$2,FALSE),"")</f>
        <v>0.20597008658447771</v>
      </c>
      <c r="FK47" s="15">
        <f>IF(FK29,FK29*(VLOOKUP(FK$1,Conditions!$A:$CT,MATCH($B47&amp;"_m1",Conditions!$S$1:$CT$1,0)+Conditions!$Q$2,FALSE)*FK$19+FK$18*VLOOKUP(FK$1,Conditions!$A:$CT,MATCH($B47&amp;"_m2",Conditions!$S$1:$CT$1,0)+Conditions!$Q$2,FALSE))+VLOOKUP(FK$1,Conditions!$A:$CT,MATCH($B47&amp;"_b",Conditions!$S$1:$CT$1,0)+Conditions!$Q$2,FALSE),"")</f>
        <v>0.20885282626139626</v>
      </c>
      <c r="FL47" s="15">
        <f>IF(FL29,FL29*(VLOOKUP(FL$1,Conditions!$A:$CT,MATCH($B47&amp;"_m1",Conditions!$S$1:$CT$1,0)+Conditions!$Q$2,FALSE)*FL$19+FL$18*VLOOKUP(FL$1,Conditions!$A:$CT,MATCH($B47&amp;"_m2",Conditions!$S$1:$CT$1,0)+Conditions!$Q$2,FALSE))+VLOOKUP(FL$1,Conditions!$A:$CT,MATCH($B47&amp;"_b",Conditions!$S$1:$CT$1,0)+Conditions!$Q$2,FALSE),"")</f>
        <v>0.20293491588265211</v>
      </c>
      <c r="FM47" s="15">
        <f>IF(FM29,FM29*(VLOOKUP(FM$1,Conditions!$A:$CT,MATCH($B47&amp;"_m1",Conditions!$S$1:$CT$1,0)+Conditions!$Q$2,FALSE)*FM$19+FM$18*VLOOKUP(FM$1,Conditions!$A:$CT,MATCH($B47&amp;"_m2",Conditions!$S$1:$CT$1,0)+Conditions!$Q$2,FALSE))+VLOOKUP(FM$1,Conditions!$A:$CT,MATCH($B47&amp;"_b",Conditions!$S$1:$CT$1,0)+Conditions!$Q$2,FALSE),"")</f>
        <v>0.20467890613820625</v>
      </c>
      <c r="FN47" s="15">
        <f>IF(FN29,FN29*(VLOOKUP(FN$1,Conditions!$A:$CT,MATCH($B47&amp;"_m1",Conditions!$S$1:$CT$1,0)+Conditions!$Q$2,FALSE)*FN$19+FN$18*VLOOKUP(FN$1,Conditions!$A:$CT,MATCH($B47&amp;"_m2",Conditions!$S$1:$CT$1,0)+Conditions!$Q$2,FALSE))+VLOOKUP(FN$1,Conditions!$A:$CT,MATCH($B47&amp;"_b",Conditions!$S$1:$CT$1,0)+Conditions!$Q$2,FALSE),"")</f>
        <v>0.16434652086933427</v>
      </c>
      <c r="FO47" s="15">
        <f>IF(FO29,FO29*(VLOOKUP(FO$1,Conditions!$A:$CT,MATCH($B47&amp;"_m1",Conditions!$S$1:$CT$1,0)+Conditions!$Q$2,FALSE)*FO$19+FO$18*VLOOKUP(FO$1,Conditions!$A:$CT,MATCH($B47&amp;"_m2",Conditions!$S$1:$CT$1,0)+Conditions!$Q$2,FALSE))+VLOOKUP(FO$1,Conditions!$A:$CT,MATCH($B47&amp;"_b",Conditions!$S$1:$CT$1,0)+Conditions!$Q$2,FALSE),"")</f>
        <v>8.9675732897734187E-2</v>
      </c>
      <c r="FP47" s="15">
        <f>IF(FP29,FP29*(VLOOKUP(FP$1,Conditions!$A:$CT,MATCH($B47&amp;"_m1",Conditions!$S$1:$CT$1,0)+Conditions!$Q$2,FALSE)*FP$19+FP$18*VLOOKUP(FP$1,Conditions!$A:$CT,MATCH($B47&amp;"_m2",Conditions!$S$1:$CT$1,0)+Conditions!$Q$2,FALSE))+VLOOKUP(FP$1,Conditions!$A:$CT,MATCH($B47&amp;"_b",Conditions!$S$1:$CT$1,0)+Conditions!$Q$2,FALSE),"")</f>
        <v>0.2234109750529874</v>
      </c>
      <c r="FQ47" s="15">
        <f>IF(FQ29,FQ29*(VLOOKUP(FQ$1,Conditions!$A:$CT,MATCH($B47&amp;"_m1",Conditions!$S$1:$CT$1,0)+Conditions!$Q$2,FALSE)*FQ$19+FQ$18*VLOOKUP(FQ$1,Conditions!$A:$CT,MATCH($B47&amp;"_m2",Conditions!$S$1:$CT$1,0)+Conditions!$Q$2,FALSE))+VLOOKUP(FQ$1,Conditions!$A:$CT,MATCH($B47&amp;"_b",Conditions!$S$1:$CT$1,0)+Conditions!$Q$2,FALSE),"")</f>
        <v>0.21276743746097759</v>
      </c>
      <c r="FR47" s="15">
        <f>IF(FR29,FR29*(VLOOKUP(FR$1,Conditions!$A:$CT,MATCH($B47&amp;"_m1",Conditions!$S$1:$CT$1,0)+Conditions!$Q$2,FALSE)*FR$19+FR$18*VLOOKUP(FR$1,Conditions!$A:$CT,MATCH($B47&amp;"_m2",Conditions!$S$1:$CT$1,0)+Conditions!$Q$2,FALSE))+VLOOKUP(FR$1,Conditions!$A:$CT,MATCH($B47&amp;"_b",Conditions!$S$1:$CT$1,0)+Conditions!$Q$2,FALSE),"")</f>
        <v>0.21505588778640972</v>
      </c>
      <c r="FS47" s="15">
        <f>IF(FS29,FS29*(VLOOKUP(FS$1,Conditions!$A:$CT,MATCH($B47&amp;"_m1",Conditions!$S$1:$CT$1,0)+Conditions!$Q$2,FALSE)*FS$19+FS$18*VLOOKUP(FS$1,Conditions!$A:$CT,MATCH($B47&amp;"_m2",Conditions!$S$1:$CT$1,0)+Conditions!$Q$2,FALSE))+VLOOKUP(FS$1,Conditions!$A:$CT,MATCH($B47&amp;"_b",Conditions!$S$1:$CT$1,0)+Conditions!$Q$2,FALSE),"")</f>
        <v>0.21726805643432745</v>
      </c>
      <c r="FT47" s="15">
        <f>IF(FT29,FT29*(VLOOKUP(FT$1,Conditions!$A:$CT,MATCH($B47&amp;"_m1",Conditions!$S$1:$CT$1,0)+Conditions!$Q$2,FALSE)*FT$19+FT$18*VLOOKUP(FT$1,Conditions!$A:$CT,MATCH($B47&amp;"_m2",Conditions!$S$1:$CT$1,0)+Conditions!$Q$2,FALSE))+VLOOKUP(FT$1,Conditions!$A:$CT,MATCH($B47&amp;"_b",Conditions!$S$1:$CT$1,0)+Conditions!$Q$2,FALSE),"")</f>
        <v>0.22173726530517135</v>
      </c>
      <c r="FU47" s="15">
        <f>IF(FU29,FU29*(VLOOKUP(FU$1,Conditions!$A:$CT,MATCH($B47&amp;"_m1",Conditions!$S$1:$CT$1,0)+Conditions!$Q$2,FALSE)*FU$19+FU$18*VLOOKUP(FU$1,Conditions!$A:$CT,MATCH($B47&amp;"_m2",Conditions!$S$1:$CT$1,0)+Conditions!$Q$2,FALSE))+VLOOKUP(FU$1,Conditions!$A:$CT,MATCH($B47&amp;"_b",Conditions!$S$1:$CT$1,0)+Conditions!$Q$2,FALSE),"")</f>
        <v>0.21738920968685033</v>
      </c>
      <c r="FV47" s="15">
        <f>IF(FV29,FV29*(VLOOKUP(FV$1,Conditions!$A:$CT,MATCH($B47&amp;"_m1",Conditions!$S$1:$CT$1,0)+Conditions!$Q$2,FALSE)*FV$19+FV$18*VLOOKUP(FV$1,Conditions!$A:$CT,MATCH($B47&amp;"_m2",Conditions!$S$1:$CT$1,0)+Conditions!$Q$2,FALSE))+VLOOKUP(FV$1,Conditions!$A:$CT,MATCH($B47&amp;"_b",Conditions!$S$1:$CT$1,0)+Conditions!$Q$2,FALSE),"")</f>
        <v>0.2767408419505577</v>
      </c>
      <c r="FW47" s="15">
        <f>IF(FW29,FW29*(VLOOKUP(FW$1,Conditions!$A:$CT,MATCH($B47&amp;"_m1",Conditions!$S$1:$CT$1,0)+Conditions!$Q$2,FALSE)*FW$19+FW$18*VLOOKUP(FW$1,Conditions!$A:$CT,MATCH($B47&amp;"_m2",Conditions!$S$1:$CT$1,0)+Conditions!$Q$2,FALSE))+VLOOKUP(FW$1,Conditions!$A:$CT,MATCH($B47&amp;"_b",Conditions!$S$1:$CT$1,0)+Conditions!$Q$2,FALSE),"")</f>
        <v>0.27699660992810599</v>
      </c>
      <c r="FX47" s="15">
        <f>IF(FX29,FX29*(VLOOKUP(FX$1,Conditions!$A:$CT,MATCH($B47&amp;"_m1",Conditions!$S$1:$CT$1,0)+Conditions!$Q$2,FALSE)*FX$19+FX$18*VLOOKUP(FX$1,Conditions!$A:$CT,MATCH($B47&amp;"_m2",Conditions!$S$1:$CT$1,0)+Conditions!$Q$2,FALSE))+VLOOKUP(FX$1,Conditions!$A:$CT,MATCH($B47&amp;"_b",Conditions!$S$1:$CT$1,0)+Conditions!$Q$2,FALSE),"")</f>
        <v>0.21562126963151645</v>
      </c>
      <c r="FY47" s="15">
        <f>IF(FY29,FY29*(VLOOKUP(FY$1,Conditions!$A:$CT,MATCH($B47&amp;"_m1",Conditions!$S$1:$CT$1,0)+Conditions!$Q$2,FALSE)*FY$19+FY$18*VLOOKUP(FY$1,Conditions!$A:$CT,MATCH($B47&amp;"_m2",Conditions!$S$1:$CT$1,0)+Conditions!$Q$2,FALSE))+VLOOKUP(FY$1,Conditions!$A:$CT,MATCH($B47&amp;"_b",Conditions!$S$1:$CT$1,0)+Conditions!$Q$2,FALSE),"")</f>
        <v>0.21774818228691811</v>
      </c>
      <c r="FZ47" s="15">
        <f>IF(FZ29,FZ29*(VLOOKUP(FZ$1,Conditions!$A:$CT,MATCH($B47&amp;"_m1",Conditions!$S$1:$CT$1,0)+Conditions!$Q$2,FALSE)*FZ$19+FZ$18*VLOOKUP(FZ$1,Conditions!$A:$CT,MATCH($B47&amp;"_m2",Conditions!$S$1:$CT$1,0)+Conditions!$Q$2,FALSE))+VLOOKUP(FZ$1,Conditions!$A:$CT,MATCH($B47&amp;"_b",Conditions!$S$1:$CT$1,0)+Conditions!$Q$2,FALSE),"")</f>
        <v>0.21963727559477481</v>
      </c>
      <c r="GA47" s="15">
        <f>IF(GA29,GA29*(VLOOKUP(GA$1,Conditions!$A:$CT,MATCH($B47&amp;"_m1",Conditions!$S$1:$CT$1,0)+Conditions!$Q$2,FALSE)*GA$19+GA$18*VLOOKUP(GA$1,Conditions!$A:$CT,MATCH($B47&amp;"_m2",Conditions!$S$1:$CT$1,0)+Conditions!$Q$2,FALSE))+VLOOKUP(GA$1,Conditions!$A:$CT,MATCH($B47&amp;"_b",Conditions!$S$1:$CT$1,0)+Conditions!$Q$2,FALSE),"")</f>
        <v>0.21755972167188253</v>
      </c>
      <c r="GB47" s="15">
        <f>IF(GB29,GB29*(VLOOKUP(GB$1,Conditions!$A:$CT,MATCH($B47&amp;"_m1",Conditions!$S$1:$CT$1,0)+Conditions!$Q$2,FALSE)*GB$19+GB$18*VLOOKUP(GB$1,Conditions!$A:$CT,MATCH($B47&amp;"_m2",Conditions!$S$1:$CT$1,0)+Conditions!$Q$2,FALSE))+VLOOKUP(GB$1,Conditions!$A:$CT,MATCH($B47&amp;"_b",Conditions!$S$1:$CT$1,0)+Conditions!$Q$2,FALSE),"")</f>
        <v>0.19955724577848311</v>
      </c>
      <c r="GC47" s="15">
        <f>IF(GC29,GC29*(VLOOKUP(GC$1,Conditions!$A:$CT,MATCH($B47&amp;"_m1",Conditions!$S$1:$CT$1,0)+Conditions!$Q$2,FALSE)*GC$19+GC$18*VLOOKUP(GC$1,Conditions!$A:$CT,MATCH($B47&amp;"_m2",Conditions!$S$1:$CT$1,0)+Conditions!$Q$2,FALSE))+VLOOKUP(GC$1,Conditions!$A:$CT,MATCH($B47&amp;"_b",Conditions!$S$1:$CT$1,0)+Conditions!$Q$2,FALSE),"")</f>
        <v>0.19740341017807639</v>
      </c>
      <c r="GD47" s="15">
        <f>IF(GD29,GD29*(VLOOKUP(GD$1,Conditions!$A:$CT,MATCH($B47&amp;"_m1",Conditions!$S$1:$CT$1,0)+Conditions!$Q$2,FALSE)*GD$19+GD$18*VLOOKUP(GD$1,Conditions!$A:$CT,MATCH($B47&amp;"_m2",Conditions!$S$1:$CT$1,0)+Conditions!$Q$2,FALSE))+VLOOKUP(GD$1,Conditions!$A:$CT,MATCH($B47&amp;"_b",Conditions!$S$1:$CT$1,0)+Conditions!$Q$2,FALSE),"")</f>
        <v>0.19617392902284425</v>
      </c>
      <c r="GE47" s="15">
        <f>IF(GE29,GE29*(VLOOKUP(GE$1,Conditions!$A:$CT,MATCH($B47&amp;"_m1",Conditions!$S$1:$CT$1,0)+Conditions!$Q$2,FALSE)*GE$19+GE$18*VLOOKUP(GE$1,Conditions!$A:$CT,MATCH($B47&amp;"_m2",Conditions!$S$1:$CT$1,0)+Conditions!$Q$2,FALSE))+VLOOKUP(GE$1,Conditions!$A:$CT,MATCH($B47&amp;"_b",Conditions!$S$1:$CT$1,0)+Conditions!$Q$2,FALSE),"")</f>
        <v>0.18028041715484308</v>
      </c>
      <c r="GF47" s="15">
        <f>IF(GF29,GF29*(VLOOKUP(GF$1,Conditions!$A:$CT,MATCH($B47&amp;"_m1",Conditions!$S$1:$CT$1,0)+Conditions!$Q$2,FALSE)*GF$19+GF$18*VLOOKUP(GF$1,Conditions!$A:$CT,MATCH($B47&amp;"_m2",Conditions!$S$1:$CT$1,0)+Conditions!$Q$2,FALSE))+VLOOKUP(GF$1,Conditions!$A:$CT,MATCH($B47&amp;"_b",Conditions!$S$1:$CT$1,0)+Conditions!$Q$2,FALSE),"")</f>
        <v>0.17834196511447703</v>
      </c>
      <c r="GG47" s="15">
        <f>IF(GG29,GG29*(VLOOKUP(GG$1,Conditions!$A:$CT,MATCH($B47&amp;"_m1",Conditions!$S$1:$CT$1,0)+Conditions!$Q$2,FALSE)*GG$19+GG$18*VLOOKUP(GG$1,Conditions!$A:$CT,MATCH($B47&amp;"_m2",Conditions!$S$1:$CT$1,0)+Conditions!$Q$2,FALSE))+VLOOKUP(GG$1,Conditions!$A:$CT,MATCH($B47&amp;"_b",Conditions!$S$1:$CT$1,0)+Conditions!$Q$2,FALSE),"")</f>
        <v>0.1738233975111238</v>
      </c>
      <c r="GH47" s="15">
        <f>IF(GH29,GH29*(VLOOKUP(GH$1,Conditions!$A:$CT,MATCH($B47&amp;"_m1",Conditions!$S$1:$CT$1,0)+Conditions!$Q$2,FALSE)*GH$19+GH$18*VLOOKUP(GH$1,Conditions!$A:$CT,MATCH($B47&amp;"_m2",Conditions!$S$1:$CT$1,0)+Conditions!$Q$2,FALSE))+VLOOKUP(GH$1,Conditions!$A:$CT,MATCH($B47&amp;"_b",Conditions!$S$1:$CT$1,0)+Conditions!$Q$2,FALSE),"")</f>
        <v>0.17974644541224225</v>
      </c>
      <c r="GI47" s="15">
        <f>IF(GI29,GI29*(VLOOKUP(GI$1,Conditions!$A:$CT,MATCH($B47&amp;"_m1",Conditions!$S$1:$CT$1,0)+Conditions!$Q$2,FALSE)*GI$19+GI$18*VLOOKUP(GI$1,Conditions!$A:$CT,MATCH($B47&amp;"_m2",Conditions!$S$1:$CT$1,0)+Conditions!$Q$2,FALSE))+VLOOKUP(GI$1,Conditions!$A:$CT,MATCH($B47&amp;"_b",Conditions!$S$1:$CT$1,0)+Conditions!$Q$2,FALSE),"")</f>
        <v>0.17678043430418217</v>
      </c>
      <c r="GJ47" s="15">
        <f>IF(GJ29,GJ29*(VLOOKUP(GJ$1,Conditions!$A:$CT,MATCH($B47&amp;"_m1",Conditions!$S$1:$CT$1,0)+Conditions!$Q$2,FALSE)*GJ$19+GJ$18*VLOOKUP(GJ$1,Conditions!$A:$CT,MATCH($B47&amp;"_m2",Conditions!$S$1:$CT$1,0)+Conditions!$Q$2,FALSE))+VLOOKUP(GJ$1,Conditions!$A:$CT,MATCH($B47&amp;"_b",Conditions!$S$1:$CT$1,0)+Conditions!$Q$2,FALSE),"")</f>
        <v>0.17908234610211682</v>
      </c>
      <c r="GK47" s="15">
        <f>IF(GK29,GK29*(VLOOKUP(GK$1,Conditions!$A:$CT,MATCH($B47&amp;"_m1",Conditions!$S$1:$CT$1,0)+Conditions!$Q$2,FALSE)*GK$19+GK$18*VLOOKUP(GK$1,Conditions!$A:$CT,MATCH($B47&amp;"_m2",Conditions!$S$1:$CT$1,0)+Conditions!$Q$2,FALSE))+VLOOKUP(GK$1,Conditions!$A:$CT,MATCH($B47&amp;"_b",Conditions!$S$1:$CT$1,0)+Conditions!$Q$2,FALSE),"")</f>
        <v>0.17585159270150677</v>
      </c>
      <c r="GL47" s="15">
        <f>IF(GL29,GL29*(VLOOKUP(GL$1,Conditions!$A:$CT,MATCH($B47&amp;"_m1",Conditions!$S$1:$CT$1,0)+Conditions!$Q$2,FALSE)*GL$19+GL$18*VLOOKUP(GL$1,Conditions!$A:$CT,MATCH($B47&amp;"_m2",Conditions!$S$1:$CT$1,0)+Conditions!$Q$2,FALSE))+VLOOKUP(GL$1,Conditions!$A:$CT,MATCH($B47&amp;"_b",Conditions!$S$1:$CT$1,0)+Conditions!$Q$2,FALSE),"")</f>
        <v>0.17510672455636611</v>
      </c>
      <c r="GM47" s="15">
        <f>IF(GM29,GM29*(VLOOKUP(GM$1,Conditions!$A:$CT,MATCH($B47&amp;"_m1",Conditions!$S$1:$CT$1,0)+Conditions!$Q$2,FALSE)*GM$19+GM$18*VLOOKUP(GM$1,Conditions!$A:$CT,MATCH($B47&amp;"_m2",Conditions!$S$1:$CT$1,0)+Conditions!$Q$2,FALSE))+VLOOKUP(GM$1,Conditions!$A:$CT,MATCH($B47&amp;"_b",Conditions!$S$1:$CT$1,0)+Conditions!$Q$2,FALSE),"")</f>
        <v>0.17061956705551881</v>
      </c>
      <c r="GN47" s="15">
        <f>IF(GN29,GN29*(VLOOKUP(GN$1,Conditions!$A:$CT,MATCH($B47&amp;"_m1",Conditions!$S$1:$CT$1,0)+Conditions!$Q$2,FALSE)*GN$19+GN$18*VLOOKUP(GN$1,Conditions!$A:$CT,MATCH($B47&amp;"_m2",Conditions!$S$1:$CT$1,0)+Conditions!$Q$2,FALSE))+VLOOKUP(GN$1,Conditions!$A:$CT,MATCH($B47&amp;"_b",Conditions!$S$1:$CT$1,0)+Conditions!$Q$2,FALSE),"")</f>
        <v>0.16947085473530191</v>
      </c>
      <c r="GO47" s="15">
        <f>IF(GO29,GO29*(VLOOKUP(GO$1,Conditions!$A:$CT,MATCH($B47&amp;"_m1",Conditions!$S$1:$CT$1,0)+Conditions!$Q$2,FALSE)*GO$19+GO$18*VLOOKUP(GO$1,Conditions!$A:$CT,MATCH($B47&amp;"_m2",Conditions!$S$1:$CT$1,0)+Conditions!$Q$2,FALSE))+VLOOKUP(GO$1,Conditions!$A:$CT,MATCH($B47&amp;"_b",Conditions!$S$1:$CT$1,0)+Conditions!$Q$2,FALSE),"")</f>
        <v>0.17012149257292475</v>
      </c>
      <c r="GP47" s="15">
        <f>IF(GP29,GP29*(VLOOKUP(GP$1,Conditions!$A:$CT,MATCH($B47&amp;"_m1",Conditions!$S$1:$CT$1,0)+Conditions!$Q$2,FALSE)*GP$19+GP$18*VLOOKUP(GP$1,Conditions!$A:$CT,MATCH($B47&amp;"_m2",Conditions!$S$1:$CT$1,0)+Conditions!$Q$2,FALSE))+VLOOKUP(GP$1,Conditions!$A:$CT,MATCH($B47&amp;"_b",Conditions!$S$1:$CT$1,0)+Conditions!$Q$2,FALSE),"")</f>
        <v>0.16499715870695711</v>
      </c>
      <c r="GQ47" s="15">
        <f>IF(GQ29,GQ29*(VLOOKUP(GQ$1,Conditions!$A:$CT,MATCH($B47&amp;"_m1",Conditions!$S$1:$CT$1,0)+Conditions!$Q$2,FALSE)*GQ$19+GQ$18*VLOOKUP(GQ$1,Conditions!$A:$CT,MATCH($B47&amp;"_m2",Conditions!$S$1:$CT$1,0)+Conditions!$Q$2,FALSE))+VLOOKUP(GQ$1,Conditions!$A:$CT,MATCH($B47&amp;"_b",Conditions!$S$1:$CT$1,0)+Conditions!$Q$2,FALSE),"")</f>
        <v>0.16530677257451559</v>
      </c>
      <c r="GR47" s="15">
        <f>IF(GR29,GR29*(VLOOKUP(GR$1,Conditions!$A:$CT,MATCH($B47&amp;"_m1",Conditions!$S$1:$CT$1,0)+Conditions!$Q$2,FALSE)*GR$19+GR$18*VLOOKUP(GR$1,Conditions!$A:$CT,MATCH($B47&amp;"_m2",Conditions!$S$1:$CT$1,0)+Conditions!$Q$2,FALSE))+VLOOKUP(GR$1,Conditions!$A:$CT,MATCH($B47&amp;"_b",Conditions!$S$1:$CT$1,0)+Conditions!$Q$2,FALSE),"")</f>
        <v>0.17388621771613566</v>
      </c>
      <c r="GS47" s="15">
        <f>IF(GS29,GS29*(VLOOKUP(GS$1,Conditions!$A:$CT,MATCH($B47&amp;"_m1",Conditions!$S$1:$CT$1,0)+Conditions!$Q$2,FALSE)*GS$19+GS$18*VLOOKUP(GS$1,Conditions!$A:$CT,MATCH($B47&amp;"_m2",Conditions!$S$1:$CT$1,0)+Conditions!$Q$2,FALSE))+VLOOKUP(GS$1,Conditions!$A:$CT,MATCH($B47&amp;"_b",Conditions!$S$1:$CT$1,0)+Conditions!$Q$2,FALSE),"")</f>
        <v>0.17176827937573572</v>
      </c>
      <c r="GT47" s="15">
        <f>IF(GT29,GT29*(VLOOKUP(GT$1,Conditions!$A:$CT,MATCH($B47&amp;"_m1",Conditions!$S$1:$CT$1,0)+Conditions!$Q$2,FALSE)*GT$19+GT$18*VLOOKUP(GT$1,Conditions!$A:$CT,MATCH($B47&amp;"_m2",Conditions!$S$1:$CT$1,0)+Conditions!$Q$2,FALSE))+VLOOKUP(GT$1,Conditions!$A:$CT,MATCH($B47&amp;"_b",Conditions!$S$1:$CT$1,0)+Conditions!$Q$2,FALSE),"")</f>
        <v>0.19875404458583143</v>
      </c>
      <c r="GU47" s="15">
        <f>IF(GU29,GU29*(VLOOKUP(GU$1,Conditions!$A:$CT,MATCH($B47&amp;"_m1",Conditions!$S$1:$CT$1,0)+Conditions!$Q$2,FALSE)*GU$19+GU$18*VLOOKUP(GU$1,Conditions!$A:$CT,MATCH($B47&amp;"_m2",Conditions!$S$1:$CT$1,0)+Conditions!$Q$2,FALSE))+VLOOKUP(GU$1,Conditions!$A:$CT,MATCH($B47&amp;"_b",Conditions!$S$1:$CT$1,0)+Conditions!$Q$2,FALSE),"")</f>
        <v>0.23128593646697443</v>
      </c>
      <c r="GV47" s="15">
        <f>IF(GV29,GV29*(VLOOKUP(GV$1,Conditions!$A:$CT,MATCH($B47&amp;"_m1",Conditions!$S$1:$CT$1,0)+Conditions!$Q$2,FALSE)*GV$19+GV$18*VLOOKUP(GV$1,Conditions!$A:$CT,MATCH($B47&amp;"_m2",Conditions!$S$1:$CT$1,0)+Conditions!$Q$2,FALSE))+VLOOKUP(GV$1,Conditions!$A:$CT,MATCH($B47&amp;"_b",Conditions!$S$1:$CT$1,0)+Conditions!$Q$2,FALSE),"")</f>
        <v>0.23418912737002265</v>
      </c>
      <c r="GW47" s="15">
        <f>IF(GW29,GW29*(VLOOKUP(GW$1,Conditions!$A:$CT,MATCH($B47&amp;"_m1",Conditions!$S$1:$CT$1,0)+Conditions!$Q$2,FALSE)*GW$19+GW$18*VLOOKUP(GW$1,Conditions!$A:$CT,MATCH($B47&amp;"_m2",Conditions!$S$1:$CT$1,0)+Conditions!$Q$2,FALSE))+VLOOKUP(GW$1,Conditions!$A:$CT,MATCH($B47&amp;"_b",Conditions!$S$1:$CT$1,0)+Conditions!$Q$2,FALSE),"")</f>
        <v>0.2548435133464228</v>
      </c>
      <c r="GX47" s="15">
        <f>IF(GX29,GX29*(VLOOKUP(GX$1,Conditions!$A:$CT,MATCH($B47&amp;"_m1",Conditions!$S$1:$CT$1,0)+Conditions!$Q$2,FALSE)*GX$19+GX$18*VLOOKUP(GX$1,Conditions!$A:$CT,MATCH($B47&amp;"_m2",Conditions!$S$1:$CT$1,0)+Conditions!$Q$2,FALSE))+VLOOKUP(GX$1,Conditions!$A:$CT,MATCH($B47&amp;"_b",Conditions!$S$1:$CT$1,0)+Conditions!$Q$2,FALSE),"")</f>
        <v>0.22796095275884656</v>
      </c>
      <c r="GY47" s="15">
        <f>IF(GY29,GY29*(VLOOKUP(GY$1,Conditions!$A:$CT,MATCH($B47&amp;"_m1",Conditions!$S$1:$CT$1,0)+Conditions!$Q$2,FALSE)*GY$19+GY$18*VLOOKUP(GY$1,Conditions!$A:$CT,MATCH($B47&amp;"_m2",Conditions!$S$1:$CT$1,0)+Conditions!$Q$2,FALSE))+VLOOKUP(GY$1,Conditions!$A:$CT,MATCH($B47&amp;"_b",Conditions!$S$1:$CT$1,0)+Conditions!$Q$2,FALSE),"")</f>
        <v>0.21276295030347672</v>
      </c>
      <c r="GZ47" s="15">
        <f>IF(GZ29,GZ29*(VLOOKUP(GZ$1,Conditions!$A:$CT,MATCH($B47&amp;"_m1",Conditions!$S$1:$CT$1,0)+Conditions!$Q$2,FALSE)*GZ$19+GZ$18*VLOOKUP(GZ$1,Conditions!$A:$CT,MATCH($B47&amp;"_m2",Conditions!$S$1:$CT$1,0)+Conditions!$Q$2,FALSE))+VLOOKUP(GZ$1,Conditions!$A:$CT,MATCH($B47&amp;"_b",Conditions!$S$1:$CT$1,0)+Conditions!$Q$2,FALSE),"")</f>
        <v>0.21345397255860724</v>
      </c>
      <c r="HA47" s="15">
        <f>IF(HA29,HA29*(VLOOKUP(HA$1,Conditions!$A:$CT,MATCH($B47&amp;"_m1",Conditions!$S$1:$CT$1,0)+Conditions!$Q$2,FALSE)*HA$19+HA$18*VLOOKUP(HA$1,Conditions!$A:$CT,MATCH($B47&amp;"_m2",Conditions!$S$1:$CT$1,0)+Conditions!$Q$2,FALSE))+VLOOKUP(HA$1,Conditions!$A:$CT,MATCH($B47&amp;"_b",Conditions!$S$1:$CT$1,0)+Conditions!$Q$2,FALSE),"")</f>
        <v>0.21060462754556919</v>
      </c>
      <c r="HB47" s="15">
        <f>IF(HB29,HB29*(VLOOKUP(HB$1,Conditions!$A:$CT,MATCH($B47&amp;"_m1",Conditions!$S$1:$CT$1,0)+Conditions!$Q$2,FALSE)*HB$19+HB$18*VLOOKUP(HB$1,Conditions!$A:$CT,MATCH($B47&amp;"_m2",Conditions!$S$1:$CT$1,0)+Conditions!$Q$2,FALSE))+VLOOKUP(HB$1,Conditions!$A:$CT,MATCH($B47&amp;"_b",Conditions!$S$1:$CT$1,0)+Conditions!$Q$2,FALSE),"")</f>
        <v>0.17835093942947874</v>
      </c>
      <c r="HC47" s="15">
        <f>IF(HC29,HC29*(VLOOKUP(HC$1,Conditions!$A:$CT,MATCH($B47&amp;"_m1",Conditions!$S$1:$CT$1,0)+Conditions!$Q$2,FALSE)*HC$19+HC$18*VLOOKUP(HC$1,Conditions!$A:$CT,MATCH($B47&amp;"_m2",Conditions!$S$1:$CT$1,0)+Conditions!$Q$2,FALSE))+VLOOKUP(HC$1,Conditions!$A:$CT,MATCH($B47&amp;"_b",Conditions!$S$1:$CT$1,0)+Conditions!$Q$2,FALSE),"")</f>
        <v>0.17627787266408726</v>
      </c>
      <c r="HD47" s="15">
        <f>IF(HD29,HD29*(VLOOKUP(HD$1,Conditions!$A:$CT,MATCH($B47&amp;"_m1",Conditions!$S$1:$CT$1,0)+Conditions!$Q$2,FALSE)*HD$19+HD$18*VLOOKUP(HD$1,Conditions!$A:$CT,MATCH($B47&amp;"_m2",Conditions!$S$1:$CT$1,0)+Conditions!$Q$2,FALSE))+VLOOKUP(HD$1,Conditions!$A:$CT,MATCH($B47&amp;"_b",Conditions!$S$1:$CT$1,0)+Conditions!$Q$2,FALSE),"")</f>
        <v>0.15757091304305482</v>
      </c>
      <c r="HE47" s="15">
        <f>IF(HE29,HE29*(VLOOKUP(HE$1,Conditions!$A:$CT,MATCH($B47&amp;"_m1",Conditions!$S$1:$CT$1,0)+Conditions!$Q$2,FALSE)*HE$19+HE$18*VLOOKUP(HE$1,Conditions!$A:$CT,MATCH($B47&amp;"_m2",Conditions!$S$1:$CT$1,0)+Conditions!$Q$2,FALSE))+VLOOKUP(HE$1,Conditions!$A:$CT,MATCH($B47&amp;"_b",Conditions!$S$1:$CT$1,0)+Conditions!$Q$2,FALSE),"")</f>
        <v>0.15372093190732786</v>
      </c>
      <c r="HF47" s="15">
        <f>IF(HF29,HF29*(VLOOKUP(HF$1,Conditions!$A:$CT,MATCH($B47&amp;"_m1",Conditions!$S$1:$CT$1,0)+Conditions!$Q$2,FALSE)*HF$19+HF$18*VLOOKUP(HF$1,Conditions!$A:$CT,MATCH($B47&amp;"_m2",Conditions!$S$1:$CT$1,0)+Conditions!$Q$2,FALSE))+VLOOKUP(HF$1,Conditions!$A:$CT,MATCH($B47&amp;"_b",Conditions!$S$1:$CT$1,0)+Conditions!$Q$2,FALSE),"")</f>
        <v>0.1557670757277142</v>
      </c>
      <c r="HG47" s="15">
        <f>IF(HG29,HG29*(VLOOKUP(HG$1,Conditions!$A:$CT,MATCH($B47&amp;"_m1",Conditions!$S$1:$CT$1,0)+Conditions!$Q$2,FALSE)*HG$19+HG$18*VLOOKUP(HG$1,Conditions!$A:$CT,MATCH($B47&amp;"_m2",Conditions!$S$1:$CT$1,0)+Conditions!$Q$2,FALSE))+VLOOKUP(HG$1,Conditions!$A:$CT,MATCH($B47&amp;"_b",Conditions!$S$1:$CT$1,0)+Conditions!$Q$2,FALSE),"")</f>
        <v>0.1539722127273753</v>
      </c>
      <c r="HH47" s="15">
        <f>IF(HH29,HH29*(VLOOKUP(HH$1,Conditions!$A:$CT,MATCH($B47&amp;"_m1",Conditions!$S$1:$CT$1,0)+Conditions!$Q$2,FALSE)*HH$19+HH$18*VLOOKUP(HH$1,Conditions!$A:$CT,MATCH($B47&amp;"_m2",Conditions!$S$1:$CT$1,0)+Conditions!$Q$2,FALSE))+VLOOKUP(HH$1,Conditions!$A:$CT,MATCH($B47&amp;"_b",Conditions!$S$1:$CT$1,0)+Conditions!$Q$2,FALSE),"")</f>
        <v>0.15251837369710075</v>
      </c>
      <c r="HI47" s="15">
        <f>IF(HI29,HI29*(VLOOKUP(HI$1,Conditions!$A:$CT,MATCH($B47&amp;"_m1",Conditions!$S$1:$CT$1,0)+Conditions!$Q$2,FALSE)*HI$19+HI$18*VLOOKUP(HI$1,Conditions!$A:$CT,MATCH($B47&amp;"_m2",Conditions!$S$1:$CT$1,0)+Conditions!$Q$2,FALSE))+VLOOKUP(HI$1,Conditions!$A:$CT,MATCH($B47&amp;"_b",Conditions!$S$1:$CT$1,0)+Conditions!$Q$2,FALSE),"")</f>
        <v>0.15052607576672455</v>
      </c>
      <c r="HJ47" s="15">
        <f>IF(HJ29,HJ29*(VLOOKUP(HJ$1,Conditions!$A:$CT,MATCH($B47&amp;"_m1",Conditions!$S$1:$CT$1,0)+Conditions!$Q$2,FALSE)*HJ$19+HJ$18*VLOOKUP(HJ$1,Conditions!$A:$CT,MATCH($B47&amp;"_m2",Conditions!$S$1:$CT$1,0)+Conditions!$Q$2,FALSE))+VLOOKUP(HJ$1,Conditions!$A:$CT,MATCH($B47&amp;"_b",Conditions!$S$1:$CT$1,0)+Conditions!$Q$2,FALSE),"")</f>
        <v>0.15471708087251593</v>
      </c>
    </row>
    <row r="48" spans="1:218" s="10" customFormat="1" x14ac:dyDescent="0.2">
      <c r="A48" s="9"/>
      <c r="B48" s="21" t="str">
        <f>CONCATENATE(B30,"_",$C$42)</f>
        <v>diethylether_FID</v>
      </c>
      <c r="C48" s="11">
        <v>4</v>
      </c>
      <c r="D48" s="11"/>
      <c r="E48" s="15">
        <f>IF(E30,E30*(VLOOKUP(E$1,Conditions!$A:$CT,MATCH($B48&amp;"_m1",Conditions!$S$1:$CT$1,0)+Conditions!$Q$2,FALSE)*E$19+E$18*VLOOKUP(E$1,Conditions!$A:$CT,MATCH($B48&amp;"_m2",Conditions!$S$1:$CT$1,0)+Conditions!$Q$2,FALSE))+VLOOKUP(E$1,Conditions!$A:$CT,MATCH($B48&amp;"_b",Conditions!$S$1:$CT$1,0)+Conditions!$Q$2,FALSE),"")</f>
        <v>4.0498598920031678E-4</v>
      </c>
      <c r="F48" s="15">
        <f>IF(F30,F30*(VLOOKUP(F$1,Conditions!$A:$CT,MATCH($B48&amp;"_m1",Conditions!$S$1:$CT$1,0)+Conditions!$Q$2,FALSE)*F$19+F$18*VLOOKUP(F$1,Conditions!$A:$CT,MATCH($B48&amp;"_m2",Conditions!$S$1:$CT$1,0)+Conditions!$Q$2,FALSE))+VLOOKUP(F$1,Conditions!$A:$CT,MATCH($B48&amp;"_b",Conditions!$S$1:$CT$1,0)+Conditions!$Q$2,FALSE),"")</f>
        <v>3.7553246271302098E-4</v>
      </c>
      <c r="G48" s="15">
        <f>IF(G30,G30*(VLOOKUP(G$1,Conditions!$A:$CT,MATCH($B48&amp;"_m1",Conditions!$S$1:$CT$1,0)+Conditions!$Q$2,FALSE)*G$19+G$18*VLOOKUP(G$1,Conditions!$A:$CT,MATCH($B48&amp;"_m2",Conditions!$S$1:$CT$1,0)+Conditions!$Q$2,FALSE))+VLOOKUP(G$1,Conditions!$A:$CT,MATCH($B48&amp;"_b",Conditions!$S$1:$CT$1,0)+Conditions!$Q$2,FALSE),"")</f>
        <v>3.9762260757849287E-4</v>
      </c>
      <c r="H48" s="15">
        <f>IF(H30,H30*(VLOOKUP(H$1,Conditions!$A:$CT,MATCH($B48&amp;"_m1",Conditions!$S$1:$CT$1,0)+Conditions!$Q$2,FALSE)*H$19+H$18*VLOOKUP(H$1,Conditions!$A:$CT,MATCH($B48&amp;"_m2",Conditions!$S$1:$CT$1,0)+Conditions!$Q$2,FALSE))+VLOOKUP(H$1,Conditions!$A:$CT,MATCH($B48&amp;"_b",Conditions!$S$1:$CT$1,0)+Conditions!$Q$2,FALSE),"")</f>
        <v>4.0498598920031678E-4</v>
      </c>
      <c r="I48" s="15">
        <f>IF(I30,I30*(VLOOKUP(I$1,Conditions!$A:$CT,MATCH($B48&amp;"_m1",Conditions!$S$1:$CT$1,0)+Conditions!$Q$2,FALSE)*I$19+I$18*VLOOKUP(I$1,Conditions!$A:$CT,MATCH($B48&amp;"_m2",Conditions!$S$1:$CT$1,0)+Conditions!$Q$2,FALSE))+VLOOKUP(I$1,Conditions!$A:$CT,MATCH($B48&amp;"_b",Conditions!$S$1:$CT$1,0)+Conditions!$Q$2,FALSE),"")</f>
        <v>4.1234937082214074E-4</v>
      </c>
      <c r="J48" s="15">
        <f>IF(J30,J30*(VLOOKUP(J$1,Conditions!$A:$CT,MATCH($B48&amp;"_m1",Conditions!$S$1:$CT$1,0)+Conditions!$Q$2,FALSE)*J$19+J$18*VLOOKUP(J$1,Conditions!$A:$CT,MATCH($B48&amp;"_m2",Conditions!$S$1:$CT$1,0)+Conditions!$Q$2,FALSE))+VLOOKUP(J$1,Conditions!$A:$CT,MATCH($B48&amp;"_b",Conditions!$S$1:$CT$1,0)+Conditions!$Q$2,FALSE),"")</f>
        <v>4.1234937082214074E-4</v>
      </c>
      <c r="K48" s="15">
        <f>IF(K30,K30*(VLOOKUP(K$1,Conditions!$A:$CT,MATCH($B48&amp;"_m1",Conditions!$S$1:$CT$1,0)+Conditions!$Q$2,FALSE)*K$19+K$18*VLOOKUP(K$1,Conditions!$A:$CT,MATCH($B48&amp;"_m2",Conditions!$S$1:$CT$1,0)+Conditions!$Q$2,FALSE))+VLOOKUP(K$1,Conditions!$A:$CT,MATCH($B48&amp;"_b",Conditions!$S$1:$CT$1,0)+Conditions!$Q$2,FALSE),"")</f>
        <v>3.9025922595666891E-4</v>
      </c>
      <c r="L48" s="15">
        <f>IF(L30,L30*(VLOOKUP(L$1,Conditions!$A:$CT,MATCH($B48&amp;"_m1",Conditions!$S$1:$CT$1,0)+Conditions!$Q$2,FALSE)*L$19+L$18*VLOOKUP(L$1,Conditions!$A:$CT,MATCH($B48&amp;"_m2",Conditions!$S$1:$CT$1,0)+Conditions!$Q$2,FALSE))+VLOOKUP(L$1,Conditions!$A:$CT,MATCH($B48&amp;"_b",Conditions!$S$1:$CT$1,0)+Conditions!$Q$2,FALSE),"")</f>
        <v>3.6816908109119708E-4</v>
      </c>
      <c r="M48" s="15">
        <f>IF(M30,M30*(VLOOKUP(M$1,Conditions!$A:$CT,MATCH($B48&amp;"_m1",Conditions!$S$1:$CT$1,0)+Conditions!$Q$2,FALSE)*M$19+M$18*VLOOKUP(M$1,Conditions!$A:$CT,MATCH($B48&amp;"_m2",Conditions!$S$1:$CT$1,0)+Conditions!$Q$2,FALSE))+VLOOKUP(M$1,Conditions!$A:$CT,MATCH($B48&amp;"_b",Conditions!$S$1:$CT$1,0)+Conditions!$Q$2,FALSE),"")</f>
        <v>3.6816908109119708E-4</v>
      </c>
      <c r="N48" s="15">
        <f>IF(N30,N30*(VLOOKUP(N$1,Conditions!$A:$CT,MATCH($B48&amp;"_m1",Conditions!$S$1:$CT$1,0)+Conditions!$Q$2,FALSE)*N$19+N$18*VLOOKUP(N$1,Conditions!$A:$CT,MATCH($B48&amp;"_m2",Conditions!$S$1:$CT$1,0)+Conditions!$Q$2,FALSE))+VLOOKUP(N$1,Conditions!$A:$CT,MATCH($B48&amp;"_b",Conditions!$S$1:$CT$1,0)+Conditions!$Q$2,FALSE),"")</f>
        <v>3.8355300495540254E-4</v>
      </c>
      <c r="O48" s="15">
        <f>IF(O30,O30*(VLOOKUP(O$1,Conditions!$A:$CT,MATCH($B48&amp;"_m1",Conditions!$S$1:$CT$1,0)+Conditions!$Q$2,FALSE)*O$19+O$18*VLOOKUP(O$1,Conditions!$A:$CT,MATCH($B48&amp;"_m2",Conditions!$S$1:$CT$1,0)+Conditions!$Q$2,FALSE))+VLOOKUP(O$1,Conditions!$A:$CT,MATCH($B48&amp;"_b",Conditions!$S$1:$CT$1,0)+Conditions!$Q$2,FALSE),"")</f>
        <v>4.2043310158572969E-4</v>
      </c>
      <c r="P48" s="15">
        <f>IF(P30,P30*(VLOOKUP(P$1,Conditions!$A:$CT,MATCH($B48&amp;"_m1",Conditions!$S$1:$CT$1,0)+Conditions!$Q$2,FALSE)*P$19+P$18*VLOOKUP(P$1,Conditions!$A:$CT,MATCH($B48&amp;"_m2",Conditions!$S$1:$CT$1,0)+Conditions!$Q$2,FALSE))+VLOOKUP(P$1,Conditions!$A:$CT,MATCH($B48&amp;"_b",Conditions!$S$1:$CT$1,0)+Conditions!$Q$2,FALSE),"")</f>
        <v>4.1305708225966424E-4</v>
      </c>
      <c r="Q48" s="15">
        <f>IF(Q30,Q30*(VLOOKUP(Q$1,Conditions!$A:$CT,MATCH($B48&amp;"_m1",Conditions!$S$1:$CT$1,0)+Conditions!$Q$2,FALSE)*Q$19+Q$18*VLOOKUP(Q$1,Conditions!$A:$CT,MATCH($B48&amp;"_m2",Conditions!$S$1:$CT$1,0)+Conditions!$Q$2,FALSE))+VLOOKUP(Q$1,Conditions!$A:$CT,MATCH($B48&amp;"_b",Conditions!$S$1:$CT$1,0)+Conditions!$Q$2,FALSE),"")</f>
        <v>4.2780912091179509E-4</v>
      </c>
      <c r="R48" s="15">
        <f>IF(R30,R30*(VLOOKUP(R$1,Conditions!$A:$CT,MATCH($B48&amp;"_m1",Conditions!$S$1:$CT$1,0)+Conditions!$Q$2,FALSE)*R$19+R$18*VLOOKUP(R$1,Conditions!$A:$CT,MATCH($B48&amp;"_m2",Conditions!$S$1:$CT$1,0)+Conditions!$Q$2,FALSE))+VLOOKUP(R$1,Conditions!$A:$CT,MATCH($B48&amp;"_b",Conditions!$S$1:$CT$1,0)+Conditions!$Q$2,FALSE),"")</f>
        <v>4.4256115956392599E-4</v>
      </c>
      <c r="S48" s="15">
        <f>IF(S30,S30*(VLOOKUP(S$1,Conditions!$A:$CT,MATCH($B48&amp;"_m1",Conditions!$S$1:$CT$1,0)+Conditions!$Q$2,FALSE)*S$19+S$18*VLOOKUP(S$1,Conditions!$A:$CT,MATCH($B48&amp;"_m2",Conditions!$S$1:$CT$1,0)+Conditions!$Q$2,FALSE))+VLOOKUP(S$1,Conditions!$A:$CT,MATCH($B48&amp;"_b",Conditions!$S$1:$CT$1,0)+Conditions!$Q$2,FALSE),"")</f>
        <v>4.2780912091179509E-4</v>
      </c>
      <c r="T48" s="15">
        <f>IF(T30,T30*(VLOOKUP(T$1,Conditions!$A:$CT,MATCH($B48&amp;"_m1",Conditions!$S$1:$CT$1,0)+Conditions!$Q$2,FALSE)*T$19+T$18*VLOOKUP(T$1,Conditions!$A:$CT,MATCH($B48&amp;"_m2",Conditions!$S$1:$CT$1,0)+Conditions!$Q$2,FALSE))+VLOOKUP(T$1,Conditions!$A:$CT,MATCH($B48&amp;"_b",Conditions!$S$1:$CT$1,0)+Conditions!$Q$2,FALSE),"")</f>
        <v>4.3518514023786059E-4</v>
      </c>
      <c r="U48" s="15">
        <f>IF(U30,U30*(VLOOKUP(U$1,Conditions!$A:$CT,MATCH($B48&amp;"_m1",Conditions!$S$1:$CT$1,0)+Conditions!$Q$2,FALSE)*U$19+U$18*VLOOKUP(U$1,Conditions!$A:$CT,MATCH($B48&amp;"_m2",Conditions!$S$1:$CT$1,0)+Conditions!$Q$2,FALSE))+VLOOKUP(U$1,Conditions!$A:$CT,MATCH($B48&amp;"_b",Conditions!$S$1:$CT$1,0)+Conditions!$Q$2,FALSE),"")</f>
        <v>4.1305708225966424E-4</v>
      </c>
      <c r="V48" s="15">
        <f>IF(V30,V30*(VLOOKUP(V$1,Conditions!$A:$CT,MATCH($B48&amp;"_m1",Conditions!$S$1:$CT$1,0)+Conditions!$Q$2,FALSE)*V$19+V$18*VLOOKUP(V$1,Conditions!$A:$CT,MATCH($B48&amp;"_m2",Conditions!$S$1:$CT$1,0)+Conditions!$Q$2,FALSE))+VLOOKUP(V$1,Conditions!$A:$CT,MATCH($B48&amp;"_b",Conditions!$S$1:$CT$1,0)+Conditions!$Q$2,FALSE),"")</f>
        <v>4.0568106293359884E-4</v>
      </c>
      <c r="W48" s="15">
        <f>IF(W30,W30*(VLOOKUP(W$1,Conditions!$A:$CT,MATCH($B48&amp;"_m1",Conditions!$S$1:$CT$1,0)+Conditions!$Q$2,FALSE)*W$19+W$18*VLOOKUP(W$1,Conditions!$A:$CT,MATCH($B48&amp;"_m2",Conditions!$S$1:$CT$1,0)+Conditions!$Q$2,FALSE))+VLOOKUP(W$1,Conditions!$A:$CT,MATCH($B48&amp;"_b",Conditions!$S$1:$CT$1,0)+Conditions!$Q$2,FALSE),"")</f>
        <v>4.0568106293359884E-4</v>
      </c>
      <c r="X48" s="15">
        <f>IF(X30,X30*(VLOOKUP(X$1,Conditions!$A:$CT,MATCH($B48&amp;"_m1",Conditions!$S$1:$CT$1,0)+Conditions!$Q$2,FALSE)*X$19+X$18*VLOOKUP(X$1,Conditions!$A:$CT,MATCH($B48&amp;"_m2",Conditions!$S$1:$CT$1,0)+Conditions!$Q$2,FALSE))+VLOOKUP(X$1,Conditions!$A:$CT,MATCH($B48&amp;"_b",Conditions!$S$1:$CT$1,0)+Conditions!$Q$2,FALSE),"")</f>
        <v>6.4922066362447497E-4</v>
      </c>
      <c r="Y48" s="15">
        <f>IF(Y30,Y30*(VLOOKUP(Y$1,Conditions!$A:$CT,MATCH($B48&amp;"_m1",Conditions!$S$1:$CT$1,0)+Conditions!$Q$2,FALSE)*Y$19+Y$18*VLOOKUP(Y$1,Conditions!$A:$CT,MATCH($B48&amp;"_m2",Conditions!$S$1:$CT$1,0)+Conditions!$Q$2,FALSE))+VLOOKUP(Y$1,Conditions!$A:$CT,MATCH($B48&amp;"_b",Conditions!$S$1:$CT$1,0)+Conditions!$Q$2,FALSE),"")</f>
        <v>4.5002796001242007E-4</v>
      </c>
      <c r="Z48" s="15">
        <f>IF(Z30,Z30*(VLOOKUP(Z$1,Conditions!$A:$CT,MATCH($B48&amp;"_m1",Conditions!$S$1:$CT$1,0)+Conditions!$Q$2,FALSE)*Z$19+Z$18*VLOOKUP(Z$1,Conditions!$A:$CT,MATCH($B48&amp;"_m2",Conditions!$S$1:$CT$1,0)+Conditions!$Q$2,FALSE))+VLOOKUP(Z$1,Conditions!$A:$CT,MATCH($B48&amp;"_b",Conditions!$S$1:$CT$1,0)+Conditions!$Q$2,FALSE),"")</f>
        <v>3.9100789968292236E-4</v>
      </c>
      <c r="AA48" s="15">
        <f>IF(AA30,AA30*(VLOOKUP(AA$1,Conditions!$A:$CT,MATCH($B48&amp;"_m1",Conditions!$S$1:$CT$1,0)+Conditions!$Q$2,FALSE)*AA$19+AA$18*VLOOKUP(AA$1,Conditions!$A:$CT,MATCH($B48&amp;"_m2",Conditions!$S$1:$CT$1,0)+Conditions!$Q$2,FALSE))+VLOOKUP(AA$1,Conditions!$A:$CT,MATCH($B48&amp;"_b",Conditions!$S$1:$CT$1,0)+Conditions!$Q$2,FALSE),"")</f>
        <v>3.6887537705936074E-4</v>
      </c>
      <c r="AB48" s="15">
        <f>IF(AB30,AB30*(VLOOKUP(AB$1,Conditions!$A:$CT,MATCH($B48&amp;"_m1",Conditions!$S$1:$CT$1,0)+Conditions!$Q$2,FALSE)*AB$19+AB$18*VLOOKUP(AB$1,Conditions!$A:$CT,MATCH($B48&amp;"_m2",Conditions!$S$1:$CT$1,0)+Conditions!$Q$2,FALSE))+VLOOKUP(AB$1,Conditions!$A:$CT,MATCH($B48&amp;"_b",Conditions!$S$1:$CT$1,0)+Conditions!$Q$2,FALSE),"")</f>
        <v>3.7625288460054791E-4</v>
      </c>
      <c r="AC48" s="15">
        <f>IF(AC30,AC30*(VLOOKUP(AC$1,Conditions!$A:$CT,MATCH($B48&amp;"_m1",Conditions!$S$1:$CT$1,0)+Conditions!$Q$2,FALSE)*AC$19+AC$18*VLOOKUP(AC$1,Conditions!$A:$CT,MATCH($B48&amp;"_m2",Conditions!$S$1:$CT$1,0)+Conditions!$Q$2,FALSE))+VLOOKUP(AC$1,Conditions!$A:$CT,MATCH($B48&amp;"_b",Conditions!$S$1:$CT$1,0)+Conditions!$Q$2,FALSE),"")</f>
        <v>3.9838540722410959E-4</v>
      </c>
      <c r="AD48" s="15">
        <f>IF(AD30,AD30*(VLOOKUP(AD$1,Conditions!$A:$CT,MATCH($B48&amp;"_m1",Conditions!$S$1:$CT$1,0)+Conditions!$Q$2,FALSE)*AD$19+AD$18*VLOOKUP(AD$1,Conditions!$A:$CT,MATCH($B48&amp;"_m2",Conditions!$S$1:$CT$1,0)+Conditions!$Q$2,FALSE))+VLOOKUP(AD$1,Conditions!$A:$CT,MATCH($B48&amp;"_b",Conditions!$S$1:$CT$1,0)+Conditions!$Q$2,FALSE),"")</f>
        <v>3.9100789968292236E-4</v>
      </c>
      <c r="AE48" s="15">
        <f>IF(AE30,AE30*(VLOOKUP(AE$1,Conditions!$A:$CT,MATCH($B48&amp;"_m1",Conditions!$S$1:$CT$1,0)+Conditions!$Q$2,FALSE)*AE$19+AE$18*VLOOKUP(AE$1,Conditions!$A:$CT,MATCH($B48&amp;"_m2",Conditions!$S$1:$CT$1,0)+Conditions!$Q$2,FALSE))+VLOOKUP(AE$1,Conditions!$A:$CT,MATCH($B48&amp;"_b",Conditions!$S$1:$CT$1,0)+Conditions!$Q$2,FALSE),"")</f>
        <v>3.8363039214173519E-4</v>
      </c>
      <c r="AF48" s="15">
        <f>IF(AF30,AF30*(VLOOKUP(AF$1,Conditions!$A:$CT,MATCH($B48&amp;"_m1",Conditions!$S$1:$CT$1,0)+Conditions!$Q$2,FALSE)*AF$19+AF$18*VLOOKUP(AF$1,Conditions!$A:$CT,MATCH($B48&amp;"_m2",Conditions!$S$1:$CT$1,0)+Conditions!$Q$2,FALSE))+VLOOKUP(AF$1,Conditions!$A:$CT,MATCH($B48&amp;"_b",Conditions!$S$1:$CT$1,0)+Conditions!$Q$2,FALSE),"")</f>
        <v>3.6149786951817351E-4</v>
      </c>
      <c r="AG48" s="15">
        <f>IF(AG30,AG30*(VLOOKUP(AG$1,Conditions!$A:$CT,MATCH($B48&amp;"_m1",Conditions!$S$1:$CT$1,0)+Conditions!$Q$2,FALSE)*AG$19+AG$18*VLOOKUP(AG$1,Conditions!$A:$CT,MATCH($B48&amp;"_m2",Conditions!$S$1:$CT$1,0)+Conditions!$Q$2,FALSE))+VLOOKUP(AG$1,Conditions!$A:$CT,MATCH($B48&amp;"_b",Conditions!$S$1:$CT$1,0)+Conditions!$Q$2,FALSE),"")</f>
        <v>3.5412036197698629E-4</v>
      </c>
      <c r="AH48" s="15">
        <f>IF(AH30,AH30*(VLOOKUP(AH$1,Conditions!$A:$CT,MATCH($B48&amp;"_m1",Conditions!$S$1:$CT$1,0)+Conditions!$Q$2,FALSE)*AH$19+AH$18*VLOOKUP(AH$1,Conditions!$A:$CT,MATCH($B48&amp;"_m2",Conditions!$S$1:$CT$1,0)+Conditions!$Q$2,FALSE))+VLOOKUP(AH$1,Conditions!$A:$CT,MATCH($B48&amp;"_b",Conditions!$S$1:$CT$1,0)+Conditions!$Q$2,FALSE),"")</f>
        <v>3.5412036197698629E-4</v>
      </c>
      <c r="AI48" s="15">
        <f>IF(AI30,AI30*(VLOOKUP(AI$1,Conditions!$A:$CT,MATCH($B48&amp;"_m1",Conditions!$S$1:$CT$1,0)+Conditions!$Q$2,FALSE)*AI$19+AI$18*VLOOKUP(AI$1,Conditions!$A:$CT,MATCH($B48&amp;"_m2",Conditions!$S$1:$CT$1,0)+Conditions!$Q$2,FALSE))+VLOOKUP(AI$1,Conditions!$A:$CT,MATCH($B48&amp;"_b",Conditions!$S$1:$CT$1,0)+Conditions!$Q$2,FALSE),"")</f>
        <v>3.7625288460054791E-4</v>
      </c>
      <c r="AJ48" s="15">
        <f>IF(AJ30,AJ30*(VLOOKUP(AJ$1,Conditions!$A:$CT,MATCH($B48&amp;"_m1",Conditions!$S$1:$CT$1,0)+Conditions!$Q$2,FALSE)*AJ$19+AJ$18*VLOOKUP(AJ$1,Conditions!$A:$CT,MATCH($B48&amp;"_m2",Conditions!$S$1:$CT$1,0)+Conditions!$Q$2,FALSE))+VLOOKUP(AJ$1,Conditions!$A:$CT,MATCH($B48&amp;"_b",Conditions!$S$1:$CT$1,0)+Conditions!$Q$2,FALSE),"")</f>
        <v>4.3527294493004567E-4</v>
      </c>
      <c r="AK48" s="15">
        <f>IF(AK30,AK30*(VLOOKUP(AK$1,Conditions!$A:$CT,MATCH($B48&amp;"_m1",Conditions!$S$1:$CT$1,0)+Conditions!$Q$2,FALSE)*AK$19+AK$18*VLOOKUP(AK$1,Conditions!$A:$CT,MATCH($B48&amp;"_m2",Conditions!$S$1:$CT$1,0)+Conditions!$Q$2,FALSE))+VLOOKUP(AK$1,Conditions!$A:$CT,MATCH($B48&amp;"_b",Conditions!$S$1:$CT$1,0)+Conditions!$Q$2,FALSE),"")</f>
        <v>4.574054675536073E-4</v>
      </c>
      <c r="AL48" s="15">
        <f>IF(AL30,AL30*(VLOOKUP(AL$1,Conditions!$A:$CT,MATCH($B48&amp;"_m1",Conditions!$S$1:$CT$1,0)+Conditions!$Q$2,FALSE)*AL$19+AL$18*VLOOKUP(AL$1,Conditions!$A:$CT,MATCH($B48&amp;"_m2",Conditions!$S$1:$CT$1,0)+Conditions!$Q$2,FALSE))+VLOOKUP(AL$1,Conditions!$A:$CT,MATCH($B48&amp;"_b",Conditions!$S$1:$CT$1,0)+Conditions!$Q$2,FALSE),"")</f>
        <v>4.7216048263598175E-4</v>
      </c>
      <c r="AM48" s="15">
        <f>IF(AM30,AM30*(VLOOKUP(AM$1,Conditions!$A:$CT,MATCH($B48&amp;"_m1",Conditions!$S$1:$CT$1,0)+Conditions!$Q$2,FALSE)*AM$19+AM$18*VLOOKUP(AM$1,Conditions!$A:$CT,MATCH($B48&amp;"_m2",Conditions!$S$1:$CT$1,0)+Conditions!$Q$2,FALSE))+VLOOKUP(AM$1,Conditions!$A:$CT,MATCH($B48&amp;"_b",Conditions!$S$1:$CT$1,0)+Conditions!$Q$2,FALSE),"")</f>
        <v>4.9429300525954338E-4</v>
      </c>
      <c r="AN48" s="15">
        <f>IF(AN30,AN30*(VLOOKUP(AN$1,Conditions!$A:$CT,MATCH($B48&amp;"_m1",Conditions!$S$1:$CT$1,0)+Conditions!$Q$2,FALSE)*AN$19+AN$18*VLOOKUP(AN$1,Conditions!$A:$CT,MATCH($B48&amp;"_m2",Conditions!$S$1:$CT$1,0)+Conditions!$Q$2,FALSE))+VLOOKUP(AN$1,Conditions!$A:$CT,MATCH($B48&amp;"_b",Conditions!$S$1:$CT$1,0)+Conditions!$Q$2,FALSE),"")</f>
        <v>4.7953799017716892E-4</v>
      </c>
      <c r="AO48" s="15">
        <f>IF(AO30,AO30*(VLOOKUP(AO$1,Conditions!$A:$CT,MATCH($B48&amp;"_m1",Conditions!$S$1:$CT$1,0)+Conditions!$Q$2,FALSE)*AO$19+AO$18*VLOOKUP(AO$1,Conditions!$A:$CT,MATCH($B48&amp;"_m2",Conditions!$S$1:$CT$1,0)+Conditions!$Q$2,FALSE))+VLOOKUP(AO$1,Conditions!$A:$CT,MATCH($B48&amp;"_b",Conditions!$S$1:$CT$1,0)+Conditions!$Q$2,FALSE),"")</f>
        <v>4.7953799017716892E-4</v>
      </c>
      <c r="AP48" s="15">
        <f>IF(AP30,AP30*(VLOOKUP(AP$1,Conditions!$A:$CT,MATCH($B48&amp;"_m1",Conditions!$S$1:$CT$1,0)+Conditions!$Q$2,FALSE)*AP$19+AP$18*VLOOKUP(AP$1,Conditions!$A:$CT,MATCH($B48&amp;"_m2",Conditions!$S$1:$CT$1,0)+Conditions!$Q$2,FALSE))+VLOOKUP(AP$1,Conditions!$A:$CT,MATCH($B48&amp;"_b",Conditions!$S$1:$CT$1,0)+Conditions!$Q$2,FALSE),"")</f>
        <v>4.574054675536073E-4</v>
      </c>
      <c r="AQ48" s="15">
        <f>IF(AQ30,AQ30*(VLOOKUP(AQ$1,Conditions!$A:$CT,MATCH($B48&amp;"_m1",Conditions!$S$1:$CT$1,0)+Conditions!$Q$2,FALSE)*AQ$19+AQ$18*VLOOKUP(AQ$1,Conditions!$A:$CT,MATCH($B48&amp;"_m2",Conditions!$S$1:$CT$1,0)+Conditions!$Q$2,FALSE))+VLOOKUP(AQ$1,Conditions!$A:$CT,MATCH($B48&amp;"_b",Conditions!$S$1:$CT$1,0)+Conditions!$Q$2,FALSE),"")</f>
        <v>4.3527294493004567E-4</v>
      </c>
      <c r="AR48" s="15">
        <f>IF(AR30,AR30*(VLOOKUP(AR$1,Conditions!$A:$CT,MATCH($B48&amp;"_m1",Conditions!$S$1:$CT$1,0)+Conditions!$Q$2,FALSE)*AR$19+AR$18*VLOOKUP(AR$1,Conditions!$A:$CT,MATCH($B48&amp;"_m2",Conditions!$S$1:$CT$1,0)+Conditions!$Q$2,FALSE))+VLOOKUP(AR$1,Conditions!$A:$CT,MATCH($B48&amp;"_b",Conditions!$S$1:$CT$1,0)+Conditions!$Q$2,FALSE),"")</f>
        <v>4.1072742147747304E-4</v>
      </c>
      <c r="AS48" s="15">
        <f>IF(AS30,AS30*(VLOOKUP(AS$1,Conditions!$A:$CT,MATCH($B48&amp;"_m1",Conditions!$S$1:$CT$1,0)+Conditions!$Q$2,FALSE)*AS$19+AS$18*VLOOKUP(AS$1,Conditions!$A:$CT,MATCH($B48&amp;"_m2",Conditions!$S$1:$CT$1,0)+Conditions!$Q$2,FALSE))+VLOOKUP(AS$1,Conditions!$A:$CT,MATCH($B48&amp;"_b",Conditions!$S$1:$CT$1,0)+Conditions!$Q$2,FALSE),"")</f>
        <v>4.021706001966924E-4</v>
      </c>
      <c r="AT48" s="15">
        <f>IF(AT30,AT30*(VLOOKUP(AT$1,Conditions!$A:$CT,MATCH($B48&amp;"_m1",Conditions!$S$1:$CT$1,0)+Conditions!$Q$2,FALSE)*AT$19+AT$18*VLOOKUP(AT$1,Conditions!$A:$CT,MATCH($B48&amp;"_m2",Conditions!$S$1:$CT$1,0)+Conditions!$Q$2,FALSE))+VLOOKUP(AT$1,Conditions!$A:$CT,MATCH($B48&amp;"_b",Conditions!$S$1:$CT$1,0)+Conditions!$Q$2,FALSE),"")</f>
        <v>4.4495470660059586E-4</v>
      </c>
      <c r="AU48" s="15">
        <f>IF(AU30,AU30*(VLOOKUP(AU$1,Conditions!$A:$CT,MATCH($B48&amp;"_m1",Conditions!$S$1:$CT$1,0)+Conditions!$Q$2,FALSE)*AU$19+AU$18*VLOOKUP(AU$1,Conditions!$A:$CT,MATCH($B48&amp;"_m2",Conditions!$S$1:$CT$1,0)+Conditions!$Q$2,FALSE))+VLOOKUP(AU$1,Conditions!$A:$CT,MATCH($B48&amp;"_b",Conditions!$S$1:$CT$1,0)+Conditions!$Q$2,FALSE),"")</f>
        <v>4.962956342852799E-4</v>
      </c>
      <c r="AV48" s="15">
        <f>IF(AV30,AV30*(VLOOKUP(AV$1,Conditions!$A:$CT,MATCH($B48&amp;"_m1",Conditions!$S$1:$CT$1,0)+Conditions!$Q$2,FALSE)*AV$19+AV$18*VLOOKUP(AV$1,Conditions!$A:$CT,MATCH($B48&amp;"_m2",Conditions!$S$1:$CT$1,0)+Conditions!$Q$2,FALSE))+VLOOKUP(AV$1,Conditions!$A:$CT,MATCH($B48&amp;"_b",Conditions!$S$1:$CT$1,0)+Conditions!$Q$2,FALSE),"")</f>
        <v>5.1340927684684129E-4</v>
      </c>
      <c r="AW48" s="15">
        <f>IF(AW30,AW30*(VLOOKUP(AW$1,Conditions!$A:$CT,MATCH($B48&amp;"_m1",Conditions!$S$1:$CT$1,0)+Conditions!$Q$2,FALSE)*AW$19+AW$18*VLOOKUP(AW$1,Conditions!$A:$CT,MATCH($B48&amp;"_m2",Conditions!$S$1:$CT$1,0)+Conditions!$Q$2,FALSE))+VLOOKUP(AW$1,Conditions!$A:$CT,MATCH($B48&amp;"_b",Conditions!$S$1:$CT$1,0)+Conditions!$Q$2,FALSE),"")</f>
        <v>5.3052291940840278E-4</v>
      </c>
      <c r="AX48" s="15">
        <f>IF(AX30,AX30*(VLOOKUP(AX$1,Conditions!$A:$CT,MATCH($B48&amp;"_m1",Conditions!$S$1:$CT$1,0)+Conditions!$Q$2,FALSE)*AX$19+AX$18*VLOOKUP(AX$1,Conditions!$A:$CT,MATCH($B48&amp;"_m2",Conditions!$S$1:$CT$1,0)+Conditions!$Q$2,FALSE))+VLOOKUP(AX$1,Conditions!$A:$CT,MATCH($B48&amp;"_b",Conditions!$S$1:$CT$1,0)+Conditions!$Q$2,FALSE),"")</f>
        <v>5.1340927684684129E-4</v>
      </c>
      <c r="AY48" s="15">
        <f>IF(AY30,AY30*(VLOOKUP(AY$1,Conditions!$A:$CT,MATCH($B48&amp;"_m1",Conditions!$S$1:$CT$1,0)+Conditions!$Q$2,FALSE)*AY$19+AY$18*VLOOKUP(AY$1,Conditions!$A:$CT,MATCH($B48&amp;"_m2",Conditions!$S$1:$CT$1,0)+Conditions!$Q$2,FALSE))+VLOOKUP(AY$1,Conditions!$A:$CT,MATCH($B48&amp;"_b",Conditions!$S$1:$CT$1,0)+Conditions!$Q$2,FALSE),"")</f>
        <v>4.7918199172371857E-4</v>
      </c>
      <c r="AZ48" s="15">
        <f>IF(AZ30,AZ30*(VLOOKUP(AZ$1,Conditions!$A:$CT,MATCH($B48&amp;"_m1",Conditions!$S$1:$CT$1,0)+Conditions!$Q$2,FALSE)*AZ$19+AZ$18*VLOOKUP(AZ$1,Conditions!$A:$CT,MATCH($B48&amp;"_m2",Conditions!$S$1:$CT$1,0)+Conditions!$Q$2,FALSE))+VLOOKUP(AZ$1,Conditions!$A:$CT,MATCH($B48&amp;"_b",Conditions!$S$1:$CT$1,0)+Conditions!$Q$2,FALSE),"")</f>
        <v>4.6206834916215724E-4</v>
      </c>
      <c r="BA48" s="15" t="str">
        <f>IF(BA30,BA30*(VLOOKUP(BA$1,Conditions!$A:$CT,MATCH($B48&amp;"_m1",Conditions!$S$1:$CT$1,0)+Conditions!$Q$2,FALSE)*BA$19+BA$18*VLOOKUP(BA$1,Conditions!$A:$CT,MATCH($B48&amp;"_m2",Conditions!$S$1:$CT$1,0)+Conditions!$Q$2,FALSE))+VLOOKUP(BA$1,Conditions!$A:$CT,MATCH($B48&amp;"_b",Conditions!$S$1:$CT$1,0)+Conditions!$Q$2,FALSE),"")</f>
        <v/>
      </c>
      <c r="BB48" s="15">
        <f>IF(BB30,BB30*(VLOOKUP(BB$1,Conditions!$A:$CT,MATCH($B48&amp;"_m1",Conditions!$S$1:$CT$1,0)+Conditions!$Q$2,FALSE)*BB$19+BB$18*VLOOKUP(BB$1,Conditions!$A:$CT,MATCH($B48&amp;"_m2",Conditions!$S$1:$CT$1,0)+Conditions!$Q$2,FALSE))+VLOOKUP(BB$1,Conditions!$A:$CT,MATCH($B48&amp;"_b",Conditions!$S$1:$CT$1,0)+Conditions!$Q$2,FALSE),"")</f>
        <v>3.1783492893655124E-4</v>
      </c>
      <c r="BC48" s="15">
        <f>IF(BC30,BC30*(VLOOKUP(BC$1,Conditions!$A:$CT,MATCH($B48&amp;"_m1",Conditions!$S$1:$CT$1,0)+Conditions!$Q$2,FALSE)*BC$19+BC$18*VLOOKUP(BC$1,Conditions!$A:$CT,MATCH($B48&amp;"_m2",Conditions!$S$1:$CT$1,0)+Conditions!$Q$2,FALSE))+VLOOKUP(BC$1,Conditions!$A:$CT,MATCH($B48&amp;"_b",Conditions!$S$1:$CT$1,0)+Conditions!$Q$2,FALSE),"")</f>
        <v>2.6629412964954293E-4</v>
      </c>
      <c r="BD48" s="15">
        <f>IF(BD30,BD30*(VLOOKUP(BD$1,Conditions!$A:$CT,MATCH($B48&amp;"_m1",Conditions!$S$1:$CT$1,0)+Conditions!$Q$2,FALSE)*BD$19+BD$18*VLOOKUP(BD$1,Conditions!$A:$CT,MATCH($B48&amp;"_m2",Conditions!$S$1:$CT$1,0)+Conditions!$Q$2,FALSE))+VLOOKUP(BD$1,Conditions!$A:$CT,MATCH($B48&amp;"_b",Conditions!$S$1:$CT$1,0)+Conditions!$Q$2,FALSE),"")</f>
        <v>2.6629412964954293E-4</v>
      </c>
      <c r="BE48" s="15">
        <f>IF(BE30,BE30*(VLOOKUP(BE$1,Conditions!$A:$CT,MATCH($B48&amp;"_m1",Conditions!$S$1:$CT$1,0)+Conditions!$Q$2,FALSE)*BE$19+BE$18*VLOOKUP(BE$1,Conditions!$A:$CT,MATCH($B48&amp;"_m2",Conditions!$S$1:$CT$1,0)+Conditions!$Q$2,FALSE))+VLOOKUP(BE$1,Conditions!$A:$CT,MATCH($B48&amp;"_b",Conditions!$S$1:$CT$1,0)+Conditions!$Q$2,FALSE),"")</f>
        <v>2.7488426286404431E-4</v>
      </c>
      <c r="BF48" s="15">
        <f>IF(BF30,BF30*(VLOOKUP(BF$1,Conditions!$A:$CT,MATCH($B48&amp;"_m1",Conditions!$S$1:$CT$1,0)+Conditions!$Q$2,FALSE)*BF$19+BF$18*VLOOKUP(BF$1,Conditions!$A:$CT,MATCH($B48&amp;"_m2",Conditions!$S$1:$CT$1,0)+Conditions!$Q$2,FALSE))+VLOOKUP(BF$1,Conditions!$A:$CT,MATCH($B48&amp;"_b",Conditions!$S$1:$CT$1,0)+Conditions!$Q$2,FALSE),"")</f>
        <v>2.9206452929304708E-4</v>
      </c>
      <c r="BG48" s="15">
        <f>IF(BG30,BG30*(VLOOKUP(BG$1,Conditions!$A:$CT,MATCH($B48&amp;"_m1",Conditions!$S$1:$CT$1,0)+Conditions!$Q$2,FALSE)*BG$19+BG$18*VLOOKUP(BG$1,Conditions!$A:$CT,MATCH($B48&amp;"_m2",Conditions!$S$1:$CT$1,0)+Conditions!$Q$2,FALSE))+VLOOKUP(BG$1,Conditions!$A:$CT,MATCH($B48&amp;"_b",Conditions!$S$1:$CT$1,0)+Conditions!$Q$2,FALSE),"")</f>
        <v>2.834743960785457E-4</v>
      </c>
      <c r="BH48" s="15">
        <f>IF(BH30,BH30*(VLOOKUP(BH$1,Conditions!$A:$CT,MATCH($B48&amp;"_m1",Conditions!$S$1:$CT$1,0)+Conditions!$Q$2,FALSE)*BH$19+BH$18*VLOOKUP(BH$1,Conditions!$A:$CT,MATCH($B48&amp;"_m2",Conditions!$S$1:$CT$1,0)+Conditions!$Q$2,FALSE))+VLOOKUP(BH$1,Conditions!$A:$CT,MATCH($B48&amp;"_b",Conditions!$S$1:$CT$1,0)+Conditions!$Q$2,FALSE),"")</f>
        <v>2.5770399643504154E-4</v>
      </c>
      <c r="BI48" s="15">
        <f>IF(BI30,BI30*(VLOOKUP(BI$1,Conditions!$A:$CT,MATCH($B48&amp;"_m1",Conditions!$S$1:$CT$1,0)+Conditions!$Q$2,FALSE)*BI$19+BI$18*VLOOKUP(BI$1,Conditions!$A:$CT,MATCH($B48&amp;"_m2",Conditions!$S$1:$CT$1,0)+Conditions!$Q$2,FALSE))+VLOOKUP(BI$1,Conditions!$A:$CT,MATCH($B48&amp;"_b",Conditions!$S$1:$CT$1,0)+Conditions!$Q$2,FALSE),"")</f>
        <v>1.3744213143202216E-3</v>
      </c>
      <c r="BJ48" s="15" t="str">
        <f>IF(BJ30,BJ30*(VLOOKUP(BJ$1,Conditions!$A:$CT,MATCH($B48&amp;"_m1",Conditions!$S$1:$CT$1,0)+Conditions!$Q$2,FALSE)*BJ$19+BJ$18*VLOOKUP(BJ$1,Conditions!$A:$CT,MATCH($B48&amp;"_m2",Conditions!$S$1:$CT$1,0)+Conditions!$Q$2,FALSE))+VLOOKUP(BJ$1,Conditions!$A:$CT,MATCH($B48&amp;"_b",Conditions!$S$1:$CT$1,0)+Conditions!$Q$2,FALSE),"")</f>
        <v/>
      </c>
      <c r="BK48" s="15" t="str">
        <f>IF(BK30,BK30*(VLOOKUP(BK$1,Conditions!$A:$CT,MATCH($B48&amp;"_m1",Conditions!$S$1:$CT$1,0)+Conditions!$Q$2,FALSE)*BK$19+BK$18*VLOOKUP(BK$1,Conditions!$A:$CT,MATCH($B48&amp;"_m2",Conditions!$S$1:$CT$1,0)+Conditions!$Q$2,FALSE))+VLOOKUP(BK$1,Conditions!$A:$CT,MATCH($B48&amp;"_b",Conditions!$S$1:$CT$1,0)+Conditions!$Q$2,FALSE),"")</f>
        <v/>
      </c>
      <c r="BL48" s="15" t="str">
        <f>IF(BL30,BL30*(VLOOKUP(BL$1,Conditions!$A:$CT,MATCH($B48&amp;"_m1",Conditions!$S$1:$CT$1,0)+Conditions!$Q$2,FALSE)*BL$19+BL$18*VLOOKUP(BL$1,Conditions!$A:$CT,MATCH($B48&amp;"_m2",Conditions!$S$1:$CT$1,0)+Conditions!$Q$2,FALSE))+VLOOKUP(BL$1,Conditions!$A:$CT,MATCH($B48&amp;"_b",Conditions!$S$1:$CT$1,0)+Conditions!$Q$2,FALSE),"")</f>
        <v/>
      </c>
      <c r="BM48" s="15" t="str">
        <f>IF(BM30,BM30*(VLOOKUP(BM$1,Conditions!$A:$CT,MATCH($B48&amp;"_m1",Conditions!$S$1:$CT$1,0)+Conditions!$Q$2,FALSE)*BM$19+BM$18*VLOOKUP(BM$1,Conditions!$A:$CT,MATCH($B48&amp;"_m2",Conditions!$S$1:$CT$1,0)+Conditions!$Q$2,FALSE))+VLOOKUP(BM$1,Conditions!$A:$CT,MATCH($B48&amp;"_b",Conditions!$S$1:$CT$1,0)+Conditions!$Q$2,FALSE),"")</f>
        <v/>
      </c>
      <c r="BN48" s="15" t="str">
        <f>IF(BN30,BN30*(VLOOKUP(BN$1,Conditions!$A:$CT,MATCH($B48&amp;"_m1",Conditions!$S$1:$CT$1,0)+Conditions!$Q$2,FALSE)*BN$19+BN$18*VLOOKUP(BN$1,Conditions!$A:$CT,MATCH($B48&amp;"_m2",Conditions!$S$1:$CT$1,0)+Conditions!$Q$2,FALSE))+VLOOKUP(BN$1,Conditions!$A:$CT,MATCH($B48&amp;"_b",Conditions!$S$1:$CT$1,0)+Conditions!$Q$2,FALSE),"")</f>
        <v/>
      </c>
      <c r="BO48" s="15" t="str">
        <f>IF(BO30,BO30*(VLOOKUP(BO$1,Conditions!$A:$CT,MATCH($B48&amp;"_m1",Conditions!$S$1:$CT$1,0)+Conditions!$Q$2,FALSE)*BO$19+BO$18*VLOOKUP(BO$1,Conditions!$A:$CT,MATCH($B48&amp;"_m2",Conditions!$S$1:$CT$1,0)+Conditions!$Q$2,FALSE))+VLOOKUP(BO$1,Conditions!$A:$CT,MATCH($B48&amp;"_b",Conditions!$S$1:$CT$1,0)+Conditions!$Q$2,FALSE),"")</f>
        <v/>
      </c>
      <c r="BP48" s="15" t="str">
        <f>IF(BP30,BP30*(VLOOKUP(BP$1,Conditions!$A:$CT,MATCH($B48&amp;"_m1",Conditions!$S$1:$CT$1,0)+Conditions!$Q$2,FALSE)*BP$19+BP$18*VLOOKUP(BP$1,Conditions!$A:$CT,MATCH($B48&amp;"_m2",Conditions!$S$1:$CT$1,0)+Conditions!$Q$2,FALSE))+VLOOKUP(BP$1,Conditions!$A:$CT,MATCH($B48&amp;"_b",Conditions!$S$1:$CT$1,0)+Conditions!$Q$2,FALSE),"")</f>
        <v/>
      </c>
      <c r="BQ48" s="15" t="str">
        <f>IF(BQ30,BQ30*(VLOOKUP(BQ$1,Conditions!$A:$CT,MATCH($B48&amp;"_m1",Conditions!$S$1:$CT$1,0)+Conditions!$Q$2,FALSE)*BQ$19+BQ$18*VLOOKUP(BQ$1,Conditions!$A:$CT,MATCH($B48&amp;"_m2",Conditions!$S$1:$CT$1,0)+Conditions!$Q$2,FALSE))+VLOOKUP(BQ$1,Conditions!$A:$CT,MATCH($B48&amp;"_b",Conditions!$S$1:$CT$1,0)+Conditions!$Q$2,FALSE),"")</f>
        <v/>
      </c>
      <c r="BR48" s="15" t="str">
        <f>IF(BR30,BR30*(VLOOKUP(BR$1,Conditions!$A:$CT,MATCH($B48&amp;"_m1",Conditions!$S$1:$CT$1,0)+Conditions!$Q$2,FALSE)*BR$19+BR$18*VLOOKUP(BR$1,Conditions!$A:$CT,MATCH($B48&amp;"_m2",Conditions!$S$1:$CT$1,0)+Conditions!$Q$2,FALSE))+VLOOKUP(BR$1,Conditions!$A:$CT,MATCH($B48&amp;"_b",Conditions!$S$1:$CT$1,0)+Conditions!$Q$2,FALSE),"")</f>
        <v/>
      </c>
      <c r="BS48" s="15" t="str">
        <f>IF(BS30,BS30*(VLOOKUP(BS$1,Conditions!$A:$CT,MATCH($B48&amp;"_m1",Conditions!$S$1:$CT$1,0)+Conditions!$Q$2,FALSE)*BS$19+BS$18*VLOOKUP(BS$1,Conditions!$A:$CT,MATCH($B48&amp;"_m2",Conditions!$S$1:$CT$1,0)+Conditions!$Q$2,FALSE))+VLOOKUP(BS$1,Conditions!$A:$CT,MATCH($B48&amp;"_b",Conditions!$S$1:$CT$1,0)+Conditions!$Q$2,FALSE),"")</f>
        <v/>
      </c>
      <c r="BT48" s="15" t="str">
        <f>IF(BT30,BT30*(VLOOKUP(BT$1,Conditions!$A:$CT,MATCH($B48&amp;"_m1",Conditions!$S$1:$CT$1,0)+Conditions!$Q$2,FALSE)*BT$19+BT$18*VLOOKUP(BT$1,Conditions!$A:$CT,MATCH($B48&amp;"_m2",Conditions!$S$1:$CT$1,0)+Conditions!$Q$2,FALSE))+VLOOKUP(BT$1,Conditions!$A:$CT,MATCH($B48&amp;"_b",Conditions!$S$1:$CT$1,0)+Conditions!$Q$2,FALSE),"")</f>
        <v/>
      </c>
      <c r="BU48" s="15" t="str">
        <f>IF(BU30,BU30*(VLOOKUP(BU$1,Conditions!$A:$CT,MATCH($B48&amp;"_m1",Conditions!$S$1:$CT$1,0)+Conditions!$Q$2,FALSE)*BU$19+BU$18*VLOOKUP(BU$1,Conditions!$A:$CT,MATCH($B48&amp;"_m2",Conditions!$S$1:$CT$1,0)+Conditions!$Q$2,FALSE))+VLOOKUP(BU$1,Conditions!$A:$CT,MATCH($B48&amp;"_b",Conditions!$S$1:$CT$1,0)+Conditions!$Q$2,FALSE),"")</f>
        <v/>
      </c>
      <c r="BV48" s="15">
        <f>IF(BV30,BV30*(VLOOKUP(BV$1,Conditions!$A:$CT,MATCH($B48&amp;"_m1",Conditions!$S$1:$CT$1,0)+Conditions!$Q$2,FALSE)*BV$19+BV$18*VLOOKUP(BV$1,Conditions!$A:$CT,MATCH($B48&amp;"_m2",Conditions!$S$1:$CT$1,0)+Conditions!$Q$2,FALSE))+VLOOKUP(BV$1,Conditions!$A:$CT,MATCH($B48&amp;"_b",Conditions!$S$1:$CT$1,0)+Conditions!$Q$2,FALSE),"")</f>
        <v>2.0616319714803323E-4</v>
      </c>
      <c r="BW48" s="15" t="str">
        <f>IF(BW30,BW30*(VLOOKUP(BW$1,Conditions!$A:$CT,MATCH($B48&amp;"_m1",Conditions!$S$1:$CT$1,0)+Conditions!$Q$2,FALSE)*BW$19+BW$18*VLOOKUP(BW$1,Conditions!$A:$CT,MATCH($B48&amp;"_m2",Conditions!$S$1:$CT$1,0)+Conditions!$Q$2,FALSE))+VLOOKUP(BW$1,Conditions!$A:$CT,MATCH($B48&amp;"_b",Conditions!$S$1:$CT$1,0)+Conditions!$Q$2,FALSE),"")</f>
        <v/>
      </c>
      <c r="BX48" s="15">
        <f>IF(BX30,BX30*(VLOOKUP(BX$1,Conditions!$A:$CT,MATCH($B48&amp;"_m1",Conditions!$S$1:$CT$1,0)+Conditions!$Q$2,FALSE)*BX$19+BX$18*VLOOKUP(BX$1,Conditions!$A:$CT,MATCH($B48&amp;"_m2",Conditions!$S$1:$CT$1,0)+Conditions!$Q$2,FALSE))+VLOOKUP(BX$1,Conditions!$A:$CT,MATCH($B48&amp;"_b",Conditions!$S$1:$CT$1,0)+Conditions!$Q$2,FALSE),"")</f>
        <v>2.0616319714803323E-4</v>
      </c>
      <c r="BY48" s="15">
        <f>IF(BY30,BY30*(VLOOKUP(BY$1,Conditions!$A:$CT,MATCH($B48&amp;"_m1",Conditions!$S$1:$CT$1,0)+Conditions!$Q$2,FALSE)*BY$19+BY$18*VLOOKUP(BY$1,Conditions!$A:$CT,MATCH($B48&amp;"_m2",Conditions!$S$1:$CT$1,0)+Conditions!$Q$2,FALSE))+VLOOKUP(BY$1,Conditions!$A:$CT,MATCH($B48&amp;"_b",Conditions!$S$1:$CT$1,0)+Conditions!$Q$2,FALSE),"")</f>
        <v>2.0616319714803323E-4</v>
      </c>
      <c r="BZ48" s="15">
        <f>IF(BZ30,BZ30*(VLOOKUP(BZ$1,Conditions!$A:$CT,MATCH($B48&amp;"_m1",Conditions!$S$1:$CT$1,0)+Conditions!$Q$2,FALSE)*BZ$19+BZ$18*VLOOKUP(BZ$1,Conditions!$A:$CT,MATCH($B48&amp;"_m2",Conditions!$S$1:$CT$1,0)+Conditions!$Q$2,FALSE))+VLOOKUP(BZ$1,Conditions!$A:$CT,MATCH($B48&amp;"_b",Conditions!$S$1:$CT$1,0)+Conditions!$Q$2,FALSE),"")</f>
        <v>2.0616319714803323E-4</v>
      </c>
      <c r="CA48" s="15">
        <f>IF(CA30,CA30*(VLOOKUP(CA$1,Conditions!$A:$CT,MATCH($B48&amp;"_m1",Conditions!$S$1:$CT$1,0)+Conditions!$Q$2,FALSE)*CA$19+CA$18*VLOOKUP(CA$1,Conditions!$A:$CT,MATCH($B48&amp;"_m2",Conditions!$S$1:$CT$1,0)+Conditions!$Q$2,FALSE))+VLOOKUP(CA$1,Conditions!$A:$CT,MATCH($B48&amp;"_b",Conditions!$S$1:$CT$1,0)+Conditions!$Q$2,FALSE),"")</f>
        <v>2.0616319714803323E-4</v>
      </c>
      <c r="CB48" s="15" t="str">
        <f>IF(CB30,CB30*(VLOOKUP(CB$1,Conditions!$A:$CT,MATCH($B48&amp;"_m1",Conditions!$S$1:$CT$1,0)+Conditions!$Q$2,FALSE)*CB$19+CB$18*VLOOKUP(CB$1,Conditions!$A:$CT,MATCH($B48&amp;"_m2",Conditions!$S$1:$CT$1,0)+Conditions!$Q$2,FALSE))+VLOOKUP(CB$1,Conditions!$A:$CT,MATCH($B48&amp;"_b",Conditions!$S$1:$CT$1,0)+Conditions!$Q$2,FALSE),"")</f>
        <v/>
      </c>
      <c r="CC48" s="15">
        <f>IF(CC30,CC30*(VLOOKUP(CC$1,Conditions!$A:$CT,MATCH($B48&amp;"_m1",Conditions!$S$1:$CT$1,0)+Conditions!$Q$2,FALSE)*CC$19+CC$18*VLOOKUP(CC$1,Conditions!$A:$CT,MATCH($B48&amp;"_m2",Conditions!$S$1:$CT$1,0)+Conditions!$Q$2,FALSE))+VLOOKUP(CC$1,Conditions!$A:$CT,MATCH($B48&amp;"_b",Conditions!$S$1:$CT$1,0)+Conditions!$Q$2,FALSE),"")</f>
        <v>2.0616319714803323E-4</v>
      </c>
      <c r="CD48" s="15" t="str">
        <f>IF(CD30,CD30*(VLOOKUP(CD$1,Conditions!$A:$CT,MATCH($B48&amp;"_m1",Conditions!$S$1:$CT$1,0)+Conditions!$Q$2,FALSE)*CD$19+CD$18*VLOOKUP(CD$1,Conditions!$A:$CT,MATCH($B48&amp;"_m2",Conditions!$S$1:$CT$1,0)+Conditions!$Q$2,FALSE))+VLOOKUP(CD$1,Conditions!$A:$CT,MATCH($B48&amp;"_b",Conditions!$S$1:$CT$1,0)+Conditions!$Q$2,FALSE),"")</f>
        <v/>
      </c>
      <c r="CE48" s="15" t="str">
        <f>IF(CE30,CE30*(VLOOKUP(CE$1,Conditions!$A:$CT,MATCH($B48&amp;"_m1",Conditions!$S$1:$CT$1,0)+Conditions!$Q$2,FALSE)*CE$19+CE$18*VLOOKUP(CE$1,Conditions!$A:$CT,MATCH($B48&amp;"_m2",Conditions!$S$1:$CT$1,0)+Conditions!$Q$2,FALSE))+VLOOKUP(CE$1,Conditions!$A:$CT,MATCH($B48&amp;"_b",Conditions!$S$1:$CT$1,0)+Conditions!$Q$2,FALSE),"")</f>
        <v/>
      </c>
      <c r="CF48" s="15" t="str">
        <f>IF(CF30,CF30*(VLOOKUP(CF$1,Conditions!$A:$CT,MATCH($B48&amp;"_m1",Conditions!$S$1:$CT$1,0)+Conditions!$Q$2,FALSE)*CF$19+CF$18*VLOOKUP(CF$1,Conditions!$A:$CT,MATCH($B48&amp;"_m2",Conditions!$S$1:$CT$1,0)+Conditions!$Q$2,FALSE))+VLOOKUP(CF$1,Conditions!$A:$CT,MATCH($B48&amp;"_b",Conditions!$S$1:$CT$1,0)+Conditions!$Q$2,FALSE),"")</f>
        <v/>
      </c>
      <c r="CG48" s="15" t="str">
        <f>IF(CG30,CG30*(VLOOKUP(CG$1,Conditions!$A:$CT,MATCH($B48&amp;"_m1",Conditions!$S$1:$CT$1,0)+Conditions!$Q$2,FALSE)*CG$19+CG$18*VLOOKUP(CG$1,Conditions!$A:$CT,MATCH($B48&amp;"_m2",Conditions!$S$1:$CT$1,0)+Conditions!$Q$2,FALSE))+VLOOKUP(CG$1,Conditions!$A:$CT,MATCH($B48&amp;"_b",Conditions!$S$1:$CT$1,0)+Conditions!$Q$2,FALSE),"")</f>
        <v/>
      </c>
      <c r="CH48" s="15" t="str">
        <f>IF(CH30,CH30*(VLOOKUP(CH$1,Conditions!$A:$CT,MATCH($B48&amp;"_m1",Conditions!$S$1:$CT$1,0)+Conditions!$Q$2,FALSE)*CH$19+CH$18*VLOOKUP(CH$1,Conditions!$A:$CT,MATCH($B48&amp;"_m2",Conditions!$S$1:$CT$1,0)+Conditions!$Q$2,FALSE))+VLOOKUP(CH$1,Conditions!$A:$CT,MATCH($B48&amp;"_b",Conditions!$S$1:$CT$1,0)+Conditions!$Q$2,FALSE),"")</f>
        <v/>
      </c>
      <c r="CI48" s="15" t="str">
        <f>IF(CI30,CI30*(VLOOKUP(CI$1,Conditions!$A:$CT,MATCH($B48&amp;"_m1",Conditions!$S$1:$CT$1,0)+Conditions!$Q$2,FALSE)*CI$19+CI$18*VLOOKUP(CI$1,Conditions!$A:$CT,MATCH($B48&amp;"_m2",Conditions!$S$1:$CT$1,0)+Conditions!$Q$2,FALSE))+VLOOKUP(CI$1,Conditions!$A:$CT,MATCH($B48&amp;"_b",Conditions!$S$1:$CT$1,0)+Conditions!$Q$2,FALSE),"")</f>
        <v/>
      </c>
      <c r="CJ48" s="15" t="str">
        <f>IF(CJ30,CJ30*(VLOOKUP(CJ$1,Conditions!$A:$CT,MATCH($B48&amp;"_m1",Conditions!$S$1:$CT$1,0)+Conditions!$Q$2,FALSE)*CJ$19+CJ$18*VLOOKUP(CJ$1,Conditions!$A:$CT,MATCH($B48&amp;"_m2",Conditions!$S$1:$CT$1,0)+Conditions!$Q$2,FALSE))+VLOOKUP(CJ$1,Conditions!$A:$CT,MATCH($B48&amp;"_b",Conditions!$S$1:$CT$1,0)+Conditions!$Q$2,FALSE),"")</f>
        <v/>
      </c>
      <c r="CK48" s="15">
        <f>IF(CK30,CK30*(VLOOKUP(CK$1,Conditions!$A:$CT,MATCH($B48&amp;"_m1",Conditions!$S$1:$CT$1,0)+Conditions!$Q$2,FALSE)*CK$19+CK$18*VLOOKUP(CK$1,Conditions!$A:$CT,MATCH($B48&amp;"_m2",Conditions!$S$1:$CT$1,0)+Conditions!$Q$2,FALSE))+VLOOKUP(CK$1,Conditions!$A:$CT,MATCH($B48&amp;"_b",Conditions!$S$1:$CT$1,0)+Conditions!$Q$2,FALSE),"")</f>
        <v>2.0616319714803323E-4</v>
      </c>
      <c r="CL48" s="15" t="str">
        <f>IF(CL30,CL30*(VLOOKUP(CL$1,Conditions!$A:$CT,MATCH($B48&amp;"_m1",Conditions!$S$1:$CT$1,0)+Conditions!$Q$2,FALSE)*CL$19+CL$18*VLOOKUP(CL$1,Conditions!$A:$CT,MATCH($B48&amp;"_m2",Conditions!$S$1:$CT$1,0)+Conditions!$Q$2,FALSE))+VLOOKUP(CL$1,Conditions!$A:$CT,MATCH($B48&amp;"_b",Conditions!$S$1:$CT$1,0)+Conditions!$Q$2,FALSE),"")</f>
        <v/>
      </c>
      <c r="CM48" s="15" t="str">
        <f>IF(CM30,CM30*(VLOOKUP(CM$1,Conditions!$A:$CT,MATCH($B48&amp;"_m1",Conditions!$S$1:$CT$1,0)+Conditions!$Q$2,FALSE)*CM$19+CM$18*VLOOKUP(CM$1,Conditions!$A:$CT,MATCH($B48&amp;"_m2",Conditions!$S$1:$CT$1,0)+Conditions!$Q$2,FALSE))+VLOOKUP(CM$1,Conditions!$A:$CT,MATCH($B48&amp;"_b",Conditions!$S$1:$CT$1,0)+Conditions!$Q$2,FALSE),"")</f>
        <v/>
      </c>
      <c r="CN48" s="15">
        <f>IF(CN30,CN30*(VLOOKUP(CN$1,Conditions!$A:$CT,MATCH($B48&amp;"_m1",Conditions!$S$1:$CT$1,0)+Conditions!$Q$2,FALSE)*CN$19+CN$18*VLOOKUP(CN$1,Conditions!$A:$CT,MATCH($B48&amp;"_m2",Conditions!$S$1:$CT$1,0)+Conditions!$Q$2,FALSE))+VLOOKUP(CN$1,Conditions!$A:$CT,MATCH($B48&amp;"_b",Conditions!$S$1:$CT$1,0)+Conditions!$Q$2,FALSE),"")</f>
        <v>4.4485383534438675E-4</v>
      </c>
      <c r="CO48" s="15">
        <f>IF(CO30,CO30*(VLOOKUP(CO$1,Conditions!$A:$CT,MATCH($B48&amp;"_m1",Conditions!$S$1:$CT$1,0)+Conditions!$Q$2,FALSE)*CO$19+CO$18*VLOOKUP(CO$1,Conditions!$A:$CT,MATCH($B48&amp;"_m2",Conditions!$S$1:$CT$1,0)+Conditions!$Q$2,FALSE))+VLOOKUP(CO$1,Conditions!$A:$CT,MATCH($B48&amp;"_b",Conditions!$S$1:$CT$1,0)+Conditions!$Q$2,FALSE),"")</f>
        <v>4.3595675863749905E-4</v>
      </c>
      <c r="CP48" s="15">
        <f>IF(CP30,CP30*(VLOOKUP(CP$1,Conditions!$A:$CT,MATCH($B48&amp;"_m1",Conditions!$S$1:$CT$1,0)+Conditions!$Q$2,FALSE)*CP$19+CP$18*VLOOKUP(CP$1,Conditions!$A:$CT,MATCH($B48&amp;"_m2",Conditions!$S$1:$CT$1,0)+Conditions!$Q$2,FALSE))+VLOOKUP(CP$1,Conditions!$A:$CT,MATCH($B48&amp;"_b",Conditions!$S$1:$CT$1,0)+Conditions!$Q$2,FALSE),"")</f>
        <v>4.8044214217193772E-4</v>
      </c>
      <c r="CQ48" s="15">
        <f>IF(CQ30,CQ30*(VLOOKUP(CQ$1,Conditions!$A:$CT,MATCH($B48&amp;"_m1",Conditions!$S$1:$CT$1,0)+Conditions!$Q$2,FALSE)*CQ$19+CQ$18*VLOOKUP(CQ$1,Conditions!$A:$CT,MATCH($B48&amp;"_m2",Conditions!$S$1:$CT$1,0)+Conditions!$Q$2,FALSE))+VLOOKUP(CQ$1,Conditions!$A:$CT,MATCH($B48&amp;"_b",Conditions!$S$1:$CT$1,0)+Conditions!$Q$2,FALSE),"")</f>
        <v>4.7154506546504997E-4</v>
      </c>
      <c r="CR48" s="15">
        <f>IF(CR30,CR30*(VLOOKUP(CR$1,Conditions!$A:$CT,MATCH($B48&amp;"_m1",Conditions!$S$1:$CT$1,0)+Conditions!$Q$2,FALSE)*CR$19+CR$18*VLOOKUP(CR$1,Conditions!$A:$CT,MATCH($B48&amp;"_m2",Conditions!$S$1:$CT$1,0)+Conditions!$Q$2,FALSE))+VLOOKUP(CR$1,Conditions!$A:$CT,MATCH($B48&amp;"_b",Conditions!$S$1:$CT$1,0)+Conditions!$Q$2,FALSE),"")</f>
        <v>4.3595675863749905E-4</v>
      </c>
      <c r="CS48" s="15">
        <f>IF(CS30,CS30*(VLOOKUP(CS$1,Conditions!$A:$CT,MATCH($B48&amp;"_m1",Conditions!$S$1:$CT$1,0)+Conditions!$Q$2,FALSE)*CS$19+CS$18*VLOOKUP(CS$1,Conditions!$A:$CT,MATCH($B48&amp;"_m2",Conditions!$S$1:$CT$1,0)+Conditions!$Q$2,FALSE))+VLOOKUP(CS$1,Conditions!$A:$CT,MATCH($B48&amp;"_b",Conditions!$S$1:$CT$1,0)+Conditions!$Q$2,FALSE),"")</f>
        <v>3.6478014498239711E-4</v>
      </c>
      <c r="CT48" s="15">
        <f>IF(CT30,CT30*(VLOOKUP(CT$1,Conditions!$A:$CT,MATCH($B48&amp;"_m1",Conditions!$S$1:$CT$1,0)+Conditions!$Q$2,FALSE)*CT$19+CT$18*VLOOKUP(CT$1,Conditions!$A:$CT,MATCH($B48&amp;"_m2",Conditions!$S$1:$CT$1,0)+Conditions!$Q$2,FALSE))+VLOOKUP(CT$1,Conditions!$A:$CT,MATCH($B48&amp;"_b",Conditions!$S$1:$CT$1,0)+Conditions!$Q$2,FALSE),"")</f>
        <v>3.7367722168928492E-4</v>
      </c>
      <c r="CU48" s="15">
        <f>IF(CU30,CU30*(VLOOKUP(CU$1,Conditions!$A:$CT,MATCH($B48&amp;"_m1",Conditions!$S$1:$CT$1,0)+Conditions!$Q$2,FALSE)*CU$19+CU$18*VLOOKUP(CU$1,Conditions!$A:$CT,MATCH($B48&amp;"_m2",Conditions!$S$1:$CT$1,0)+Conditions!$Q$2,FALSE))+VLOOKUP(CU$1,Conditions!$A:$CT,MATCH($B48&amp;"_b",Conditions!$S$1:$CT$1,0)+Conditions!$Q$2,FALSE),"")</f>
        <v>3.7367722168928492E-4</v>
      </c>
      <c r="CV48" s="15">
        <f>IF(CV30,CV30*(VLOOKUP(CV$1,Conditions!$A:$CT,MATCH($B48&amp;"_m1",Conditions!$S$1:$CT$1,0)+Conditions!$Q$2,FALSE)*CV$19+CV$18*VLOOKUP(CV$1,Conditions!$A:$CT,MATCH($B48&amp;"_m2",Conditions!$S$1:$CT$1,0)+Conditions!$Q$2,FALSE))+VLOOKUP(CV$1,Conditions!$A:$CT,MATCH($B48&amp;"_b",Conditions!$S$1:$CT$1,0)+Conditions!$Q$2,FALSE),"")</f>
        <v>3.7367722168928492E-4</v>
      </c>
      <c r="CW48" s="15">
        <f>IF(CW30,CW30*(VLOOKUP(CW$1,Conditions!$A:$CT,MATCH($B48&amp;"_m1",Conditions!$S$1:$CT$1,0)+Conditions!$Q$2,FALSE)*CW$19+CW$18*VLOOKUP(CW$1,Conditions!$A:$CT,MATCH($B48&amp;"_m2",Conditions!$S$1:$CT$1,0)+Conditions!$Q$2,FALSE))+VLOOKUP(CW$1,Conditions!$A:$CT,MATCH($B48&amp;"_b",Conditions!$S$1:$CT$1,0)+Conditions!$Q$2,FALSE),"")</f>
        <v>3.6478014498239711E-4</v>
      </c>
      <c r="CX48" s="15">
        <f>IF(CX30,CX30*(VLOOKUP(CX$1,Conditions!$A:$CT,MATCH($B48&amp;"_m1",Conditions!$S$1:$CT$1,0)+Conditions!$Q$2,FALSE)*CX$19+CX$18*VLOOKUP(CX$1,Conditions!$A:$CT,MATCH($B48&amp;"_m2",Conditions!$S$1:$CT$1,0)+Conditions!$Q$2,FALSE))+VLOOKUP(CX$1,Conditions!$A:$CT,MATCH($B48&amp;"_b",Conditions!$S$1:$CT$1,0)+Conditions!$Q$2,FALSE),"")</f>
        <v>3.5588306827550941E-4</v>
      </c>
      <c r="CY48" s="15">
        <f>IF(CY30,CY30*(VLOOKUP(CY$1,Conditions!$A:$CT,MATCH($B48&amp;"_m1",Conditions!$S$1:$CT$1,0)+Conditions!$Q$2,FALSE)*CY$19+CY$18*VLOOKUP(CY$1,Conditions!$A:$CT,MATCH($B48&amp;"_m2",Conditions!$S$1:$CT$1,0)+Conditions!$Q$2,FALSE))+VLOOKUP(CY$1,Conditions!$A:$CT,MATCH($B48&amp;"_b",Conditions!$S$1:$CT$1,0)+Conditions!$Q$2,FALSE),"")</f>
        <v>3.9147137510306038E-4</v>
      </c>
      <c r="CZ48" s="15">
        <f>IF(CZ30,CZ30*(VLOOKUP(CZ$1,Conditions!$A:$CT,MATCH($B48&amp;"_m1",Conditions!$S$1:$CT$1,0)+Conditions!$Q$2,FALSE)*CZ$19+CZ$18*VLOOKUP(CZ$1,Conditions!$A:$CT,MATCH($B48&amp;"_m2",Conditions!$S$1:$CT$1,0)+Conditions!$Q$2,FALSE))+VLOOKUP(CZ$1,Conditions!$A:$CT,MATCH($B48&amp;"_b",Conditions!$S$1:$CT$1,0)+Conditions!$Q$2,FALSE),"")</f>
        <v>4.6264798875816226E-4</v>
      </c>
      <c r="DA48" s="15">
        <f>IF(DA30,DA30*(VLOOKUP(DA$1,Conditions!$A:$CT,MATCH($B48&amp;"_m1",Conditions!$S$1:$CT$1,0)+Conditions!$Q$2,FALSE)*DA$19+DA$18*VLOOKUP(DA$1,Conditions!$A:$CT,MATCH($B48&amp;"_m2",Conditions!$S$1:$CT$1,0)+Conditions!$Q$2,FALSE))+VLOOKUP(DA$1,Conditions!$A:$CT,MATCH($B48&amp;"_b",Conditions!$S$1:$CT$1,0)+Conditions!$Q$2,FALSE),"")</f>
        <v>4.0926552851683578E-4</v>
      </c>
      <c r="DB48" s="15">
        <f>IF(DB30,DB30*(VLOOKUP(DB$1,Conditions!$A:$CT,MATCH($B48&amp;"_m1",Conditions!$S$1:$CT$1,0)+Conditions!$Q$2,FALSE)*DB$19+DB$18*VLOOKUP(DB$1,Conditions!$A:$CT,MATCH($B48&amp;"_m2",Conditions!$S$1:$CT$1,0)+Conditions!$Q$2,FALSE))+VLOOKUP(DB$1,Conditions!$A:$CT,MATCH($B48&amp;"_b",Conditions!$S$1:$CT$1,0)+Conditions!$Q$2,FALSE),"")</f>
        <v>2.7580937791351983E-4</v>
      </c>
      <c r="DC48" s="15">
        <f>IF(DC30,DC30*(VLOOKUP(DC$1,Conditions!$A:$CT,MATCH($B48&amp;"_m1",Conditions!$S$1:$CT$1,0)+Conditions!$Q$2,FALSE)*DC$19+DC$18*VLOOKUP(DC$1,Conditions!$A:$CT,MATCH($B48&amp;"_m2",Conditions!$S$1:$CT$1,0)+Conditions!$Q$2,FALSE))+VLOOKUP(DC$1,Conditions!$A:$CT,MATCH($B48&amp;"_b",Conditions!$S$1:$CT$1,0)+Conditions!$Q$2,FALSE),"")</f>
        <v>3.7367722168928492E-4</v>
      </c>
      <c r="DD48" s="15">
        <f>IF(DD30,DD30*(VLOOKUP(DD$1,Conditions!$A:$CT,MATCH($B48&amp;"_m1",Conditions!$S$1:$CT$1,0)+Conditions!$Q$2,FALSE)*DD$19+DD$18*VLOOKUP(DD$1,Conditions!$A:$CT,MATCH($B48&amp;"_m2",Conditions!$S$1:$CT$1,0)+Conditions!$Q$2,FALSE))+VLOOKUP(DD$1,Conditions!$A:$CT,MATCH($B48&amp;"_b",Conditions!$S$1:$CT$1,0)+Conditions!$Q$2,FALSE),"")</f>
        <v>3.4698599156862166E-4</v>
      </c>
      <c r="DE48" s="15">
        <f>IF(DE30,DE30*(VLOOKUP(DE$1,Conditions!$A:$CT,MATCH($B48&amp;"_m1",Conditions!$S$1:$CT$1,0)+Conditions!$Q$2,FALSE)*DE$19+DE$18*VLOOKUP(DE$1,Conditions!$A:$CT,MATCH($B48&amp;"_m2",Conditions!$S$1:$CT$1,0)+Conditions!$Q$2,FALSE))+VLOOKUP(DE$1,Conditions!$A:$CT,MATCH($B48&amp;"_b",Conditions!$S$1:$CT$1,0)+Conditions!$Q$2,FALSE),"")</f>
        <v>5.3382460241326415E-4</v>
      </c>
      <c r="DF48" s="15">
        <f>IF(DF30,DF30*(VLOOKUP(DF$1,Conditions!$A:$CT,MATCH($B48&amp;"_m1",Conditions!$S$1:$CT$1,0)+Conditions!$Q$2,FALSE)*DF$19+DF$18*VLOOKUP(DF$1,Conditions!$A:$CT,MATCH($B48&amp;"_m2",Conditions!$S$1:$CT$1,0)+Conditions!$Q$2,FALSE))+VLOOKUP(DF$1,Conditions!$A:$CT,MATCH($B48&amp;"_b",Conditions!$S$1:$CT$1,0)+Conditions!$Q$2,FALSE),"")</f>
        <v>5.2492752570637645E-4</v>
      </c>
      <c r="DG48" s="15">
        <f>IF(DG30,DG30*(VLOOKUP(DG$1,Conditions!$A:$CT,MATCH($B48&amp;"_m1",Conditions!$S$1:$CT$1,0)+Conditions!$Q$2,FALSE)*DG$19+DG$18*VLOOKUP(DG$1,Conditions!$A:$CT,MATCH($B48&amp;"_m2",Conditions!$S$1:$CT$1,0)+Conditions!$Q$2,FALSE))+VLOOKUP(DG$1,Conditions!$A:$CT,MATCH($B48&amp;"_b",Conditions!$S$1:$CT$1,0)+Conditions!$Q$2,FALSE),"")</f>
        <v>5.5161875582703966E-4</v>
      </c>
      <c r="DH48" s="15">
        <f>IF(DH30,DH30*(VLOOKUP(DH$1,Conditions!$A:$CT,MATCH($B48&amp;"_m1",Conditions!$S$1:$CT$1,0)+Conditions!$Q$2,FALSE)*DH$19+DH$18*VLOOKUP(DH$1,Conditions!$A:$CT,MATCH($B48&amp;"_m2",Conditions!$S$1:$CT$1,0)+Conditions!$Q$2,FALSE))+VLOOKUP(DH$1,Conditions!$A:$CT,MATCH($B48&amp;"_b",Conditions!$S$1:$CT$1,0)+Conditions!$Q$2,FALSE),"")</f>
        <v>3.5588306827550941E-4</v>
      </c>
      <c r="DI48" s="15">
        <f>IF(DI30,DI30*(VLOOKUP(DI$1,Conditions!$A:$CT,MATCH($B48&amp;"_m1",Conditions!$S$1:$CT$1,0)+Conditions!$Q$2,FALSE)*DI$19+DI$18*VLOOKUP(DI$1,Conditions!$A:$CT,MATCH($B48&amp;"_m2",Conditions!$S$1:$CT$1,0)+Conditions!$Q$2,FALSE))+VLOOKUP(DI$1,Conditions!$A:$CT,MATCH($B48&amp;"_b",Conditions!$S$1:$CT$1,0)+Conditions!$Q$2,FALSE),"")</f>
        <v>4.270596819306113E-4</v>
      </c>
      <c r="DJ48" s="15">
        <f>IF(DJ30,DJ30*(VLOOKUP(DJ$1,Conditions!$A:$CT,MATCH($B48&amp;"_m1",Conditions!$S$1:$CT$1,0)+Conditions!$Q$2,FALSE)*DJ$19+DJ$18*VLOOKUP(DJ$1,Conditions!$A:$CT,MATCH($B48&amp;"_m2",Conditions!$S$1:$CT$1,0)+Conditions!$Q$2,FALSE))+VLOOKUP(DJ$1,Conditions!$A:$CT,MATCH($B48&amp;"_b",Conditions!$S$1:$CT$1,0)+Conditions!$Q$2,FALSE),"")</f>
        <v>2.5801522449974432E-4</v>
      </c>
      <c r="DK48" s="15">
        <f>IF(DK30,DK30*(VLOOKUP(DK$1,Conditions!$A:$CT,MATCH($B48&amp;"_m1",Conditions!$S$1:$CT$1,0)+Conditions!$Q$2,FALSE)*DK$19+DK$18*VLOOKUP(DK$1,Conditions!$A:$CT,MATCH($B48&amp;"_m2",Conditions!$S$1:$CT$1,0)+Conditions!$Q$2,FALSE))+VLOOKUP(DK$1,Conditions!$A:$CT,MATCH($B48&amp;"_b",Conditions!$S$1:$CT$1,0)+Conditions!$Q$2,FALSE),"")</f>
        <v>2.7580937791351983E-4</v>
      </c>
      <c r="DL48" s="15">
        <f>IF(DL30,DL30*(VLOOKUP(DL$1,Conditions!$A:$CT,MATCH($B48&amp;"_m1",Conditions!$S$1:$CT$1,0)+Conditions!$Q$2,FALSE)*DL$19+DL$18*VLOOKUP(DL$1,Conditions!$A:$CT,MATCH($B48&amp;"_m2",Conditions!$S$1:$CT$1,0)+Conditions!$Q$2,FALSE))+VLOOKUP(DL$1,Conditions!$A:$CT,MATCH($B48&amp;"_b",Conditions!$S$1:$CT$1,0)+Conditions!$Q$2,FALSE),"")</f>
        <v>2.6691230120663207E-4</v>
      </c>
      <c r="DM48" s="15">
        <f>IF(DM30,DM30*(VLOOKUP(DM$1,Conditions!$A:$CT,MATCH($B48&amp;"_m1",Conditions!$S$1:$CT$1,0)+Conditions!$Q$2,FALSE)*DM$19+DM$18*VLOOKUP(DM$1,Conditions!$A:$CT,MATCH($B48&amp;"_m2",Conditions!$S$1:$CT$1,0)+Conditions!$Q$2,FALSE))+VLOOKUP(DM$1,Conditions!$A:$CT,MATCH($B48&amp;"_b",Conditions!$S$1:$CT$1,0)+Conditions!$Q$2,FALSE),"")</f>
        <v>2.4911814779285656E-4</v>
      </c>
      <c r="DN48" s="15">
        <f>IF(DN30,DN30*(VLOOKUP(DN$1,Conditions!$A:$CT,MATCH($B48&amp;"_m1",Conditions!$S$1:$CT$1,0)+Conditions!$Q$2,FALSE)*DN$19+DN$18*VLOOKUP(DN$1,Conditions!$A:$CT,MATCH($B48&amp;"_m2",Conditions!$S$1:$CT$1,0)+Conditions!$Q$2,FALSE))+VLOOKUP(DN$1,Conditions!$A:$CT,MATCH($B48&amp;"_b",Conditions!$S$1:$CT$1,0)+Conditions!$Q$2,FALSE),"")</f>
        <v>3.0250060803418299E-4</v>
      </c>
      <c r="DO48" s="15">
        <f>IF(DO30,DO30*(VLOOKUP(DO$1,Conditions!$A:$CT,MATCH($B48&amp;"_m1",Conditions!$S$1:$CT$1,0)+Conditions!$Q$2,FALSE)*DO$19+DO$18*VLOOKUP(DO$1,Conditions!$A:$CT,MATCH($B48&amp;"_m2",Conditions!$S$1:$CT$1,0)+Conditions!$Q$2,FALSE))+VLOOKUP(DO$1,Conditions!$A:$CT,MATCH($B48&amp;"_b",Conditions!$S$1:$CT$1,0)+Conditions!$Q$2,FALSE),"")</f>
        <v>4.270596819306113E-4</v>
      </c>
      <c r="DP48" s="15">
        <f>IF(DP30,DP30*(VLOOKUP(DP$1,Conditions!$A:$CT,MATCH($B48&amp;"_m1",Conditions!$S$1:$CT$1,0)+Conditions!$Q$2,FALSE)*DP$19+DP$18*VLOOKUP(DP$1,Conditions!$A:$CT,MATCH($B48&amp;"_m2",Conditions!$S$1:$CT$1,0)+Conditions!$Q$2,FALSE))+VLOOKUP(DP$1,Conditions!$A:$CT,MATCH($B48&amp;"_b",Conditions!$S$1:$CT$1,0)+Conditions!$Q$2,FALSE),"")</f>
        <v>2.2242691767219338E-4</v>
      </c>
      <c r="DQ48" s="15">
        <f>IF(DQ30,DQ30*(VLOOKUP(DQ$1,Conditions!$A:$CT,MATCH($B48&amp;"_m1",Conditions!$S$1:$CT$1,0)+Conditions!$Q$2,FALSE)*DQ$19+DQ$18*VLOOKUP(DQ$1,Conditions!$A:$CT,MATCH($B48&amp;"_m2",Conditions!$S$1:$CT$1,0)+Conditions!$Q$2,FALSE))+VLOOKUP(DQ$1,Conditions!$A:$CT,MATCH($B48&amp;"_b",Conditions!$S$1:$CT$1,0)+Conditions!$Q$2,FALSE),"")</f>
        <v>2.9360353132729523E-4</v>
      </c>
      <c r="DR48" s="15">
        <f>IF(DR30,DR30*(VLOOKUP(DR$1,Conditions!$A:$CT,MATCH($B48&amp;"_m1",Conditions!$S$1:$CT$1,0)+Conditions!$Q$2,FALSE)*DR$19+DR$18*VLOOKUP(DR$1,Conditions!$A:$CT,MATCH($B48&amp;"_m2",Conditions!$S$1:$CT$1,0)+Conditions!$Q$2,FALSE))+VLOOKUP(DR$1,Conditions!$A:$CT,MATCH($B48&amp;"_b",Conditions!$S$1:$CT$1,0)+Conditions!$Q$2,FALSE),"")</f>
        <v>2.5801522449974432E-4</v>
      </c>
      <c r="DS48" s="15">
        <f>IF(DS30,DS30*(VLOOKUP(DS$1,Conditions!$A:$CT,MATCH($B48&amp;"_m1",Conditions!$S$1:$CT$1,0)+Conditions!$Q$2,FALSE)*DS$19+DS$18*VLOOKUP(DS$1,Conditions!$A:$CT,MATCH($B48&amp;"_m2",Conditions!$S$1:$CT$1,0)+Conditions!$Q$2,FALSE))+VLOOKUP(DS$1,Conditions!$A:$CT,MATCH($B48&amp;"_b",Conditions!$S$1:$CT$1,0)+Conditions!$Q$2,FALSE),"")</f>
        <v>2.2242691767219338E-4</v>
      </c>
      <c r="DT48" s="15">
        <f>IF(DT30,DT30*(VLOOKUP(DT$1,Conditions!$A:$CT,MATCH($B48&amp;"_m1",Conditions!$S$1:$CT$1,0)+Conditions!$Q$2,FALSE)*DT$19+DT$18*VLOOKUP(DT$1,Conditions!$A:$CT,MATCH($B48&amp;"_m2",Conditions!$S$1:$CT$1,0)+Conditions!$Q$2,FALSE))+VLOOKUP(DT$1,Conditions!$A:$CT,MATCH($B48&amp;"_b",Conditions!$S$1:$CT$1,0)+Conditions!$Q$2,FALSE),"")</f>
        <v>2.8470645462040753E-4</v>
      </c>
      <c r="DU48" s="15">
        <f>IF(DU30,DU30*(VLOOKUP(DU$1,Conditions!$A:$CT,MATCH($B48&amp;"_m1",Conditions!$S$1:$CT$1,0)+Conditions!$Q$2,FALSE)*DU$19+DU$18*VLOOKUP(DU$1,Conditions!$A:$CT,MATCH($B48&amp;"_m2",Conditions!$S$1:$CT$1,0)+Conditions!$Q$2,FALSE))+VLOOKUP(DU$1,Conditions!$A:$CT,MATCH($B48&amp;"_b",Conditions!$S$1:$CT$1,0)+Conditions!$Q$2,FALSE),"")</f>
        <v>2.6691230120663207E-4</v>
      </c>
      <c r="DV48" s="15">
        <f>IF(DV30,DV30*(VLOOKUP(DV$1,Conditions!$A:$CT,MATCH($B48&amp;"_m1",Conditions!$S$1:$CT$1,0)+Conditions!$Q$2,FALSE)*DV$19+DV$18*VLOOKUP(DV$1,Conditions!$A:$CT,MATCH($B48&amp;"_m2",Conditions!$S$1:$CT$1,0)+Conditions!$Q$2,FALSE))+VLOOKUP(DV$1,Conditions!$A:$CT,MATCH($B48&amp;"_b",Conditions!$S$1:$CT$1,0)+Conditions!$Q$2,FALSE),"")</f>
        <v>2.3132399437908113E-4</v>
      </c>
      <c r="DW48" s="15">
        <f>IF(DW30,DW30*(VLOOKUP(DW$1,Conditions!$A:$CT,MATCH($B48&amp;"_m1",Conditions!$S$1:$CT$1,0)+Conditions!$Q$2,FALSE)*DW$19+DW$18*VLOOKUP(DW$1,Conditions!$A:$CT,MATCH($B48&amp;"_m2",Conditions!$S$1:$CT$1,0)+Conditions!$Q$2,FALSE))+VLOOKUP(DW$1,Conditions!$A:$CT,MATCH($B48&amp;"_b",Conditions!$S$1:$CT$1,0)+Conditions!$Q$2,FALSE),"")</f>
        <v>2.4022107108596886E-4</v>
      </c>
      <c r="DX48" s="15">
        <f>IF(DX30,DX30*(VLOOKUP(DX$1,Conditions!$A:$CT,MATCH($B48&amp;"_m1",Conditions!$S$1:$CT$1,0)+Conditions!$Q$2,FALSE)*DX$19+DX$18*VLOOKUP(DX$1,Conditions!$A:$CT,MATCH($B48&amp;"_m2",Conditions!$S$1:$CT$1,0)+Conditions!$Q$2,FALSE))+VLOOKUP(DX$1,Conditions!$A:$CT,MATCH($B48&amp;"_b",Conditions!$S$1:$CT$1,0)+Conditions!$Q$2,FALSE),"")</f>
        <v>2.3132399437908113E-4</v>
      </c>
      <c r="DY48" s="15">
        <f>IF(DY30,DY30*(VLOOKUP(DY$1,Conditions!$A:$CT,MATCH($B48&amp;"_m1",Conditions!$S$1:$CT$1,0)+Conditions!$Q$2,FALSE)*DY$19+DY$18*VLOOKUP(DY$1,Conditions!$A:$CT,MATCH($B48&amp;"_m2",Conditions!$S$1:$CT$1,0)+Conditions!$Q$2,FALSE))+VLOOKUP(DY$1,Conditions!$A:$CT,MATCH($B48&amp;"_b",Conditions!$S$1:$CT$1,0)+Conditions!$Q$2,FALSE),"")</f>
        <v>2.2242691767219338E-4</v>
      </c>
      <c r="DZ48" s="15">
        <f>IF(DZ30,DZ30*(VLOOKUP(DZ$1,Conditions!$A:$CT,MATCH($B48&amp;"_m1",Conditions!$S$1:$CT$1,0)+Conditions!$Q$2,FALSE)*DZ$19+DZ$18*VLOOKUP(DZ$1,Conditions!$A:$CT,MATCH($B48&amp;"_m2",Conditions!$S$1:$CT$1,0)+Conditions!$Q$2,FALSE))+VLOOKUP(DZ$1,Conditions!$A:$CT,MATCH($B48&amp;"_b",Conditions!$S$1:$CT$1,0)+Conditions!$Q$2,FALSE),"")</f>
        <v>2.5801522449974432E-4</v>
      </c>
      <c r="EA48" s="15">
        <f>IF(EA30,EA30*(VLOOKUP(EA$1,Conditions!$A:$CT,MATCH($B48&amp;"_m1",Conditions!$S$1:$CT$1,0)+Conditions!$Q$2,FALSE)*EA$19+EA$18*VLOOKUP(EA$1,Conditions!$A:$CT,MATCH($B48&amp;"_m2",Conditions!$S$1:$CT$1,0)+Conditions!$Q$2,FALSE))+VLOOKUP(EA$1,Conditions!$A:$CT,MATCH($B48&amp;"_b",Conditions!$S$1:$CT$1,0)+Conditions!$Q$2,FALSE),"")</f>
        <v>3.4848562890787635E-4</v>
      </c>
      <c r="EB48" s="15">
        <f>IF(EB30,EB30*(VLOOKUP(EB$1,Conditions!$A:$CT,MATCH($B48&amp;"_m1",Conditions!$S$1:$CT$1,0)+Conditions!$Q$2,FALSE)*EB$19+EB$18*VLOOKUP(EB$1,Conditions!$A:$CT,MATCH($B48&amp;"_m2",Conditions!$S$1:$CT$1,0)+Conditions!$Q$2,FALSE))+VLOOKUP(EB$1,Conditions!$A:$CT,MATCH($B48&amp;"_b",Conditions!$S$1:$CT$1,0)+Conditions!$Q$2,FALSE),"")</f>
        <v>5.8974491045948299E-4</v>
      </c>
      <c r="EC48" s="15" t="str">
        <f>IF(EC30,EC30*(VLOOKUP(EC$1,Conditions!$A:$CT,MATCH($B48&amp;"_m1",Conditions!$S$1:$CT$1,0)+Conditions!$Q$2,FALSE)*EC$19+EC$18*VLOOKUP(EC$1,Conditions!$A:$CT,MATCH($B48&amp;"_m2",Conditions!$S$1:$CT$1,0)+Conditions!$Q$2,FALSE))+VLOOKUP(EC$1,Conditions!$A:$CT,MATCH($B48&amp;"_b",Conditions!$S$1:$CT$1,0)+Conditions!$Q$2,FALSE),"")</f>
        <v/>
      </c>
      <c r="ED48" s="15" t="str">
        <f>IF(ED30,ED30*(VLOOKUP(ED$1,Conditions!$A:$CT,MATCH($B48&amp;"_m1",Conditions!$S$1:$CT$1,0)+Conditions!$Q$2,FALSE)*ED$19+ED$18*VLOOKUP(ED$1,Conditions!$A:$CT,MATCH($B48&amp;"_m2",Conditions!$S$1:$CT$1,0)+Conditions!$Q$2,FALSE))+VLOOKUP(ED$1,Conditions!$A:$CT,MATCH($B48&amp;"_b",Conditions!$S$1:$CT$1,0)+Conditions!$Q$2,FALSE),"")</f>
        <v/>
      </c>
      <c r="EE48" s="15" t="str">
        <f>IF(EE30,EE30*(VLOOKUP(EE$1,Conditions!$A:$CT,MATCH($B48&amp;"_m1",Conditions!$S$1:$CT$1,0)+Conditions!$Q$2,FALSE)*EE$19+EE$18*VLOOKUP(EE$1,Conditions!$A:$CT,MATCH($B48&amp;"_m2",Conditions!$S$1:$CT$1,0)+Conditions!$Q$2,FALSE))+VLOOKUP(EE$1,Conditions!$A:$CT,MATCH($B48&amp;"_b",Conditions!$S$1:$CT$1,0)+Conditions!$Q$2,FALSE),"")</f>
        <v/>
      </c>
      <c r="EF48" s="15" t="str">
        <f>IF(EF30,EF30*(VLOOKUP(EF$1,Conditions!$A:$CT,MATCH($B48&amp;"_m1",Conditions!$S$1:$CT$1,0)+Conditions!$Q$2,FALSE)*EF$19+EF$18*VLOOKUP(EF$1,Conditions!$A:$CT,MATCH($B48&amp;"_m2",Conditions!$S$1:$CT$1,0)+Conditions!$Q$2,FALSE))+VLOOKUP(EF$1,Conditions!$A:$CT,MATCH($B48&amp;"_b",Conditions!$S$1:$CT$1,0)+Conditions!$Q$2,FALSE),"")</f>
        <v/>
      </c>
      <c r="EG48" s="15" t="str">
        <f>IF(EG30,EG30*(VLOOKUP(EG$1,Conditions!$A:$CT,MATCH($B48&amp;"_m1",Conditions!$S$1:$CT$1,0)+Conditions!$Q$2,FALSE)*EG$19+EG$18*VLOOKUP(EG$1,Conditions!$A:$CT,MATCH($B48&amp;"_m2",Conditions!$S$1:$CT$1,0)+Conditions!$Q$2,FALSE))+VLOOKUP(EG$1,Conditions!$A:$CT,MATCH($B48&amp;"_b",Conditions!$S$1:$CT$1,0)+Conditions!$Q$2,FALSE),"")</f>
        <v/>
      </c>
      <c r="EH48" s="15" t="str">
        <f>IF(EH30,EH30*(VLOOKUP(EH$1,Conditions!$A:$CT,MATCH($B48&amp;"_m1",Conditions!$S$1:$CT$1,0)+Conditions!$Q$2,FALSE)*EH$19+EH$18*VLOOKUP(EH$1,Conditions!$A:$CT,MATCH($B48&amp;"_m2",Conditions!$S$1:$CT$1,0)+Conditions!$Q$2,FALSE))+VLOOKUP(EH$1,Conditions!$A:$CT,MATCH($B48&amp;"_b",Conditions!$S$1:$CT$1,0)+Conditions!$Q$2,FALSE),"")</f>
        <v/>
      </c>
      <c r="EI48" s="15" t="str">
        <f>IF(EI30,EI30*(VLOOKUP(EI$1,Conditions!$A:$CT,MATCH($B48&amp;"_m1",Conditions!$S$1:$CT$1,0)+Conditions!$Q$2,FALSE)*EI$19+EI$18*VLOOKUP(EI$1,Conditions!$A:$CT,MATCH($B48&amp;"_m2",Conditions!$S$1:$CT$1,0)+Conditions!$Q$2,FALSE))+VLOOKUP(EI$1,Conditions!$A:$CT,MATCH($B48&amp;"_b",Conditions!$S$1:$CT$1,0)+Conditions!$Q$2,FALSE),"")</f>
        <v/>
      </c>
      <c r="EJ48" s="15" t="str">
        <f>IF(EJ30,EJ30*(VLOOKUP(EJ$1,Conditions!$A:$CT,MATCH($B48&amp;"_m1",Conditions!$S$1:$CT$1,0)+Conditions!$Q$2,FALSE)*EJ$19+EJ$18*VLOOKUP(EJ$1,Conditions!$A:$CT,MATCH($B48&amp;"_m2",Conditions!$S$1:$CT$1,0)+Conditions!$Q$2,FALSE))+VLOOKUP(EJ$1,Conditions!$A:$CT,MATCH($B48&amp;"_b",Conditions!$S$1:$CT$1,0)+Conditions!$Q$2,FALSE),"")</f>
        <v/>
      </c>
      <c r="EK48" s="15" t="str">
        <f>IF(EK30,EK30*(VLOOKUP(EK$1,Conditions!$A:$CT,MATCH($B48&amp;"_m1",Conditions!$S$1:$CT$1,0)+Conditions!$Q$2,FALSE)*EK$19+EK$18*VLOOKUP(EK$1,Conditions!$A:$CT,MATCH($B48&amp;"_m2",Conditions!$S$1:$CT$1,0)+Conditions!$Q$2,FALSE))+VLOOKUP(EK$1,Conditions!$A:$CT,MATCH($B48&amp;"_b",Conditions!$S$1:$CT$1,0)+Conditions!$Q$2,FALSE),"")</f>
        <v/>
      </c>
      <c r="EL48" s="15">
        <f>IF(EL30,EL30*(VLOOKUP(EL$1,Conditions!$A:$CT,MATCH($B48&amp;"_m1",Conditions!$S$1:$CT$1,0)+Conditions!$Q$2,FALSE)*EL$19+EL$18*VLOOKUP(EL$1,Conditions!$A:$CT,MATCH($B48&amp;"_m2",Conditions!$S$1:$CT$1,0)+Conditions!$Q$2,FALSE))+VLOOKUP(EL$1,Conditions!$A:$CT,MATCH($B48&amp;"_b",Conditions!$S$1:$CT$1,0)+Conditions!$Q$2,FALSE),"")</f>
        <v>2.4178175935054262E-4</v>
      </c>
      <c r="EM48" s="15">
        <f>IF(EM30,EM30*(VLOOKUP(EM$1,Conditions!$A:$CT,MATCH($B48&amp;"_m1",Conditions!$S$1:$CT$1,0)+Conditions!$Q$2,FALSE)*EM$19+EM$18*VLOOKUP(EM$1,Conditions!$A:$CT,MATCH($B48&amp;"_m2",Conditions!$S$1:$CT$1,0)+Conditions!$Q$2,FALSE))+VLOOKUP(EM$1,Conditions!$A:$CT,MATCH($B48&amp;"_b",Conditions!$S$1:$CT$1,0)+Conditions!$Q$2,FALSE),"")</f>
        <v>2.6864639927838069E-4</v>
      </c>
      <c r="EN48" s="15">
        <f>IF(EN30,EN30*(VLOOKUP(EN$1,Conditions!$A:$CT,MATCH($B48&amp;"_m1",Conditions!$S$1:$CT$1,0)+Conditions!$Q$2,FALSE)*EN$19+EN$18*VLOOKUP(EN$1,Conditions!$A:$CT,MATCH($B48&amp;"_m2",Conditions!$S$1:$CT$1,0)+Conditions!$Q$2,FALSE))+VLOOKUP(EN$1,Conditions!$A:$CT,MATCH($B48&amp;"_b",Conditions!$S$1:$CT$1,0)+Conditions!$Q$2,FALSE),"")</f>
        <v>3.134207991581108E-4</v>
      </c>
      <c r="EO48" s="15">
        <f>IF(EO30,EO30*(VLOOKUP(EO$1,Conditions!$A:$CT,MATCH($B48&amp;"_m1",Conditions!$S$1:$CT$1,0)+Conditions!$Q$2,FALSE)*EO$19+EO$18*VLOOKUP(EO$1,Conditions!$A:$CT,MATCH($B48&amp;"_m2",Conditions!$S$1:$CT$1,0)+Conditions!$Q$2,FALSE))+VLOOKUP(EO$1,Conditions!$A:$CT,MATCH($B48&amp;"_b",Conditions!$S$1:$CT$1,0)+Conditions!$Q$2,FALSE),"")</f>
        <v>3.0446591918216476E-4</v>
      </c>
      <c r="EP48" s="15">
        <f>IF(EP30,EP30*(VLOOKUP(EP$1,Conditions!$A:$CT,MATCH($B48&amp;"_m1",Conditions!$S$1:$CT$1,0)+Conditions!$Q$2,FALSE)*EP$19+EP$18*VLOOKUP(EP$1,Conditions!$A:$CT,MATCH($B48&amp;"_m2",Conditions!$S$1:$CT$1,0)+Conditions!$Q$2,FALSE))+VLOOKUP(EP$1,Conditions!$A:$CT,MATCH($B48&amp;"_b",Conditions!$S$1:$CT$1,0)+Conditions!$Q$2,FALSE),"")</f>
        <v>3.0446591918216476E-4</v>
      </c>
      <c r="EQ48" s="15">
        <f>IF(EQ30,EQ30*(VLOOKUP(EQ$1,Conditions!$A:$CT,MATCH($B48&amp;"_m1",Conditions!$S$1:$CT$1,0)+Conditions!$Q$2,FALSE)*EQ$19+EQ$18*VLOOKUP(EQ$1,Conditions!$A:$CT,MATCH($B48&amp;"_m2",Conditions!$S$1:$CT$1,0)+Conditions!$Q$2,FALSE))+VLOOKUP(EQ$1,Conditions!$A:$CT,MATCH($B48&amp;"_b",Conditions!$S$1:$CT$1,0)+Conditions!$Q$2,FALSE),"")</f>
        <v>3.134207991581108E-4</v>
      </c>
      <c r="ER48" s="15">
        <f>IF(ER30,ER30*(VLOOKUP(ER$1,Conditions!$A:$CT,MATCH($B48&amp;"_m1",Conditions!$S$1:$CT$1,0)+Conditions!$Q$2,FALSE)*ER$19+ER$18*VLOOKUP(ER$1,Conditions!$A:$CT,MATCH($B48&amp;"_m2",Conditions!$S$1:$CT$1,0)+Conditions!$Q$2,FALSE))+VLOOKUP(ER$1,Conditions!$A:$CT,MATCH($B48&amp;"_b",Conditions!$S$1:$CT$1,0)+Conditions!$Q$2,FALSE),"")</f>
        <v>3.317616424447483E-4</v>
      </c>
      <c r="ES48" s="15">
        <f>IF(ES30,ES30*(VLOOKUP(ES$1,Conditions!$A:$CT,MATCH($B48&amp;"_m1",Conditions!$S$1:$CT$1,0)+Conditions!$Q$2,FALSE)*ES$19+ES$18*VLOOKUP(ES$1,Conditions!$A:$CT,MATCH($B48&amp;"_m2",Conditions!$S$1:$CT$1,0)+Conditions!$Q$2,FALSE))+VLOOKUP(ES$1,Conditions!$A:$CT,MATCH($B48&amp;"_b",Conditions!$S$1:$CT$1,0)+Conditions!$Q$2,FALSE),"")</f>
        <v>2.8692898806032284E-4</v>
      </c>
      <c r="ET48" s="15">
        <f>IF(ET30,ET30*(VLOOKUP(ET$1,Conditions!$A:$CT,MATCH($B48&amp;"_m1",Conditions!$S$1:$CT$1,0)+Conditions!$Q$2,FALSE)*ET$19+ET$18*VLOOKUP(ET$1,Conditions!$A:$CT,MATCH($B48&amp;"_m2",Conditions!$S$1:$CT$1,0)+Conditions!$Q$2,FALSE))+VLOOKUP(ET$1,Conditions!$A:$CT,MATCH($B48&amp;"_b",Conditions!$S$1:$CT$1,0)+Conditions!$Q$2,FALSE),"")</f>
        <v>2.7796245718343779E-4</v>
      </c>
      <c r="EU48" s="15">
        <f>IF(EU30,EU30*(VLOOKUP(EU$1,Conditions!$A:$CT,MATCH($B48&amp;"_m1",Conditions!$S$1:$CT$1,0)+Conditions!$Q$2,FALSE)*EU$19+EU$18*VLOOKUP(EU$1,Conditions!$A:$CT,MATCH($B48&amp;"_m2",Conditions!$S$1:$CT$1,0)+Conditions!$Q$2,FALSE))+VLOOKUP(EU$1,Conditions!$A:$CT,MATCH($B48&amp;"_b",Conditions!$S$1:$CT$1,0)+Conditions!$Q$2,FALSE),"")</f>
        <v>2.7796245718343779E-4</v>
      </c>
      <c r="EV48" s="15">
        <f>IF(EV30,EV30*(VLOOKUP(EV$1,Conditions!$A:$CT,MATCH($B48&amp;"_m1",Conditions!$S$1:$CT$1,0)+Conditions!$Q$2,FALSE)*EV$19+EV$18*VLOOKUP(EV$1,Conditions!$A:$CT,MATCH($B48&amp;"_m2",Conditions!$S$1:$CT$1,0)+Conditions!$Q$2,FALSE))+VLOOKUP(EV$1,Conditions!$A:$CT,MATCH($B48&amp;"_b",Conditions!$S$1:$CT$1,0)+Conditions!$Q$2,FALSE),"")</f>
        <v>2.9589551893720794E-4</v>
      </c>
      <c r="EW48" s="15">
        <f>IF(EW30,EW30*(VLOOKUP(EW$1,Conditions!$A:$CT,MATCH($B48&amp;"_m1",Conditions!$S$1:$CT$1,0)+Conditions!$Q$2,FALSE)*EW$19+EW$18*VLOOKUP(EW$1,Conditions!$A:$CT,MATCH($B48&amp;"_m2",Conditions!$S$1:$CT$1,0)+Conditions!$Q$2,FALSE))+VLOOKUP(EW$1,Conditions!$A:$CT,MATCH($B48&amp;"_b",Conditions!$S$1:$CT$1,0)+Conditions!$Q$2,FALSE),"")</f>
        <v>2.7796245718343779E-4</v>
      </c>
      <c r="EX48" s="15">
        <f>IF(EX30,EX30*(VLOOKUP(EX$1,Conditions!$A:$CT,MATCH($B48&amp;"_m1",Conditions!$S$1:$CT$1,0)+Conditions!$Q$2,FALSE)*EX$19+EX$18*VLOOKUP(EX$1,Conditions!$A:$CT,MATCH($B48&amp;"_m2",Conditions!$S$1:$CT$1,0)+Conditions!$Q$2,FALSE))+VLOOKUP(EX$1,Conditions!$A:$CT,MATCH($B48&amp;"_b",Conditions!$S$1:$CT$1,0)+Conditions!$Q$2,FALSE),"")</f>
        <v>2.7796245718343779E-4</v>
      </c>
      <c r="EY48" s="15">
        <f>IF(EY30,EY30*(VLOOKUP(EY$1,Conditions!$A:$CT,MATCH($B48&amp;"_m1",Conditions!$S$1:$CT$1,0)+Conditions!$Q$2,FALSE)*EY$19+EY$18*VLOOKUP(EY$1,Conditions!$A:$CT,MATCH($B48&amp;"_m2",Conditions!$S$1:$CT$1,0)+Conditions!$Q$2,FALSE))+VLOOKUP(EY$1,Conditions!$A:$CT,MATCH($B48&amp;"_b",Conditions!$S$1:$CT$1,0)+Conditions!$Q$2,FALSE),"")</f>
        <v>2.7796245718343779E-4</v>
      </c>
      <c r="EZ48" s="15">
        <f>IF(EZ30,EZ30*(VLOOKUP(EZ$1,Conditions!$A:$CT,MATCH($B48&amp;"_m1",Conditions!$S$1:$CT$1,0)+Conditions!$Q$2,FALSE)*EZ$19+EZ$18*VLOOKUP(EZ$1,Conditions!$A:$CT,MATCH($B48&amp;"_m2",Conditions!$S$1:$CT$1,0)+Conditions!$Q$2,FALSE))+VLOOKUP(EZ$1,Conditions!$A:$CT,MATCH($B48&amp;"_b",Conditions!$S$1:$CT$1,0)+Conditions!$Q$2,FALSE),"")</f>
        <v>2.7796245718343779E-4</v>
      </c>
      <c r="FA48" s="15">
        <f>IF(FA30,FA30*(VLOOKUP(FA$1,Conditions!$A:$CT,MATCH($B48&amp;"_m1",Conditions!$S$1:$CT$1,0)+Conditions!$Q$2,FALSE)*FA$19+FA$18*VLOOKUP(FA$1,Conditions!$A:$CT,MATCH($B48&amp;"_m2",Conditions!$S$1:$CT$1,0)+Conditions!$Q$2,FALSE))+VLOOKUP(FA$1,Conditions!$A:$CT,MATCH($B48&amp;"_b",Conditions!$S$1:$CT$1,0)+Conditions!$Q$2,FALSE),"")</f>
        <v>2.8692898806032284E-4</v>
      </c>
      <c r="FB48" s="15">
        <f>IF(FB30,FB30*(VLOOKUP(FB$1,Conditions!$A:$CT,MATCH($B48&amp;"_m1",Conditions!$S$1:$CT$1,0)+Conditions!$Q$2,FALSE)*FB$19+FB$18*VLOOKUP(FB$1,Conditions!$A:$CT,MATCH($B48&amp;"_m2",Conditions!$S$1:$CT$1,0)+Conditions!$Q$2,FALSE))+VLOOKUP(FB$1,Conditions!$A:$CT,MATCH($B48&amp;"_b",Conditions!$S$1:$CT$1,0)+Conditions!$Q$2,FALSE),"")</f>
        <v>2.6899592630655268E-4</v>
      </c>
      <c r="FC48" s="15">
        <f>IF(FC30,FC30*(VLOOKUP(FC$1,Conditions!$A:$CT,MATCH($B48&amp;"_m1",Conditions!$S$1:$CT$1,0)+Conditions!$Q$2,FALSE)*FC$19+FC$18*VLOOKUP(FC$1,Conditions!$A:$CT,MATCH($B48&amp;"_m2",Conditions!$S$1:$CT$1,0)+Conditions!$Q$2,FALSE))+VLOOKUP(FC$1,Conditions!$A:$CT,MATCH($B48&amp;"_b",Conditions!$S$1:$CT$1,0)+Conditions!$Q$2,FALSE),"")</f>
        <v>2.6899592630655268E-4</v>
      </c>
      <c r="FD48" s="15">
        <f>IF(FD30,FD30*(VLOOKUP(FD$1,Conditions!$A:$CT,MATCH($B48&amp;"_m1",Conditions!$S$1:$CT$1,0)+Conditions!$Q$2,FALSE)*FD$19+FD$18*VLOOKUP(FD$1,Conditions!$A:$CT,MATCH($B48&amp;"_m2",Conditions!$S$1:$CT$1,0)+Conditions!$Q$2,FALSE))+VLOOKUP(FD$1,Conditions!$A:$CT,MATCH($B48&amp;"_b",Conditions!$S$1:$CT$1,0)+Conditions!$Q$2,FALSE),"")</f>
        <v>2.6899592630655268E-4</v>
      </c>
      <c r="FE48" s="15">
        <f>IF(FE30,FE30*(VLOOKUP(FE$1,Conditions!$A:$CT,MATCH($B48&amp;"_m1",Conditions!$S$1:$CT$1,0)+Conditions!$Q$2,FALSE)*FE$19+FE$18*VLOOKUP(FE$1,Conditions!$A:$CT,MATCH($B48&amp;"_m2",Conditions!$S$1:$CT$1,0)+Conditions!$Q$2,FALSE))+VLOOKUP(FE$1,Conditions!$A:$CT,MATCH($B48&amp;"_b",Conditions!$S$1:$CT$1,0)+Conditions!$Q$2,FALSE),"")</f>
        <v>2.6002939542966758E-4</v>
      </c>
      <c r="FF48" s="15">
        <f>IF(FF30,FF30*(VLOOKUP(FF$1,Conditions!$A:$CT,MATCH($B48&amp;"_m1",Conditions!$S$1:$CT$1,0)+Conditions!$Q$2,FALSE)*FF$19+FF$18*VLOOKUP(FF$1,Conditions!$A:$CT,MATCH($B48&amp;"_m2",Conditions!$S$1:$CT$1,0)+Conditions!$Q$2,FALSE))+VLOOKUP(FF$1,Conditions!$A:$CT,MATCH($B48&amp;"_b",Conditions!$S$1:$CT$1,0)+Conditions!$Q$2,FALSE),"")</f>
        <v>2.6002939542966758E-4</v>
      </c>
      <c r="FG48" s="15">
        <f>IF(FG30,FG30*(VLOOKUP(FG$1,Conditions!$A:$CT,MATCH($B48&amp;"_m1",Conditions!$S$1:$CT$1,0)+Conditions!$Q$2,FALSE)*FG$19+FG$18*VLOOKUP(FG$1,Conditions!$A:$CT,MATCH($B48&amp;"_m2",Conditions!$S$1:$CT$1,0)+Conditions!$Q$2,FALSE))+VLOOKUP(FG$1,Conditions!$A:$CT,MATCH($B48&amp;"_b",Conditions!$S$1:$CT$1,0)+Conditions!$Q$2,FALSE),"")</f>
        <v>2.8692898806032284E-4</v>
      </c>
      <c r="FH48" s="15">
        <f>IF(FH30,FH30*(VLOOKUP(FH$1,Conditions!$A:$CT,MATCH($B48&amp;"_m1",Conditions!$S$1:$CT$1,0)+Conditions!$Q$2,FALSE)*FH$19+FH$18*VLOOKUP(FH$1,Conditions!$A:$CT,MATCH($B48&amp;"_m2",Conditions!$S$1:$CT$1,0)+Conditions!$Q$2,FALSE))+VLOOKUP(FH$1,Conditions!$A:$CT,MATCH($B48&amp;"_b",Conditions!$S$1:$CT$1,0)+Conditions!$Q$2,FALSE),"")</f>
        <v>2.7796245718343779E-4</v>
      </c>
      <c r="FI48" s="15">
        <f>IF(FI30,FI30*(VLOOKUP(FI$1,Conditions!$A:$CT,MATCH($B48&amp;"_m1",Conditions!$S$1:$CT$1,0)+Conditions!$Q$2,FALSE)*FI$19+FI$18*VLOOKUP(FI$1,Conditions!$A:$CT,MATCH($B48&amp;"_m2",Conditions!$S$1:$CT$1,0)+Conditions!$Q$2,FALSE))+VLOOKUP(FI$1,Conditions!$A:$CT,MATCH($B48&amp;"_b",Conditions!$S$1:$CT$1,0)+Conditions!$Q$2,FALSE),"")</f>
        <v>2.6002939542966758E-4</v>
      </c>
      <c r="FJ48" s="15">
        <f>IF(FJ30,FJ30*(VLOOKUP(FJ$1,Conditions!$A:$CT,MATCH($B48&amp;"_m1",Conditions!$S$1:$CT$1,0)+Conditions!$Q$2,FALSE)*FJ$19+FJ$18*VLOOKUP(FJ$1,Conditions!$A:$CT,MATCH($B48&amp;"_m2",Conditions!$S$1:$CT$1,0)+Conditions!$Q$2,FALSE))+VLOOKUP(FJ$1,Conditions!$A:$CT,MATCH($B48&amp;"_b",Conditions!$S$1:$CT$1,0)+Conditions!$Q$2,FALSE),"")</f>
        <v>2.6002939542966758E-4</v>
      </c>
      <c r="FK48" s="15">
        <f>IF(FK30,FK30*(VLOOKUP(FK$1,Conditions!$A:$CT,MATCH($B48&amp;"_m1",Conditions!$S$1:$CT$1,0)+Conditions!$Q$2,FALSE)*FK$19+FK$18*VLOOKUP(FK$1,Conditions!$A:$CT,MATCH($B48&amp;"_m2",Conditions!$S$1:$CT$1,0)+Conditions!$Q$2,FALSE))+VLOOKUP(FK$1,Conditions!$A:$CT,MATCH($B48&amp;"_b",Conditions!$S$1:$CT$1,0)+Conditions!$Q$2,FALSE),"")</f>
        <v>2.6002939542966758E-4</v>
      </c>
      <c r="FL48" s="15">
        <f>IF(FL30,FL30*(VLOOKUP(FL$1,Conditions!$A:$CT,MATCH($B48&amp;"_m1",Conditions!$S$1:$CT$1,0)+Conditions!$Q$2,FALSE)*FL$19+FL$18*VLOOKUP(FL$1,Conditions!$A:$CT,MATCH($B48&amp;"_m2",Conditions!$S$1:$CT$1,0)+Conditions!$Q$2,FALSE))+VLOOKUP(FL$1,Conditions!$A:$CT,MATCH($B48&amp;"_b",Conditions!$S$1:$CT$1,0)+Conditions!$Q$2,FALSE),"")</f>
        <v>2.5106286455278248E-4</v>
      </c>
      <c r="FM48" s="15">
        <f>IF(FM30,FM30*(VLOOKUP(FM$1,Conditions!$A:$CT,MATCH($B48&amp;"_m1",Conditions!$S$1:$CT$1,0)+Conditions!$Q$2,FALSE)*FM$19+FM$18*VLOOKUP(FM$1,Conditions!$A:$CT,MATCH($B48&amp;"_m2",Conditions!$S$1:$CT$1,0)+Conditions!$Q$2,FALSE))+VLOOKUP(FM$1,Conditions!$A:$CT,MATCH($B48&amp;"_b",Conditions!$S$1:$CT$1,0)+Conditions!$Q$2,FALSE),"")</f>
        <v>2.4209633367589743E-4</v>
      </c>
      <c r="FN48" s="15">
        <f>IF(FN30,FN30*(VLOOKUP(FN$1,Conditions!$A:$CT,MATCH($B48&amp;"_m1",Conditions!$S$1:$CT$1,0)+Conditions!$Q$2,FALSE)*FN$19+FN$18*VLOOKUP(FN$1,Conditions!$A:$CT,MATCH($B48&amp;"_m2",Conditions!$S$1:$CT$1,0)+Conditions!$Q$2,FALSE))+VLOOKUP(FN$1,Conditions!$A:$CT,MATCH($B48&amp;"_b",Conditions!$S$1:$CT$1,0)+Conditions!$Q$2,FALSE),"")</f>
        <v>4.1281849007795247E-4</v>
      </c>
      <c r="FO48" s="15" t="str">
        <f>IF(FO30,FO30*(VLOOKUP(FO$1,Conditions!$A:$CT,MATCH($B48&amp;"_m1",Conditions!$S$1:$CT$1,0)+Conditions!$Q$2,FALSE)*FO$19+FO$18*VLOOKUP(FO$1,Conditions!$A:$CT,MATCH($B48&amp;"_m2",Conditions!$S$1:$CT$1,0)+Conditions!$Q$2,FALSE))+VLOOKUP(FO$1,Conditions!$A:$CT,MATCH($B48&amp;"_b",Conditions!$S$1:$CT$1,0)+Conditions!$Q$2,FALSE),"")</f>
        <v/>
      </c>
      <c r="FP48" s="15">
        <f>IF(FP30,FP30*(VLOOKUP(FP$1,Conditions!$A:$CT,MATCH($B48&amp;"_m1",Conditions!$S$1:$CT$1,0)+Conditions!$Q$2,FALSE)*FP$19+FP$18*VLOOKUP(FP$1,Conditions!$A:$CT,MATCH($B48&amp;"_m2",Conditions!$S$1:$CT$1,0)+Conditions!$Q$2,FALSE))+VLOOKUP(FP$1,Conditions!$A:$CT,MATCH($B48&amp;"_b",Conditions!$S$1:$CT$1,0)+Conditions!$Q$2,FALSE),"")</f>
        <v>3.3204965506270092E-4</v>
      </c>
      <c r="FQ48" s="15">
        <f>IF(FQ30,FQ30*(VLOOKUP(FQ$1,Conditions!$A:$CT,MATCH($B48&amp;"_m1",Conditions!$S$1:$CT$1,0)+Conditions!$Q$2,FALSE)*FQ$19+FQ$18*VLOOKUP(FQ$1,Conditions!$A:$CT,MATCH($B48&amp;"_m2",Conditions!$S$1:$CT$1,0)+Conditions!$Q$2,FALSE))+VLOOKUP(FQ$1,Conditions!$A:$CT,MATCH($B48&amp;"_b",Conditions!$S$1:$CT$1,0)+Conditions!$Q$2,FALSE),"")</f>
        <v>2.7820376505253324E-4</v>
      </c>
      <c r="FR48" s="15">
        <f>IF(FR30,FR30*(VLOOKUP(FR$1,Conditions!$A:$CT,MATCH($B48&amp;"_m1",Conditions!$S$1:$CT$1,0)+Conditions!$Q$2,FALSE)*FR$19+FR$18*VLOOKUP(FR$1,Conditions!$A:$CT,MATCH($B48&amp;"_m2",Conditions!$S$1:$CT$1,0)+Conditions!$Q$2,FALSE))+VLOOKUP(FR$1,Conditions!$A:$CT,MATCH($B48&amp;"_b",Conditions!$S$1:$CT$1,0)+Conditions!$Q$2,FALSE),"")</f>
        <v>2.7820376505253324E-4</v>
      </c>
      <c r="FS48" s="15">
        <f>IF(FS30,FS30*(VLOOKUP(FS$1,Conditions!$A:$CT,MATCH($B48&amp;"_m1",Conditions!$S$1:$CT$1,0)+Conditions!$Q$2,FALSE)*FS$19+FS$18*VLOOKUP(FS$1,Conditions!$A:$CT,MATCH($B48&amp;"_m2",Conditions!$S$1:$CT$1,0)+Conditions!$Q$2,FALSE))+VLOOKUP(FS$1,Conditions!$A:$CT,MATCH($B48&amp;"_b",Conditions!$S$1:$CT$1,0)+Conditions!$Q$2,FALSE),"")</f>
        <v>2.8717808005422786E-4</v>
      </c>
      <c r="FT48" s="15">
        <f>IF(FT30,FT30*(VLOOKUP(FT$1,Conditions!$A:$CT,MATCH($B48&amp;"_m1",Conditions!$S$1:$CT$1,0)+Conditions!$Q$2,FALSE)*FT$19+FT$18*VLOOKUP(FT$1,Conditions!$A:$CT,MATCH($B48&amp;"_m2",Conditions!$S$1:$CT$1,0)+Conditions!$Q$2,FALSE))+VLOOKUP(FT$1,Conditions!$A:$CT,MATCH($B48&amp;"_b",Conditions!$S$1:$CT$1,0)+Conditions!$Q$2,FALSE),"")</f>
        <v>3.0512671005761705E-4</v>
      </c>
      <c r="FU48" s="15">
        <f>IF(FU30,FU30*(VLOOKUP(FU$1,Conditions!$A:$CT,MATCH($B48&amp;"_m1",Conditions!$S$1:$CT$1,0)+Conditions!$Q$2,FALSE)*FU$19+FU$18*VLOOKUP(FU$1,Conditions!$A:$CT,MATCH($B48&amp;"_m2",Conditions!$S$1:$CT$1,0)+Conditions!$Q$2,FALSE))+VLOOKUP(FU$1,Conditions!$A:$CT,MATCH($B48&amp;"_b",Conditions!$S$1:$CT$1,0)+Conditions!$Q$2,FALSE),"")</f>
        <v>2.9615239505592243E-4</v>
      </c>
      <c r="FV48" s="15">
        <f>IF(FV30,FV30*(VLOOKUP(FV$1,Conditions!$A:$CT,MATCH($B48&amp;"_m1",Conditions!$S$1:$CT$1,0)+Conditions!$Q$2,FALSE)*FV$19+FV$18*VLOOKUP(FV$1,Conditions!$A:$CT,MATCH($B48&amp;"_m2",Conditions!$S$1:$CT$1,0)+Conditions!$Q$2,FALSE))+VLOOKUP(FV$1,Conditions!$A:$CT,MATCH($B48&amp;"_b",Conditions!$S$1:$CT$1,0)+Conditions!$Q$2,FALSE),"")</f>
        <v>3.6615205206914046E-3</v>
      </c>
      <c r="FW48" s="15">
        <f>IF(FW30,FW30*(VLOOKUP(FW$1,Conditions!$A:$CT,MATCH($B48&amp;"_m1",Conditions!$S$1:$CT$1,0)+Conditions!$Q$2,FALSE)*FW$19+FW$18*VLOOKUP(FW$1,Conditions!$A:$CT,MATCH($B48&amp;"_m2",Conditions!$S$1:$CT$1,0)+Conditions!$Q$2,FALSE))+VLOOKUP(FW$1,Conditions!$A:$CT,MATCH($B48&amp;"_b",Conditions!$S$1:$CT$1,0)+Conditions!$Q$2,FALSE),"")</f>
        <v>3.3563938106337876E-3</v>
      </c>
      <c r="FX48" s="15">
        <f>IF(FX30,FX30*(VLOOKUP(FX$1,Conditions!$A:$CT,MATCH($B48&amp;"_m1",Conditions!$S$1:$CT$1,0)+Conditions!$Q$2,FALSE)*FX$19+FX$18*VLOOKUP(FX$1,Conditions!$A:$CT,MATCH($B48&amp;"_m2",Conditions!$S$1:$CT$1,0)+Conditions!$Q$2,FALSE))+VLOOKUP(FX$1,Conditions!$A:$CT,MATCH($B48&amp;"_b",Conditions!$S$1:$CT$1,0)+Conditions!$Q$2,FALSE),"")</f>
        <v>1.9833236153745113E-3</v>
      </c>
      <c r="FY48" s="15">
        <f>IF(FY30,FY30*(VLOOKUP(FY$1,Conditions!$A:$CT,MATCH($B48&amp;"_m1",Conditions!$S$1:$CT$1,0)+Conditions!$Q$2,FALSE)*FY$19+FY$18*VLOOKUP(FY$1,Conditions!$A:$CT,MATCH($B48&amp;"_m2",Conditions!$S$1:$CT$1,0)+Conditions!$Q$2,FALSE))+VLOOKUP(FY$1,Conditions!$A:$CT,MATCH($B48&amp;"_b",Conditions!$S$1:$CT$1,0)+Conditions!$Q$2,FALSE),"")</f>
        <v>1.9743493003728163E-3</v>
      </c>
      <c r="FZ48" s="15">
        <f>IF(FZ30,FZ30*(VLOOKUP(FZ$1,Conditions!$A:$CT,MATCH($B48&amp;"_m1",Conditions!$S$1:$CT$1,0)+Conditions!$Q$2,FALSE)*FZ$19+FZ$18*VLOOKUP(FZ$1,Conditions!$A:$CT,MATCH($B48&amp;"_m2",Conditions!$S$1:$CT$1,0)+Conditions!$Q$2,FALSE))+VLOOKUP(FZ$1,Conditions!$A:$CT,MATCH($B48&amp;"_b",Conditions!$S$1:$CT$1,0)+Conditions!$Q$2,FALSE),"")</f>
        <v>1.9474263553677324E-3</v>
      </c>
      <c r="GA48" s="15">
        <f>IF(GA30,GA30*(VLOOKUP(GA$1,Conditions!$A:$CT,MATCH($B48&amp;"_m1",Conditions!$S$1:$CT$1,0)+Conditions!$Q$2,FALSE)*GA$19+GA$18*VLOOKUP(GA$1,Conditions!$A:$CT,MATCH($B48&amp;"_m2",Conditions!$S$1:$CT$1,0)+Conditions!$Q$2,FALSE))+VLOOKUP(GA$1,Conditions!$A:$CT,MATCH($B48&amp;"_b",Conditions!$S$1:$CT$1,0)+Conditions!$Q$2,FALSE),"")</f>
        <v>1.8487088903490919E-3</v>
      </c>
      <c r="GB48" s="15">
        <f>IF(GB30,GB30*(VLOOKUP(GB$1,Conditions!$A:$CT,MATCH($B48&amp;"_m1",Conditions!$S$1:$CT$1,0)+Conditions!$Q$2,FALSE)*GB$19+GB$18*VLOOKUP(GB$1,Conditions!$A:$CT,MATCH($B48&amp;"_m2",Conditions!$S$1:$CT$1,0)+Conditions!$Q$2,FALSE))+VLOOKUP(GB$1,Conditions!$A:$CT,MATCH($B48&amp;"_b",Conditions!$S$1:$CT$1,0)+Conditions!$Q$2,FALSE),"")</f>
        <v>1.5166592352863907E-3</v>
      </c>
      <c r="GC48" s="15">
        <f>IF(GC30,GC30*(VLOOKUP(GC$1,Conditions!$A:$CT,MATCH($B48&amp;"_m1",Conditions!$S$1:$CT$1,0)+Conditions!$Q$2,FALSE)*GC$19+GC$18*VLOOKUP(GC$1,Conditions!$A:$CT,MATCH($B48&amp;"_m2",Conditions!$S$1:$CT$1,0)+Conditions!$Q$2,FALSE))+VLOOKUP(GC$1,Conditions!$A:$CT,MATCH($B48&amp;"_b",Conditions!$S$1:$CT$1,0)+Conditions!$Q$2,FALSE),"")</f>
        <v>1.4538390302745283E-3</v>
      </c>
      <c r="GD48" s="15">
        <f>IF(GD30,GD30*(VLOOKUP(GD$1,Conditions!$A:$CT,MATCH($B48&amp;"_m1",Conditions!$S$1:$CT$1,0)+Conditions!$Q$2,FALSE)*GD$19+GD$18*VLOOKUP(GD$1,Conditions!$A:$CT,MATCH($B48&amp;"_m2",Conditions!$S$1:$CT$1,0)+Conditions!$Q$2,FALSE))+VLOOKUP(GD$1,Conditions!$A:$CT,MATCH($B48&amp;"_b",Conditions!$S$1:$CT$1,0)+Conditions!$Q$2,FALSE),"")</f>
        <v>1.373070195259277E-3</v>
      </c>
      <c r="GE48" s="15">
        <f>IF(GE30,GE30*(VLOOKUP(GE$1,Conditions!$A:$CT,MATCH($B48&amp;"_m1",Conditions!$S$1:$CT$1,0)+Conditions!$Q$2,FALSE)*GE$19+GE$18*VLOOKUP(GE$1,Conditions!$A:$CT,MATCH($B48&amp;"_m2",Conditions!$S$1:$CT$1,0)+Conditions!$Q$2,FALSE))+VLOOKUP(GE$1,Conditions!$A:$CT,MATCH($B48&amp;"_b",Conditions!$S$1:$CT$1,0)+Conditions!$Q$2,FALSE),"")</f>
        <v>1.1038407452084384E-3</v>
      </c>
      <c r="GF48" s="15">
        <f>IF(GF30,GF30*(VLOOKUP(GF$1,Conditions!$A:$CT,MATCH($B48&amp;"_m1",Conditions!$S$1:$CT$1,0)+Conditions!$Q$2,FALSE)*GF$19+GF$18*VLOOKUP(GF$1,Conditions!$A:$CT,MATCH($B48&amp;"_m2",Conditions!$S$1:$CT$1,0)+Conditions!$Q$2,FALSE))+VLOOKUP(GF$1,Conditions!$A:$CT,MATCH($B48&amp;"_b",Conditions!$S$1:$CT$1,0)+Conditions!$Q$2,FALSE),"")</f>
        <v>1.1038407452084384E-3</v>
      </c>
      <c r="GG48" s="15">
        <f>IF(GG30,GG30*(VLOOKUP(GG$1,Conditions!$A:$CT,MATCH($B48&amp;"_m1",Conditions!$S$1:$CT$1,0)+Conditions!$Q$2,FALSE)*GG$19+GG$18*VLOOKUP(GG$1,Conditions!$A:$CT,MATCH($B48&amp;"_m2",Conditions!$S$1:$CT$1,0)+Conditions!$Q$2,FALSE))+VLOOKUP(GG$1,Conditions!$A:$CT,MATCH($B48&amp;"_b",Conditions!$S$1:$CT$1,0)+Conditions!$Q$2,FALSE),"")</f>
        <v>1.0499948551982703E-3</v>
      </c>
      <c r="GH48" s="15">
        <f>IF(GH30,GH30*(VLOOKUP(GH$1,Conditions!$A:$CT,MATCH($B48&amp;"_m1",Conditions!$S$1:$CT$1,0)+Conditions!$Q$2,FALSE)*GH$19+GH$18*VLOOKUP(GH$1,Conditions!$A:$CT,MATCH($B48&amp;"_m2",Conditions!$S$1:$CT$1,0)+Conditions!$Q$2,FALSE))+VLOOKUP(GH$1,Conditions!$A:$CT,MATCH($B48&amp;"_b",Conditions!$S$1:$CT$1,0)+Conditions!$Q$2,FALSE),"")</f>
        <v>1.112815060210133E-3</v>
      </c>
      <c r="GI48" s="15">
        <f>IF(GI30,GI30*(VLOOKUP(GI$1,Conditions!$A:$CT,MATCH($B48&amp;"_m1",Conditions!$S$1:$CT$1,0)+Conditions!$Q$2,FALSE)*GI$19+GI$18*VLOOKUP(GI$1,Conditions!$A:$CT,MATCH($B48&amp;"_m2",Conditions!$S$1:$CT$1,0)+Conditions!$Q$2,FALSE))+VLOOKUP(GI$1,Conditions!$A:$CT,MATCH($B48&amp;"_b",Conditions!$S$1:$CT$1,0)+Conditions!$Q$2,FALSE),"")</f>
        <v>1.0320462251948812E-3</v>
      </c>
      <c r="GJ48" s="15">
        <f>IF(GJ30,GJ30*(VLOOKUP(GJ$1,Conditions!$A:$CT,MATCH($B48&amp;"_m1",Conditions!$S$1:$CT$1,0)+Conditions!$Q$2,FALSE)*GJ$19+GJ$18*VLOOKUP(GJ$1,Conditions!$A:$CT,MATCH($B48&amp;"_m2",Conditions!$S$1:$CT$1,0)+Conditions!$Q$2,FALSE))+VLOOKUP(GJ$1,Conditions!$A:$CT,MATCH($B48&amp;"_b",Conditions!$S$1:$CT$1,0)+Conditions!$Q$2,FALSE),"")</f>
        <v>1.0679434852016597E-3</v>
      </c>
      <c r="GK48" s="15">
        <f>IF(GK30,GK30*(VLOOKUP(GK$1,Conditions!$A:$CT,MATCH($B48&amp;"_m1",Conditions!$S$1:$CT$1,0)+Conditions!$Q$2,FALSE)*GK$19+GK$18*VLOOKUP(GK$1,Conditions!$A:$CT,MATCH($B48&amp;"_m2",Conditions!$S$1:$CT$1,0)+Conditions!$Q$2,FALSE))+VLOOKUP(GK$1,Conditions!$A:$CT,MATCH($B48&amp;"_b",Conditions!$S$1:$CT$1,0)+Conditions!$Q$2,FALSE),"")</f>
        <v>9.961489651881027E-4</v>
      </c>
      <c r="GL48" s="15">
        <f>IF(GL30,GL30*(VLOOKUP(GL$1,Conditions!$A:$CT,MATCH($B48&amp;"_m1",Conditions!$S$1:$CT$1,0)+Conditions!$Q$2,FALSE)*GL$19+GL$18*VLOOKUP(GL$1,Conditions!$A:$CT,MATCH($B48&amp;"_m2",Conditions!$S$1:$CT$1,0)+Conditions!$Q$2,FALSE))+VLOOKUP(GL$1,Conditions!$A:$CT,MATCH($B48&amp;"_b",Conditions!$S$1:$CT$1,0)+Conditions!$Q$2,FALSE),"")</f>
        <v>9.8717465018640814E-4</v>
      </c>
      <c r="GM48" s="15">
        <f>IF(GM30,GM30*(VLOOKUP(GM$1,Conditions!$A:$CT,MATCH($B48&amp;"_m1",Conditions!$S$1:$CT$1,0)+Conditions!$Q$2,FALSE)*GM$19+GM$18*VLOOKUP(GM$1,Conditions!$A:$CT,MATCH($B48&amp;"_m2",Conditions!$S$1:$CT$1,0)+Conditions!$Q$2,FALSE))+VLOOKUP(GM$1,Conditions!$A:$CT,MATCH($B48&amp;"_b",Conditions!$S$1:$CT$1,0)+Conditions!$Q$2,FALSE),"")</f>
        <v>9.4230307517793508E-4</v>
      </c>
      <c r="GN48" s="15">
        <f>IF(GN30,GN30*(VLOOKUP(GN$1,Conditions!$A:$CT,MATCH($B48&amp;"_m1",Conditions!$S$1:$CT$1,0)+Conditions!$Q$2,FALSE)*GN$19+GN$18*VLOOKUP(GN$1,Conditions!$A:$CT,MATCH($B48&amp;"_m2",Conditions!$S$1:$CT$1,0)+Conditions!$Q$2,FALSE))+VLOOKUP(GN$1,Conditions!$A:$CT,MATCH($B48&amp;"_b",Conditions!$S$1:$CT$1,0)+Conditions!$Q$2,FALSE),"")</f>
        <v>9.0640581517115659E-4</v>
      </c>
      <c r="GO48" s="15">
        <f>IF(GO30,GO30*(VLOOKUP(GO$1,Conditions!$A:$CT,MATCH($B48&amp;"_m1",Conditions!$S$1:$CT$1,0)+Conditions!$Q$2,FALSE)*GO$19+GO$18*VLOOKUP(GO$1,Conditions!$A:$CT,MATCH($B48&amp;"_m2",Conditions!$S$1:$CT$1,0)+Conditions!$Q$2,FALSE))+VLOOKUP(GO$1,Conditions!$A:$CT,MATCH($B48&amp;"_b",Conditions!$S$1:$CT$1,0)+Conditions!$Q$2,FALSE),"")</f>
        <v>9.0640581517115659E-4</v>
      </c>
      <c r="GP48" s="15">
        <f>IF(GP30,GP30*(VLOOKUP(GP$1,Conditions!$A:$CT,MATCH($B48&amp;"_m1",Conditions!$S$1:$CT$1,0)+Conditions!$Q$2,FALSE)*GP$19+GP$18*VLOOKUP(GP$1,Conditions!$A:$CT,MATCH($B48&amp;"_m2",Conditions!$S$1:$CT$1,0)+Conditions!$Q$2,FALSE))+VLOOKUP(GP$1,Conditions!$A:$CT,MATCH($B48&amp;"_b",Conditions!$S$1:$CT$1,0)+Conditions!$Q$2,FALSE),"")</f>
        <v>8.3461129515759972E-4</v>
      </c>
      <c r="GQ48" s="15">
        <f>IF(GQ30,GQ30*(VLOOKUP(GQ$1,Conditions!$A:$CT,MATCH($B48&amp;"_m1",Conditions!$S$1:$CT$1,0)+Conditions!$Q$2,FALSE)*GQ$19+GQ$18*VLOOKUP(GQ$1,Conditions!$A:$CT,MATCH($B48&amp;"_m2",Conditions!$S$1:$CT$1,0)+Conditions!$Q$2,FALSE))+VLOOKUP(GQ$1,Conditions!$A:$CT,MATCH($B48&amp;"_b",Conditions!$S$1:$CT$1,0)+Conditions!$Q$2,FALSE),"")</f>
        <v>8.6153424016268342E-4</v>
      </c>
      <c r="GR48" s="15">
        <f>IF(GR30,GR30*(VLOOKUP(GR$1,Conditions!$A:$CT,MATCH($B48&amp;"_m1",Conditions!$S$1:$CT$1,0)+Conditions!$Q$2,FALSE)*GR$19+GR$18*VLOOKUP(GR$1,Conditions!$A:$CT,MATCH($B48&amp;"_m2",Conditions!$S$1:$CT$1,0)+Conditions!$Q$2,FALSE))+VLOOKUP(GR$1,Conditions!$A:$CT,MATCH($B48&amp;"_b",Conditions!$S$1:$CT$1,0)+Conditions!$Q$2,FALSE),"")</f>
        <v>9.2435444517454594E-4</v>
      </c>
      <c r="GS48" s="15">
        <f>IF(GS30,GS30*(VLOOKUP(GS$1,Conditions!$A:$CT,MATCH($B48&amp;"_m1",Conditions!$S$1:$CT$1,0)+Conditions!$Q$2,FALSE)*GS$19+GS$18*VLOOKUP(GS$1,Conditions!$A:$CT,MATCH($B48&amp;"_m2",Conditions!$S$1:$CT$1,0)+Conditions!$Q$2,FALSE))+VLOOKUP(GS$1,Conditions!$A:$CT,MATCH($B48&amp;"_b",Conditions!$S$1:$CT$1,0)+Conditions!$Q$2,FALSE),"")</f>
        <v>9.1538013017285116E-4</v>
      </c>
      <c r="GT48" s="15">
        <f>IF(GT30,GT30*(VLOOKUP(GT$1,Conditions!$A:$CT,MATCH($B48&amp;"_m1",Conditions!$S$1:$CT$1,0)+Conditions!$Q$2,FALSE)*GT$19+GT$18*VLOOKUP(GT$1,Conditions!$A:$CT,MATCH($B48&amp;"_m2",Conditions!$S$1:$CT$1,0)+Conditions!$Q$2,FALSE))+VLOOKUP(GT$1,Conditions!$A:$CT,MATCH($B48&amp;"_b",Conditions!$S$1:$CT$1,0)+Conditions!$Q$2,FALSE),"")</f>
        <v>1.5166592352863907E-3</v>
      </c>
      <c r="GU48" s="15">
        <f>IF(GU30,GU30*(VLOOKUP(GU$1,Conditions!$A:$CT,MATCH($B48&amp;"_m1",Conditions!$S$1:$CT$1,0)+Conditions!$Q$2,FALSE)*GU$19+GU$18*VLOOKUP(GU$1,Conditions!$A:$CT,MATCH($B48&amp;"_m2",Conditions!$S$1:$CT$1,0)+Conditions!$Q$2,FALSE))+VLOOKUP(GU$1,Conditions!$A:$CT,MATCH($B48&amp;"_b",Conditions!$S$1:$CT$1,0)+Conditions!$Q$2,FALSE),"")</f>
        <v>1.9653749853711217E-3</v>
      </c>
      <c r="GV48" s="15">
        <f>IF(GV30,GV30*(VLOOKUP(GV$1,Conditions!$A:$CT,MATCH($B48&amp;"_m1",Conditions!$S$1:$CT$1,0)+Conditions!$Q$2,FALSE)*GV$19+GV$18*VLOOKUP(GV$1,Conditions!$A:$CT,MATCH($B48&amp;"_m2",Conditions!$S$1:$CT$1,0)+Conditions!$Q$2,FALSE))+VLOOKUP(GV$1,Conditions!$A:$CT,MATCH($B48&amp;"_b",Conditions!$S$1:$CT$1,0)+Conditions!$Q$2,FALSE),"")</f>
        <v>1.938452040366038E-3</v>
      </c>
      <c r="GW48" s="15">
        <f>IF(GW30,GW30*(VLOOKUP(GW$1,Conditions!$A:$CT,MATCH($B48&amp;"_m1",Conditions!$S$1:$CT$1,0)+Conditions!$Q$2,FALSE)*GW$19+GW$18*VLOOKUP(GW$1,Conditions!$A:$CT,MATCH($B48&amp;"_m2",Conditions!$S$1:$CT$1,0)+Conditions!$Q$2,FALSE))+VLOOKUP(GW$1,Conditions!$A:$CT,MATCH($B48&amp;"_b",Conditions!$S$1:$CT$1,0)+Conditions!$Q$2,FALSE),"")</f>
        <v>2.2884503254321279E-3</v>
      </c>
      <c r="GX48" s="15">
        <f>IF(GX30,GX30*(VLOOKUP(GX$1,Conditions!$A:$CT,MATCH($B48&amp;"_m1",Conditions!$S$1:$CT$1,0)+Conditions!$Q$2,FALSE)*GX$19+GX$18*VLOOKUP(GX$1,Conditions!$A:$CT,MATCH($B48&amp;"_m2",Conditions!$S$1:$CT$1,0)+Conditions!$Q$2,FALSE))+VLOOKUP(GX$1,Conditions!$A:$CT,MATCH($B48&amp;"_b",Conditions!$S$1:$CT$1,0)+Conditions!$Q$2,FALSE),"")</f>
        <v>1.7140941653236725E-3</v>
      </c>
      <c r="GY48" s="15">
        <f>IF(GY30,GY30*(VLOOKUP(GY$1,Conditions!$A:$CT,MATCH($B48&amp;"_m1",Conditions!$S$1:$CT$1,0)+Conditions!$Q$2,FALSE)*GY$19+GY$18*VLOOKUP(GY$1,Conditions!$A:$CT,MATCH($B48&amp;"_m2",Conditions!$S$1:$CT$1,0)+Conditions!$Q$2,FALSE))+VLOOKUP(GY$1,Conditions!$A:$CT,MATCH($B48&amp;"_b",Conditions!$S$1:$CT$1,0)+Conditions!$Q$2,FALSE),"")</f>
        <v>1.4717876602779174E-3</v>
      </c>
      <c r="GZ48" s="15">
        <f>IF(GZ30,GZ30*(VLOOKUP(GZ$1,Conditions!$A:$CT,MATCH($B48&amp;"_m1",Conditions!$S$1:$CT$1,0)+Conditions!$Q$2,FALSE)*GZ$19+GZ$18*VLOOKUP(GZ$1,Conditions!$A:$CT,MATCH($B48&amp;"_m2",Conditions!$S$1:$CT$1,0)+Conditions!$Q$2,FALSE))+VLOOKUP(GZ$1,Conditions!$A:$CT,MATCH($B48&amp;"_b",Conditions!$S$1:$CT$1,0)+Conditions!$Q$2,FALSE),"")</f>
        <v>1.4358904002711391E-3</v>
      </c>
      <c r="HA48" s="15">
        <f>IF(HA30,HA30*(VLOOKUP(HA$1,Conditions!$A:$CT,MATCH($B48&amp;"_m1",Conditions!$S$1:$CT$1,0)+Conditions!$Q$2,FALSE)*HA$19+HA$18*VLOOKUP(HA$1,Conditions!$A:$CT,MATCH($B48&amp;"_m2",Conditions!$S$1:$CT$1,0)+Conditions!$Q$2,FALSE))+VLOOKUP(HA$1,Conditions!$A:$CT,MATCH($B48&amp;"_b",Conditions!$S$1:$CT$1,0)+Conditions!$Q$2,FALSE),"")</f>
        <v>1.373070195259277E-3</v>
      </c>
      <c r="HB48" s="15">
        <f>IF(HB30,HB30*(VLOOKUP(HB$1,Conditions!$A:$CT,MATCH($B48&amp;"_m1",Conditions!$S$1:$CT$1,0)+Conditions!$Q$2,FALSE)*HB$19+HB$18*VLOOKUP(HB$1,Conditions!$A:$CT,MATCH($B48&amp;"_m2",Conditions!$S$1:$CT$1,0)+Conditions!$Q$2,FALSE))+VLOOKUP(HB$1,Conditions!$A:$CT,MATCH($B48&amp;"_b",Conditions!$S$1:$CT$1,0)+Conditions!$Q$2,FALSE),"")</f>
        <v>9.6025170518132421E-4</v>
      </c>
      <c r="HC48" s="15">
        <f>IF(HC30,HC30*(VLOOKUP(HC$1,Conditions!$A:$CT,MATCH($B48&amp;"_m1",Conditions!$S$1:$CT$1,0)+Conditions!$Q$2,FALSE)*HC$19+HC$18*VLOOKUP(HC$1,Conditions!$A:$CT,MATCH($B48&amp;"_m2",Conditions!$S$1:$CT$1,0)+Conditions!$Q$2,FALSE))+VLOOKUP(HC$1,Conditions!$A:$CT,MATCH($B48&amp;"_b",Conditions!$S$1:$CT$1,0)+Conditions!$Q$2,FALSE),"")</f>
        <v>9.5127739017962965E-4</v>
      </c>
      <c r="HD48" s="15">
        <f>IF(HD30,HD30*(VLOOKUP(HD$1,Conditions!$A:$CT,MATCH($B48&amp;"_m1",Conditions!$S$1:$CT$1,0)+Conditions!$Q$2,FALSE)*HD$19+HD$18*VLOOKUP(HD$1,Conditions!$A:$CT,MATCH($B48&amp;"_m2",Conditions!$S$1:$CT$1,0)+Conditions!$Q$2,FALSE))+VLOOKUP(HD$1,Conditions!$A:$CT,MATCH($B48&amp;"_b",Conditions!$S$1:$CT$1,0)+Conditions!$Q$2,FALSE),"")</f>
        <v>7.6281677514404263E-4</v>
      </c>
      <c r="HE48" s="15">
        <f>IF(HE30,HE30*(VLOOKUP(HE$1,Conditions!$A:$CT,MATCH($B48&amp;"_m1",Conditions!$S$1:$CT$1,0)+Conditions!$Q$2,FALSE)*HE$19+HE$18*VLOOKUP(HE$1,Conditions!$A:$CT,MATCH($B48&amp;"_m2",Conditions!$S$1:$CT$1,0)+Conditions!$Q$2,FALSE))+VLOOKUP(HE$1,Conditions!$A:$CT,MATCH($B48&amp;"_b",Conditions!$S$1:$CT$1,0)+Conditions!$Q$2,FALSE),"")</f>
        <v>7.0897088513387501E-4</v>
      </c>
      <c r="HF48" s="15">
        <f>IF(HF30,HF30*(VLOOKUP(HF$1,Conditions!$A:$CT,MATCH($B48&amp;"_m1",Conditions!$S$1:$CT$1,0)+Conditions!$Q$2,FALSE)*HF$19+HF$18*VLOOKUP(HF$1,Conditions!$A:$CT,MATCH($B48&amp;"_m2",Conditions!$S$1:$CT$1,0)+Conditions!$Q$2,FALSE))+VLOOKUP(HF$1,Conditions!$A:$CT,MATCH($B48&amp;"_b",Conditions!$S$1:$CT$1,0)+Conditions!$Q$2,FALSE),"")</f>
        <v>7.1794520013556957E-4</v>
      </c>
      <c r="HG48" s="15">
        <f>IF(HG30,HG30*(VLOOKUP(HG$1,Conditions!$A:$CT,MATCH($B48&amp;"_m1",Conditions!$S$1:$CT$1,0)+Conditions!$Q$2,FALSE)*HG$19+HG$18*VLOOKUP(HG$1,Conditions!$A:$CT,MATCH($B48&amp;"_m2",Conditions!$S$1:$CT$1,0)+Conditions!$Q$2,FALSE))+VLOOKUP(HG$1,Conditions!$A:$CT,MATCH($B48&amp;"_b",Conditions!$S$1:$CT$1,0)+Conditions!$Q$2,FALSE),"")</f>
        <v>7.0897088513387501E-4</v>
      </c>
      <c r="HH48" s="15">
        <f>IF(HH30,HH30*(VLOOKUP(HH$1,Conditions!$A:$CT,MATCH($B48&amp;"_m1",Conditions!$S$1:$CT$1,0)+Conditions!$Q$2,FALSE)*HH$19+HH$18*VLOOKUP(HH$1,Conditions!$A:$CT,MATCH($B48&amp;"_m2",Conditions!$S$1:$CT$1,0)+Conditions!$Q$2,FALSE))+VLOOKUP(HH$1,Conditions!$A:$CT,MATCH($B48&amp;"_b",Conditions!$S$1:$CT$1,0)+Conditions!$Q$2,FALSE),"")</f>
        <v>6.8204794012879108E-4</v>
      </c>
      <c r="HI48" s="15">
        <f>IF(HI30,HI30*(VLOOKUP(HI$1,Conditions!$A:$CT,MATCH($B48&amp;"_m1",Conditions!$S$1:$CT$1,0)+Conditions!$Q$2,FALSE)*HI$19+HI$18*VLOOKUP(HI$1,Conditions!$A:$CT,MATCH($B48&amp;"_m2",Conditions!$S$1:$CT$1,0)+Conditions!$Q$2,FALSE))+VLOOKUP(HI$1,Conditions!$A:$CT,MATCH($B48&amp;"_b",Conditions!$S$1:$CT$1,0)+Conditions!$Q$2,FALSE),"")</f>
        <v>6.6409931012540184E-4</v>
      </c>
      <c r="HJ48" s="15">
        <f>IF(HJ30,HJ30*(VLOOKUP(HJ$1,Conditions!$A:$CT,MATCH($B48&amp;"_m1",Conditions!$S$1:$CT$1,0)+Conditions!$Q$2,FALSE)*HJ$19+HJ$18*VLOOKUP(HJ$1,Conditions!$A:$CT,MATCH($B48&amp;"_m2",Conditions!$S$1:$CT$1,0)+Conditions!$Q$2,FALSE))+VLOOKUP(HJ$1,Conditions!$A:$CT,MATCH($B48&amp;"_b",Conditions!$S$1:$CT$1,0)+Conditions!$Q$2,FALSE),"")</f>
        <v>6.9999657013218033E-4</v>
      </c>
    </row>
    <row r="49" spans="1:218" x14ac:dyDescent="0.2">
      <c r="C49" s="11"/>
      <c r="D49" s="11"/>
    </row>
    <row r="50" spans="1:218" x14ac:dyDescent="0.2">
      <c r="C50" s="11"/>
      <c r="D50" s="11"/>
      <c r="E50" s="5">
        <f>E19</f>
        <v>123</v>
      </c>
      <c r="F50" s="5">
        <f t="shared" ref="F50:BO50" si="12">F19</f>
        <v>123</v>
      </c>
      <c r="G50" s="5">
        <f t="shared" si="12"/>
        <v>123</v>
      </c>
      <c r="H50" s="5">
        <f t="shared" si="12"/>
        <v>123</v>
      </c>
      <c r="I50" s="5">
        <f t="shared" si="12"/>
        <v>123</v>
      </c>
      <c r="J50" s="5">
        <f t="shared" si="12"/>
        <v>123</v>
      </c>
      <c r="K50" s="5">
        <f t="shared" si="12"/>
        <v>123</v>
      </c>
      <c r="L50" s="5">
        <f t="shared" si="12"/>
        <v>123</v>
      </c>
      <c r="M50" s="5">
        <f t="shared" si="12"/>
        <v>123</v>
      </c>
      <c r="N50" s="5">
        <f t="shared" si="12"/>
        <v>141</v>
      </c>
      <c r="O50" s="5">
        <f t="shared" si="12"/>
        <v>141</v>
      </c>
      <c r="P50" s="5">
        <f t="shared" si="12"/>
        <v>141</v>
      </c>
      <c r="Q50" s="5">
        <f t="shared" si="12"/>
        <v>141</v>
      </c>
      <c r="R50" s="5">
        <f t="shared" si="12"/>
        <v>141</v>
      </c>
      <c r="S50" s="5">
        <f t="shared" si="12"/>
        <v>141</v>
      </c>
      <c r="T50" s="5">
        <f t="shared" si="12"/>
        <v>141</v>
      </c>
      <c r="U50" s="5">
        <f t="shared" si="12"/>
        <v>141</v>
      </c>
      <c r="V50" s="5">
        <f t="shared" si="12"/>
        <v>141</v>
      </c>
      <c r="W50" s="5">
        <f t="shared" si="12"/>
        <v>141</v>
      </c>
      <c r="X50" s="5">
        <f t="shared" si="12"/>
        <v>107</v>
      </c>
      <c r="Y50" s="5">
        <f t="shared" si="12"/>
        <v>107</v>
      </c>
      <c r="Z50" s="5">
        <f t="shared" si="12"/>
        <v>107</v>
      </c>
      <c r="AA50" s="5">
        <f t="shared" si="12"/>
        <v>107</v>
      </c>
      <c r="AB50" s="5">
        <f t="shared" si="12"/>
        <v>107</v>
      </c>
      <c r="AC50" s="5">
        <f t="shared" si="12"/>
        <v>107</v>
      </c>
      <c r="AD50" s="5">
        <f t="shared" si="12"/>
        <v>107</v>
      </c>
      <c r="AE50" s="5">
        <f t="shared" si="12"/>
        <v>107</v>
      </c>
      <c r="AF50" s="5">
        <f t="shared" si="12"/>
        <v>107</v>
      </c>
      <c r="AG50" s="5">
        <f t="shared" si="12"/>
        <v>107</v>
      </c>
      <c r="AH50" s="5">
        <f t="shared" si="12"/>
        <v>107</v>
      </c>
      <c r="AI50" s="5">
        <f t="shared" si="12"/>
        <v>107</v>
      </c>
      <c r="AJ50" s="5">
        <f t="shared" si="12"/>
        <v>107</v>
      </c>
      <c r="AK50" s="5">
        <f t="shared" si="12"/>
        <v>107</v>
      </c>
      <c r="AL50" s="5">
        <f t="shared" si="12"/>
        <v>107</v>
      </c>
      <c r="AM50" s="5">
        <f t="shared" si="12"/>
        <v>107</v>
      </c>
      <c r="AN50" s="5">
        <f t="shared" si="12"/>
        <v>107</v>
      </c>
      <c r="AO50" s="5">
        <f t="shared" si="12"/>
        <v>107</v>
      </c>
      <c r="AP50" s="5">
        <f t="shared" si="12"/>
        <v>107</v>
      </c>
      <c r="AQ50" s="5">
        <f t="shared" si="12"/>
        <v>107</v>
      </c>
      <c r="AR50" s="5">
        <f t="shared" si="12"/>
        <v>107</v>
      </c>
      <c r="AS50" s="5">
        <f t="shared" si="12"/>
        <v>107</v>
      </c>
      <c r="AT50" s="5">
        <f t="shared" si="12"/>
        <v>107</v>
      </c>
      <c r="AU50" s="5">
        <f t="shared" si="12"/>
        <v>107</v>
      </c>
      <c r="AV50" s="5">
        <f t="shared" si="12"/>
        <v>107</v>
      </c>
      <c r="AW50" s="5">
        <f t="shared" si="12"/>
        <v>107</v>
      </c>
      <c r="AX50" s="5">
        <f t="shared" si="12"/>
        <v>107</v>
      </c>
      <c r="AY50" s="5">
        <f t="shared" si="12"/>
        <v>107</v>
      </c>
      <c r="AZ50" s="5">
        <f t="shared" si="12"/>
        <v>107</v>
      </c>
      <c r="BA50" s="5">
        <f t="shared" si="12"/>
        <v>31</v>
      </c>
      <c r="BB50" s="5">
        <f t="shared" si="12"/>
        <v>31</v>
      </c>
      <c r="BC50" s="5">
        <f t="shared" si="12"/>
        <v>31</v>
      </c>
      <c r="BD50" s="5">
        <f t="shared" si="12"/>
        <v>31</v>
      </c>
      <c r="BE50" s="5">
        <f t="shared" si="12"/>
        <v>31</v>
      </c>
      <c r="BF50" s="5">
        <f t="shared" si="12"/>
        <v>31</v>
      </c>
      <c r="BG50" s="5">
        <f t="shared" si="12"/>
        <v>31</v>
      </c>
      <c r="BH50" s="5">
        <f t="shared" si="12"/>
        <v>31</v>
      </c>
      <c r="BI50" s="5">
        <f t="shared" si="12"/>
        <v>31</v>
      </c>
      <c r="BJ50" s="5">
        <f t="shared" si="12"/>
        <v>31</v>
      </c>
      <c r="BK50" s="5">
        <f t="shared" si="12"/>
        <v>31</v>
      </c>
      <c r="BL50" s="5">
        <f t="shared" si="12"/>
        <v>31</v>
      </c>
      <c r="BM50" s="5">
        <f t="shared" si="12"/>
        <v>31</v>
      </c>
      <c r="BN50" s="5">
        <f t="shared" si="12"/>
        <v>31</v>
      </c>
      <c r="BO50" s="5">
        <f t="shared" si="12"/>
        <v>31</v>
      </c>
      <c r="BP50" s="5">
        <f t="shared" ref="BP50:EA50" si="13">BP19</f>
        <v>31</v>
      </c>
      <c r="BQ50" s="5">
        <f t="shared" si="13"/>
        <v>31</v>
      </c>
      <c r="BR50" s="5">
        <f t="shared" si="13"/>
        <v>31</v>
      </c>
      <c r="BS50" s="5">
        <f t="shared" si="13"/>
        <v>31</v>
      </c>
      <c r="BT50" s="5">
        <f t="shared" si="13"/>
        <v>31</v>
      </c>
      <c r="BU50" s="5">
        <f t="shared" si="13"/>
        <v>31</v>
      </c>
      <c r="BV50" s="5">
        <f t="shared" si="13"/>
        <v>31</v>
      </c>
      <c r="BW50" s="5">
        <f t="shared" si="13"/>
        <v>31</v>
      </c>
      <c r="BX50" s="5">
        <f t="shared" si="13"/>
        <v>31</v>
      </c>
      <c r="BY50" s="5">
        <f t="shared" si="13"/>
        <v>31</v>
      </c>
      <c r="BZ50" s="5">
        <f t="shared" si="13"/>
        <v>31</v>
      </c>
      <c r="CA50" s="5">
        <f t="shared" si="13"/>
        <v>31</v>
      </c>
      <c r="CB50" s="5">
        <f t="shared" si="13"/>
        <v>31</v>
      </c>
      <c r="CC50" s="5">
        <f t="shared" si="13"/>
        <v>31</v>
      </c>
      <c r="CD50" s="5">
        <f t="shared" si="13"/>
        <v>31</v>
      </c>
      <c r="CE50" s="5">
        <f t="shared" si="13"/>
        <v>31</v>
      </c>
      <c r="CF50" s="5">
        <f t="shared" si="13"/>
        <v>31</v>
      </c>
      <c r="CG50" s="5">
        <f t="shared" si="13"/>
        <v>31</v>
      </c>
      <c r="CH50" s="5">
        <f t="shared" si="13"/>
        <v>31</v>
      </c>
      <c r="CI50" s="5">
        <f t="shared" si="13"/>
        <v>31</v>
      </c>
      <c r="CJ50" s="5">
        <f t="shared" si="13"/>
        <v>31</v>
      </c>
      <c r="CK50" s="5">
        <f t="shared" si="13"/>
        <v>31</v>
      </c>
      <c r="CL50" s="5">
        <f t="shared" si="13"/>
        <v>31</v>
      </c>
      <c r="CM50" s="5">
        <f t="shared" si="13"/>
        <v>31</v>
      </c>
      <c r="CN50" s="5">
        <f t="shared" si="13"/>
        <v>93</v>
      </c>
      <c r="CO50" s="5">
        <f t="shared" si="13"/>
        <v>93</v>
      </c>
      <c r="CP50" s="5">
        <f t="shared" si="13"/>
        <v>93</v>
      </c>
      <c r="CQ50" s="5">
        <f t="shared" si="13"/>
        <v>93</v>
      </c>
      <c r="CR50" s="5">
        <f t="shared" si="13"/>
        <v>93</v>
      </c>
      <c r="CS50" s="5">
        <f t="shared" si="13"/>
        <v>93</v>
      </c>
      <c r="CT50" s="5">
        <f t="shared" si="13"/>
        <v>93</v>
      </c>
      <c r="CU50" s="5">
        <f t="shared" si="13"/>
        <v>93</v>
      </c>
      <c r="CV50" s="5">
        <f t="shared" si="13"/>
        <v>93</v>
      </c>
      <c r="CW50" s="5">
        <f t="shared" si="13"/>
        <v>93</v>
      </c>
      <c r="CX50" s="5">
        <f t="shared" si="13"/>
        <v>93</v>
      </c>
      <c r="CY50" s="5">
        <f t="shared" si="13"/>
        <v>93</v>
      </c>
      <c r="CZ50" s="5">
        <f t="shared" si="13"/>
        <v>93</v>
      </c>
      <c r="DA50" s="5">
        <f t="shared" si="13"/>
        <v>93</v>
      </c>
      <c r="DB50" s="5">
        <f t="shared" si="13"/>
        <v>93</v>
      </c>
      <c r="DC50" s="5">
        <f t="shared" si="13"/>
        <v>93</v>
      </c>
      <c r="DD50" s="5">
        <f t="shared" si="13"/>
        <v>93</v>
      </c>
      <c r="DE50" s="5">
        <f t="shared" si="13"/>
        <v>93</v>
      </c>
      <c r="DF50" s="5">
        <f t="shared" si="13"/>
        <v>93</v>
      </c>
      <c r="DG50" s="5">
        <f t="shared" si="13"/>
        <v>93</v>
      </c>
      <c r="DH50" s="5">
        <f t="shared" si="13"/>
        <v>93</v>
      </c>
      <c r="DI50" s="5">
        <f t="shared" si="13"/>
        <v>93</v>
      </c>
      <c r="DJ50" s="5">
        <f t="shared" si="13"/>
        <v>93</v>
      </c>
      <c r="DK50" s="5">
        <f t="shared" si="13"/>
        <v>93</v>
      </c>
      <c r="DL50" s="5">
        <f t="shared" si="13"/>
        <v>93</v>
      </c>
      <c r="DM50" s="5">
        <f t="shared" si="13"/>
        <v>93</v>
      </c>
      <c r="DN50" s="5">
        <f t="shared" si="13"/>
        <v>93</v>
      </c>
      <c r="DO50" s="5">
        <f t="shared" si="13"/>
        <v>93</v>
      </c>
      <c r="DP50" s="5">
        <f t="shared" si="13"/>
        <v>93</v>
      </c>
      <c r="DQ50" s="5">
        <f t="shared" si="13"/>
        <v>93</v>
      </c>
      <c r="DR50" s="5">
        <f t="shared" si="13"/>
        <v>93</v>
      </c>
      <c r="DS50" s="5">
        <f t="shared" si="13"/>
        <v>93</v>
      </c>
      <c r="DT50" s="5">
        <f t="shared" si="13"/>
        <v>93</v>
      </c>
      <c r="DU50" s="5">
        <f t="shared" si="13"/>
        <v>93</v>
      </c>
      <c r="DV50" s="5">
        <f t="shared" si="13"/>
        <v>93</v>
      </c>
      <c r="DW50" s="5">
        <f t="shared" si="13"/>
        <v>93</v>
      </c>
      <c r="DX50" s="5">
        <f t="shared" si="13"/>
        <v>93</v>
      </c>
      <c r="DY50" s="5">
        <f t="shared" si="13"/>
        <v>93</v>
      </c>
      <c r="DZ50" s="5">
        <f t="shared" si="13"/>
        <v>93</v>
      </c>
      <c r="EA50" s="5">
        <f t="shared" si="13"/>
        <v>132</v>
      </c>
      <c r="EB50" s="5">
        <f t="shared" ref="EB50:GM50" si="14">EB19</f>
        <v>132</v>
      </c>
      <c r="EC50" s="5">
        <f t="shared" si="14"/>
        <v>132</v>
      </c>
      <c r="ED50" s="5">
        <f t="shared" si="14"/>
        <v>132</v>
      </c>
      <c r="EE50" s="5">
        <f t="shared" si="14"/>
        <v>132</v>
      </c>
      <c r="EF50" s="5">
        <f t="shared" si="14"/>
        <v>132</v>
      </c>
      <c r="EG50" s="5">
        <f t="shared" si="14"/>
        <v>132</v>
      </c>
      <c r="EH50" s="5">
        <f t="shared" si="14"/>
        <v>132</v>
      </c>
      <c r="EI50" s="5">
        <f t="shared" si="14"/>
        <v>132</v>
      </c>
      <c r="EJ50" s="5">
        <f t="shared" si="14"/>
        <v>132</v>
      </c>
      <c r="EK50" s="5">
        <f t="shared" si="14"/>
        <v>175</v>
      </c>
      <c r="EL50" s="5">
        <f t="shared" si="14"/>
        <v>175</v>
      </c>
      <c r="EM50" s="5">
        <f t="shared" si="14"/>
        <v>175</v>
      </c>
      <c r="EN50" s="5">
        <f t="shared" si="14"/>
        <v>175</v>
      </c>
      <c r="EO50" s="5">
        <f t="shared" si="14"/>
        <v>175</v>
      </c>
      <c r="EP50" s="5">
        <f t="shared" si="14"/>
        <v>175</v>
      </c>
      <c r="EQ50" s="5">
        <f t="shared" si="14"/>
        <v>175</v>
      </c>
      <c r="ER50" s="5">
        <f t="shared" si="14"/>
        <v>219</v>
      </c>
      <c r="ES50" s="5">
        <f t="shared" si="14"/>
        <v>219</v>
      </c>
      <c r="ET50" s="5">
        <f t="shared" si="14"/>
        <v>219</v>
      </c>
      <c r="EU50" s="5">
        <f t="shared" si="14"/>
        <v>219</v>
      </c>
      <c r="EV50" s="5">
        <f t="shared" si="14"/>
        <v>219</v>
      </c>
      <c r="EW50" s="5">
        <f t="shared" si="14"/>
        <v>219</v>
      </c>
      <c r="EX50" s="5">
        <f t="shared" si="14"/>
        <v>219</v>
      </c>
      <c r="EY50" s="5">
        <f t="shared" si="14"/>
        <v>219</v>
      </c>
      <c r="EZ50" s="5">
        <f t="shared" si="14"/>
        <v>219</v>
      </c>
      <c r="FA50" s="5">
        <f t="shared" si="14"/>
        <v>219</v>
      </c>
      <c r="FB50" s="5">
        <f t="shared" si="14"/>
        <v>219</v>
      </c>
      <c r="FC50" s="5">
        <f t="shared" si="14"/>
        <v>219</v>
      </c>
      <c r="FD50" s="5">
        <f t="shared" si="14"/>
        <v>219</v>
      </c>
      <c r="FE50" s="5">
        <f t="shared" si="14"/>
        <v>219</v>
      </c>
      <c r="FF50" s="5">
        <f t="shared" si="14"/>
        <v>219</v>
      </c>
      <c r="FG50" s="5">
        <f t="shared" si="14"/>
        <v>219</v>
      </c>
      <c r="FH50" s="5">
        <f t="shared" si="14"/>
        <v>219</v>
      </c>
      <c r="FI50" s="5">
        <f t="shared" si="14"/>
        <v>219</v>
      </c>
      <c r="FJ50" s="5">
        <f t="shared" si="14"/>
        <v>219</v>
      </c>
      <c r="FK50" s="5">
        <f t="shared" si="14"/>
        <v>219</v>
      </c>
      <c r="FL50" s="5">
        <f t="shared" si="14"/>
        <v>219</v>
      </c>
      <c r="FM50" s="5">
        <f t="shared" si="14"/>
        <v>219</v>
      </c>
      <c r="FN50" s="5">
        <f t="shared" si="14"/>
        <v>31</v>
      </c>
      <c r="FO50" s="5">
        <f t="shared" si="14"/>
        <v>31</v>
      </c>
      <c r="FP50" s="5">
        <f t="shared" si="14"/>
        <v>31</v>
      </c>
      <c r="FQ50" s="5">
        <f t="shared" si="14"/>
        <v>31</v>
      </c>
      <c r="FR50" s="5">
        <f t="shared" si="14"/>
        <v>31</v>
      </c>
      <c r="FS50" s="5">
        <f t="shared" si="14"/>
        <v>31</v>
      </c>
      <c r="FT50" s="5">
        <f t="shared" si="14"/>
        <v>31</v>
      </c>
      <c r="FU50" s="5">
        <f t="shared" si="14"/>
        <v>31</v>
      </c>
      <c r="FV50" s="5">
        <f t="shared" si="14"/>
        <v>264</v>
      </c>
      <c r="FW50" s="5">
        <f t="shared" si="14"/>
        <v>264</v>
      </c>
      <c r="FX50" s="5">
        <f t="shared" si="14"/>
        <v>264</v>
      </c>
      <c r="FY50" s="5">
        <f t="shared" si="14"/>
        <v>264</v>
      </c>
      <c r="FZ50" s="5">
        <f t="shared" si="14"/>
        <v>264</v>
      </c>
      <c r="GA50" s="5">
        <f t="shared" si="14"/>
        <v>264</v>
      </c>
      <c r="GB50" s="5">
        <f t="shared" si="14"/>
        <v>264</v>
      </c>
      <c r="GC50" s="5">
        <f t="shared" si="14"/>
        <v>264</v>
      </c>
      <c r="GD50" s="5">
        <f t="shared" si="14"/>
        <v>264</v>
      </c>
      <c r="GE50" s="5">
        <f t="shared" si="14"/>
        <v>264</v>
      </c>
      <c r="GF50" s="5">
        <f t="shared" si="14"/>
        <v>264</v>
      </c>
      <c r="GG50" s="5">
        <f t="shared" si="14"/>
        <v>264</v>
      </c>
      <c r="GH50" s="5">
        <f t="shared" si="14"/>
        <v>264</v>
      </c>
      <c r="GI50" s="5">
        <f t="shared" si="14"/>
        <v>264</v>
      </c>
      <c r="GJ50" s="5">
        <f t="shared" si="14"/>
        <v>264</v>
      </c>
      <c r="GK50" s="5">
        <f t="shared" si="14"/>
        <v>264</v>
      </c>
      <c r="GL50" s="5">
        <f t="shared" si="14"/>
        <v>264</v>
      </c>
      <c r="GM50" s="5">
        <f t="shared" si="14"/>
        <v>264</v>
      </c>
      <c r="GN50" s="5">
        <f t="shared" ref="GN50:HJ50" si="15">GN19</f>
        <v>264</v>
      </c>
      <c r="GO50" s="5">
        <f t="shared" si="15"/>
        <v>264</v>
      </c>
      <c r="GP50" s="5">
        <f t="shared" si="15"/>
        <v>264</v>
      </c>
      <c r="GQ50" s="5">
        <f t="shared" si="15"/>
        <v>264</v>
      </c>
      <c r="GR50" s="5">
        <f t="shared" si="15"/>
        <v>264</v>
      </c>
      <c r="GS50" s="5">
        <f t="shared" si="15"/>
        <v>264</v>
      </c>
      <c r="GT50" s="5">
        <f t="shared" si="15"/>
        <v>264</v>
      </c>
      <c r="GU50" s="5">
        <f t="shared" si="15"/>
        <v>264</v>
      </c>
      <c r="GV50" s="5">
        <f t="shared" si="15"/>
        <v>264</v>
      </c>
      <c r="GW50" s="5">
        <f t="shared" si="15"/>
        <v>264</v>
      </c>
      <c r="GX50" s="5">
        <f t="shared" si="15"/>
        <v>264</v>
      </c>
      <c r="GY50" s="5">
        <f t="shared" si="15"/>
        <v>264</v>
      </c>
      <c r="GZ50" s="5">
        <f t="shared" si="15"/>
        <v>264</v>
      </c>
      <c r="HA50" s="5">
        <f t="shared" si="15"/>
        <v>264</v>
      </c>
      <c r="HB50" s="5">
        <f t="shared" si="15"/>
        <v>264</v>
      </c>
      <c r="HC50" s="5">
        <f t="shared" si="15"/>
        <v>264</v>
      </c>
      <c r="HD50" s="5">
        <f t="shared" si="15"/>
        <v>264</v>
      </c>
      <c r="HE50" s="5">
        <f t="shared" si="15"/>
        <v>264</v>
      </c>
      <c r="HF50" s="5">
        <f t="shared" si="15"/>
        <v>264</v>
      </c>
      <c r="HG50" s="5">
        <f t="shared" si="15"/>
        <v>264</v>
      </c>
      <c r="HH50" s="5">
        <f t="shared" si="15"/>
        <v>264</v>
      </c>
      <c r="HI50" s="5">
        <f t="shared" si="15"/>
        <v>264</v>
      </c>
      <c r="HJ50" s="5">
        <f t="shared" si="15"/>
        <v>264</v>
      </c>
    </row>
    <row r="51" spans="1:218" s="13" customFormat="1" x14ac:dyDescent="0.2">
      <c r="A51" s="3" t="s">
        <v>21</v>
      </c>
      <c r="B51" s="26" t="s">
        <v>19</v>
      </c>
      <c r="C51" s="27"/>
      <c r="D51" s="27"/>
      <c r="E51" s="25">
        <f t="shared" ref="E51:BP51" si="16">1-(E43*$C$43-SUMPRODUCT(E44:E48,$C$44:$C$48)+$C$43*E47)/(E43*$C$43)</f>
        <v>2.6296168264577258E-2</v>
      </c>
      <c r="F51" s="25">
        <f t="shared" si="16"/>
        <v>2.4502847108763826E-2</v>
      </c>
      <c r="G51" s="25">
        <f t="shared" si="16"/>
        <v>2.4116422539922522E-2</v>
      </c>
      <c r="H51" s="25">
        <f t="shared" si="16"/>
        <v>2.3887520817044816E-2</v>
      </c>
      <c r="I51" s="25">
        <f t="shared" si="16"/>
        <v>2.4159587113577907E-2</v>
      </c>
      <c r="J51" s="25">
        <f t="shared" si="16"/>
        <v>2.3914755223437445E-2</v>
      </c>
      <c r="K51" s="25">
        <f t="shared" si="16"/>
        <v>2.3588771437706546E-2</v>
      </c>
      <c r="L51" s="25">
        <f t="shared" si="16"/>
        <v>2.3264687123352168E-2</v>
      </c>
      <c r="M51" s="25">
        <f t="shared" si="16"/>
        <v>2.3849716567773127E-2</v>
      </c>
      <c r="N51" s="25">
        <f t="shared" si="16"/>
        <v>2.1791237920074757E-2</v>
      </c>
      <c r="O51" s="25">
        <f t="shared" si="16"/>
        <v>2.2465461292609623E-2</v>
      </c>
      <c r="P51" s="25">
        <f t="shared" si="16"/>
        <v>2.2405269508389947E-2</v>
      </c>
      <c r="Q51" s="25">
        <f t="shared" si="16"/>
        <v>2.320042246280396E-2</v>
      </c>
      <c r="R51" s="25">
        <f t="shared" si="16"/>
        <v>2.286921862369351E-2</v>
      </c>
      <c r="S51" s="25">
        <f t="shared" si="16"/>
        <v>2.2841515299695359E-2</v>
      </c>
      <c r="T51" s="25">
        <f t="shared" si="16"/>
        <v>2.2906082710059006E-2</v>
      </c>
      <c r="U51" s="25">
        <f t="shared" si="16"/>
        <v>2.278717563349475E-2</v>
      </c>
      <c r="V51" s="25">
        <f t="shared" si="16"/>
        <v>2.2943110224525221E-2</v>
      </c>
      <c r="W51" s="25">
        <f t="shared" si="16"/>
        <v>2.2559508450306853E-2</v>
      </c>
      <c r="X51" s="25">
        <f t="shared" si="16"/>
        <v>2.476102190893148E-2</v>
      </c>
      <c r="Y51" s="25">
        <f t="shared" si="16"/>
        <v>2.3094036709271792E-2</v>
      </c>
      <c r="Z51" s="25">
        <f t="shared" si="16"/>
        <v>2.5072209375843757E-2</v>
      </c>
      <c r="AA51" s="25">
        <f t="shared" si="16"/>
        <v>2.5510353369438632E-2</v>
      </c>
      <c r="AB51" s="25">
        <f t="shared" si="16"/>
        <v>2.5369874069989473E-2</v>
      </c>
      <c r="AC51" s="25">
        <f t="shared" si="16"/>
        <v>2.5398384836415766E-2</v>
      </c>
      <c r="AD51" s="25">
        <f t="shared" si="16"/>
        <v>2.5764356508331532E-2</v>
      </c>
      <c r="AE51" s="25">
        <f t="shared" si="16"/>
        <v>2.5549460442254035E-2</v>
      </c>
      <c r="AF51" s="25">
        <f t="shared" si="16"/>
        <v>2.5055226676238718E-2</v>
      </c>
      <c r="AG51" s="25">
        <f t="shared" si="16"/>
        <v>2.5068135392482871E-2</v>
      </c>
      <c r="AH51" s="25">
        <f t="shared" si="16"/>
        <v>2.5289796403493159E-2</v>
      </c>
      <c r="AI51" s="25">
        <f t="shared" si="16"/>
        <v>2.1158936034417986E-2</v>
      </c>
      <c r="AJ51" s="25">
        <f t="shared" si="16"/>
        <v>2.6997368900383623E-2</v>
      </c>
      <c r="AK51" s="25">
        <f t="shared" si="16"/>
        <v>3.0193437152633895E-2</v>
      </c>
      <c r="AL51" s="25">
        <f t="shared" si="16"/>
        <v>3.2043143830387533E-2</v>
      </c>
      <c r="AM51" s="25">
        <f t="shared" si="16"/>
        <v>3.1546667991789956E-2</v>
      </c>
      <c r="AN51" s="25">
        <f t="shared" si="16"/>
        <v>3.1890859859758813E-2</v>
      </c>
      <c r="AO51" s="25">
        <f t="shared" si="16"/>
        <v>3.1562199704699756E-2</v>
      </c>
      <c r="AP51" s="25">
        <f t="shared" si="16"/>
        <v>3.1479360739358642E-2</v>
      </c>
      <c r="AQ51" s="25">
        <f t="shared" si="16"/>
        <v>3.1194500441731443E-2</v>
      </c>
      <c r="AR51" s="25">
        <f t="shared" si="16"/>
        <v>2.2363160661464709E-2</v>
      </c>
      <c r="AS51" s="25">
        <f t="shared" si="16"/>
        <v>2.3499153144261209E-2</v>
      </c>
      <c r="AT51" s="25">
        <f t="shared" si="16"/>
        <v>2.4827169739269794E-2</v>
      </c>
      <c r="AU51" s="25">
        <f t="shared" si="16"/>
        <v>2.5696891850526593E-2</v>
      </c>
      <c r="AV51" s="25">
        <f t="shared" si="16"/>
        <v>2.5635113532516685E-2</v>
      </c>
      <c r="AW51" s="25">
        <f t="shared" si="16"/>
        <v>2.5614059137598733E-2</v>
      </c>
      <c r="AX51" s="25">
        <f t="shared" si="16"/>
        <v>2.5702494769587081E-2</v>
      </c>
      <c r="AY51" s="25">
        <f t="shared" si="16"/>
        <v>2.4786265811479691E-2</v>
      </c>
      <c r="AZ51" s="25">
        <f t="shared" si="16"/>
        <v>2.4769277049600302E-2</v>
      </c>
      <c r="BA51" s="25">
        <f t="shared" si="16"/>
        <v>3.2669488675501901E-2</v>
      </c>
      <c r="BB51" s="25">
        <f t="shared" si="16"/>
        <v>4.2968263434363219E-2</v>
      </c>
      <c r="BC51" s="25">
        <f t="shared" si="16"/>
        <v>4.0236545895422582E-2</v>
      </c>
      <c r="BD51" s="25">
        <f t="shared" si="16"/>
        <v>4.0447606401538549E-2</v>
      </c>
      <c r="BE51" s="25">
        <f t="shared" si="16"/>
        <v>4.1253300311905661E-2</v>
      </c>
      <c r="BF51" s="25">
        <f t="shared" si="16"/>
        <v>4.2175973004457634E-2</v>
      </c>
      <c r="BG51" s="25">
        <f t="shared" si="16"/>
        <v>4.1922366787144671E-2</v>
      </c>
      <c r="BH51" s="25">
        <f t="shared" si="16"/>
        <v>4.0602050496050479E-2</v>
      </c>
      <c r="BI51" s="25">
        <f t="shared" si="16"/>
        <v>0.15311752085608477</v>
      </c>
      <c r="BJ51" s="25">
        <f t="shared" si="16"/>
        <v>3.2991200819467825E-2</v>
      </c>
      <c r="BK51" s="25">
        <f t="shared" si="16"/>
        <v>3.273126745782251E-2</v>
      </c>
      <c r="BL51" s="25">
        <f t="shared" si="16"/>
        <v>2.4892470918968734E-2</v>
      </c>
      <c r="BM51" s="25">
        <f t="shared" si="16"/>
        <v>1.9471505303013115E-2</v>
      </c>
      <c r="BN51" s="25">
        <f t="shared" si="16"/>
        <v>2.449732653393466E-2</v>
      </c>
      <c r="BO51" s="25">
        <f t="shared" si="16"/>
        <v>3.2993782004825944E-2</v>
      </c>
      <c r="BP51" s="25">
        <f t="shared" si="16"/>
        <v>3.3659184492938254E-2</v>
      </c>
      <c r="BQ51" s="25">
        <f t="shared" ref="BQ51:EB51" si="17">1-(BQ43*$C$43-SUMPRODUCT(BQ44:BQ48,$C$44:$C$48)+$C$43*BQ47)/(BQ43*$C$43)</f>
        <v>3.3754349018639607E-2</v>
      </c>
      <c r="BR51" s="25">
        <f t="shared" si="17"/>
        <v>3.3525887434962209E-2</v>
      </c>
      <c r="BS51" s="25">
        <f t="shared" si="17"/>
        <v>3.3705476163109704E-2</v>
      </c>
      <c r="BT51" s="25">
        <f t="shared" si="17"/>
        <v>3.3779160042301415E-2</v>
      </c>
      <c r="BU51" s="25">
        <f t="shared" si="17"/>
        <v>3.3722877240670246E-2</v>
      </c>
      <c r="BV51" s="25">
        <f t="shared" si="17"/>
        <v>4.0689635409374536E-2</v>
      </c>
      <c r="BW51" s="25">
        <f t="shared" si="17"/>
        <v>3.397614984801034E-2</v>
      </c>
      <c r="BX51" s="25">
        <f t="shared" si="17"/>
        <v>4.0770729234667957E-2</v>
      </c>
      <c r="BY51" s="25">
        <f t="shared" si="17"/>
        <v>4.0658163631405619E-2</v>
      </c>
      <c r="BZ51" s="25">
        <f t="shared" si="17"/>
        <v>4.094623839386724E-2</v>
      </c>
      <c r="CA51" s="25">
        <f t="shared" si="17"/>
        <v>4.0728517133444719E-2</v>
      </c>
      <c r="CB51" s="25">
        <f t="shared" si="17"/>
        <v>3.42327528325026E-2</v>
      </c>
      <c r="CC51" s="25">
        <f t="shared" si="17"/>
        <v>4.0869224137522031E-2</v>
      </c>
      <c r="CD51" s="25">
        <f t="shared" si="17"/>
        <v>3.3666594439039521E-2</v>
      </c>
      <c r="CE51" s="25">
        <f t="shared" si="17"/>
        <v>3.3617721583510174E-2</v>
      </c>
      <c r="CF51" s="25">
        <f t="shared" si="17"/>
        <v>3.4229422455349545E-2</v>
      </c>
      <c r="CG51" s="25">
        <f t="shared" si="17"/>
        <v>3.4317177034948743E-2</v>
      </c>
      <c r="CH51" s="25">
        <f t="shared" si="17"/>
        <v>3.442974263821108E-2</v>
      </c>
      <c r="CI51" s="25">
        <f t="shared" si="17"/>
        <v>3.4246823532910531E-2</v>
      </c>
      <c r="CJ51" s="25">
        <f t="shared" si="17"/>
        <v>3.4204611431686849E-2</v>
      </c>
      <c r="CK51" s="25">
        <f t="shared" si="17"/>
        <v>4.1174699977544083E-2</v>
      </c>
      <c r="CL51" s="25">
        <f t="shared" si="17"/>
        <v>3.4640803144327048E-2</v>
      </c>
      <c r="CM51" s="25">
        <f t="shared" si="17"/>
        <v>3.4295696388439989E-2</v>
      </c>
      <c r="CN51" s="25">
        <f t="shared" si="17"/>
        <v>2.6341940699641353E-2</v>
      </c>
      <c r="CO51" s="25">
        <f t="shared" si="17"/>
        <v>2.5131681364578662E-2</v>
      </c>
      <c r="CP51" s="25">
        <f t="shared" si="17"/>
        <v>2.5354970968678558E-2</v>
      </c>
      <c r="CQ51" s="25">
        <f t="shared" si="17"/>
        <v>2.8598160545064921E-2</v>
      </c>
      <c r="CR51" s="25">
        <f t="shared" si="17"/>
        <v>2.6965346823291769E-2</v>
      </c>
      <c r="CS51" s="25">
        <f t="shared" si="17"/>
        <v>2.4146745115211643E-2</v>
      </c>
      <c r="CT51" s="25">
        <f t="shared" si="17"/>
        <v>2.4332169091270894E-2</v>
      </c>
      <c r="CU51" s="25">
        <f t="shared" si="17"/>
        <v>2.4553835385354938E-2</v>
      </c>
      <c r="CV51" s="25">
        <f t="shared" si="17"/>
        <v>2.4736049097067947E-2</v>
      </c>
      <c r="CW51" s="25">
        <f t="shared" si="17"/>
        <v>2.4947291120948734E-2</v>
      </c>
      <c r="CX51" s="25">
        <f t="shared" si="17"/>
        <v>2.5046319315458532E-2</v>
      </c>
      <c r="CY51" s="25">
        <f t="shared" si="17"/>
        <v>2.5398563225613069E-2</v>
      </c>
      <c r="CZ51" s="25">
        <f t="shared" si="17"/>
        <v>2.6401931228205666E-2</v>
      </c>
      <c r="DA51" s="25">
        <f t="shared" si="17"/>
        <v>2.6109124624714819E-2</v>
      </c>
      <c r="DB51" s="25">
        <f t="shared" si="17"/>
        <v>2.3953000689493686E-2</v>
      </c>
      <c r="DC51" s="25">
        <f t="shared" si="17"/>
        <v>2.488985568504043E-2</v>
      </c>
      <c r="DD51" s="25">
        <f t="shared" si="17"/>
        <v>2.46907971744319E-2</v>
      </c>
      <c r="DE51" s="25">
        <f t="shared" si="17"/>
        <v>2.6135464283596588E-2</v>
      </c>
      <c r="DF51" s="25">
        <f t="shared" si="17"/>
        <v>2.5850873807552577E-2</v>
      </c>
      <c r="DG51" s="25">
        <f t="shared" si="17"/>
        <v>2.6876572982670099E-2</v>
      </c>
      <c r="DH51" s="25">
        <f t="shared" si="17"/>
        <v>2.3912031491741814E-2</v>
      </c>
      <c r="DI51" s="25">
        <f t="shared" si="17"/>
        <v>2.4272353223867671E-2</v>
      </c>
      <c r="DJ51" s="25">
        <f t="shared" si="17"/>
        <v>2.2211321708171083E-2</v>
      </c>
      <c r="DK51" s="25">
        <f t="shared" si="17"/>
        <v>2.2383526066106385E-2</v>
      </c>
      <c r="DL51" s="25">
        <f t="shared" si="17"/>
        <v>2.1836746625491954E-2</v>
      </c>
      <c r="DM51" s="25">
        <f t="shared" si="17"/>
        <v>2.2874491008405884E-2</v>
      </c>
      <c r="DN51" s="25">
        <f t="shared" si="17"/>
        <v>2.1698680765036671E-2</v>
      </c>
      <c r="DO51" s="25">
        <f t="shared" si="17"/>
        <v>2.3519543894474304E-2</v>
      </c>
      <c r="DP51" s="25">
        <f t="shared" si="17"/>
        <v>2.2022410856815555E-2</v>
      </c>
      <c r="DQ51" s="25">
        <f t="shared" si="17"/>
        <v>1.9036855654010587E-2</v>
      </c>
      <c r="DR51" s="25">
        <f t="shared" si="17"/>
        <v>2.0500466637770276E-2</v>
      </c>
      <c r="DS51" s="25">
        <f t="shared" si="17"/>
        <v>2.1037959862823197E-2</v>
      </c>
      <c r="DT51" s="25">
        <f t="shared" si="17"/>
        <v>1.8648956630995084E-2</v>
      </c>
      <c r="DU51" s="25">
        <f t="shared" si="17"/>
        <v>2.1446673442982567E-2</v>
      </c>
      <c r="DV51" s="25">
        <f t="shared" si="17"/>
        <v>1.7965317351093191E-2</v>
      </c>
      <c r="DW51" s="25">
        <f t="shared" si="17"/>
        <v>2.0326260409079699E-2</v>
      </c>
      <c r="DX51" s="25">
        <f t="shared" si="17"/>
        <v>2.0676121515316281E-2</v>
      </c>
      <c r="DY51" s="25">
        <f t="shared" si="17"/>
        <v>2.0349006498030175E-2</v>
      </c>
      <c r="DZ51" s="25">
        <f t="shared" si="17"/>
        <v>2.0761274920012007E-2</v>
      </c>
      <c r="EA51" s="25">
        <f t="shared" si="17"/>
        <v>1.5550131687680269E-2</v>
      </c>
      <c r="EB51" s="25">
        <f t="shared" si="17"/>
        <v>1.8934139945985251E-2</v>
      </c>
      <c r="EC51" s="25">
        <f t="shared" ref="EC51:GN51" si="18">1-(EC43*$C$43-SUMPRODUCT(EC44:EC48,$C$44:$C$48)+$C$43*EC47)/(EC43*$C$43)</f>
        <v>1.2229058799640091E-2</v>
      </c>
      <c r="ED51" s="25">
        <f t="shared" si="18"/>
        <v>1.1774373512015268E-2</v>
      </c>
      <c r="EE51" s="25">
        <f t="shared" si="18"/>
        <v>1.2218801495753051E-2</v>
      </c>
      <c r="EF51" s="25">
        <f t="shared" si="18"/>
        <v>1.2059512699939323E-2</v>
      </c>
      <c r="EG51" s="25">
        <f t="shared" si="18"/>
        <v>1.2005775845895683E-2</v>
      </c>
      <c r="EH51" s="25">
        <f t="shared" si="18"/>
        <v>1.175813475174281E-2</v>
      </c>
      <c r="EI51" s="25">
        <f t="shared" si="18"/>
        <v>1.1791573155446211E-2</v>
      </c>
      <c r="EJ51" s="25">
        <f t="shared" si="18"/>
        <v>1.1603866529155793E-2</v>
      </c>
      <c r="EK51" s="25">
        <f t="shared" si="18"/>
        <v>8.8266331436559486E-3</v>
      </c>
      <c r="EL51" s="25">
        <f t="shared" si="18"/>
        <v>1.0046524777189592E-2</v>
      </c>
      <c r="EM51" s="25">
        <f t="shared" si="18"/>
        <v>1.01683242253372E-2</v>
      </c>
      <c r="EN51" s="25">
        <f t="shared" si="18"/>
        <v>1.0445025432613386E-2</v>
      </c>
      <c r="EO51" s="25">
        <f t="shared" si="18"/>
        <v>1.0356310159220672E-2</v>
      </c>
      <c r="EP51" s="25">
        <f t="shared" si="18"/>
        <v>1.0468383011649429E-2</v>
      </c>
      <c r="EQ51" s="25">
        <f t="shared" si="18"/>
        <v>1.051826697930891E-2</v>
      </c>
      <c r="ER51" s="25">
        <f t="shared" si="18"/>
        <v>7.9141416397293662E-3</v>
      </c>
      <c r="ES51" s="25">
        <f t="shared" si="18"/>
        <v>7.8165811707453514E-3</v>
      </c>
      <c r="ET51" s="25">
        <f t="shared" si="18"/>
        <v>7.8240948727417159E-3</v>
      </c>
      <c r="EU51" s="25">
        <f t="shared" si="18"/>
        <v>7.8367174680868956E-3</v>
      </c>
      <c r="EV51" s="25">
        <f t="shared" si="18"/>
        <v>7.9776127209941761E-3</v>
      </c>
      <c r="EW51" s="25">
        <f t="shared" si="18"/>
        <v>7.8827563367115383E-3</v>
      </c>
      <c r="EX51" s="25">
        <f t="shared" si="18"/>
        <v>7.8733902033596426E-3</v>
      </c>
      <c r="EY51" s="25">
        <f t="shared" si="18"/>
        <v>7.8821588113300312E-3</v>
      </c>
      <c r="EZ51" s="25">
        <f t="shared" si="18"/>
        <v>7.858108671402575E-3</v>
      </c>
      <c r="FA51" s="25">
        <f t="shared" si="18"/>
        <v>7.9276600097837324E-3</v>
      </c>
      <c r="FB51" s="25">
        <f t="shared" si="18"/>
        <v>7.8120099475671445E-3</v>
      </c>
      <c r="FC51" s="25">
        <f t="shared" si="18"/>
        <v>7.8050339157417215E-3</v>
      </c>
      <c r="FD51" s="25">
        <f t="shared" si="18"/>
        <v>7.7747396869130014E-3</v>
      </c>
      <c r="FE51" s="25">
        <f t="shared" si="18"/>
        <v>7.728640963077571E-3</v>
      </c>
      <c r="FF51" s="25">
        <f t="shared" si="18"/>
        <v>7.6831996198345465E-3</v>
      </c>
      <c r="FG51" s="25">
        <f t="shared" si="18"/>
        <v>7.8014340563310469E-3</v>
      </c>
      <c r="FH51" s="25">
        <f t="shared" si="18"/>
        <v>7.7287606734991465E-3</v>
      </c>
      <c r="FI51" s="25">
        <f t="shared" si="18"/>
        <v>7.6226111621773285E-3</v>
      </c>
      <c r="FJ51" s="25">
        <f t="shared" si="18"/>
        <v>7.6061345794570245E-3</v>
      </c>
      <c r="FK51" s="25">
        <f t="shared" si="18"/>
        <v>7.5385700899740504E-3</v>
      </c>
      <c r="FL51" s="25">
        <f t="shared" si="18"/>
        <v>7.4829708152440721E-3</v>
      </c>
      <c r="FM51" s="25">
        <f t="shared" si="18"/>
        <v>7.3901012798597288E-3</v>
      </c>
      <c r="FN51" s="25">
        <f t="shared" si="18"/>
        <v>9.5104935232388499E-3</v>
      </c>
      <c r="FO51" s="25">
        <f t="shared" si="18"/>
        <v>4.9259737640345858E-3</v>
      </c>
      <c r="FP51" s="25">
        <f t="shared" si="18"/>
        <v>6.4799317448175353E-3</v>
      </c>
      <c r="FQ51" s="25">
        <f t="shared" si="18"/>
        <v>6.067749289110469E-3</v>
      </c>
      <c r="FR51" s="25">
        <f t="shared" si="18"/>
        <v>6.0995957141062318E-3</v>
      </c>
      <c r="FS51" s="25">
        <f t="shared" si="18"/>
        <v>6.2211649795188562E-3</v>
      </c>
      <c r="FT51" s="25">
        <f t="shared" si="18"/>
        <v>6.3603848991512502E-3</v>
      </c>
      <c r="FU51" s="25">
        <f t="shared" si="18"/>
        <v>6.3221188515293347E-3</v>
      </c>
      <c r="FV51" s="25">
        <f t="shared" si="18"/>
        <v>3.4134418007485068E-2</v>
      </c>
      <c r="FW51" s="25">
        <f t="shared" si="18"/>
        <v>3.2275714635264796E-2</v>
      </c>
      <c r="FX51" s="25">
        <f t="shared" si="18"/>
        <v>2.6372467821353385E-2</v>
      </c>
      <c r="FY51" s="25">
        <f t="shared" si="18"/>
        <v>2.6131389679361239E-2</v>
      </c>
      <c r="FZ51" s="25">
        <f t="shared" si="18"/>
        <v>2.6016478492702166E-2</v>
      </c>
      <c r="GA51" s="25">
        <f t="shared" si="18"/>
        <v>2.5586217944680523E-2</v>
      </c>
      <c r="GB51" s="25">
        <f t="shared" si="18"/>
        <v>2.4110525685133055E-2</v>
      </c>
      <c r="GC51" s="25">
        <f t="shared" si="18"/>
        <v>2.3742149286404612E-2</v>
      </c>
      <c r="GD51" s="25">
        <f t="shared" si="18"/>
        <v>2.3448985563015556E-2</v>
      </c>
      <c r="GE51" s="25">
        <f t="shared" si="18"/>
        <v>2.2528502062172384E-2</v>
      </c>
      <c r="GF51" s="25">
        <f t="shared" si="18"/>
        <v>2.2309320764399398E-2</v>
      </c>
      <c r="GG51" s="25">
        <f t="shared" si="18"/>
        <v>2.1876799340504349E-2</v>
      </c>
      <c r="GH51" s="25">
        <f t="shared" si="18"/>
        <v>2.2073707557056843E-2</v>
      </c>
      <c r="GI51" s="25">
        <f t="shared" si="18"/>
        <v>2.2032689625833601E-2</v>
      </c>
      <c r="GJ51" s="25">
        <f t="shared" si="18"/>
        <v>2.1983557278545618E-2</v>
      </c>
      <c r="GK51" s="25">
        <f t="shared" si="18"/>
        <v>2.179782975596023E-2</v>
      </c>
      <c r="GL51" s="25">
        <f t="shared" si="18"/>
        <v>2.1721234954549695E-2</v>
      </c>
      <c r="GM51" s="25">
        <f t="shared" si="18"/>
        <v>2.1267645962077864E-2</v>
      </c>
      <c r="GN51" s="25">
        <f t="shared" si="18"/>
        <v>2.1320911455571578E-2</v>
      </c>
      <c r="GO51" s="25">
        <f t="shared" ref="GO51:HJ51" si="19">1-(GO43*$C$43-SUMPRODUCT(GO44:GO48,$C$44:$C$48)+$C$43*GO47)/(GO43*$C$43)</f>
        <v>2.1068263150604505E-2</v>
      </c>
      <c r="GP51" s="25">
        <f t="shared" si="19"/>
        <v>2.1017798151406142E-2</v>
      </c>
      <c r="GQ51" s="25">
        <f t="shared" si="19"/>
        <v>2.1000574935280736E-2</v>
      </c>
      <c r="GR51" s="25">
        <f t="shared" si="19"/>
        <v>2.1522706155798987E-2</v>
      </c>
      <c r="GS51" s="25">
        <f t="shared" si="19"/>
        <v>2.1130498799818431E-2</v>
      </c>
      <c r="GT51" s="25">
        <f t="shared" si="19"/>
        <v>2.5742457139531494E-2</v>
      </c>
      <c r="GU51" s="25">
        <f t="shared" si="19"/>
        <v>2.7536991612971962E-2</v>
      </c>
      <c r="GV51" s="25">
        <f t="shared" si="19"/>
        <v>2.7292571631329587E-2</v>
      </c>
      <c r="GW51" s="25">
        <f t="shared" si="19"/>
        <v>2.8866529448919431E-2</v>
      </c>
      <c r="GX51" s="25">
        <f t="shared" si="19"/>
        <v>2.6329375405824473E-2</v>
      </c>
      <c r="GY51" s="25">
        <f t="shared" si="19"/>
        <v>2.5323616605071098E-2</v>
      </c>
      <c r="GZ51" s="25">
        <f t="shared" si="19"/>
        <v>2.5081884937396937E-2</v>
      </c>
      <c r="HA51" s="25">
        <f t="shared" si="19"/>
        <v>2.4694903196472273E-2</v>
      </c>
      <c r="HB51" s="25">
        <f t="shared" si="19"/>
        <v>2.348928294505781E-2</v>
      </c>
      <c r="HC51" s="25">
        <f t="shared" si="19"/>
        <v>2.341067809244135E-2</v>
      </c>
      <c r="HD51" s="25">
        <f t="shared" si="19"/>
        <v>2.2850179285581307E-2</v>
      </c>
      <c r="HE51" s="25">
        <f t="shared" si="19"/>
        <v>2.2795568771637131E-2</v>
      </c>
      <c r="HF51" s="25">
        <f t="shared" si="19"/>
        <v>2.2732541815867369E-2</v>
      </c>
      <c r="HG51" s="25">
        <f t="shared" si="19"/>
        <v>2.258225424606175E-2</v>
      </c>
      <c r="HH51" s="25">
        <f t="shared" si="19"/>
        <v>2.2530533396592722E-2</v>
      </c>
      <c r="HI51" s="25">
        <f t="shared" si="19"/>
        <v>2.2466739871347507E-2</v>
      </c>
      <c r="HJ51" s="25">
        <f t="shared" si="19"/>
        <v>2.243883847405681E-2</v>
      </c>
    </row>
    <row r="52" spans="1:218" x14ac:dyDescent="0.2">
      <c r="B52" s="30" t="s">
        <v>36</v>
      </c>
      <c r="C52" s="11"/>
      <c r="D52" s="11"/>
      <c r="E52" s="12">
        <f t="shared" ref="E52:BP52" si="20">IFERROR(E44/(SUM(E$44:E$48)-E$47),"")</f>
        <v>0.18574956873775114</v>
      </c>
      <c r="F52" s="12">
        <f t="shared" si="20"/>
        <v>0.18785990347618325</v>
      </c>
      <c r="G52" s="12">
        <f t="shared" si="20"/>
        <v>0.18191845289648395</v>
      </c>
      <c r="H52" s="12">
        <f t="shared" si="20"/>
        <v>0.17769911204735767</v>
      </c>
      <c r="I52" s="12">
        <f t="shared" si="20"/>
        <v>0.17689220231290972</v>
      </c>
      <c r="J52" s="12">
        <f t="shared" si="20"/>
        <v>0.18057669369011953</v>
      </c>
      <c r="K52" s="12">
        <f t="shared" si="20"/>
        <v>0.1832541050733123</v>
      </c>
      <c r="L52" s="12">
        <f t="shared" si="20"/>
        <v>0.18059430192283782</v>
      </c>
      <c r="M52" s="12">
        <f t="shared" si="20"/>
        <v>0.17654578938375107</v>
      </c>
      <c r="N52" s="12">
        <f t="shared" si="20"/>
        <v>0.17341467946417674</v>
      </c>
      <c r="O52" s="12">
        <f t="shared" si="20"/>
        <v>0.17810506443976346</v>
      </c>
      <c r="P52" s="12">
        <f t="shared" si="20"/>
        <v>0.1797785201592686</v>
      </c>
      <c r="Q52" s="12">
        <f t="shared" si="20"/>
        <v>0.18222573968373254</v>
      </c>
      <c r="R52" s="12">
        <f t="shared" si="20"/>
        <v>0.17898560018179951</v>
      </c>
      <c r="S52" s="12">
        <f t="shared" si="20"/>
        <v>0.17912465416813955</v>
      </c>
      <c r="T52" s="12">
        <f t="shared" si="20"/>
        <v>0.17874982351523383</v>
      </c>
      <c r="U52" s="12">
        <f t="shared" si="20"/>
        <v>0.17980081873610587</v>
      </c>
      <c r="V52" s="12">
        <f t="shared" si="20"/>
        <v>0.18124866320746763</v>
      </c>
      <c r="W52" s="12">
        <f t="shared" si="20"/>
        <v>0.18022586330378015</v>
      </c>
      <c r="X52" s="12">
        <f t="shared" si="20"/>
        <v>0.18458563979588119</v>
      </c>
      <c r="Y52" s="12">
        <f t="shared" si="20"/>
        <v>0.18634098432226603</v>
      </c>
      <c r="Z52" s="12">
        <f t="shared" si="20"/>
        <v>0.18216552799885072</v>
      </c>
      <c r="AA52" s="12">
        <f t="shared" si="20"/>
        <v>0.1843584915483556</v>
      </c>
      <c r="AB52" s="12">
        <f t="shared" si="20"/>
        <v>0.18239271349684183</v>
      </c>
      <c r="AC52" s="12">
        <f t="shared" si="20"/>
        <v>0.18016118597814357</v>
      </c>
      <c r="AD52" s="12">
        <f t="shared" si="20"/>
        <v>0.17934955761938776</v>
      </c>
      <c r="AE52" s="12">
        <f t="shared" si="20"/>
        <v>0.17941971491768877</v>
      </c>
      <c r="AF52" s="12">
        <f t="shared" si="20"/>
        <v>0.18012116236283057</v>
      </c>
      <c r="AG52" s="12">
        <f t="shared" si="20"/>
        <v>0.18046205001325724</v>
      </c>
      <c r="AH52" s="12">
        <f t="shared" si="20"/>
        <v>0.17971709353059925</v>
      </c>
      <c r="AI52" s="12">
        <f t="shared" si="20"/>
        <v>0.18106538860193422</v>
      </c>
      <c r="AJ52" s="12">
        <f t="shared" si="20"/>
        <v>0.17136177632056998</v>
      </c>
      <c r="AK52" s="12">
        <f t="shared" si="20"/>
        <v>0.17838869987499739</v>
      </c>
      <c r="AL52" s="12">
        <f t="shared" si="20"/>
        <v>0.17943315706142754</v>
      </c>
      <c r="AM52" s="12">
        <f t="shared" si="20"/>
        <v>0.17859761825947809</v>
      </c>
      <c r="AN52" s="12">
        <f t="shared" si="20"/>
        <v>0.17555744393296491</v>
      </c>
      <c r="AO52" s="12">
        <f t="shared" si="20"/>
        <v>0.17814704767054204</v>
      </c>
      <c r="AP52" s="12">
        <f t="shared" si="20"/>
        <v>0.17948764807637316</v>
      </c>
      <c r="AQ52" s="12">
        <f t="shared" si="20"/>
        <v>0.17507965047307739</v>
      </c>
      <c r="AR52" s="12">
        <f t="shared" si="20"/>
        <v>0.1836857841396462</v>
      </c>
      <c r="AS52" s="12">
        <f t="shared" si="20"/>
        <v>0.18131636318821573</v>
      </c>
      <c r="AT52" s="12">
        <f t="shared" si="20"/>
        <v>0.18851345997155991</v>
      </c>
      <c r="AU52" s="12">
        <f t="shared" si="20"/>
        <v>0.17994173570366426</v>
      </c>
      <c r="AV52" s="12">
        <f t="shared" si="20"/>
        <v>0.17830474369599605</v>
      </c>
      <c r="AW52" s="12">
        <f t="shared" si="20"/>
        <v>0.176352868920303</v>
      </c>
      <c r="AX52" s="12">
        <f t="shared" si="20"/>
        <v>0.17339715665922464</v>
      </c>
      <c r="AY52" s="12">
        <f t="shared" si="20"/>
        <v>0.17822143890814166</v>
      </c>
      <c r="AZ52" s="12">
        <f t="shared" si="20"/>
        <v>0.18320005712088683</v>
      </c>
      <c r="BA52" s="12">
        <f t="shared" si="20"/>
        <v>0.17012537476887263</v>
      </c>
      <c r="BB52" s="12">
        <f t="shared" si="20"/>
        <v>0.17325772236949133</v>
      </c>
      <c r="BC52" s="12">
        <f t="shared" si="20"/>
        <v>0.17926282670269755</v>
      </c>
      <c r="BD52" s="12">
        <f t="shared" si="20"/>
        <v>0.18021782134127154</v>
      </c>
      <c r="BE52" s="12">
        <f t="shared" si="20"/>
        <v>0.17902641386734144</v>
      </c>
      <c r="BF52" s="12">
        <f t="shared" si="20"/>
        <v>0.1775103539446804</v>
      </c>
      <c r="BG52" s="12">
        <f t="shared" si="20"/>
        <v>0.17745699451738833</v>
      </c>
      <c r="BH52" s="12">
        <f t="shared" si="20"/>
        <v>0.17651273170435922</v>
      </c>
      <c r="BI52" s="12">
        <f t="shared" si="20"/>
        <v>0.17418641576652455</v>
      </c>
      <c r="BJ52" s="12">
        <f t="shared" si="20"/>
        <v>0.24539642071195986</v>
      </c>
      <c r="BK52" s="12">
        <f t="shared" si="20"/>
        <v>0.24470977568284336</v>
      </c>
      <c r="BL52" s="12">
        <f t="shared" si="20"/>
        <v>0.19095337172379023</v>
      </c>
      <c r="BM52" s="12">
        <f t="shared" si="20"/>
        <v>0.23947555739026644</v>
      </c>
      <c r="BN52" s="12">
        <f t="shared" si="20"/>
        <v>0.21654417219645825</v>
      </c>
      <c r="BO52" s="12">
        <f t="shared" si="20"/>
        <v>0.20459602978069505</v>
      </c>
      <c r="BP52" s="12">
        <f t="shared" si="20"/>
        <v>0.20069684637071256</v>
      </c>
      <c r="BQ52" s="12">
        <f t="shared" ref="BQ52:EB52" si="21">IFERROR(BQ44/(SUM(BQ$44:BQ$48)-BQ$47),"")</f>
        <v>0.20029390307879552</v>
      </c>
      <c r="BR52" s="12">
        <f t="shared" si="21"/>
        <v>0.19959874910957123</v>
      </c>
      <c r="BS52" s="12">
        <f t="shared" si="21"/>
        <v>0.20007224777790783</v>
      </c>
      <c r="BT52" s="12">
        <f t="shared" si="21"/>
        <v>0.19960166495356987</v>
      </c>
      <c r="BU52" s="12">
        <f t="shared" si="21"/>
        <v>0.19989218364806258</v>
      </c>
      <c r="BV52" s="12">
        <f t="shared" si="21"/>
        <v>0.18449241416526896</v>
      </c>
      <c r="BW52" s="12">
        <f t="shared" si="21"/>
        <v>0.19989296260857845</v>
      </c>
      <c r="BX52" s="12">
        <f t="shared" si="21"/>
        <v>0.18361287257902595</v>
      </c>
      <c r="BY52" s="12">
        <f t="shared" si="21"/>
        <v>0.18410158564798063</v>
      </c>
      <c r="BZ52" s="12">
        <f t="shared" si="21"/>
        <v>0.18390600167019813</v>
      </c>
      <c r="CA52" s="12">
        <f t="shared" si="21"/>
        <v>0.18439889407953958</v>
      </c>
      <c r="CB52" s="12">
        <f t="shared" si="21"/>
        <v>0.19914261446952949</v>
      </c>
      <c r="CC52" s="12">
        <f t="shared" si="21"/>
        <v>0.18498997115296717</v>
      </c>
      <c r="CD52" s="12">
        <f t="shared" si="21"/>
        <v>0.2001835492707196</v>
      </c>
      <c r="CE52" s="12">
        <f t="shared" si="21"/>
        <v>0.19996092776060029</v>
      </c>
      <c r="CF52" s="12">
        <f t="shared" si="21"/>
        <v>0.1998937303940358</v>
      </c>
      <c r="CG52" s="12">
        <f t="shared" si="21"/>
        <v>0.20000322610642016</v>
      </c>
      <c r="CH52" s="12">
        <f t="shared" si="21"/>
        <v>0.19943274272319877</v>
      </c>
      <c r="CI52" s="12">
        <f t="shared" si="21"/>
        <v>0.19971656500575413</v>
      </c>
      <c r="CJ52" s="12">
        <f t="shared" si="21"/>
        <v>0.20057698262242812</v>
      </c>
      <c r="CK52" s="12">
        <f t="shared" si="21"/>
        <v>0.18463847227049657</v>
      </c>
      <c r="CL52" s="12">
        <f t="shared" si="21"/>
        <v>0.20028661455019192</v>
      </c>
      <c r="CM52" s="12">
        <f t="shared" si="21"/>
        <v>0.19993554238193884</v>
      </c>
      <c r="CN52" s="12">
        <f t="shared" si="21"/>
        <v>0.18843127149636571</v>
      </c>
      <c r="CO52" s="12">
        <f t="shared" si="21"/>
        <v>0.18074513968383643</v>
      </c>
      <c r="CP52" s="12">
        <f t="shared" si="21"/>
        <v>0.1781788335584221</v>
      </c>
      <c r="CQ52" s="12">
        <f t="shared" si="21"/>
        <v>0.15776503673336889</v>
      </c>
      <c r="CR52" s="12">
        <f t="shared" si="21"/>
        <v>0.16357010361090105</v>
      </c>
      <c r="CS52" s="12">
        <f t="shared" si="21"/>
        <v>0.18541131241824346</v>
      </c>
      <c r="CT52" s="12">
        <f t="shared" si="21"/>
        <v>0.18099573816866224</v>
      </c>
      <c r="CU52" s="12">
        <f t="shared" si="21"/>
        <v>0.18023287437198288</v>
      </c>
      <c r="CV52" s="12">
        <f t="shared" si="21"/>
        <v>0.1797159327342614</v>
      </c>
      <c r="CW52" s="12">
        <f t="shared" si="21"/>
        <v>0.1794839271673451</v>
      </c>
      <c r="CX52" s="12">
        <f t="shared" si="21"/>
        <v>0.17926376936086194</v>
      </c>
      <c r="CY52" s="12">
        <f t="shared" si="21"/>
        <v>0.17836166225284211</v>
      </c>
      <c r="CZ52" s="12">
        <f t="shared" si="21"/>
        <v>0.17695787643369468</v>
      </c>
      <c r="DA52" s="12">
        <f t="shared" si="21"/>
        <v>0.17791146236861169</v>
      </c>
      <c r="DB52" s="12">
        <f t="shared" si="21"/>
        <v>0.2007314037382309</v>
      </c>
      <c r="DC52" s="12">
        <f t="shared" si="21"/>
        <v>0.19564639152446803</v>
      </c>
      <c r="DD52" s="12">
        <f t="shared" si="21"/>
        <v>0.19909556409046891</v>
      </c>
      <c r="DE52" s="12">
        <f t="shared" si="21"/>
        <v>0.19883461792947671</v>
      </c>
      <c r="DF52" s="12">
        <f t="shared" si="21"/>
        <v>0.20018805808191606</v>
      </c>
      <c r="DG52" s="12">
        <f t="shared" si="21"/>
        <v>0.20076902251284579</v>
      </c>
      <c r="DH52" s="12">
        <f t="shared" si="21"/>
        <v>0.20354969113437757</v>
      </c>
      <c r="DI52" s="12">
        <f t="shared" si="21"/>
        <v>0.20469750536919365</v>
      </c>
      <c r="DJ52" s="12">
        <f t="shared" si="21"/>
        <v>0.20436718502558382</v>
      </c>
      <c r="DK52" s="12">
        <f t="shared" si="21"/>
        <v>0.20585080050217563</v>
      </c>
      <c r="DL52" s="12">
        <f t="shared" si="21"/>
        <v>0.20639245752194771</v>
      </c>
      <c r="DM52" s="12">
        <f t="shared" si="21"/>
        <v>0.2063783803883632</v>
      </c>
      <c r="DN52" s="12">
        <f t="shared" si="21"/>
        <v>0.21081735716351985</v>
      </c>
      <c r="DO52" s="12">
        <f t="shared" si="21"/>
        <v>0.21179325771859481</v>
      </c>
      <c r="DP52" s="12">
        <f t="shared" si="21"/>
        <v>0.21119170677459639</v>
      </c>
      <c r="DQ52" s="12">
        <f t="shared" si="21"/>
        <v>0.21993024272220965</v>
      </c>
      <c r="DR52" s="12">
        <f t="shared" si="21"/>
        <v>0.21595957604770394</v>
      </c>
      <c r="DS52" s="12">
        <f t="shared" si="21"/>
        <v>0.21015748168291321</v>
      </c>
      <c r="DT52" s="12">
        <f t="shared" si="21"/>
        <v>0.22017168882642782</v>
      </c>
      <c r="DU52" s="12">
        <f t="shared" si="21"/>
        <v>0.223114448826085</v>
      </c>
      <c r="DV52" s="12">
        <f t="shared" si="21"/>
        <v>0.22423115117434281</v>
      </c>
      <c r="DW52" s="12">
        <f t="shared" si="21"/>
        <v>0.2249551658574466</v>
      </c>
      <c r="DX52" s="12">
        <f t="shared" si="21"/>
        <v>0.22322608142700975</v>
      </c>
      <c r="DY52" s="12">
        <f t="shared" si="21"/>
        <v>0.22575180492189029</v>
      </c>
      <c r="DZ52" s="12">
        <f t="shared" si="21"/>
        <v>0.22498177210119771</v>
      </c>
      <c r="EA52" s="12">
        <f t="shared" si="21"/>
        <v>0.18660736541825487</v>
      </c>
      <c r="EB52" s="12">
        <f t="shared" si="21"/>
        <v>0.18737918611743345</v>
      </c>
      <c r="EC52" s="12">
        <f t="shared" ref="EC52:GN52" si="22">IFERROR(EC44/(SUM(EC$44:EC$48)-EC$47),"")</f>
        <v>0.20130524327175248</v>
      </c>
      <c r="ED52" s="12">
        <f t="shared" si="22"/>
        <v>0.20377418913736092</v>
      </c>
      <c r="EE52" s="12">
        <f t="shared" si="22"/>
        <v>0.20288311824402433</v>
      </c>
      <c r="EF52" s="12">
        <f t="shared" si="22"/>
        <v>0.20424745329406582</v>
      </c>
      <c r="EG52" s="12">
        <f t="shared" si="22"/>
        <v>0.20299158570612905</v>
      </c>
      <c r="EH52" s="12">
        <f t="shared" si="22"/>
        <v>0.20402121143766813</v>
      </c>
      <c r="EI52" s="12">
        <f t="shared" si="22"/>
        <v>0.2050643868750649</v>
      </c>
      <c r="EJ52" s="12">
        <f t="shared" si="22"/>
        <v>0.20529766710932701</v>
      </c>
      <c r="EK52" s="12">
        <f t="shared" si="22"/>
        <v>0.19475390213173802</v>
      </c>
      <c r="EL52" s="12">
        <f t="shared" si="22"/>
        <v>0.18887090247945001</v>
      </c>
      <c r="EM52" s="12">
        <f t="shared" si="22"/>
        <v>0.18679074470124837</v>
      </c>
      <c r="EN52" s="12">
        <f t="shared" si="22"/>
        <v>0.18488833937389007</v>
      </c>
      <c r="EO52" s="12">
        <f t="shared" si="22"/>
        <v>0.18342176714270392</v>
      </c>
      <c r="EP52" s="12">
        <f t="shared" si="22"/>
        <v>0.18361593513436131</v>
      </c>
      <c r="EQ52" s="12">
        <f t="shared" si="22"/>
        <v>0.18268974260106483</v>
      </c>
      <c r="ER52" s="12">
        <f t="shared" si="22"/>
        <v>0.18216058455769887</v>
      </c>
      <c r="ES52" s="12">
        <f t="shared" si="22"/>
        <v>0.18406016851413337</v>
      </c>
      <c r="ET52" s="12">
        <f t="shared" si="22"/>
        <v>0.18338203218689769</v>
      </c>
      <c r="EU52" s="12">
        <f t="shared" si="22"/>
        <v>0.18366643787930831</v>
      </c>
      <c r="EV52" s="12">
        <f t="shared" si="22"/>
        <v>0.18323116854809701</v>
      </c>
      <c r="EW52" s="12">
        <f t="shared" si="22"/>
        <v>0.18311357804383305</v>
      </c>
      <c r="EX52" s="12">
        <f t="shared" si="22"/>
        <v>0.18354131886806432</v>
      </c>
      <c r="EY52" s="12">
        <f t="shared" si="22"/>
        <v>0.18376905283345507</v>
      </c>
      <c r="EZ52" s="12">
        <f t="shared" si="22"/>
        <v>0.18417711315802615</v>
      </c>
      <c r="FA52" s="12">
        <f t="shared" si="22"/>
        <v>0.1837987622180656</v>
      </c>
      <c r="FB52" s="12">
        <f t="shared" si="22"/>
        <v>0.18480781382013045</v>
      </c>
      <c r="FC52" s="12">
        <f t="shared" si="22"/>
        <v>0.18489698184728745</v>
      </c>
      <c r="FD52" s="12">
        <f t="shared" si="22"/>
        <v>0.18560089406986352</v>
      </c>
      <c r="FE52" s="12">
        <f t="shared" si="22"/>
        <v>0.18624140063998629</v>
      </c>
      <c r="FF52" s="12">
        <f t="shared" si="22"/>
        <v>0.18615323856384958</v>
      </c>
      <c r="FG52" s="12">
        <f t="shared" si="22"/>
        <v>0.18556764535285741</v>
      </c>
      <c r="FH52" s="12">
        <f t="shared" si="22"/>
        <v>0.18610948538971095</v>
      </c>
      <c r="FI52" s="12">
        <f t="shared" si="22"/>
        <v>0.18759572509898689</v>
      </c>
      <c r="FJ52" s="12">
        <f t="shared" si="22"/>
        <v>0.18725549839868189</v>
      </c>
      <c r="FK52" s="12">
        <f t="shared" si="22"/>
        <v>0.18881421486371766</v>
      </c>
      <c r="FL52" s="12">
        <f t="shared" si="22"/>
        <v>0.1890477050923022</v>
      </c>
      <c r="FM52" s="12">
        <f t="shared" si="22"/>
        <v>0.19012998302447731</v>
      </c>
      <c r="FN52" s="12">
        <f t="shared" si="22"/>
        <v>0.179293731695852</v>
      </c>
      <c r="FO52" s="12">
        <f t="shared" si="22"/>
        <v>0.16940661724807718</v>
      </c>
      <c r="FP52" s="12">
        <f t="shared" si="22"/>
        <v>0.17264879803460373</v>
      </c>
      <c r="FQ52" s="12">
        <f t="shared" si="22"/>
        <v>0.17862933144518281</v>
      </c>
      <c r="FR52" s="12">
        <f t="shared" si="22"/>
        <v>0.17958925399696149</v>
      </c>
      <c r="FS52" s="12">
        <f t="shared" si="22"/>
        <v>0.17840786927402938</v>
      </c>
      <c r="FT52" s="12">
        <f t="shared" si="22"/>
        <v>0.17690012713057743</v>
      </c>
      <c r="FU52" s="12">
        <f t="shared" si="22"/>
        <v>0.17684459874488306</v>
      </c>
      <c r="FV52" s="12">
        <f t="shared" si="22"/>
        <v>0.16080549121093787</v>
      </c>
      <c r="FW52" s="12">
        <f t="shared" si="22"/>
        <v>0.16549905092430006</v>
      </c>
      <c r="FX52" s="12">
        <f t="shared" si="22"/>
        <v>0.18326984349281911</v>
      </c>
      <c r="FY52" s="12">
        <f t="shared" si="22"/>
        <v>0.18380451756104643</v>
      </c>
      <c r="FZ52" s="12">
        <f t="shared" si="22"/>
        <v>0.18482467997246901</v>
      </c>
      <c r="GA52" s="12">
        <f t="shared" si="22"/>
        <v>0.18685715280395954</v>
      </c>
      <c r="GB52" s="12">
        <f t="shared" si="22"/>
        <v>0.19093070790424232</v>
      </c>
      <c r="GC52" s="12">
        <f t="shared" si="22"/>
        <v>0.19227620973405929</v>
      </c>
      <c r="GD52" s="12">
        <f t="shared" si="22"/>
        <v>0.19383102146304113</v>
      </c>
      <c r="GE52" s="12">
        <f t="shared" si="22"/>
        <v>0.19659911870890331</v>
      </c>
      <c r="GF52" s="12">
        <f t="shared" si="22"/>
        <v>0.19683863218996964</v>
      </c>
      <c r="GG52" s="12">
        <f t="shared" si="22"/>
        <v>0.19732148198636854</v>
      </c>
      <c r="GH52" s="12">
        <f t="shared" si="22"/>
        <v>0.19702360237292185</v>
      </c>
      <c r="GI52" s="12">
        <f t="shared" si="22"/>
        <v>0.19780585702434175</v>
      </c>
      <c r="GJ52" s="12">
        <f t="shared" si="22"/>
        <v>0.1978888546152294</v>
      </c>
      <c r="GK52" s="12">
        <f t="shared" si="22"/>
        <v>0.19903867715039314</v>
      </c>
      <c r="GL52" s="12">
        <f t="shared" si="22"/>
        <v>0.19877376138112052</v>
      </c>
      <c r="GM52" s="12">
        <f t="shared" si="22"/>
        <v>0.19940123298087942</v>
      </c>
      <c r="GN52" s="12">
        <f t="shared" si="22"/>
        <v>0.2000546455679485</v>
      </c>
      <c r="GO52" s="12">
        <f t="shared" ref="GO52:HJ52" si="23">IFERROR(GO44/(SUM(GO$44:GO$48)-GO$47),"")</f>
        <v>0.20045248770036417</v>
      </c>
      <c r="GP52" s="12">
        <f t="shared" si="23"/>
        <v>0.20100419048199061</v>
      </c>
      <c r="GQ52" s="12">
        <f t="shared" si="23"/>
        <v>0.20091485328230024</v>
      </c>
      <c r="GR52" s="12">
        <f t="shared" si="23"/>
        <v>0.20081714598993289</v>
      </c>
      <c r="GS52" s="12">
        <f t="shared" si="23"/>
        <v>0.20082910069211271</v>
      </c>
      <c r="GT52" s="12">
        <f t="shared" si="23"/>
        <v>0.18752456871368092</v>
      </c>
      <c r="GU52" s="12">
        <f t="shared" si="23"/>
        <v>0.18763019826092822</v>
      </c>
      <c r="GV52" s="12">
        <f t="shared" si="23"/>
        <v>0.18879404653167808</v>
      </c>
      <c r="GW52" s="12">
        <f t="shared" si="23"/>
        <v>0.18631763207995691</v>
      </c>
      <c r="GX52" s="12">
        <f t="shared" si="23"/>
        <v>0.19285697894362089</v>
      </c>
      <c r="GY52" s="12">
        <f t="shared" si="23"/>
        <v>0.19617517017954192</v>
      </c>
      <c r="GZ52" s="12">
        <f t="shared" si="23"/>
        <v>0.19765865265902724</v>
      </c>
      <c r="HA52" s="12">
        <f t="shared" si="23"/>
        <v>0.19817345743849729</v>
      </c>
      <c r="HB52" s="12">
        <f t="shared" si="23"/>
        <v>0.20078328931032149</v>
      </c>
      <c r="HC52" s="12">
        <f t="shared" si="23"/>
        <v>0.20064994145133241</v>
      </c>
      <c r="HD52" s="12">
        <f t="shared" si="23"/>
        <v>0.20073786257083209</v>
      </c>
      <c r="HE52" s="12">
        <f t="shared" si="23"/>
        <v>0.20093761837890037</v>
      </c>
      <c r="HF52" s="12">
        <f t="shared" si="23"/>
        <v>0.20185344214244494</v>
      </c>
      <c r="HG52" s="12">
        <f t="shared" si="23"/>
        <v>0.2018268797191223</v>
      </c>
      <c r="HH52" s="12">
        <f t="shared" si="23"/>
        <v>0.20221504569328091</v>
      </c>
      <c r="HI52" s="12">
        <f t="shared" si="23"/>
        <v>0.20244663059679446</v>
      </c>
      <c r="HJ52" s="12">
        <f t="shared" si="23"/>
        <v>0.2026934122503104</v>
      </c>
    </row>
    <row r="53" spans="1:218" x14ac:dyDescent="0.2">
      <c r="B53" s="30" t="s">
        <v>37</v>
      </c>
      <c r="C53" s="11"/>
      <c r="D53" s="11"/>
      <c r="E53" s="12">
        <f t="shared" ref="E53:BP53" si="24">IFERROR(E45/(SUM(E$44:E$48)-E$47),"")</f>
        <v>0.67308475990681182</v>
      </c>
      <c r="F53" s="12">
        <f t="shared" si="24"/>
        <v>0.66990161202964638</v>
      </c>
      <c r="G53" s="12">
        <f t="shared" si="24"/>
        <v>0.66543254146481345</v>
      </c>
      <c r="H53" s="12">
        <f t="shared" si="24"/>
        <v>0.66513683312954719</v>
      </c>
      <c r="I53" s="12">
        <f t="shared" si="24"/>
        <v>0.66581430426670685</v>
      </c>
      <c r="J53" s="12">
        <f t="shared" si="24"/>
        <v>0.6591758880186146</v>
      </c>
      <c r="K53" s="12">
        <f t="shared" si="24"/>
        <v>0.66748942177697546</v>
      </c>
      <c r="L53" s="12">
        <f t="shared" si="24"/>
        <v>0.67585889665454613</v>
      </c>
      <c r="M53" s="12">
        <f t="shared" si="24"/>
        <v>0.68347164991204012</v>
      </c>
      <c r="N53" s="12">
        <f t="shared" si="24"/>
        <v>0.67921372463694119</v>
      </c>
      <c r="O53" s="12">
        <f t="shared" si="24"/>
        <v>0.66597942971475033</v>
      </c>
      <c r="P53" s="12">
        <f t="shared" si="24"/>
        <v>0.66686007587810492</v>
      </c>
      <c r="Q53" s="12">
        <f t="shared" si="24"/>
        <v>0.66488727944917969</v>
      </c>
      <c r="R53" s="12">
        <f t="shared" si="24"/>
        <v>0.66111988823000112</v>
      </c>
      <c r="S53" s="12">
        <f t="shared" si="24"/>
        <v>0.66829867230628681</v>
      </c>
      <c r="T53" s="12">
        <f t="shared" si="24"/>
        <v>0.66445285758543904</v>
      </c>
      <c r="U53" s="12">
        <f t="shared" si="24"/>
        <v>0.67430860067246079</v>
      </c>
      <c r="V53" s="12">
        <f t="shared" si="24"/>
        <v>0.67731126276704767</v>
      </c>
      <c r="W53" s="12">
        <f t="shared" si="24"/>
        <v>0.67559388015842992</v>
      </c>
      <c r="X53" s="12">
        <f t="shared" si="24"/>
        <v>0.55340059106741768</v>
      </c>
      <c r="Y53" s="12">
        <f t="shared" si="24"/>
        <v>0.62020922418373414</v>
      </c>
      <c r="Z53" s="12">
        <f t="shared" si="24"/>
        <v>0.66061600092014194</v>
      </c>
      <c r="AA53" s="12">
        <f t="shared" si="24"/>
        <v>0.66855796174872906</v>
      </c>
      <c r="AB53" s="12">
        <f t="shared" si="24"/>
        <v>0.66206996578034383</v>
      </c>
      <c r="AC53" s="12">
        <f t="shared" si="24"/>
        <v>0.6572533496634182</v>
      </c>
      <c r="AD53" s="12">
        <f t="shared" si="24"/>
        <v>0.66426763473166706</v>
      </c>
      <c r="AE53" s="12">
        <f t="shared" si="24"/>
        <v>0.66333242266576975</v>
      </c>
      <c r="AF53" s="12">
        <f t="shared" si="24"/>
        <v>0.6727164723555128</v>
      </c>
      <c r="AG53" s="12">
        <f t="shared" si="24"/>
        <v>0.67517194948673687</v>
      </c>
      <c r="AH53" s="12">
        <f t="shared" si="24"/>
        <v>0.67725351605986761</v>
      </c>
      <c r="AI53" s="12">
        <f t="shared" si="24"/>
        <v>0.63328226426616618</v>
      </c>
      <c r="AJ53" s="12">
        <f t="shared" si="24"/>
        <v>0.66071093876062392</v>
      </c>
      <c r="AK53" s="12">
        <f t="shared" si="24"/>
        <v>0.66053400729788825</v>
      </c>
      <c r="AL53" s="12">
        <f t="shared" si="24"/>
        <v>0.66642270845586848</v>
      </c>
      <c r="AM53" s="12">
        <f t="shared" si="24"/>
        <v>0.65880837356612776</v>
      </c>
      <c r="AN53" s="12">
        <f t="shared" si="24"/>
        <v>0.6703638981222354</v>
      </c>
      <c r="AO53" s="12">
        <f t="shared" si="24"/>
        <v>0.66324808648056344</v>
      </c>
      <c r="AP53" s="12">
        <f t="shared" si="24"/>
        <v>0.67313838387615466</v>
      </c>
      <c r="AQ53" s="12">
        <f t="shared" si="24"/>
        <v>0.68304641679866918</v>
      </c>
      <c r="AR53" s="12">
        <f t="shared" si="24"/>
        <v>0.67444668322379842</v>
      </c>
      <c r="AS53" s="12">
        <f t="shared" si="24"/>
        <v>0.68462236945516863</v>
      </c>
      <c r="AT53" s="12">
        <f t="shared" si="24"/>
        <v>0.67236214042803799</v>
      </c>
      <c r="AU53" s="12">
        <f t="shared" si="24"/>
        <v>0.66777178810273374</v>
      </c>
      <c r="AV53" s="12">
        <f t="shared" si="24"/>
        <v>0.66558948111508753</v>
      </c>
      <c r="AW53" s="12">
        <f t="shared" si="24"/>
        <v>0.66391349298174429</v>
      </c>
      <c r="AX53" s="12">
        <f t="shared" si="24"/>
        <v>0.67007795893584587</v>
      </c>
      <c r="AY53" s="12">
        <f t="shared" si="24"/>
        <v>0.67450939977305135</v>
      </c>
      <c r="AZ53" s="12">
        <f t="shared" si="24"/>
        <v>0.67408777936463005</v>
      </c>
      <c r="BA53" s="12">
        <f t="shared" si="24"/>
        <v>0.79812195586171408</v>
      </c>
      <c r="BB53" s="12">
        <f t="shared" si="24"/>
        <v>0.65205449292162765</v>
      </c>
      <c r="BC53" s="12">
        <f t="shared" si="24"/>
        <v>0.66291091499229726</v>
      </c>
      <c r="BD53" s="12">
        <f t="shared" si="24"/>
        <v>0.66293419474123583</v>
      </c>
      <c r="BE53" s="12">
        <f t="shared" si="24"/>
        <v>0.66190956827663516</v>
      </c>
      <c r="BF53" s="12">
        <f t="shared" si="24"/>
        <v>0.6593698921526191</v>
      </c>
      <c r="BG53" s="12">
        <f t="shared" si="24"/>
        <v>0.66298873158828819</v>
      </c>
      <c r="BH53" s="12">
        <f t="shared" si="24"/>
        <v>0.67171495559427252</v>
      </c>
      <c r="BI53" s="12">
        <f t="shared" si="24"/>
        <v>0.64715736608547936</v>
      </c>
      <c r="BJ53" s="12">
        <f t="shared" si="24"/>
        <v>0.69890903939340865</v>
      </c>
      <c r="BK53" s="12">
        <f t="shared" si="24"/>
        <v>0.70089623781403576</v>
      </c>
      <c r="BL53" s="12">
        <f t="shared" si="24"/>
        <v>0.7717014864444095</v>
      </c>
      <c r="BM53" s="12">
        <f t="shared" si="24"/>
        <v>0.68500185492921817</v>
      </c>
      <c r="BN53" s="12">
        <f t="shared" si="24"/>
        <v>0.7162197803421817</v>
      </c>
      <c r="BO53" s="12">
        <f t="shared" si="24"/>
        <v>0.73399121867518946</v>
      </c>
      <c r="BP53" s="12">
        <f t="shared" si="24"/>
        <v>0.7415432974173165</v>
      </c>
      <c r="BQ53" s="12">
        <f t="shared" ref="BQ53:EB53" si="25">IFERROR(BQ45/(SUM(BQ$44:BQ$48)-BQ$47),"")</f>
        <v>0.74296073934720819</v>
      </c>
      <c r="BR53" s="12">
        <f t="shared" si="25"/>
        <v>0.74413594719285625</v>
      </c>
      <c r="BS53" s="12">
        <f t="shared" si="25"/>
        <v>0.74484044060008925</v>
      </c>
      <c r="BT53" s="12">
        <f t="shared" si="25"/>
        <v>0.74454190482947347</v>
      </c>
      <c r="BU53" s="12">
        <f t="shared" si="25"/>
        <v>0.74417008752863734</v>
      </c>
      <c r="BV53" s="12">
        <f t="shared" si="25"/>
        <v>0.68473366875752073</v>
      </c>
      <c r="BW53" s="12">
        <f t="shared" si="25"/>
        <v>0.7445734521082189</v>
      </c>
      <c r="BX53" s="12">
        <f t="shared" si="25"/>
        <v>0.68658696733260616</v>
      </c>
      <c r="BY53" s="12">
        <f t="shared" si="25"/>
        <v>0.6857527717618167</v>
      </c>
      <c r="BZ53" s="12">
        <f t="shared" si="25"/>
        <v>0.68538739665467985</v>
      </c>
      <c r="CA53" s="12">
        <f t="shared" si="25"/>
        <v>0.68571474727936799</v>
      </c>
      <c r="CB53" s="12">
        <f t="shared" si="25"/>
        <v>0.74484457156003148</v>
      </c>
      <c r="CC53" s="12">
        <f t="shared" si="25"/>
        <v>0.68563915103850692</v>
      </c>
      <c r="CD53" s="12">
        <f t="shared" si="25"/>
        <v>0.74379718629567082</v>
      </c>
      <c r="CE53" s="12">
        <f t="shared" si="25"/>
        <v>0.74568482905842048</v>
      </c>
      <c r="CF53" s="12">
        <f t="shared" si="25"/>
        <v>0.74497102997243925</v>
      </c>
      <c r="CG53" s="12">
        <f t="shared" si="25"/>
        <v>0.74414418626903256</v>
      </c>
      <c r="CH53" s="12">
        <f t="shared" si="25"/>
        <v>0.74487398194821086</v>
      </c>
      <c r="CI53" s="12">
        <f t="shared" si="25"/>
        <v>0.74431076373235505</v>
      </c>
      <c r="CJ53" s="12">
        <f t="shared" si="25"/>
        <v>0.74341020340713293</v>
      </c>
      <c r="CK53" s="12">
        <f t="shared" si="25"/>
        <v>0.6847213380545597</v>
      </c>
      <c r="CL53" s="12">
        <f t="shared" si="25"/>
        <v>0.7443752610472778</v>
      </c>
      <c r="CM53" s="12">
        <f t="shared" si="25"/>
        <v>0.74246257700182261</v>
      </c>
      <c r="CN53" s="12">
        <f t="shared" si="25"/>
        <v>0.67033846518774853</v>
      </c>
      <c r="CO53" s="12">
        <f t="shared" si="25"/>
        <v>0.66514046296518692</v>
      </c>
      <c r="CP53" s="12">
        <f t="shared" si="25"/>
        <v>0.65917841832167123</v>
      </c>
      <c r="CQ53" s="12">
        <f t="shared" si="25"/>
        <v>0.70115895260587646</v>
      </c>
      <c r="CR53" s="12">
        <f t="shared" si="25"/>
        <v>0.69590304884566367</v>
      </c>
      <c r="CS53" s="12">
        <f t="shared" si="25"/>
        <v>0.68421986097899568</v>
      </c>
      <c r="CT53" s="12">
        <f t="shared" si="25"/>
        <v>0.68671426497676502</v>
      </c>
      <c r="CU53" s="12">
        <f t="shared" si="25"/>
        <v>0.68872311098862338</v>
      </c>
      <c r="CV53" s="12">
        <f t="shared" si="25"/>
        <v>0.6897175016738154</v>
      </c>
      <c r="CW53" s="12">
        <f t="shared" si="25"/>
        <v>0.69374396719596265</v>
      </c>
      <c r="CX53" s="12">
        <f t="shared" si="25"/>
        <v>0.69760474748648049</v>
      </c>
      <c r="CY53" s="12">
        <f t="shared" si="25"/>
        <v>0.68952922988380749</v>
      </c>
      <c r="CZ53" s="12">
        <f t="shared" si="25"/>
        <v>0.67464801500959048</v>
      </c>
      <c r="DA53" s="12">
        <f t="shared" si="25"/>
        <v>0.68832596191458351</v>
      </c>
      <c r="DB53" s="12">
        <f t="shared" si="25"/>
        <v>0.69141078284950186</v>
      </c>
      <c r="DC53" s="12">
        <f t="shared" si="25"/>
        <v>0.67053344448508356</v>
      </c>
      <c r="DD53" s="12">
        <f t="shared" si="25"/>
        <v>0.67346141325997677</v>
      </c>
      <c r="DE53" s="12">
        <f t="shared" si="25"/>
        <v>0.62332974796805063</v>
      </c>
      <c r="DF53" s="12">
        <f t="shared" si="25"/>
        <v>0.62261490777882489</v>
      </c>
      <c r="DG53" s="12">
        <f t="shared" si="25"/>
        <v>0.62091267416774998</v>
      </c>
      <c r="DH53" s="12">
        <f t="shared" si="25"/>
        <v>0.66053953575344937</v>
      </c>
      <c r="DI53" s="12">
        <f t="shared" si="25"/>
        <v>0.63895974114902543</v>
      </c>
      <c r="DJ53" s="12">
        <f t="shared" si="25"/>
        <v>0.6845918968455581</v>
      </c>
      <c r="DK53" s="12">
        <f t="shared" si="25"/>
        <v>0.67628448438464184</v>
      </c>
      <c r="DL53" s="12">
        <f t="shared" si="25"/>
        <v>0.67784414623510381</v>
      </c>
      <c r="DM53" s="12">
        <f t="shared" si="25"/>
        <v>0.68764814152089659</v>
      </c>
      <c r="DN53" s="12">
        <f t="shared" si="25"/>
        <v>0.65840969219384493</v>
      </c>
      <c r="DO53" s="12">
        <f t="shared" si="25"/>
        <v>0.62477090850405348</v>
      </c>
      <c r="DP53" s="12">
        <f t="shared" si="25"/>
        <v>0.68880152096533731</v>
      </c>
      <c r="DQ53" s="12">
        <f t="shared" si="25"/>
        <v>0.63232277388522251</v>
      </c>
      <c r="DR53" s="12">
        <f t="shared" si="25"/>
        <v>0.66206601524457831</v>
      </c>
      <c r="DS53" s="12">
        <f t="shared" si="25"/>
        <v>0.68425869775271286</v>
      </c>
      <c r="DT53" s="12">
        <f t="shared" si="25"/>
        <v>0.63429321833014907</v>
      </c>
      <c r="DU53" s="12">
        <f t="shared" si="25"/>
        <v>0.65465991527020173</v>
      </c>
      <c r="DV53" s="12">
        <f t="shared" si="25"/>
        <v>0.64721104145037889</v>
      </c>
      <c r="DW53" s="12">
        <f t="shared" si="25"/>
        <v>0.65677362405344875</v>
      </c>
      <c r="DX53" s="12">
        <f t="shared" si="25"/>
        <v>0.66405429363222324</v>
      </c>
      <c r="DY53" s="12">
        <f t="shared" si="25"/>
        <v>0.66091208017501801</v>
      </c>
      <c r="DZ53" s="12">
        <f t="shared" si="25"/>
        <v>0.65344948894082389</v>
      </c>
      <c r="EA53" s="12">
        <f t="shared" si="25"/>
        <v>0.67338041107946545</v>
      </c>
      <c r="EB53" s="12">
        <f t="shared" si="25"/>
        <v>0.6259762268123984</v>
      </c>
      <c r="EC53" s="12">
        <f t="shared" ref="EC53:GN53" si="26">IFERROR(EC45/(SUM(EC$44:EC$48)-EC$47),"")</f>
        <v>0.75968870968708024</v>
      </c>
      <c r="ED53" s="12">
        <f t="shared" si="26"/>
        <v>0.75580294592326136</v>
      </c>
      <c r="EE53" s="12">
        <f t="shared" si="26"/>
        <v>0.75670075955012273</v>
      </c>
      <c r="EF53" s="12">
        <f t="shared" si="26"/>
        <v>0.75556004508912844</v>
      </c>
      <c r="EG53" s="12">
        <f t="shared" si="26"/>
        <v>0.75733018668075291</v>
      </c>
      <c r="EH53" s="12">
        <f t="shared" si="26"/>
        <v>0.755506921592209</v>
      </c>
      <c r="EI53" s="12">
        <f t="shared" si="26"/>
        <v>0.75386940429702565</v>
      </c>
      <c r="EJ53" s="12">
        <f t="shared" si="26"/>
        <v>0.75373383121092907</v>
      </c>
      <c r="EK53" s="12">
        <f t="shared" si="26"/>
        <v>0.7667279477142751</v>
      </c>
      <c r="EL53" s="12">
        <f t="shared" si="26"/>
        <v>0.6864381369529855</v>
      </c>
      <c r="EM53" s="12">
        <f t="shared" si="26"/>
        <v>0.68060754557227443</v>
      </c>
      <c r="EN53" s="12">
        <f t="shared" si="26"/>
        <v>0.66683167147336042</v>
      </c>
      <c r="EO53" s="12">
        <f t="shared" si="26"/>
        <v>0.67222791869991849</v>
      </c>
      <c r="EP53" s="12">
        <f t="shared" si="26"/>
        <v>0.67372441405195793</v>
      </c>
      <c r="EQ53" s="12">
        <f t="shared" si="26"/>
        <v>0.67130171023595209</v>
      </c>
      <c r="ER53" s="12">
        <f t="shared" si="26"/>
        <v>0.64979336100164742</v>
      </c>
      <c r="ES53" s="12">
        <f t="shared" si="26"/>
        <v>0.66657088514060436</v>
      </c>
      <c r="ET53" s="12">
        <f t="shared" si="26"/>
        <v>0.67171605692524738</v>
      </c>
      <c r="EU53" s="12">
        <f t="shared" si="26"/>
        <v>0.67170647998045296</v>
      </c>
      <c r="EV53" s="12">
        <f t="shared" si="26"/>
        <v>0.66701095750098938</v>
      </c>
      <c r="EW53" s="12">
        <f t="shared" si="26"/>
        <v>0.67241249198814468</v>
      </c>
      <c r="EX53" s="12">
        <f t="shared" si="26"/>
        <v>0.67398320168984438</v>
      </c>
      <c r="EY53" s="12">
        <f t="shared" si="26"/>
        <v>0.67251247891545607</v>
      </c>
      <c r="EZ53" s="12">
        <f t="shared" si="26"/>
        <v>0.67022795078438024</v>
      </c>
      <c r="FA53" s="12">
        <f t="shared" si="26"/>
        <v>0.66907715180776128</v>
      </c>
      <c r="FB53" s="12">
        <f t="shared" si="26"/>
        <v>0.67378669036537531</v>
      </c>
      <c r="FC53" s="12">
        <f t="shared" si="26"/>
        <v>0.67284758200871952</v>
      </c>
      <c r="FD53" s="12">
        <f t="shared" si="26"/>
        <v>0.67160209609883759</v>
      </c>
      <c r="FE53" s="12">
        <f t="shared" si="26"/>
        <v>0.67519318361049618</v>
      </c>
      <c r="FF53" s="12">
        <f t="shared" si="26"/>
        <v>0.67439344900371823</v>
      </c>
      <c r="FG53" s="12">
        <f t="shared" si="26"/>
        <v>0.66487324040921214</v>
      </c>
      <c r="FH53" s="12">
        <f t="shared" si="26"/>
        <v>0.66654741202830348</v>
      </c>
      <c r="FI53" s="12">
        <f t="shared" si="26"/>
        <v>0.67187034992046502</v>
      </c>
      <c r="FJ53" s="12">
        <f t="shared" si="26"/>
        <v>0.67038113666420684</v>
      </c>
      <c r="FK53" s="12">
        <f t="shared" si="26"/>
        <v>0.66683083938595977</v>
      </c>
      <c r="FL53" s="12">
        <f t="shared" si="26"/>
        <v>0.66996959127042532</v>
      </c>
      <c r="FM53" s="12">
        <f t="shared" si="26"/>
        <v>0.67085830782167744</v>
      </c>
      <c r="FN53" s="12">
        <f t="shared" si="26"/>
        <v>0.68718293960798793</v>
      </c>
      <c r="FO53" s="12">
        <f t="shared" si="26"/>
        <v>0.79897391611962076</v>
      </c>
      <c r="FP53" s="12">
        <f t="shared" si="26"/>
        <v>0.65263391912821245</v>
      </c>
      <c r="FQ53" s="12">
        <f t="shared" si="26"/>
        <v>0.66353113176222522</v>
      </c>
      <c r="FR53" s="12">
        <f t="shared" si="26"/>
        <v>0.66355058743648176</v>
      </c>
      <c r="FS53" s="12">
        <f t="shared" si="26"/>
        <v>0.66251388357594143</v>
      </c>
      <c r="FT53" s="12">
        <f t="shared" si="26"/>
        <v>0.65996202346151245</v>
      </c>
      <c r="FU53" s="12">
        <f t="shared" si="26"/>
        <v>0.66358657963150947</v>
      </c>
      <c r="FV53" s="12">
        <f t="shared" si="26"/>
        <v>0.50983179446496263</v>
      </c>
      <c r="FW53" s="12">
        <f t="shared" si="26"/>
        <v>0.51772425388384957</v>
      </c>
      <c r="FX53" s="12">
        <f t="shared" si="26"/>
        <v>0.59949736156220801</v>
      </c>
      <c r="FY53" s="12">
        <f t="shared" si="26"/>
        <v>0.59751859939579177</v>
      </c>
      <c r="FZ53" s="12">
        <f t="shared" si="26"/>
        <v>0.5985340079719832</v>
      </c>
      <c r="GA53" s="12">
        <f t="shared" si="26"/>
        <v>0.60445321054325196</v>
      </c>
      <c r="GB53" s="12">
        <f t="shared" si="26"/>
        <v>0.62836847019872277</v>
      </c>
      <c r="GC53" s="12">
        <f t="shared" si="26"/>
        <v>0.6316578702875566</v>
      </c>
      <c r="GD53" s="12">
        <f t="shared" si="26"/>
        <v>0.63767266092233243</v>
      </c>
      <c r="GE53" s="12">
        <f t="shared" si="26"/>
        <v>0.66166575822729501</v>
      </c>
      <c r="GF53" s="12">
        <f t="shared" si="26"/>
        <v>0.66011159622722637</v>
      </c>
      <c r="GG53" s="12">
        <f t="shared" si="26"/>
        <v>0.66320547953760167</v>
      </c>
      <c r="GH53" s="12">
        <f t="shared" si="26"/>
        <v>0.65690617836000964</v>
      </c>
      <c r="GI53" s="12">
        <f t="shared" si="26"/>
        <v>0.66604520946360013</v>
      </c>
      <c r="GJ53" s="12">
        <f t="shared" si="26"/>
        <v>0.66056350163138944</v>
      </c>
      <c r="GK53" s="12">
        <f t="shared" si="26"/>
        <v>0.66813859569351541</v>
      </c>
      <c r="GL53" s="12">
        <f t="shared" si="26"/>
        <v>0.66830233954399199</v>
      </c>
      <c r="GM53" s="12">
        <f t="shared" si="26"/>
        <v>0.67089234049719104</v>
      </c>
      <c r="GN53" s="12">
        <f t="shared" si="26"/>
        <v>0.67485317625936603</v>
      </c>
      <c r="GO53" s="12">
        <f t="shared" ref="GO53:HJ53" si="27">IFERROR(GO45/(SUM(GO$44:GO$48)-GO$47),"")</f>
        <v>0.67284077603671089</v>
      </c>
      <c r="GP53" s="12">
        <f t="shared" si="27"/>
        <v>0.68136136789081758</v>
      </c>
      <c r="GQ53" s="12">
        <f t="shared" si="27"/>
        <v>0.67847127855030931</v>
      </c>
      <c r="GR53" s="12">
        <f t="shared" si="27"/>
        <v>0.67279038317666284</v>
      </c>
      <c r="GS53" s="12">
        <f t="shared" si="27"/>
        <v>0.67223701050156559</v>
      </c>
      <c r="GT53" s="12">
        <f t="shared" si="27"/>
        <v>0.64322181385393318</v>
      </c>
      <c r="GU53" s="12">
        <f t="shared" si="27"/>
        <v>0.60618286751670958</v>
      </c>
      <c r="GV53" s="12">
        <f t="shared" si="27"/>
        <v>0.60582101129993549</v>
      </c>
      <c r="GW53" s="12">
        <f t="shared" si="27"/>
        <v>0.58217122289343093</v>
      </c>
      <c r="GX53" s="12">
        <f t="shared" si="27"/>
        <v>0.61918951757775376</v>
      </c>
      <c r="GY53" s="12">
        <f t="shared" si="27"/>
        <v>0.63591016301371117</v>
      </c>
      <c r="GZ53" s="12">
        <f t="shared" si="27"/>
        <v>0.63738124574838706</v>
      </c>
      <c r="HA53" s="12">
        <f t="shared" si="27"/>
        <v>0.64097344362843378</v>
      </c>
      <c r="HB53" s="12">
        <f t="shared" si="27"/>
        <v>0.67851782196081356</v>
      </c>
      <c r="HC53" s="12">
        <f t="shared" si="27"/>
        <v>0.67940263700375758</v>
      </c>
      <c r="HD53" s="12">
        <f t="shared" si="27"/>
        <v>0.69762418467130138</v>
      </c>
      <c r="HE53" s="12">
        <f t="shared" si="27"/>
        <v>0.70305895305881783</v>
      </c>
      <c r="HF53" s="12">
        <f t="shared" si="27"/>
        <v>0.70134893120222874</v>
      </c>
      <c r="HG53" s="12">
        <f t="shared" si="27"/>
        <v>0.70167410879700398</v>
      </c>
      <c r="HH53" s="12">
        <f t="shared" si="27"/>
        <v>0.70402439527376182</v>
      </c>
      <c r="HI53" s="12">
        <f t="shared" si="27"/>
        <v>0.70590991960466687</v>
      </c>
      <c r="HJ53" s="12">
        <f t="shared" si="27"/>
        <v>0.70097739108475876</v>
      </c>
    </row>
    <row r="54" spans="1:218" x14ac:dyDescent="0.2">
      <c r="B54" s="30" t="s">
        <v>9</v>
      </c>
      <c r="C54" s="11"/>
      <c r="D54" s="11"/>
      <c r="E54" s="12">
        <f t="shared" ref="E54:BP54" si="28">IFERROR(E46/(SUM(E$44:E$48)-E$47),"")</f>
        <v>3.4385715239441193E-2</v>
      </c>
      <c r="F54" s="12">
        <f t="shared" si="28"/>
        <v>3.6278471654821259E-2</v>
      </c>
      <c r="G54" s="12">
        <f t="shared" si="28"/>
        <v>3.7299248464918743E-2</v>
      </c>
      <c r="H54" s="12">
        <f t="shared" si="28"/>
        <v>3.7872512706632618E-2</v>
      </c>
      <c r="I54" s="12">
        <f t="shared" si="28"/>
        <v>3.6978285070655911E-2</v>
      </c>
      <c r="J54" s="12">
        <f t="shared" si="28"/>
        <v>3.8915686939722478E-2</v>
      </c>
      <c r="K54" s="12">
        <f t="shared" si="28"/>
        <v>3.3284627426278267E-2</v>
      </c>
      <c r="L54" s="12">
        <f t="shared" si="28"/>
        <v>3.306044288463892E-2</v>
      </c>
      <c r="M54" s="12">
        <f t="shared" si="28"/>
        <v>3.2239558159030277E-2</v>
      </c>
      <c r="N54" s="12">
        <f t="shared" si="28"/>
        <v>3.7831782288588182E-2</v>
      </c>
      <c r="O54" s="12">
        <f t="shared" si="28"/>
        <v>3.8916140177032037E-2</v>
      </c>
      <c r="P54" s="12">
        <f t="shared" si="28"/>
        <v>3.8405908474617285E-2</v>
      </c>
      <c r="Q54" s="12">
        <f t="shared" si="28"/>
        <v>3.8037463232088953E-2</v>
      </c>
      <c r="R54" s="12">
        <f t="shared" si="28"/>
        <v>3.8392965692888796E-2</v>
      </c>
      <c r="S54" s="12">
        <f t="shared" si="28"/>
        <v>3.5302153854478296E-2</v>
      </c>
      <c r="T54" s="12">
        <f t="shared" si="28"/>
        <v>3.7750460866280214E-2</v>
      </c>
      <c r="U54" s="12">
        <f t="shared" si="28"/>
        <v>3.2748943766769067E-2</v>
      </c>
      <c r="V54" s="12">
        <f t="shared" si="28"/>
        <v>3.1423289928248339E-2</v>
      </c>
      <c r="W54" s="12">
        <f t="shared" si="28"/>
        <v>3.2032067533419979E-2</v>
      </c>
      <c r="X54" s="12">
        <f t="shared" si="28"/>
        <v>3.1922552306877731E-2</v>
      </c>
      <c r="Y54" s="12">
        <f t="shared" si="28"/>
        <v>3.3354869172876646E-2</v>
      </c>
      <c r="Z54" s="12">
        <f t="shared" si="28"/>
        <v>3.3238372246700808E-2</v>
      </c>
      <c r="AA54" s="12">
        <f t="shared" si="28"/>
        <v>3.3433561809584171E-2</v>
      </c>
      <c r="AB54" s="12">
        <f t="shared" si="28"/>
        <v>3.8813959848342031E-2</v>
      </c>
      <c r="AC54" s="12">
        <f t="shared" si="28"/>
        <v>3.7979458481698709E-2</v>
      </c>
      <c r="AD54" s="12">
        <f t="shared" si="28"/>
        <v>3.619126896538867E-2</v>
      </c>
      <c r="AE54" s="12">
        <f t="shared" si="28"/>
        <v>3.8671775713975884E-2</v>
      </c>
      <c r="AF54" s="12">
        <f t="shared" si="28"/>
        <v>3.3530643442481002E-2</v>
      </c>
      <c r="AG54" s="12">
        <f t="shared" si="28"/>
        <v>3.3420138857553738E-2</v>
      </c>
      <c r="AH54" s="12">
        <f t="shared" si="28"/>
        <v>3.3110719086504377E-2</v>
      </c>
      <c r="AI54" s="12">
        <f t="shared" si="28"/>
        <v>4.2104550480555308E-2</v>
      </c>
      <c r="AJ54" s="12">
        <f t="shared" si="28"/>
        <v>3.8767612854454153E-2</v>
      </c>
      <c r="AK54" s="12">
        <f t="shared" si="28"/>
        <v>4.1416241674738709E-2</v>
      </c>
      <c r="AL54" s="12">
        <f t="shared" si="28"/>
        <v>3.8026664477590927E-2</v>
      </c>
      <c r="AM54" s="12">
        <f t="shared" si="28"/>
        <v>3.8035094390911142E-2</v>
      </c>
      <c r="AN54" s="12">
        <f t="shared" si="28"/>
        <v>3.4792907986072187E-2</v>
      </c>
      <c r="AO54" s="12">
        <f t="shared" si="28"/>
        <v>3.8322097522441083E-2</v>
      </c>
      <c r="AP54" s="12">
        <f t="shared" si="28"/>
        <v>3.2742175498788807E-2</v>
      </c>
      <c r="AQ54" s="12">
        <f t="shared" si="28"/>
        <v>3.2037016041153041E-2</v>
      </c>
      <c r="AR54" s="12">
        <f t="shared" si="28"/>
        <v>3.3850642200437056E-2</v>
      </c>
      <c r="AS54" s="12">
        <f t="shared" si="28"/>
        <v>3.4114535791661994E-2</v>
      </c>
      <c r="AT54" s="12">
        <f t="shared" si="28"/>
        <v>3.4341379991663624E-2</v>
      </c>
      <c r="AU54" s="12">
        <f t="shared" si="28"/>
        <v>3.8011098432172673E-2</v>
      </c>
      <c r="AV54" s="12">
        <f t="shared" si="28"/>
        <v>3.6853636052093831E-2</v>
      </c>
      <c r="AW54" s="12">
        <f t="shared" si="28"/>
        <v>3.5617953222455381E-2</v>
      </c>
      <c r="AX54" s="12">
        <f t="shared" si="28"/>
        <v>3.7331970309673883E-2</v>
      </c>
      <c r="AY54" s="12">
        <f t="shared" si="28"/>
        <v>3.2395224296616267E-2</v>
      </c>
      <c r="AZ54" s="12">
        <f t="shared" si="28"/>
        <v>3.2686531577762371E-2</v>
      </c>
      <c r="BA54" s="12">
        <f t="shared" si="28"/>
        <v>3.1752669369413095E-2</v>
      </c>
      <c r="BB54" s="12">
        <f t="shared" si="28"/>
        <v>5.3962177073506847E-2</v>
      </c>
      <c r="BC54" s="12">
        <f t="shared" si="28"/>
        <v>5.1553648771381813E-2</v>
      </c>
      <c r="BD54" s="12">
        <f t="shared" si="28"/>
        <v>5.1234097292956658E-2</v>
      </c>
      <c r="BE54" s="12">
        <f t="shared" si="28"/>
        <v>5.1991513888284907E-2</v>
      </c>
      <c r="BF54" s="12">
        <f t="shared" si="28"/>
        <v>5.1164605958803705E-2</v>
      </c>
      <c r="BG54" s="12">
        <f t="shared" si="28"/>
        <v>5.0515703194562125E-2</v>
      </c>
      <c r="BH54" s="12">
        <f t="shared" si="28"/>
        <v>5.011259766653621E-2</v>
      </c>
      <c r="BI54" s="12">
        <f t="shared" si="28"/>
        <v>2.541696632592309E-2</v>
      </c>
      <c r="BJ54" s="12">
        <f t="shared" si="28"/>
        <v>5.5694539894630954E-2</v>
      </c>
      <c r="BK54" s="12">
        <f t="shared" si="28"/>
        <v>5.4393986503118386E-2</v>
      </c>
      <c r="BL54" s="12">
        <f t="shared" si="28"/>
        <v>3.7345141831801272E-2</v>
      </c>
      <c r="BM54" s="12">
        <f t="shared" si="28"/>
        <v>7.552258768052024E-2</v>
      </c>
      <c r="BN54" s="12">
        <f t="shared" si="28"/>
        <v>6.7236047461355947E-2</v>
      </c>
      <c r="BO54" s="12">
        <f t="shared" si="28"/>
        <v>6.1412751544115948E-2</v>
      </c>
      <c r="BP54" s="12">
        <f t="shared" si="28"/>
        <v>5.7759856211973062E-2</v>
      </c>
      <c r="BQ54" s="12">
        <f t="shared" ref="BQ54:EB54" si="29">IFERROR(BQ46/(SUM(BQ$44:BQ$48)-BQ$47),"")</f>
        <v>5.6745357574001426E-2</v>
      </c>
      <c r="BR54" s="12">
        <f t="shared" si="29"/>
        <v>5.6265303697576222E-2</v>
      </c>
      <c r="BS54" s="12">
        <f t="shared" si="29"/>
        <v>5.508731162199839E-2</v>
      </c>
      <c r="BT54" s="12">
        <f t="shared" si="29"/>
        <v>5.5856430216955737E-2</v>
      </c>
      <c r="BU54" s="12">
        <f t="shared" si="29"/>
        <v>5.5937728823304673E-2</v>
      </c>
      <c r="BV54" s="12">
        <f t="shared" si="29"/>
        <v>5.1892154279102383E-2</v>
      </c>
      <c r="BW54" s="12">
        <f t="shared" si="29"/>
        <v>5.5533585283202541E-2</v>
      </c>
      <c r="BX54" s="12">
        <f t="shared" si="29"/>
        <v>5.1010705856753089E-2</v>
      </c>
      <c r="BY54" s="12">
        <f t="shared" si="29"/>
        <v>5.1146478464951177E-2</v>
      </c>
      <c r="BZ54" s="12">
        <f t="shared" si="29"/>
        <v>5.2357728426677845E-2</v>
      </c>
      <c r="CA54" s="12">
        <f t="shared" si="29"/>
        <v>5.1044581385220666E-2</v>
      </c>
      <c r="CB54" s="12">
        <f t="shared" si="29"/>
        <v>5.6012813970440278E-2</v>
      </c>
      <c r="CC54" s="12">
        <f t="shared" si="29"/>
        <v>5.0842000424560524E-2</v>
      </c>
      <c r="CD54" s="12">
        <f t="shared" si="29"/>
        <v>5.6019264433608065E-2</v>
      </c>
      <c r="CE54" s="12">
        <f t="shared" si="29"/>
        <v>5.4354243180979742E-2</v>
      </c>
      <c r="CF54" s="12">
        <f t="shared" si="29"/>
        <v>5.513523963352026E-2</v>
      </c>
      <c r="CG54" s="12">
        <f t="shared" si="29"/>
        <v>5.585258762454904E-2</v>
      </c>
      <c r="CH54" s="12">
        <f t="shared" si="29"/>
        <v>5.5693275328592536E-2</v>
      </c>
      <c r="CI54" s="12">
        <f t="shared" si="29"/>
        <v>5.5972671261895084E-2</v>
      </c>
      <c r="CJ54" s="12">
        <f t="shared" si="29"/>
        <v>5.6012813970440278E-2</v>
      </c>
      <c r="CK54" s="12">
        <f t="shared" si="29"/>
        <v>5.2817054367140355E-2</v>
      </c>
      <c r="CL54" s="12">
        <f t="shared" si="29"/>
        <v>5.5338124402524849E-2</v>
      </c>
      <c r="CM54" s="12">
        <f t="shared" si="29"/>
        <v>5.7601880616240837E-2</v>
      </c>
      <c r="CN54" s="12">
        <f t="shared" si="29"/>
        <v>3.1753704686106915E-2</v>
      </c>
      <c r="CO54" s="12">
        <f t="shared" si="29"/>
        <v>4.1408095573334337E-2</v>
      </c>
      <c r="CP54" s="12">
        <f t="shared" si="29"/>
        <v>3.7626460430473116E-2</v>
      </c>
      <c r="CQ54" s="12">
        <f t="shared" si="29"/>
        <v>3.2717224573671919E-2</v>
      </c>
      <c r="CR54" s="12">
        <f t="shared" si="29"/>
        <v>3.5001172068634123E-2</v>
      </c>
      <c r="CS54" s="12">
        <f t="shared" si="29"/>
        <v>3.3628939434016528E-2</v>
      </c>
      <c r="CT54" s="12">
        <f t="shared" si="29"/>
        <v>3.3517878883149679E-2</v>
      </c>
      <c r="CU54" s="12">
        <f t="shared" si="29"/>
        <v>3.3202188491042825E-2</v>
      </c>
      <c r="CV54" s="12">
        <f t="shared" si="29"/>
        <v>3.3512550711186008E-2</v>
      </c>
      <c r="CW54" s="12">
        <f t="shared" si="29"/>
        <v>3.31248807920448E-2</v>
      </c>
      <c r="CX54" s="12">
        <f t="shared" si="29"/>
        <v>3.2347498457459815E-2</v>
      </c>
      <c r="CY54" s="12">
        <f t="shared" si="29"/>
        <v>3.2749261078388311E-2</v>
      </c>
      <c r="CZ54" s="12">
        <f t="shared" si="29"/>
        <v>3.3654996511545805E-2</v>
      </c>
      <c r="DA54" s="12">
        <f t="shared" si="29"/>
        <v>3.2481523114796913E-2</v>
      </c>
      <c r="DB54" s="12">
        <f t="shared" si="29"/>
        <v>3.6721357302859942E-2</v>
      </c>
      <c r="DC54" s="12">
        <f t="shared" si="29"/>
        <v>3.8562409959523994E-2</v>
      </c>
      <c r="DD54" s="12">
        <f t="shared" si="29"/>
        <v>3.908647460469606E-2</v>
      </c>
      <c r="DE54" s="12">
        <f t="shared" si="29"/>
        <v>4.3624303925495753E-2</v>
      </c>
      <c r="DF54" s="12">
        <f t="shared" si="29"/>
        <v>4.4021361273912811E-2</v>
      </c>
      <c r="DG54" s="12">
        <f t="shared" si="29"/>
        <v>4.3496401194430996E-2</v>
      </c>
      <c r="DH54" s="12">
        <f t="shared" si="29"/>
        <v>4.2183266724265818E-2</v>
      </c>
      <c r="DI54" s="12">
        <f t="shared" si="29"/>
        <v>4.3498113356056758E-2</v>
      </c>
      <c r="DJ54" s="12">
        <f t="shared" si="29"/>
        <v>3.9485211607802488E-2</v>
      </c>
      <c r="DK54" s="12">
        <f t="shared" si="29"/>
        <v>4.1747738593767639E-2</v>
      </c>
      <c r="DL54" s="12">
        <f t="shared" si="29"/>
        <v>4.0269653677512375E-2</v>
      </c>
      <c r="DM54" s="12">
        <f t="shared" si="29"/>
        <v>3.9297302419164723E-2</v>
      </c>
      <c r="DN54" s="12">
        <f t="shared" si="29"/>
        <v>4.4020515570184396E-2</v>
      </c>
      <c r="DO54" s="12">
        <f t="shared" si="29"/>
        <v>4.721912343761224E-2</v>
      </c>
      <c r="DP54" s="12">
        <f t="shared" si="29"/>
        <v>3.8656707896474095E-2</v>
      </c>
      <c r="DQ54" s="12">
        <f t="shared" si="29"/>
        <v>5.1679810624759417E-2</v>
      </c>
      <c r="DR54" s="12">
        <f t="shared" si="29"/>
        <v>4.4661544194787288E-2</v>
      </c>
      <c r="DS54" s="12">
        <f t="shared" si="29"/>
        <v>4.1207388256567098E-2</v>
      </c>
      <c r="DT54" s="12">
        <f t="shared" si="29"/>
        <v>5.0496641366651426E-2</v>
      </c>
      <c r="DU54" s="12">
        <f t="shared" si="29"/>
        <v>4.62343799971228E-2</v>
      </c>
      <c r="DV54" s="12">
        <f t="shared" si="29"/>
        <v>4.991532857195085E-2</v>
      </c>
      <c r="DW54" s="12">
        <f t="shared" si="29"/>
        <v>4.6515202522273175E-2</v>
      </c>
      <c r="DX54" s="12">
        <f t="shared" si="29"/>
        <v>4.4961475574040587E-2</v>
      </c>
      <c r="DY54" s="12">
        <f t="shared" si="29"/>
        <v>4.7446875806953996E-2</v>
      </c>
      <c r="DZ54" s="12">
        <f t="shared" si="29"/>
        <v>4.5755773404462761E-2</v>
      </c>
      <c r="EA54" s="12">
        <f t="shared" si="29"/>
        <v>4.0727577654214558E-2</v>
      </c>
      <c r="EB54" s="12">
        <f t="shared" si="29"/>
        <v>4.256502889065384E-2</v>
      </c>
      <c r="EC54" s="12">
        <f t="shared" ref="EC54:GN54" si="30">IFERROR(EC46/(SUM(EC$44:EC$48)-EC$47),"")</f>
        <v>3.9006047041168751E-2</v>
      </c>
      <c r="ED54" s="12">
        <f t="shared" si="30"/>
        <v>4.0422864939375386E-2</v>
      </c>
      <c r="EE54" s="12">
        <f t="shared" si="30"/>
        <v>4.0416122205849461E-2</v>
      </c>
      <c r="EF54" s="12">
        <f t="shared" si="30"/>
        <v>4.019250161680709E-2</v>
      </c>
      <c r="EG54" s="12">
        <f t="shared" si="30"/>
        <v>3.9678227613119538E-2</v>
      </c>
      <c r="EH54" s="12">
        <f t="shared" si="30"/>
        <v>4.0471866970126204E-2</v>
      </c>
      <c r="EI54" s="12">
        <f t="shared" si="30"/>
        <v>4.1066208827906757E-2</v>
      </c>
      <c r="EJ54" s="12">
        <f t="shared" si="30"/>
        <v>4.0968501679745986E-2</v>
      </c>
      <c r="EK54" s="12">
        <f t="shared" si="30"/>
        <v>3.8518150153982883E-2</v>
      </c>
      <c r="EL54" s="12">
        <f t="shared" si="30"/>
        <v>4.4999330887462607E-2</v>
      </c>
      <c r="EM54" s="12">
        <f t="shared" si="30"/>
        <v>4.41927938734923E-2</v>
      </c>
      <c r="EN54" s="12">
        <f t="shared" si="30"/>
        <v>4.6511314256144541E-2</v>
      </c>
      <c r="EO54" s="12">
        <f t="shared" si="30"/>
        <v>4.4689296113782903E-2</v>
      </c>
      <c r="EP54" s="12">
        <f t="shared" si="30"/>
        <v>4.4165885027105292E-2</v>
      </c>
      <c r="EQ54" s="12">
        <f t="shared" si="30"/>
        <v>4.4806572765158308E-2</v>
      </c>
      <c r="ER54" s="12">
        <f t="shared" si="30"/>
        <v>5.1270141811448115E-2</v>
      </c>
      <c r="ES54" s="12">
        <f t="shared" si="30"/>
        <v>4.8730317721555907E-2</v>
      </c>
      <c r="ET54" s="12">
        <f t="shared" si="30"/>
        <v>4.776743716901817E-2</v>
      </c>
      <c r="EU54" s="12">
        <f t="shared" si="30"/>
        <v>4.7676838881848281E-2</v>
      </c>
      <c r="EV54" s="12">
        <f t="shared" si="30"/>
        <v>4.7849727873649689E-2</v>
      </c>
      <c r="EW54" s="12">
        <f t="shared" si="30"/>
        <v>4.8147096439537899E-2</v>
      </c>
      <c r="EX54" s="12">
        <f t="shared" si="30"/>
        <v>4.592363300299341E-2</v>
      </c>
      <c r="EY54" s="12">
        <f t="shared" si="30"/>
        <v>4.7377311038531641E-2</v>
      </c>
      <c r="EZ54" s="12">
        <f t="shared" si="30"/>
        <v>4.9039852706357204E-2</v>
      </c>
      <c r="FA54" s="12">
        <f t="shared" si="30"/>
        <v>4.799795157852485E-2</v>
      </c>
      <c r="FB54" s="12">
        <f t="shared" si="30"/>
        <v>4.7645112943159248E-2</v>
      </c>
      <c r="FC54" s="12">
        <f t="shared" si="30"/>
        <v>4.844981477222185E-2</v>
      </c>
      <c r="FD54" s="12">
        <f t="shared" si="30"/>
        <v>4.8634265683529208E-2</v>
      </c>
      <c r="FE54" s="12">
        <f t="shared" si="30"/>
        <v>4.7227307001702738E-2</v>
      </c>
      <c r="FF54" s="12">
        <f t="shared" si="30"/>
        <v>4.7529929189232566E-2</v>
      </c>
      <c r="FG54" s="12">
        <f t="shared" si="30"/>
        <v>4.8792358340151457E-2</v>
      </c>
      <c r="FH54" s="12">
        <f t="shared" si="30"/>
        <v>4.9103271235757154E-2</v>
      </c>
      <c r="FI54" s="12">
        <f t="shared" si="30"/>
        <v>4.7898234803469747E-2</v>
      </c>
      <c r="FJ54" s="12">
        <f t="shared" si="30"/>
        <v>4.9576288046130908E-2</v>
      </c>
      <c r="FK54" s="12">
        <f t="shared" si="30"/>
        <v>5.0795508390732769E-2</v>
      </c>
      <c r="FL54" s="12">
        <f t="shared" si="30"/>
        <v>5.0224257993795166E-2</v>
      </c>
      <c r="FM54" s="12">
        <f t="shared" si="30"/>
        <v>5.0687472782312747E-2</v>
      </c>
      <c r="FN54" s="12">
        <f t="shared" si="30"/>
        <v>3.2409066335737854E-2</v>
      </c>
      <c r="FO54" s="12">
        <f t="shared" si="30"/>
        <v>3.1619466632302855E-2</v>
      </c>
      <c r="FP54" s="12">
        <f t="shared" si="30"/>
        <v>5.3870956746962448E-2</v>
      </c>
      <c r="FQ54" s="12">
        <f t="shared" si="30"/>
        <v>5.1455271895834237E-2</v>
      </c>
      <c r="FR54" s="12">
        <f t="shared" si="30"/>
        <v>5.1135997182201548E-2</v>
      </c>
      <c r="FS54" s="12">
        <f t="shared" si="30"/>
        <v>5.1895945391843779E-2</v>
      </c>
      <c r="FT54" s="12">
        <f t="shared" si="30"/>
        <v>5.1069724526795743E-2</v>
      </c>
      <c r="FU54" s="12">
        <f t="shared" si="30"/>
        <v>5.0419835827643707E-2</v>
      </c>
      <c r="FV54" s="12">
        <f t="shared" si="30"/>
        <v>2.5331387152597421E-2</v>
      </c>
      <c r="FW54" s="12">
        <f t="shared" si="30"/>
        <v>2.5858922380716333E-2</v>
      </c>
      <c r="FX54" s="12">
        <f t="shared" si="30"/>
        <v>2.5959419134840019E-2</v>
      </c>
      <c r="FY54" s="12">
        <f t="shared" si="30"/>
        <v>2.642877165234097E-2</v>
      </c>
      <c r="FZ54" s="12">
        <f t="shared" si="30"/>
        <v>2.6692519079090416E-2</v>
      </c>
      <c r="GA54" s="12">
        <f t="shared" si="30"/>
        <v>2.6908762450276038E-2</v>
      </c>
      <c r="GB54" s="12">
        <f t="shared" si="30"/>
        <v>2.6850042525739911E-2</v>
      </c>
      <c r="GC54" s="12">
        <f t="shared" si="30"/>
        <v>2.711767004674949E-2</v>
      </c>
      <c r="GD54" s="12">
        <f t="shared" si="30"/>
        <v>2.723165769714243E-2</v>
      </c>
      <c r="GE54" s="12">
        <f t="shared" si="30"/>
        <v>2.6658398071576404E-2</v>
      </c>
      <c r="GF54" s="12">
        <f t="shared" si="30"/>
        <v>2.6713683614394051E-2</v>
      </c>
      <c r="GG54" s="12">
        <f t="shared" si="30"/>
        <v>2.7121695719870789E-2</v>
      </c>
      <c r="GH54" s="12">
        <f t="shared" si="30"/>
        <v>2.729360606327956E-2</v>
      </c>
      <c r="GI54" s="12">
        <f t="shared" si="30"/>
        <v>2.6844949199416327E-2</v>
      </c>
      <c r="GJ54" s="12">
        <f t="shared" si="30"/>
        <v>2.7730984288731483E-2</v>
      </c>
      <c r="GK54" s="12">
        <f t="shared" si="30"/>
        <v>2.6559862171294121E-2</v>
      </c>
      <c r="GL54" s="12">
        <f t="shared" si="30"/>
        <v>2.7347909903227191E-2</v>
      </c>
      <c r="GM54" s="12">
        <f t="shared" si="30"/>
        <v>2.7109046691371735E-2</v>
      </c>
      <c r="GN54" s="12">
        <f t="shared" si="30"/>
        <v>2.7147147677998171E-2</v>
      </c>
      <c r="GO54" s="12">
        <f t="shared" ref="GO54:HJ54" si="31">IFERROR(GO46/(SUM(GO$44:GO$48)-GO$47),"")</f>
        <v>2.7497534469168573E-2</v>
      </c>
      <c r="GP54" s="12">
        <f t="shared" si="31"/>
        <v>2.6841426898590433E-2</v>
      </c>
      <c r="GQ54" s="12">
        <f t="shared" si="31"/>
        <v>2.6471534600105328E-2</v>
      </c>
      <c r="GR54" s="12">
        <f t="shared" si="31"/>
        <v>2.7388441099235411E-2</v>
      </c>
      <c r="GS54" s="12">
        <f t="shared" si="31"/>
        <v>2.6950351646627384E-2</v>
      </c>
      <c r="GT54" s="12">
        <f t="shared" si="31"/>
        <v>2.6408499576958983E-2</v>
      </c>
      <c r="GU54" s="12">
        <f t="shared" si="31"/>
        <v>2.7173918295558971E-2</v>
      </c>
      <c r="GV54" s="12">
        <f t="shared" si="31"/>
        <v>2.7572377677827001E-2</v>
      </c>
      <c r="GW54" s="12">
        <f t="shared" si="31"/>
        <v>2.8112055357053928E-2</v>
      </c>
      <c r="GX54" s="12">
        <f t="shared" si="31"/>
        <v>2.8042158134924944E-2</v>
      </c>
      <c r="GY54" s="12">
        <f t="shared" si="31"/>
        <v>2.8123498351207466E-2</v>
      </c>
      <c r="GZ54" s="12">
        <f t="shared" si="31"/>
        <v>2.7667743704904171E-2</v>
      </c>
      <c r="HA54" s="12">
        <f t="shared" si="31"/>
        <v>2.8177436105308179E-2</v>
      </c>
      <c r="HB54" s="12">
        <f t="shared" si="31"/>
        <v>2.6939509876528198E-2</v>
      </c>
      <c r="HC54" s="12">
        <f t="shared" si="31"/>
        <v>2.6797265491753715E-2</v>
      </c>
      <c r="HD54" s="12">
        <f t="shared" si="31"/>
        <v>2.651025368169849E-2</v>
      </c>
      <c r="HE54" s="12">
        <f t="shared" si="31"/>
        <v>2.6419058213194627E-2</v>
      </c>
      <c r="HF54" s="12">
        <f t="shared" si="31"/>
        <v>2.6073949842835037E-2</v>
      </c>
      <c r="HG54" s="12">
        <f t="shared" si="31"/>
        <v>2.6233098244035989E-2</v>
      </c>
      <c r="HH54" s="12">
        <f t="shared" si="31"/>
        <v>2.6213492303768203E-2</v>
      </c>
      <c r="HI54" s="12">
        <f t="shared" si="31"/>
        <v>2.5798615533619805E-2</v>
      </c>
      <c r="HJ54" s="12">
        <f t="shared" si="31"/>
        <v>2.6592734655257536E-2</v>
      </c>
    </row>
    <row r="55" spans="1:218" x14ac:dyDescent="0.2">
      <c r="B55" s="20" t="s">
        <v>38</v>
      </c>
      <c r="C55" s="11"/>
      <c r="D55" s="11"/>
      <c r="E55" s="12">
        <f t="shared" ref="E55:BP55" si="32">IFERROR(E48/(SUM(E$44:E$48)-E$48),"")</f>
        <v>2.5413547040266217E-3</v>
      </c>
      <c r="F55" s="12">
        <f t="shared" si="32"/>
        <v>2.4989910578630315E-3</v>
      </c>
      <c r="G55" s="12">
        <f t="shared" si="32"/>
        <v>2.731609630145499E-3</v>
      </c>
      <c r="H55" s="12">
        <f t="shared" si="32"/>
        <v>2.7654202646647374E-3</v>
      </c>
      <c r="I55" s="12">
        <f t="shared" si="32"/>
        <v>2.8721827321295992E-3</v>
      </c>
      <c r="J55" s="12">
        <f t="shared" si="32"/>
        <v>2.8116024709069665E-3</v>
      </c>
      <c r="K55" s="12">
        <f t="shared" si="32"/>
        <v>2.6999586692347975E-3</v>
      </c>
      <c r="L55" s="12">
        <f t="shared" si="32"/>
        <v>2.5162971504961475E-3</v>
      </c>
      <c r="M55" s="12">
        <f t="shared" si="32"/>
        <v>2.525190045026088E-3</v>
      </c>
      <c r="N55" s="12">
        <f t="shared" si="32"/>
        <v>2.5827431770762228E-3</v>
      </c>
      <c r="O55" s="12">
        <f t="shared" si="32"/>
        <v>2.7105296140699227E-3</v>
      </c>
      <c r="P55" s="12">
        <f t="shared" si="32"/>
        <v>2.495647819622417E-3</v>
      </c>
      <c r="Q55" s="12">
        <f t="shared" si="32"/>
        <v>2.6687001367503016E-3</v>
      </c>
      <c r="R55" s="12">
        <f t="shared" si="32"/>
        <v>2.8012199198107191E-3</v>
      </c>
      <c r="S55" s="12">
        <f t="shared" si="32"/>
        <v>2.645082238556236E-3</v>
      </c>
      <c r="T55" s="12">
        <f t="shared" si="32"/>
        <v>2.7709909810632225E-3</v>
      </c>
      <c r="U55" s="12">
        <f t="shared" si="32"/>
        <v>2.649649190099313E-3</v>
      </c>
      <c r="V55" s="12">
        <f t="shared" si="32"/>
        <v>2.5312561562449904E-3</v>
      </c>
      <c r="W55" s="12">
        <f t="shared" si="32"/>
        <v>2.5851524495037683E-3</v>
      </c>
      <c r="X55" s="12">
        <f t="shared" si="32"/>
        <v>5.0767644212140707E-3</v>
      </c>
      <c r="Y55" s="12">
        <f t="shared" si="32"/>
        <v>3.5140390549156849E-3</v>
      </c>
      <c r="Z55" s="12">
        <f t="shared" si="32"/>
        <v>2.8312108019929311E-3</v>
      </c>
      <c r="AA55" s="12">
        <f t="shared" si="32"/>
        <v>2.6732442342970639E-3</v>
      </c>
      <c r="AB55" s="12">
        <f t="shared" si="32"/>
        <v>2.7390126130130152E-3</v>
      </c>
      <c r="AC55" s="12">
        <f t="shared" si="32"/>
        <v>2.9161156715454893E-3</v>
      </c>
      <c r="AD55" s="12">
        <f t="shared" si="32"/>
        <v>2.841765027993264E-3</v>
      </c>
      <c r="AE55" s="12">
        <f t="shared" si="32"/>
        <v>2.8026369584661067E-3</v>
      </c>
      <c r="AF55" s="12">
        <f t="shared" si="32"/>
        <v>2.6436991262281011E-3</v>
      </c>
      <c r="AG55" s="12">
        <f t="shared" si="32"/>
        <v>2.5804285363901724E-3</v>
      </c>
      <c r="AH55" s="12">
        <f t="shared" si="32"/>
        <v>2.5893313224872095E-3</v>
      </c>
      <c r="AI55" s="12">
        <f t="shared" si="32"/>
        <v>2.9891510751497135E-3</v>
      </c>
      <c r="AJ55" s="12">
        <f t="shared" si="32"/>
        <v>2.5153246218499892E-3</v>
      </c>
      <c r="AK55" s="12">
        <f t="shared" si="32"/>
        <v>2.7543866952454378E-3</v>
      </c>
      <c r="AL55" s="12">
        <f t="shared" si="32"/>
        <v>2.731297822780295E-3</v>
      </c>
      <c r="AM55" s="12">
        <f t="shared" si="32"/>
        <v>2.9650194855881094E-3</v>
      </c>
      <c r="AN55" s="12">
        <f t="shared" si="32"/>
        <v>2.7648599709597385E-3</v>
      </c>
      <c r="AO55" s="12">
        <f t="shared" si="32"/>
        <v>2.7635688659424953E-3</v>
      </c>
      <c r="AP55" s="12">
        <f t="shared" si="32"/>
        <v>2.6230306976797735E-3</v>
      </c>
      <c r="AQ55" s="12">
        <f t="shared" si="32"/>
        <v>2.552004882575639E-3</v>
      </c>
      <c r="AR55" s="12">
        <f t="shared" si="32"/>
        <v>2.5744913377541761E-3</v>
      </c>
      <c r="AS55" s="12">
        <f t="shared" si="32"/>
        <v>2.4495962668237528E-3</v>
      </c>
      <c r="AT55" s="12">
        <f t="shared" si="32"/>
        <v>2.5720484730060666E-3</v>
      </c>
      <c r="AU55" s="12">
        <f t="shared" si="32"/>
        <v>2.7056490789691893E-3</v>
      </c>
      <c r="AV55" s="12">
        <f t="shared" si="32"/>
        <v>2.8053480653579769E-3</v>
      </c>
      <c r="AW55" s="12">
        <f t="shared" si="32"/>
        <v>2.8645856687473949E-3</v>
      </c>
      <c r="AX55" s="12">
        <f t="shared" si="32"/>
        <v>2.7651081567395251E-3</v>
      </c>
      <c r="AY55" s="12">
        <f t="shared" si="32"/>
        <v>2.5518834748852349E-3</v>
      </c>
      <c r="AZ55" s="12">
        <f t="shared" si="32"/>
        <v>2.5571960121557424E-3</v>
      </c>
      <c r="BA55" s="12" t="str">
        <f t="shared" si="32"/>
        <v/>
      </c>
      <c r="BB55" s="12">
        <f t="shared" si="32"/>
        <v>1.4703511557334443E-3</v>
      </c>
      <c r="BC55" s="12">
        <f t="shared" si="32"/>
        <v>1.2933221565872752E-3</v>
      </c>
      <c r="BD55" s="12">
        <f t="shared" si="32"/>
        <v>1.2796117283569853E-3</v>
      </c>
      <c r="BE55" s="12">
        <f t="shared" si="32"/>
        <v>1.307352984086532E-3</v>
      </c>
      <c r="BF55" s="12">
        <f t="shared" si="32"/>
        <v>1.3612104036943586E-3</v>
      </c>
      <c r="BG55" s="12">
        <f t="shared" si="32"/>
        <v>1.3363991209399621E-3</v>
      </c>
      <c r="BH55" s="12">
        <f t="shared" si="32"/>
        <v>1.2731458544701462E-3</v>
      </c>
      <c r="BI55" s="12">
        <f t="shared" si="32"/>
        <v>7.8030907312978907E-3</v>
      </c>
      <c r="BJ55" s="12" t="str">
        <f t="shared" si="32"/>
        <v/>
      </c>
      <c r="BK55" s="12" t="str">
        <f t="shared" si="32"/>
        <v/>
      </c>
      <c r="BL55" s="12" t="str">
        <f t="shared" si="32"/>
        <v/>
      </c>
      <c r="BM55" s="12" t="str">
        <f t="shared" si="32"/>
        <v/>
      </c>
      <c r="BN55" s="12" t="str">
        <f t="shared" si="32"/>
        <v/>
      </c>
      <c r="BO55" s="12" t="str">
        <f t="shared" si="32"/>
        <v/>
      </c>
      <c r="BP55" s="12" t="str">
        <f t="shared" si="32"/>
        <v/>
      </c>
      <c r="BQ55" s="12" t="str">
        <f t="shared" ref="BQ55:EB55" si="33">IFERROR(BQ48/(SUM(BQ$44:BQ$48)-BQ$48),"")</f>
        <v/>
      </c>
      <c r="BR55" s="12" t="str">
        <f t="shared" si="33"/>
        <v/>
      </c>
      <c r="BS55" s="12" t="str">
        <f t="shared" si="33"/>
        <v/>
      </c>
      <c r="BT55" s="12" t="str">
        <f t="shared" si="33"/>
        <v/>
      </c>
      <c r="BU55" s="12" t="str">
        <f t="shared" si="33"/>
        <v/>
      </c>
      <c r="BV55" s="12">
        <f t="shared" si="33"/>
        <v>9.8055920819592685E-4</v>
      </c>
      <c r="BW55" s="12" t="str">
        <f t="shared" si="33"/>
        <v/>
      </c>
      <c r="BX55" s="12">
        <f t="shared" si="33"/>
        <v>9.9254819776526467E-4</v>
      </c>
      <c r="BY55" s="12">
        <f t="shared" si="33"/>
        <v>9.8256450129585531E-4</v>
      </c>
      <c r="BZ55" s="12">
        <f t="shared" si="33"/>
        <v>9.8035615920572753E-4</v>
      </c>
      <c r="CA55" s="12">
        <f t="shared" si="33"/>
        <v>9.8141511329391897E-4</v>
      </c>
      <c r="CB55" s="12" t="str">
        <f t="shared" si="33"/>
        <v/>
      </c>
      <c r="CC55" s="12">
        <f t="shared" si="33"/>
        <v>9.8353816409274845E-4</v>
      </c>
      <c r="CD55" s="12" t="str">
        <f t="shared" si="33"/>
        <v/>
      </c>
      <c r="CE55" s="12" t="str">
        <f t="shared" si="33"/>
        <v/>
      </c>
      <c r="CF55" s="12" t="str">
        <f t="shared" si="33"/>
        <v/>
      </c>
      <c r="CG55" s="12" t="str">
        <f t="shared" si="33"/>
        <v/>
      </c>
      <c r="CH55" s="12" t="str">
        <f t="shared" si="33"/>
        <v/>
      </c>
      <c r="CI55" s="12" t="str">
        <f t="shared" si="33"/>
        <v/>
      </c>
      <c r="CJ55" s="12" t="str">
        <f t="shared" si="33"/>
        <v/>
      </c>
      <c r="CK55" s="12">
        <f t="shared" si="33"/>
        <v>9.7636511920380306E-4</v>
      </c>
      <c r="CL55" s="12" t="str">
        <f t="shared" si="33"/>
        <v/>
      </c>
      <c r="CM55" s="12" t="str">
        <f t="shared" si="33"/>
        <v/>
      </c>
      <c r="CN55" s="12">
        <f t="shared" si="33"/>
        <v>2.5290558415812527E-3</v>
      </c>
      <c r="CO55" s="12">
        <f t="shared" si="33"/>
        <v>3.4611209013602454E-3</v>
      </c>
      <c r="CP55" s="12">
        <f t="shared" si="33"/>
        <v>2.6449909665530289E-3</v>
      </c>
      <c r="CQ55" s="12">
        <f t="shared" si="33"/>
        <v>2.5312077766441064E-3</v>
      </c>
      <c r="CR55" s="12">
        <f t="shared" si="33"/>
        <v>2.2515953821046716E-3</v>
      </c>
      <c r="CS55" s="12">
        <f t="shared" si="33"/>
        <v>2.2120525431539519E-3</v>
      </c>
      <c r="CT55" s="12">
        <f t="shared" si="33"/>
        <v>2.258097751292864E-3</v>
      </c>
      <c r="CU55" s="12">
        <f t="shared" si="33"/>
        <v>2.2658892291045674E-3</v>
      </c>
      <c r="CV55" s="12">
        <f t="shared" si="33"/>
        <v>2.2725116129692709E-3</v>
      </c>
      <c r="CW55" s="12">
        <f t="shared" si="33"/>
        <v>2.2586646661883055E-3</v>
      </c>
      <c r="CX55" s="12">
        <f t="shared" si="33"/>
        <v>2.2523649497801211E-3</v>
      </c>
      <c r="CY55" s="12">
        <f t="shared" si="33"/>
        <v>2.4075500971041824E-3</v>
      </c>
      <c r="CZ55" s="12">
        <f t="shared" si="33"/>
        <v>2.6360202854415573E-3</v>
      </c>
      <c r="DA55" s="12">
        <f t="shared" si="33"/>
        <v>2.4571091933488741E-3</v>
      </c>
      <c r="DB55" s="12">
        <f t="shared" si="33"/>
        <v>1.6793714541401149E-3</v>
      </c>
      <c r="DC55" s="12">
        <f t="shared" si="33"/>
        <v>2.1316102868165119E-3</v>
      </c>
      <c r="DD55" s="12">
        <f t="shared" si="33"/>
        <v>1.8823394534214371E-3</v>
      </c>
      <c r="DE55" s="12">
        <f t="shared" si="33"/>
        <v>2.3136043523506278E-3</v>
      </c>
      <c r="DF55" s="12">
        <f t="shared" si="33"/>
        <v>2.2653075283005628E-3</v>
      </c>
      <c r="DG55" s="12">
        <f t="shared" si="33"/>
        <v>2.3738535232494728E-3</v>
      </c>
      <c r="DH55" s="12">
        <f t="shared" si="33"/>
        <v>1.8226328459518936E-3</v>
      </c>
      <c r="DI55" s="12">
        <f t="shared" si="33"/>
        <v>1.9600341998776208E-3</v>
      </c>
      <c r="DJ55" s="12">
        <f t="shared" si="33"/>
        <v>1.5717489572112412E-3</v>
      </c>
      <c r="DK55" s="12">
        <f t="shared" si="33"/>
        <v>1.5688042437409482E-3</v>
      </c>
      <c r="DL55" s="12">
        <f t="shared" si="33"/>
        <v>1.6072528717461306E-3</v>
      </c>
      <c r="DM55" s="12">
        <f t="shared" si="33"/>
        <v>1.5811664884941203E-3</v>
      </c>
      <c r="DN55" s="12">
        <f t="shared" si="33"/>
        <v>1.6010604775964596E-3</v>
      </c>
      <c r="DO55" s="12">
        <f t="shared" si="33"/>
        <v>1.871270140052833E-3</v>
      </c>
      <c r="DP55" s="12">
        <f t="shared" si="33"/>
        <v>1.3696751947282597E-3</v>
      </c>
      <c r="DQ55" s="12">
        <f t="shared" si="33"/>
        <v>1.3345457658941518E-3</v>
      </c>
      <c r="DR55" s="12">
        <f t="shared" si="33"/>
        <v>1.4183631053648511E-3</v>
      </c>
      <c r="DS55" s="12">
        <f t="shared" si="33"/>
        <v>1.3891708982561577E-3</v>
      </c>
      <c r="DT55" s="12">
        <f t="shared" si="33"/>
        <v>1.4379947332968039E-3</v>
      </c>
      <c r="DU55" s="12">
        <f t="shared" si="33"/>
        <v>1.338969664263553E-3</v>
      </c>
      <c r="DV55" s="12">
        <f t="shared" si="33"/>
        <v>1.2203928496884557E-3</v>
      </c>
      <c r="DW55" s="12">
        <f t="shared" si="33"/>
        <v>1.2282899667978289E-3</v>
      </c>
      <c r="DX55" s="12">
        <f t="shared" si="33"/>
        <v>1.3094461673399758E-3</v>
      </c>
      <c r="DY55" s="12">
        <f t="shared" si="33"/>
        <v>1.2071212629501859E-3</v>
      </c>
      <c r="DZ55" s="12">
        <f t="shared" si="33"/>
        <v>1.3939274996342514E-3</v>
      </c>
      <c r="EA55" s="12">
        <f t="shared" si="33"/>
        <v>1.8911560753742916E-3</v>
      </c>
      <c r="EB55" s="12">
        <f t="shared" si="33"/>
        <v>2.3962464630829781E-3</v>
      </c>
      <c r="EC55" s="12" t="str">
        <f t="shared" ref="EC55:GN55" si="34">IFERROR(EC48/(SUM(EC$44:EC$48)-EC$48),"")</f>
        <v/>
      </c>
      <c r="ED55" s="12" t="str">
        <f t="shared" si="34"/>
        <v/>
      </c>
      <c r="EE55" s="12" t="str">
        <f t="shared" si="34"/>
        <v/>
      </c>
      <c r="EF55" s="12" t="str">
        <f t="shared" si="34"/>
        <v/>
      </c>
      <c r="EG55" s="12" t="str">
        <f t="shared" si="34"/>
        <v/>
      </c>
      <c r="EH55" s="12" t="str">
        <f t="shared" si="34"/>
        <v/>
      </c>
      <c r="EI55" s="12" t="str">
        <f t="shared" si="34"/>
        <v/>
      </c>
      <c r="EJ55" s="12" t="str">
        <f t="shared" si="34"/>
        <v/>
      </c>
      <c r="EK55" s="12" t="str">
        <f t="shared" si="34"/>
        <v/>
      </c>
      <c r="EL55" s="12">
        <f t="shared" si="34"/>
        <v>1.2393394968323887E-3</v>
      </c>
      <c r="EM55" s="12">
        <f t="shared" si="34"/>
        <v>1.3580913768300022E-3</v>
      </c>
      <c r="EN55" s="12">
        <f t="shared" si="34"/>
        <v>1.4830251266212556E-3</v>
      </c>
      <c r="EO55" s="12">
        <f t="shared" si="34"/>
        <v>1.4852578195206632E-3</v>
      </c>
      <c r="EP55" s="12">
        <f t="shared" si="34"/>
        <v>1.5056445108933894E-3</v>
      </c>
      <c r="EQ55" s="12">
        <f t="shared" si="34"/>
        <v>1.5410467619956418E-3</v>
      </c>
      <c r="ER55" s="12">
        <f t="shared" si="34"/>
        <v>1.4201091320475911E-3</v>
      </c>
      <c r="ES55" s="12">
        <f t="shared" si="34"/>
        <v>1.3343085543136091E-3</v>
      </c>
      <c r="ET55" s="12">
        <f t="shared" si="34"/>
        <v>1.3241562366514421E-3</v>
      </c>
      <c r="EU55" s="12">
        <f t="shared" si="34"/>
        <v>1.3544072611937053E-3</v>
      </c>
      <c r="EV55" s="12">
        <f t="shared" si="34"/>
        <v>1.3840650193432701E-3</v>
      </c>
      <c r="EW55" s="12">
        <f t="shared" si="34"/>
        <v>1.3384967346044226E-3</v>
      </c>
      <c r="EX55" s="12">
        <f t="shared" si="34"/>
        <v>1.3527040248650975E-3</v>
      </c>
      <c r="EY55" s="12">
        <f t="shared" si="34"/>
        <v>1.337258104187484E-3</v>
      </c>
      <c r="EZ55" s="12">
        <f t="shared" si="34"/>
        <v>1.3207760336720305E-3</v>
      </c>
      <c r="FA55" s="12">
        <f t="shared" si="34"/>
        <v>1.3618579869499284E-3</v>
      </c>
      <c r="FB55" s="12">
        <f t="shared" si="34"/>
        <v>1.2952554672613235E-3</v>
      </c>
      <c r="FC55" s="12">
        <f t="shared" si="34"/>
        <v>1.2904447009029522E-3</v>
      </c>
      <c r="FD55" s="12">
        <f t="shared" si="34"/>
        <v>1.2868032795232188E-3</v>
      </c>
      <c r="FE55" s="12">
        <f t="shared" si="34"/>
        <v>1.2599661616470702E-3</v>
      </c>
      <c r="FF55" s="12">
        <f t="shared" si="34"/>
        <v>1.2646100830347633E-3</v>
      </c>
      <c r="FG55" s="12">
        <f t="shared" si="34"/>
        <v>1.352776419800651E-3</v>
      </c>
      <c r="FH55" s="12">
        <f t="shared" si="34"/>
        <v>1.3224667078265704E-3</v>
      </c>
      <c r="FI55" s="12">
        <f t="shared" si="34"/>
        <v>1.2469340587876535E-3</v>
      </c>
      <c r="FJ55" s="12">
        <f t="shared" si="34"/>
        <v>1.2470686887379946E-3</v>
      </c>
      <c r="FK55" s="12">
        <f t="shared" si="34"/>
        <v>1.2301973811670213E-3</v>
      </c>
      <c r="FL55" s="12">
        <f t="shared" si="34"/>
        <v>1.2220136651378277E-3</v>
      </c>
      <c r="FM55" s="12">
        <f t="shared" si="34"/>
        <v>1.1685437700727041E-3</v>
      </c>
      <c r="FN55" s="12">
        <f t="shared" si="34"/>
        <v>2.4570131335807975E-3</v>
      </c>
      <c r="FO55" s="12" t="str">
        <f t="shared" si="34"/>
        <v/>
      </c>
      <c r="FP55" s="12">
        <f t="shared" si="34"/>
        <v>1.4703742394633595E-3</v>
      </c>
      <c r="FQ55" s="12">
        <f t="shared" si="34"/>
        <v>1.2933434731735114E-3</v>
      </c>
      <c r="FR55" s="12">
        <f t="shared" si="34"/>
        <v>1.2796325953835052E-3</v>
      </c>
      <c r="FS55" s="12">
        <f t="shared" si="34"/>
        <v>1.3073740850124134E-3</v>
      </c>
      <c r="FT55" s="12">
        <f t="shared" si="34"/>
        <v>1.3612319333571217E-3</v>
      </c>
      <c r="FU55" s="12">
        <f t="shared" si="34"/>
        <v>1.3473332519338889E-3</v>
      </c>
      <c r="FV55" s="12">
        <f t="shared" si="34"/>
        <v>1.2841918138564513E-2</v>
      </c>
      <c r="FW55" s="12">
        <f t="shared" si="34"/>
        <v>1.1769491277237077E-2</v>
      </c>
      <c r="FX55" s="12">
        <f t="shared" si="34"/>
        <v>8.8538466713156787E-3</v>
      </c>
      <c r="FY55" s="12">
        <f t="shared" si="34"/>
        <v>8.7343726092609496E-3</v>
      </c>
      <c r="FZ55" s="12">
        <f t="shared" si="34"/>
        <v>8.5435085904515418E-3</v>
      </c>
      <c r="GA55" s="12">
        <f t="shared" si="34"/>
        <v>8.1844373932025427E-3</v>
      </c>
      <c r="GB55" s="12">
        <f t="shared" si="34"/>
        <v>7.2951882135337265E-3</v>
      </c>
      <c r="GC55" s="12">
        <f t="shared" si="34"/>
        <v>7.0674110214054321E-3</v>
      </c>
      <c r="GD55" s="12">
        <f t="shared" si="34"/>
        <v>6.713600084101508E-3</v>
      </c>
      <c r="GE55" s="12">
        <f t="shared" si="34"/>
        <v>5.8475807046239822E-3</v>
      </c>
      <c r="GF55" s="12">
        <f t="shared" si="34"/>
        <v>5.9115376384857986E-3</v>
      </c>
      <c r="GG55" s="12">
        <f t="shared" si="34"/>
        <v>5.7654315426284367E-3</v>
      </c>
      <c r="GH55" s="12">
        <f t="shared" si="34"/>
        <v>5.9191470303860318E-3</v>
      </c>
      <c r="GI55" s="12">
        <f t="shared" si="34"/>
        <v>5.572893591292977E-3</v>
      </c>
      <c r="GJ55" s="12">
        <f t="shared" si="34"/>
        <v>5.6988164280399991E-3</v>
      </c>
      <c r="GK55" s="12">
        <f t="shared" si="34"/>
        <v>5.4070992421669604E-3</v>
      </c>
      <c r="GL55" s="12">
        <f t="shared" si="34"/>
        <v>5.3805803490310821E-3</v>
      </c>
      <c r="GM55" s="12">
        <f t="shared" si="34"/>
        <v>5.268332290013937E-3</v>
      </c>
      <c r="GN55" s="12">
        <f t="shared" si="34"/>
        <v>5.0973599733427407E-3</v>
      </c>
      <c r="GO55" s="12">
        <f t="shared" ref="GO55:HJ55" si="35">IFERROR(GO48/(SUM(GO$44:GO$48)-GO$48),"")</f>
        <v>5.0821347198079297E-3</v>
      </c>
      <c r="GP55" s="12">
        <f t="shared" si="35"/>
        <v>4.8144631080949832E-3</v>
      </c>
      <c r="GQ55" s="12">
        <f t="shared" si="35"/>
        <v>4.9628509154911625E-3</v>
      </c>
      <c r="GR55" s="12">
        <f t="shared" si="35"/>
        <v>5.0705571814961591E-3</v>
      </c>
      <c r="GS55" s="12">
        <f t="shared" si="35"/>
        <v>5.0852132883673186E-3</v>
      </c>
      <c r="GT55" s="12">
        <f t="shared" si="35"/>
        <v>7.2967213236867371E-3</v>
      </c>
      <c r="GU55" s="12">
        <f t="shared" si="35"/>
        <v>8.1788555111598424E-3</v>
      </c>
      <c r="GV55" s="12">
        <f t="shared" si="35"/>
        <v>7.9721711962552639E-3</v>
      </c>
      <c r="GW55" s="12">
        <f t="shared" si="35"/>
        <v>8.6747438384750814E-3</v>
      </c>
      <c r="GX55" s="12">
        <f t="shared" si="35"/>
        <v>7.2335060164220805E-3</v>
      </c>
      <c r="GY55" s="12">
        <f t="shared" si="35"/>
        <v>6.6350647923056581E-3</v>
      </c>
      <c r="GZ55" s="12">
        <f t="shared" si="35"/>
        <v>6.4541154274251195E-3</v>
      </c>
      <c r="HA55" s="12">
        <f t="shared" si="35"/>
        <v>6.253148055537899E-3</v>
      </c>
      <c r="HB55" s="12">
        <f t="shared" si="35"/>
        <v>5.1177300473728808E-3</v>
      </c>
      <c r="HC55" s="12">
        <f t="shared" si="35"/>
        <v>5.1271049444358277E-3</v>
      </c>
      <c r="HD55" s="12">
        <f t="shared" si="35"/>
        <v>4.5688129784782448E-3</v>
      </c>
      <c r="HE55" s="12">
        <f t="shared" si="35"/>
        <v>4.3441680460847712E-3</v>
      </c>
      <c r="HF55" s="12">
        <f t="shared" si="35"/>
        <v>4.3459009758957268E-3</v>
      </c>
      <c r="HG55" s="12">
        <f t="shared" si="35"/>
        <v>4.340113666717777E-3</v>
      </c>
      <c r="HH55" s="12">
        <f t="shared" si="35"/>
        <v>4.2118962550526159E-3</v>
      </c>
      <c r="HI55" s="12">
        <f t="shared" si="35"/>
        <v>4.1519752976209041E-3</v>
      </c>
      <c r="HJ55" s="12">
        <f t="shared" si="35"/>
        <v>4.2668453502511111E-3</v>
      </c>
    </row>
    <row r="56" spans="1:218" x14ac:dyDescent="0.2">
      <c r="B56" s="21" t="s">
        <v>15</v>
      </c>
      <c r="C56" s="11"/>
      <c r="D56" s="11"/>
      <c r="E56" s="12">
        <f t="shared" ref="E56:BP56" si="36">SUMPRODUCT($C44:$C48,E44:E48)/SUMPRODUCT($C43,E43)</f>
        <v>1.1112595293702563</v>
      </c>
      <c r="F56" s="12">
        <f t="shared" si="36"/>
        <v>1.0477958910978145</v>
      </c>
      <c r="G56" s="12">
        <f t="shared" si="36"/>
        <v>1.0154730523078621</v>
      </c>
      <c r="H56" s="12">
        <f t="shared" si="36"/>
        <v>1.0218004633681474</v>
      </c>
      <c r="I56" s="12">
        <f t="shared" si="36"/>
        <v>1.0018657687821972</v>
      </c>
      <c r="J56" s="12">
        <f t="shared" si="36"/>
        <v>1.0233387229862849</v>
      </c>
      <c r="K56" s="12">
        <f t="shared" si="36"/>
        <v>1.0083634778256736</v>
      </c>
      <c r="L56" s="12">
        <f t="shared" si="36"/>
        <v>1.0204349223669871</v>
      </c>
      <c r="M56" s="12">
        <f t="shared" si="36"/>
        <v>1.0168454245315035</v>
      </c>
      <c r="N56" s="12">
        <f t="shared" si="36"/>
        <v>0.92307135552060982</v>
      </c>
      <c r="O56" s="12">
        <f t="shared" si="36"/>
        <v>0.96434930543137365</v>
      </c>
      <c r="P56" s="12">
        <f t="shared" si="36"/>
        <v>1.0287155220845012</v>
      </c>
      <c r="Q56" s="12">
        <f t="shared" si="36"/>
        <v>0.99652014722660431</v>
      </c>
      <c r="R56" s="12">
        <f t="shared" si="36"/>
        <v>0.98242574328838705</v>
      </c>
      <c r="S56" s="12">
        <f t="shared" si="36"/>
        <v>1.0055119856457793</v>
      </c>
      <c r="T56" s="12">
        <f t="shared" si="36"/>
        <v>0.97651836812929116</v>
      </c>
      <c r="U56" s="12">
        <f t="shared" si="36"/>
        <v>0.96910633674771818</v>
      </c>
      <c r="V56" s="12">
        <f t="shared" si="36"/>
        <v>0.99612566023650706</v>
      </c>
      <c r="W56" s="12">
        <f t="shared" si="36"/>
        <v>0.97546305765181074</v>
      </c>
      <c r="X56" s="12">
        <f t="shared" si="36"/>
        <v>1.0081172750992431</v>
      </c>
      <c r="Y56" s="12">
        <f t="shared" si="36"/>
        <v>1.0064214345638931</v>
      </c>
      <c r="Z56" s="12">
        <f t="shared" si="36"/>
        <v>1.0837985993896586</v>
      </c>
      <c r="AA56" s="12">
        <f t="shared" si="36"/>
        <v>1.0824188572347542</v>
      </c>
      <c r="AB56" s="12">
        <f t="shared" si="36"/>
        <v>1.07766152422483</v>
      </c>
      <c r="AC56" s="12">
        <f t="shared" si="36"/>
        <v>1.0721786658743768</v>
      </c>
      <c r="AD56" s="12">
        <f t="shared" si="36"/>
        <v>1.0797007607975289</v>
      </c>
      <c r="AE56" s="12">
        <f t="shared" si="36"/>
        <v>1.0740033509502622</v>
      </c>
      <c r="AF56" s="12">
        <f t="shared" si="36"/>
        <v>1.0726434571135328</v>
      </c>
      <c r="AG56" s="12">
        <f t="shared" si="36"/>
        <v>1.0763787041338475</v>
      </c>
      <c r="AH56" s="12">
        <f t="shared" si="36"/>
        <v>1.072676039490954</v>
      </c>
      <c r="AI56" s="12">
        <f t="shared" si="36"/>
        <v>0.98824077989530557</v>
      </c>
      <c r="AJ56" s="12">
        <f t="shared" si="36"/>
        <v>1.3577141531325532</v>
      </c>
      <c r="AK56" s="12">
        <f t="shared" si="36"/>
        <v>1.3029109966469619</v>
      </c>
      <c r="AL56" s="12">
        <f t="shared" si="36"/>
        <v>1.3562097668608206</v>
      </c>
      <c r="AM56" s="12">
        <f t="shared" si="36"/>
        <v>1.3084482511612359</v>
      </c>
      <c r="AN56" s="12">
        <f t="shared" si="36"/>
        <v>1.3609340346218808</v>
      </c>
      <c r="AO56" s="12">
        <f t="shared" si="36"/>
        <v>1.3614998898732265</v>
      </c>
      <c r="AP56" s="12">
        <f t="shared" si="36"/>
        <v>1.3679383567739314</v>
      </c>
      <c r="AQ56" s="12">
        <f t="shared" si="36"/>
        <v>1.3378170793723598</v>
      </c>
      <c r="AR56" s="12">
        <f t="shared" si="36"/>
        <v>0.94138815864994996</v>
      </c>
      <c r="AS56" s="12">
        <f t="shared" si="36"/>
        <v>0.9684861845642978</v>
      </c>
      <c r="AT56" s="12">
        <f t="shared" si="36"/>
        <v>1.0206554674040218</v>
      </c>
      <c r="AU56" s="12">
        <f t="shared" si="36"/>
        <v>1.082665652339533</v>
      </c>
      <c r="AV56" s="12">
        <f t="shared" si="36"/>
        <v>1.0804634541944798</v>
      </c>
      <c r="AW56" s="12">
        <f t="shared" si="36"/>
        <v>1.0936122770883119</v>
      </c>
      <c r="AX56" s="12">
        <f t="shared" si="36"/>
        <v>1.0961936722835628</v>
      </c>
      <c r="AY56" s="12">
        <f t="shared" si="36"/>
        <v>1.1082458693363657</v>
      </c>
      <c r="AZ56" s="12">
        <f t="shared" si="36"/>
        <v>1.066276651964434</v>
      </c>
      <c r="BA56" s="12">
        <f t="shared" si="36"/>
        <v>1.4237223020429723</v>
      </c>
      <c r="BB56" s="12">
        <f t="shared" si="36"/>
        <v>3.5085079393052614</v>
      </c>
      <c r="BC56" s="12">
        <f t="shared" si="36"/>
        <v>3.3406747978682487</v>
      </c>
      <c r="BD56" s="12">
        <f t="shared" si="36"/>
        <v>3.3763840565986554</v>
      </c>
      <c r="BE56" s="12">
        <f t="shared" si="36"/>
        <v>3.4115046754591698</v>
      </c>
      <c r="BF56" s="12">
        <f t="shared" si="36"/>
        <v>3.4817532411544527</v>
      </c>
      <c r="BG56" s="12">
        <f t="shared" si="36"/>
        <v>3.4418947824084718</v>
      </c>
      <c r="BH56" s="12">
        <f t="shared" si="36"/>
        <v>3.2839647680690378</v>
      </c>
      <c r="BI56" s="12">
        <f t="shared" si="36"/>
        <v>2.8844709322763666</v>
      </c>
      <c r="BJ56" s="12">
        <f t="shared" si="36"/>
        <v>2.7857131354845679</v>
      </c>
      <c r="BK56" s="12">
        <f t="shared" si="36"/>
        <v>2.613182534269749</v>
      </c>
      <c r="BL56" s="12">
        <f t="shared" si="36"/>
        <v>1.0701510709957056</v>
      </c>
      <c r="BM56" s="12">
        <f t="shared" si="36"/>
        <v>2.7874367839114846</v>
      </c>
      <c r="BN56" s="12">
        <f t="shared" si="36"/>
        <v>3.1084661736488344</v>
      </c>
      <c r="BO56" s="12">
        <f t="shared" si="36"/>
        <v>3.6250740938987827</v>
      </c>
      <c r="BP56" s="12">
        <f t="shared" si="36"/>
        <v>3.374676749337846</v>
      </c>
      <c r="BQ56" s="12">
        <f t="shared" ref="BQ56:EB56" si="37">SUMPRODUCT($C44:$C48,BQ44:BQ48)/SUMPRODUCT($C43,BQ43)</f>
        <v>3.3480438587299632</v>
      </c>
      <c r="BR56" s="12">
        <f t="shared" si="37"/>
        <v>3.3469105411131173</v>
      </c>
      <c r="BS56" s="12">
        <f t="shared" si="37"/>
        <v>3.3685978617065704</v>
      </c>
      <c r="BT56" s="12">
        <f t="shared" si="37"/>
        <v>3.3382544620092629</v>
      </c>
      <c r="BU56" s="12">
        <f t="shared" si="37"/>
        <v>3.3404951214456737</v>
      </c>
      <c r="BV56" s="12">
        <f t="shared" si="37"/>
        <v>3.4089224855595703</v>
      </c>
      <c r="BW56" s="12">
        <f t="shared" si="37"/>
        <v>3.3665715931534286</v>
      </c>
      <c r="BX56" s="12">
        <f t="shared" si="37"/>
        <v>3.3677978277205898</v>
      </c>
      <c r="BY56" s="12">
        <f t="shared" si="37"/>
        <v>3.4020001870674754</v>
      </c>
      <c r="BZ56" s="12">
        <f t="shared" si="37"/>
        <v>3.4095967144055255</v>
      </c>
      <c r="CA56" s="12">
        <f t="shared" si="37"/>
        <v>3.4059683819431612</v>
      </c>
      <c r="CB56" s="12">
        <f t="shared" si="37"/>
        <v>3.3719093107857119</v>
      </c>
      <c r="CC56" s="12">
        <f t="shared" si="37"/>
        <v>3.3985918234409187</v>
      </c>
      <c r="CD56" s="12">
        <f t="shared" si="37"/>
        <v>3.3195575455709312</v>
      </c>
      <c r="CE56" s="12">
        <f t="shared" si="37"/>
        <v>3.3007155089496005</v>
      </c>
      <c r="CF56" s="12">
        <f t="shared" si="37"/>
        <v>3.353600046814464</v>
      </c>
      <c r="CG56" s="12">
        <f t="shared" si="37"/>
        <v>3.362109922933552</v>
      </c>
      <c r="CH56" s="12">
        <f t="shared" si="37"/>
        <v>3.3548444316509807</v>
      </c>
      <c r="CI56" s="12">
        <f t="shared" si="37"/>
        <v>3.3639884901183366</v>
      </c>
      <c r="CJ56" s="12">
        <f t="shared" si="37"/>
        <v>3.3738996943819632</v>
      </c>
      <c r="CK56" s="12">
        <f t="shared" si="37"/>
        <v>3.4234676207969685</v>
      </c>
      <c r="CL56" s="12">
        <f t="shared" si="37"/>
        <v>3.3912497334838241</v>
      </c>
      <c r="CM56" s="12">
        <f t="shared" si="37"/>
        <v>3.3722506715826235</v>
      </c>
      <c r="CN56" s="12">
        <f t="shared" si="37"/>
        <v>1.1438494501250021</v>
      </c>
      <c r="CO56" s="12">
        <f t="shared" si="37"/>
        <v>0.81991342475737961</v>
      </c>
      <c r="CP56" s="12">
        <f t="shared" si="37"/>
        <v>1.1817892560000767</v>
      </c>
      <c r="CQ56" s="12">
        <f t="shared" si="37"/>
        <v>1.211839691342222</v>
      </c>
      <c r="CR56" s="12">
        <f t="shared" si="37"/>
        <v>1.258944701192426</v>
      </c>
      <c r="CS56" s="12">
        <f t="shared" si="37"/>
        <v>1.0717361097715368</v>
      </c>
      <c r="CT56" s="12">
        <f t="shared" si="37"/>
        <v>1.0756439607699675</v>
      </c>
      <c r="CU56" s="12">
        <f t="shared" si="37"/>
        <v>1.0719412078776756</v>
      </c>
      <c r="CV56" s="12">
        <f t="shared" si="37"/>
        <v>1.0688049788950265</v>
      </c>
      <c r="CW56" s="12">
        <f t="shared" si="37"/>
        <v>1.049653829197891</v>
      </c>
      <c r="CX56" s="12">
        <f t="shared" si="37"/>
        <v>1.0268411747895885</v>
      </c>
      <c r="CY56" s="12">
        <f t="shared" si="37"/>
        <v>1.0571171149958591</v>
      </c>
      <c r="CZ56" s="12">
        <f t="shared" si="37"/>
        <v>1.1417163828729446</v>
      </c>
      <c r="DA56" s="12">
        <f t="shared" si="37"/>
        <v>1.0829901288252535</v>
      </c>
      <c r="DB56" s="12">
        <f t="shared" si="37"/>
        <v>1.0659154407771181</v>
      </c>
      <c r="DC56" s="12">
        <f t="shared" si="37"/>
        <v>1.1389923543457514</v>
      </c>
      <c r="DD56" s="12">
        <f t="shared" si="37"/>
        <v>1.1971978872559137</v>
      </c>
      <c r="DE56" s="12">
        <f t="shared" si="37"/>
        <v>1.5004765594348719</v>
      </c>
      <c r="DF56" s="12">
        <f t="shared" si="37"/>
        <v>1.5067999983241229</v>
      </c>
      <c r="DG56" s="12">
        <f t="shared" si="37"/>
        <v>1.5112307082638901</v>
      </c>
      <c r="DH56" s="12">
        <f t="shared" si="37"/>
        <v>1.2681551958183008</v>
      </c>
      <c r="DI56" s="12">
        <f t="shared" si="37"/>
        <v>1.4158255171566689</v>
      </c>
      <c r="DJ56" s="12">
        <f t="shared" si="37"/>
        <v>1.065328002732965</v>
      </c>
      <c r="DK56" s="12">
        <f t="shared" si="37"/>
        <v>1.1410741324520657</v>
      </c>
      <c r="DL56" s="12">
        <f t="shared" si="37"/>
        <v>1.0778520701231535</v>
      </c>
      <c r="DM56" s="12">
        <f t="shared" si="37"/>
        <v>1.0222454405144801</v>
      </c>
      <c r="DN56" s="12">
        <f t="shared" si="37"/>
        <v>1.2266110851575489</v>
      </c>
      <c r="DO56" s="12">
        <f t="shared" si="37"/>
        <v>1.4828266508391186</v>
      </c>
      <c r="DP56" s="12">
        <f t="shared" si="37"/>
        <v>1.0533369782990525</v>
      </c>
      <c r="DQ56" s="12">
        <f t="shared" si="37"/>
        <v>1.4281921938786453</v>
      </c>
      <c r="DR56" s="12">
        <f t="shared" si="37"/>
        <v>1.1805128985743936</v>
      </c>
      <c r="DS56" s="12">
        <f t="shared" si="37"/>
        <v>1.038674772199603</v>
      </c>
      <c r="DT56" s="12">
        <f t="shared" si="37"/>
        <v>1.2853421071854987</v>
      </c>
      <c r="DU56" s="12">
        <f t="shared" si="37"/>
        <v>1.293449332308465</v>
      </c>
      <c r="DV56" s="12">
        <f t="shared" si="37"/>
        <v>1.2299185914603388</v>
      </c>
      <c r="DW56" s="12">
        <f t="shared" si="37"/>
        <v>1.2687824041563069</v>
      </c>
      <c r="DX56" s="12">
        <f t="shared" si="37"/>
        <v>1.145945901243141</v>
      </c>
      <c r="DY56" s="12">
        <f t="shared" si="37"/>
        <v>1.1951357224304215</v>
      </c>
      <c r="DZ56" s="12">
        <f t="shared" si="37"/>
        <v>1.2010306353039577</v>
      </c>
      <c r="EA56" s="12">
        <f t="shared" si="37"/>
        <v>0.82962589458252955</v>
      </c>
      <c r="EB56" s="12">
        <f t="shared" si="37"/>
        <v>1.1094426647027336</v>
      </c>
      <c r="EC56" s="12">
        <f t="shared" ref="EC56:GN56" si="38">SUMPRODUCT($C44:$C48,EC44:EC48)/SUMPRODUCT($C43,EC43)</f>
        <v>0.6675542962663521</v>
      </c>
      <c r="ED56" s="12">
        <f t="shared" si="38"/>
        <v>0.67549400941376336</v>
      </c>
      <c r="EE56" s="12">
        <f t="shared" si="38"/>
        <v>0.67818765420306115</v>
      </c>
      <c r="EF56" s="12">
        <f t="shared" si="38"/>
        <v>0.68204482398860455</v>
      </c>
      <c r="EG56" s="12">
        <f t="shared" si="38"/>
        <v>0.65180740089566269</v>
      </c>
      <c r="EH56" s="12">
        <f t="shared" si="38"/>
        <v>0.6569819788863418</v>
      </c>
      <c r="EI56" s="12">
        <f t="shared" si="38"/>
        <v>0.66856273571144664</v>
      </c>
      <c r="EJ56" s="12">
        <f t="shared" si="38"/>
        <v>0.66787297176248672</v>
      </c>
      <c r="EK56" s="12">
        <f t="shared" si="38"/>
        <v>0.46726647898611995</v>
      </c>
      <c r="EL56" s="12">
        <f t="shared" si="38"/>
        <v>0.67144185926693334</v>
      </c>
      <c r="EM56" s="12">
        <f t="shared" si="38"/>
        <v>0.68100380702229557</v>
      </c>
      <c r="EN56" s="12">
        <f t="shared" si="38"/>
        <v>0.72781905339172981</v>
      </c>
      <c r="EO56" s="12">
        <f t="shared" si="38"/>
        <v>0.70595485735748631</v>
      </c>
      <c r="EP56" s="12">
        <f t="shared" si="38"/>
        <v>0.69639578316761341</v>
      </c>
      <c r="EQ56" s="12">
        <f t="shared" si="38"/>
        <v>0.70046504512578367</v>
      </c>
      <c r="ER56" s="12">
        <f t="shared" si="38"/>
        <v>0.65166695682228604</v>
      </c>
      <c r="ES56" s="12">
        <f t="shared" si="38"/>
        <v>0.59966852940576598</v>
      </c>
      <c r="ET56" s="12">
        <f t="shared" si="38"/>
        <v>0.58535210316819941</v>
      </c>
      <c r="EU56" s="12">
        <f t="shared" si="38"/>
        <v>0.57228960360423997</v>
      </c>
      <c r="EV56" s="12">
        <f t="shared" si="38"/>
        <v>0.59622047757106822</v>
      </c>
      <c r="EW56" s="12">
        <f t="shared" si="38"/>
        <v>0.57907925848625963</v>
      </c>
      <c r="EX56" s="12">
        <f t="shared" si="38"/>
        <v>0.57301312611865474</v>
      </c>
      <c r="EY56" s="12">
        <f t="shared" si="38"/>
        <v>0.57961565260638914</v>
      </c>
      <c r="EZ56" s="12">
        <f t="shared" si="38"/>
        <v>0.58683474559196003</v>
      </c>
      <c r="FA56" s="12">
        <f t="shared" si="38"/>
        <v>0.58754119399827287</v>
      </c>
      <c r="FB56" s="12">
        <f t="shared" si="38"/>
        <v>0.57905846480832546</v>
      </c>
      <c r="FC56" s="12">
        <f t="shared" si="38"/>
        <v>0.58121194353634686</v>
      </c>
      <c r="FD56" s="12">
        <f t="shared" si="38"/>
        <v>0.58285506513306451</v>
      </c>
      <c r="FE56" s="12">
        <f t="shared" si="38"/>
        <v>0.57539098879449446</v>
      </c>
      <c r="FF56" s="12">
        <f t="shared" si="38"/>
        <v>0.57328499811382516</v>
      </c>
      <c r="FG56" s="12">
        <f t="shared" si="38"/>
        <v>0.59148611400846218</v>
      </c>
      <c r="FH56" s="12">
        <f t="shared" si="38"/>
        <v>0.58609347688172986</v>
      </c>
      <c r="FI56" s="12">
        <f t="shared" si="38"/>
        <v>0.58140416611685997</v>
      </c>
      <c r="FJ56" s="12">
        <f t="shared" si="38"/>
        <v>0.58133773682292944</v>
      </c>
      <c r="FK56" s="12">
        <f t="shared" si="38"/>
        <v>0.58930007066050749</v>
      </c>
      <c r="FL56" s="12">
        <f t="shared" si="38"/>
        <v>0.57276007668636764</v>
      </c>
      <c r="FM56" s="12">
        <f t="shared" si="38"/>
        <v>0.5775251083161882</v>
      </c>
      <c r="FN56" s="12">
        <f t="shared" si="38"/>
        <v>0.39417228194392484</v>
      </c>
      <c r="FO56" s="12">
        <f t="shared" si="38"/>
        <v>0.21481680450333401</v>
      </c>
      <c r="FP56" s="12">
        <f t="shared" si="38"/>
        <v>0.52938522211611305</v>
      </c>
      <c r="FQ56" s="12">
        <f t="shared" si="38"/>
        <v>0.50406127284229119</v>
      </c>
      <c r="FR56" s="12">
        <f t="shared" si="38"/>
        <v>0.50944935918180578</v>
      </c>
      <c r="FS56" s="12">
        <f t="shared" si="38"/>
        <v>0.51474862703125313</v>
      </c>
      <c r="FT56" s="12">
        <f t="shared" si="38"/>
        <v>0.52534826843100446</v>
      </c>
      <c r="FU56" s="12">
        <f t="shared" si="38"/>
        <v>0.515133146545797</v>
      </c>
      <c r="FV56" s="12">
        <f t="shared" si="38"/>
        <v>0.68186110324947824</v>
      </c>
      <c r="FW56" s="12">
        <f t="shared" si="38"/>
        <v>0.68060103845593944</v>
      </c>
      <c r="FX56" s="12">
        <f t="shared" si="38"/>
        <v>0.53104553762087514</v>
      </c>
      <c r="FY56" s="12">
        <f t="shared" si="38"/>
        <v>0.53578261187002396</v>
      </c>
      <c r="FZ56" s="12">
        <f t="shared" si="38"/>
        <v>0.54008922422064398</v>
      </c>
      <c r="GA56" s="12">
        <f t="shared" si="38"/>
        <v>0.53479633802473592</v>
      </c>
      <c r="GB56" s="12">
        <f t="shared" si="38"/>
        <v>0.49118489177097391</v>
      </c>
      <c r="GC56" s="12">
        <f t="shared" si="38"/>
        <v>0.48577534839387471</v>
      </c>
      <c r="GD56" s="12">
        <f t="shared" si="38"/>
        <v>0.48260451852033259</v>
      </c>
      <c r="GE56" s="12">
        <f t="shared" si="38"/>
        <v>0.44448442369159619</v>
      </c>
      <c r="GF56" s="12">
        <f t="shared" si="38"/>
        <v>0.43972819211328956</v>
      </c>
      <c r="GG56" s="12">
        <f t="shared" si="38"/>
        <v>0.42871972246602119</v>
      </c>
      <c r="GH56" s="12">
        <f t="shared" si="38"/>
        <v>0.44277983987309288</v>
      </c>
      <c r="GI56" s="12">
        <f t="shared" si="38"/>
        <v>0.43579671491540506</v>
      </c>
      <c r="GJ56" s="12">
        <f t="shared" si="38"/>
        <v>0.44113532977625064</v>
      </c>
      <c r="GK56" s="12">
        <f t="shared" si="38"/>
        <v>0.43338785178610922</v>
      </c>
      <c r="GL56" s="12">
        <f t="shared" si="38"/>
        <v>0.4315678534046789</v>
      </c>
      <c r="GM56" s="12">
        <f t="shared" si="38"/>
        <v>0.42061183320726836</v>
      </c>
      <c r="GN56" s="12">
        <f t="shared" si="38"/>
        <v>0.41797647631229767</v>
      </c>
      <c r="GO56" s="12">
        <f t="shared" ref="GO56:HJ56" si="39">SUMPRODUCT($C44:$C48,GO44:GO48)/SUMPRODUCT($C43,GO43)</f>
        <v>0.41924668053204667</v>
      </c>
      <c r="GP56" s="12">
        <f t="shared" si="39"/>
        <v>0.4072024390968082</v>
      </c>
      <c r="GQ56" s="12">
        <f t="shared" si="39"/>
        <v>0.40790988363382374</v>
      </c>
      <c r="GR56" s="12">
        <f t="shared" si="39"/>
        <v>0.42851266331818488</v>
      </c>
      <c r="GS56" s="12">
        <f t="shared" si="39"/>
        <v>0.42316330843347327</v>
      </c>
      <c r="GT56" s="12">
        <f t="shared" si="39"/>
        <v>0.49093688803968827</v>
      </c>
      <c r="GU56" s="12">
        <f t="shared" si="39"/>
        <v>0.56887404874893488</v>
      </c>
      <c r="GV56" s="12">
        <f t="shared" si="39"/>
        <v>0.57542470175688798</v>
      </c>
      <c r="GW56" s="12">
        <f t="shared" si="39"/>
        <v>0.62534135041081118</v>
      </c>
      <c r="GX56" s="12">
        <f t="shared" si="39"/>
        <v>0.55988413101892776</v>
      </c>
      <c r="GY56" s="12">
        <f t="shared" si="39"/>
        <v>0.52330663772704666</v>
      </c>
      <c r="GZ56" s="12">
        <f t="shared" si="39"/>
        <v>0.52468228046493315</v>
      </c>
      <c r="HA56" s="12">
        <f t="shared" si="39"/>
        <v>0.51762625490887237</v>
      </c>
      <c r="HB56" s="12">
        <f t="shared" si="39"/>
        <v>0.44092915915635789</v>
      </c>
      <c r="HC56" s="12">
        <f t="shared" si="39"/>
        <v>0.43599843108705955</v>
      </c>
      <c r="HD56" s="12">
        <f t="shared" si="39"/>
        <v>0.39165329658680981</v>
      </c>
      <c r="HE56" s="12">
        <f t="shared" si="39"/>
        <v>0.38258760009902809</v>
      </c>
      <c r="HF56" s="12">
        <f t="shared" si="39"/>
        <v>0.38731368177271042</v>
      </c>
      <c r="HG56" s="12">
        <f t="shared" si="39"/>
        <v>0.38296242172092926</v>
      </c>
      <c r="HH56" s="12">
        <f t="shared" si="39"/>
        <v>0.37950791316106014</v>
      </c>
      <c r="HI56" s="12">
        <f t="shared" si="39"/>
        <v>0.37478104018082198</v>
      </c>
      <c r="HJ56" s="12">
        <f t="shared" si="39"/>
        <v>0.38456240952894416</v>
      </c>
    </row>
    <row r="57" spans="1:218" x14ac:dyDescent="0.2">
      <c r="C57" s="11"/>
      <c r="D57" s="11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</row>
    <row r="58" spans="1:218" s="7" customFormat="1" x14ac:dyDescent="0.2">
      <c r="A58" s="8"/>
      <c r="B58" s="22" t="s">
        <v>8</v>
      </c>
      <c r="C58" s="6" t="s">
        <v>29</v>
      </c>
      <c r="D58" s="6"/>
    </row>
    <row r="59" spans="1:218" s="7" customFormat="1" x14ac:dyDescent="0.2">
      <c r="A59" s="23" t="s">
        <v>14</v>
      </c>
      <c r="B59" s="22" t="s">
        <v>53</v>
      </c>
      <c r="C59" s="11">
        <v>2</v>
      </c>
      <c r="D59" s="11"/>
      <c r="E59" s="15">
        <f>IF(E23,E40*(VLOOKUP(E$1,Conditions!$A:$CT,MATCH($B59&amp;"_m1",Conditions!$S$1:$CT$1,0)+Conditions!$Q$2,FALSE)*E$19+E$18*VLOOKUP(E$1,Conditions!$A:$CT,MATCH($B59&amp;"_m2",Conditions!$S$1:$CT$1,0)+Conditions!$Q$2,FALSE))+VLOOKUP(E$1,Conditions!$A:$CT,MATCH($B59&amp;"_b",Conditions!$S$1:$CT$1,0)+Conditions!$Q$2,FALSE),"")</f>
        <v>9.7962000847946687E-6</v>
      </c>
      <c r="F59" s="15">
        <f>IF(F23,F40*(VLOOKUP(F$1,Conditions!$A:$CT,MATCH($B59&amp;"_m1",Conditions!$S$1:$CT$1,0)+Conditions!$Q$2,FALSE)*F$19+F$18*VLOOKUP(F$1,Conditions!$A:$CT,MATCH($B59&amp;"_m2",Conditions!$S$1:$CT$1,0)+Conditions!$Q$2,FALSE))+VLOOKUP(F$1,Conditions!$A:$CT,MATCH($B59&amp;"_b",Conditions!$S$1:$CT$1,0)+Conditions!$Q$2,FALSE),"")</f>
        <v>9.7962000847946687E-6</v>
      </c>
      <c r="G59" s="15">
        <f>IF(G23,G40*(VLOOKUP(G$1,Conditions!$A:$CT,MATCH($B59&amp;"_m1",Conditions!$S$1:$CT$1,0)+Conditions!$Q$2,FALSE)*G$19+G$18*VLOOKUP(G$1,Conditions!$A:$CT,MATCH($B59&amp;"_m2",Conditions!$S$1:$CT$1,0)+Conditions!$Q$2,FALSE))+VLOOKUP(G$1,Conditions!$A:$CT,MATCH($B59&amp;"_b",Conditions!$S$1:$CT$1,0)+Conditions!$Q$2,FALSE),"")</f>
        <v>9.7962000847946687E-6</v>
      </c>
      <c r="H59" s="15">
        <f>IF(H23,H40*(VLOOKUP(H$1,Conditions!$A:$CT,MATCH($B59&amp;"_m1",Conditions!$S$1:$CT$1,0)+Conditions!$Q$2,FALSE)*H$19+H$18*VLOOKUP(H$1,Conditions!$A:$CT,MATCH($B59&amp;"_m2",Conditions!$S$1:$CT$1,0)+Conditions!$Q$2,FALSE))+VLOOKUP(H$1,Conditions!$A:$CT,MATCH($B59&amp;"_b",Conditions!$S$1:$CT$1,0)+Conditions!$Q$2,FALSE),"")</f>
        <v>9.7962000847946687E-6</v>
      </c>
      <c r="I59" s="15">
        <f>IF(I23,I40*(VLOOKUP(I$1,Conditions!$A:$CT,MATCH($B59&amp;"_m1",Conditions!$S$1:$CT$1,0)+Conditions!$Q$2,FALSE)*I$19+I$18*VLOOKUP(I$1,Conditions!$A:$CT,MATCH($B59&amp;"_m2",Conditions!$S$1:$CT$1,0)+Conditions!$Q$2,FALSE))+VLOOKUP(I$1,Conditions!$A:$CT,MATCH($B59&amp;"_b",Conditions!$S$1:$CT$1,0)+Conditions!$Q$2,FALSE),"")</f>
        <v>9.7962000847946687E-6</v>
      </c>
      <c r="J59" s="15">
        <f>IF(J23,J40*(VLOOKUP(J$1,Conditions!$A:$CT,MATCH($B59&amp;"_m1",Conditions!$S$1:$CT$1,0)+Conditions!$Q$2,FALSE)*J$19+J$18*VLOOKUP(J$1,Conditions!$A:$CT,MATCH($B59&amp;"_m2",Conditions!$S$1:$CT$1,0)+Conditions!$Q$2,FALSE))+VLOOKUP(J$1,Conditions!$A:$CT,MATCH($B59&amp;"_b",Conditions!$S$1:$CT$1,0)+Conditions!$Q$2,FALSE),"")</f>
        <v>9.7962000847946687E-6</v>
      </c>
      <c r="K59" s="15">
        <f>IF(K23,K40*(VLOOKUP(K$1,Conditions!$A:$CT,MATCH($B59&amp;"_m1",Conditions!$S$1:$CT$1,0)+Conditions!$Q$2,FALSE)*K$19+K$18*VLOOKUP(K$1,Conditions!$A:$CT,MATCH($B59&amp;"_m2",Conditions!$S$1:$CT$1,0)+Conditions!$Q$2,FALSE))+VLOOKUP(K$1,Conditions!$A:$CT,MATCH($B59&amp;"_b",Conditions!$S$1:$CT$1,0)+Conditions!$Q$2,FALSE),"")</f>
        <v>9.7962000847946687E-6</v>
      </c>
      <c r="L59" s="15">
        <f>IF(L23,L40*(VLOOKUP(L$1,Conditions!$A:$CT,MATCH($B59&amp;"_m1",Conditions!$S$1:$CT$1,0)+Conditions!$Q$2,FALSE)*L$19+L$18*VLOOKUP(L$1,Conditions!$A:$CT,MATCH($B59&amp;"_m2",Conditions!$S$1:$CT$1,0)+Conditions!$Q$2,FALSE))+VLOOKUP(L$1,Conditions!$A:$CT,MATCH($B59&amp;"_b",Conditions!$S$1:$CT$1,0)+Conditions!$Q$2,FALSE),"")</f>
        <v>9.7962000847946687E-6</v>
      </c>
      <c r="M59" s="15">
        <f>IF(M23,M40*(VLOOKUP(M$1,Conditions!$A:$CT,MATCH($B59&amp;"_m1",Conditions!$S$1:$CT$1,0)+Conditions!$Q$2,FALSE)*M$19+M$18*VLOOKUP(M$1,Conditions!$A:$CT,MATCH($B59&amp;"_m2",Conditions!$S$1:$CT$1,0)+Conditions!$Q$2,FALSE))+VLOOKUP(M$1,Conditions!$A:$CT,MATCH($B59&amp;"_b",Conditions!$S$1:$CT$1,0)+Conditions!$Q$2,FALSE),"")</f>
        <v>9.7962000847946687E-6</v>
      </c>
      <c r="N59" s="15">
        <f>IF(N23,N40*(VLOOKUP(N$1,Conditions!$A:$CT,MATCH($B59&amp;"_m1",Conditions!$S$1:$CT$1,0)+Conditions!$Q$2,FALSE)*N$19+N$18*VLOOKUP(N$1,Conditions!$A:$CT,MATCH($B59&amp;"_m2",Conditions!$S$1:$CT$1,0)+Conditions!$Q$2,FALSE))+VLOOKUP(N$1,Conditions!$A:$CT,MATCH($B59&amp;"_b",Conditions!$S$1:$CT$1,0)+Conditions!$Q$2,FALSE),"")</f>
        <v>9.7962000847946687E-6</v>
      </c>
      <c r="O59" s="15">
        <f>IF(O23,O40*(VLOOKUP(O$1,Conditions!$A:$CT,MATCH($B59&amp;"_m1",Conditions!$S$1:$CT$1,0)+Conditions!$Q$2,FALSE)*O$19+O$18*VLOOKUP(O$1,Conditions!$A:$CT,MATCH($B59&amp;"_m2",Conditions!$S$1:$CT$1,0)+Conditions!$Q$2,FALSE))+VLOOKUP(O$1,Conditions!$A:$CT,MATCH($B59&amp;"_b",Conditions!$S$1:$CT$1,0)+Conditions!$Q$2,FALSE),"")</f>
        <v>9.7962000847946687E-6</v>
      </c>
      <c r="P59" s="15">
        <f>IF(P23,P40*(VLOOKUP(P$1,Conditions!$A:$CT,MATCH($B59&amp;"_m1",Conditions!$S$1:$CT$1,0)+Conditions!$Q$2,FALSE)*P$19+P$18*VLOOKUP(P$1,Conditions!$A:$CT,MATCH($B59&amp;"_m2",Conditions!$S$1:$CT$1,0)+Conditions!$Q$2,FALSE))+VLOOKUP(P$1,Conditions!$A:$CT,MATCH($B59&amp;"_b",Conditions!$S$1:$CT$1,0)+Conditions!$Q$2,FALSE),"")</f>
        <v>9.7962000847946687E-6</v>
      </c>
      <c r="Q59" s="15">
        <f>IF(Q23,Q40*(VLOOKUP(Q$1,Conditions!$A:$CT,MATCH($B59&amp;"_m1",Conditions!$S$1:$CT$1,0)+Conditions!$Q$2,FALSE)*Q$19+Q$18*VLOOKUP(Q$1,Conditions!$A:$CT,MATCH($B59&amp;"_m2",Conditions!$S$1:$CT$1,0)+Conditions!$Q$2,FALSE))+VLOOKUP(Q$1,Conditions!$A:$CT,MATCH($B59&amp;"_b",Conditions!$S$1:$CT$1,0)+Conditions!$Q$2,FALSE),"")</f>
        <v>9.7962000847946687E-6</v>
      </c>
      <c r="R59" s="15">
        <f>IF(R23,R40*(VLOOKUP(R$1,Conditions!$A:$CT,MATCH($B59&amp;"_m1",Conditions!$S$1:$CT$1,0)+Conditions!$Q$2,FALSE)*R$19+R$18*VLOOKUP(R$1,Conditions!$A:$CT,MATCH($B59&amp;"_m2",Conditions!$S$1:$CT$1,0)+Conditions!$Q$2,FALSE))+VLOOKUP(R$1,Conditions!$A:$CT,MATCH($B59&amp;"_b",Conditions!$S$1:$CT$1,0)+Conditions!$Q$2,FALSE),"")</f>
        <v>9.7962000847946687E-6</v>
      </c>
      <c r="S59" s="15">
        <f>IF(S23,S40*(VLOOKUP(S$1,Conditions!$A:$CT,MATCH($B59&amp;"_m1",Conditions!$S$1:$CT$1,0)+Conditions!$Q$2,FALSE)*S$19+S$18*VLOOKUP(S$1,Conditions!$A:$CT,MATCH($B59&amp;"_m2",Conditions!$S$1:$CT$1,0)+Conditions!$Q$2,FALSE))+VLOOKUP(S$1,Conditions!$A:$CT,MATCH($B59&amp;"_b",Conditions!$S$1:$CT$1,0)+Conditions!$Q$2,FALSE),"")</f>
        <v>9.7962000847946687E-6</v>
      </c>
      <c r="T59" s="15">
        <f>IF(T23,T40*(VLOOKUP(T$1,Conditions!$A:$CT,MATCH($B59&amp;"_m1",Conditions!$S$1:$CT$1,0)+Conditions!$Q$2,FALSE)*T$19+T$18*VLOOKUP(T$1,Conditions!$A:$CT,MATCH($B59&amp;"_m2",Conditions!$S$1:$CT$1,0)+Conditions!$Q$2,FALSE))+VLOOKUP(T$1,Conditions!$A:$CT,MATCH($B59&amp;"_b",Conditions!$S$1:$CT$1,0)+Conditions!$Q$2,FALSE),"")</f>
        <v>9.7962000847946687E-6</v>
      </c>
      <c r="U59" s="15">
        <f>IF(U23,U40*(VLOOKUP(U$1,Conditions!$A:$CT,MATCH($B59&amp;"_m1",Conditions!$S$1:$CT$1,0)+Conditions!$Q$2,FALSE)*U$19+U$18*VLOOKUP(U$1,Conditions!$A:$CT,MATCH($B59&amp;"_m2",Conditions!$S$1:$CT$1,0)+Conditions!$Q$2,FALSE))+VLOOKUP(U$1,Conditions!$A:$CT,MATCH($B59&amp;"_b",Conditions!$S$1:$CT$1,0)+Conditions!$Q$2,FALSE),"")</f>
        <v>9.7962000847946687E-6</v>
      </c>
      <c r="V59" s="15">
        <f>IF(V23,V40*(VLOOKUP(V$1,Conditions!$A:$CT,MATCH($B59&amp;"_m1",Conditions!$S$1:$CT$1,0)+Conditions!$Q$2,FALSE)*V$19+V$18*VLOOKUP(V$1,Conditions!$A:$CT,MATCH($B59&amp;"_m2",Conditions!$S$1:$CT$1,0)+Conditions!$Q$2,FALSE))+VLOOKUP(V$1,Conditions!$A:$CT,MATCH($B59&amp;"_b",Conditions!$S$1:$CT$1,0)+Conditions!$Q$2,FALSE),"")</f>
        <v>9.7962000847946687E-6</v>
      </c>
      <c r="W59" s="15">
        <f>IF(W23,W40*(VLOOKUP(W$1,Conditions!$A:$CT,MATCH($B59&amp;"_m1",Conditions!$S$1:$CT$1,0)+Conditions!$Q$2,FALSE)*W$19+W$18*VLOOKUP(W$1,Conditions!$A:$CT,MATCH($B59&amp;"_m2",Conditions!$S$1:$CT$1,0)+Conditions!$Q$2,FALSE))+VLOOKUP(W$1,Conditions!$A:$CT,MATCH($B59&amp;"_b",Conditions!$S$1:$CT$1,0)+Conditions!$Q$2,FALSE),"")</f>
        <v>9.7962000847946687E-6</v>
      </c>
      <c r="X59" s="15">
        <f>IF(X23,X40*(VLOOKUP(X$1,Conditions!$A:$CT,MATCH($B59&amp;"_m1",Conditions!$S$1:$CT$1,0)+Conditions!$Q$2,FALSE)*X$19+X$18*VLOOKUP(X$1,Conditions!$A:$CT,MATCH($B59&amp;"_m2",Conditions!$S$1:$CT$1,0)+Conditions!$Q$2,FALSE))+VLOOKUP(X$1,Conditions!$A:$CT,MATCH($B59&amp;"_b",Conditions!$S$1:$CT$1,0)+Conditions!$Q$2,FALSE),"")</f>
        <v>3.8241783907262038E-4</v>
      </c>
      <c r="Y59" s="15">
        <f>IF(Y23,Y40*(VLOOKUP(Y$1,Conditions!$A:$CT,MATCH($B59&amp;"_m1",Conditions!$S$1:$CT$1,0)+Conditions!$Q$2,FALSE)*Y$19+Y$18*VLOOKUP(Y$1,Conditions!$A:$CT,MATCH($B59&amp;"_m2",Conditions!$S$1:$CT$1,0)+Conditions!$Q$2,FALSE))+VLOOKUP(Y$1,Conditions!$A:$CT,MATCH($B59&amp;"_b",Conditions!$S$1:$CT$1,0)+Conditions!$Q$2,FALSE),"")</f>
        <v>3.750391927560298E-4</v>
      </c>
      <c r="Z59" s="15">
        <f>IF(Z23,Z40*(VLOOKUP(Z$1,Conditions!$A:$CT,MATCH($B59&amp;"_m1",Conditions!$S$1:$CT$1,0)+Conditions!$Q$2,FALSE)*Z$19+Z$18*VLOOKUP(Z$1,Conditions!$A:$CT,MATCH($B59&amp;"_m2",Conditions!$S$1:$CT$1,0)+Conditions!$Q$2,FALSE))+VLOOKUP(Z$1,Conditions!$A:$CT,MATCH($B59&amp;"_b",Conditions!$S$1:$CT$1,0)+Conditions!$Q$2,FALSE),"")</f>
        <v>4.1193242433898284E-4</v>
      </c>
      <c r="AA59" s="15">
        <f>IF(AA23,AA40*(VLOOKUP(AA$1,Conditions!$A:$CT,MATCH($B59&amp;"_m1",Conditions!$S$1:$CT$1,0)+Conditions!$Q$2,FALSE)*AA$19+AA$18*VLOOKUP(AA$1,Conditions!$A:$CT,MATCH($B59&amp;"_m2",Conditions!$S$1:$CT$1,0)+Conditions!$Q$2,FALSE))+VLOOKUP(AA$1,Conditions!$A:$CT,MATCH($B59&amp;"_b",Conditions!$S$1:$CT$1,0)+Conditions!$Q$2,FALSE),"")</f>
        <v>9.7962000847946687E-6</v>
      </c>
      <c r="AB59" s="15">
        <f>IF(AB23,AB40*(VLOOKUP(AB$1,Conditions!$A:$CT,MATCH($B59&amp;"_m1",Conditions!$S$1:$CT$1,0)+Conditions!$Q$2,FALSE)*AB$19+AB$18*VLOOKUP(AB$1,Conditions!$A:$CT,MATCH($B59&amp;"_m2",Conditions!$S$1:$CT$1,0)+Conditions!$Q$2,FALSE))+VLOOKUP(AB$1,Conditions!$A:$CT,MATCH($B59&amp;"_b",Conditions!$S$1:$CT$1,0)+Conditions!$Q$2,FALSE),"")</f>
        <v>9.7962000847946687E-6</v>
      </c>
      <c r="AC59" s="15">
        <f>IF(AC23,AC40*(VLOOKUP(AC$1,Conditions!$A:$CT,MATCH($B59&amp;"_m1",Conditions!$S$1:$CT$1,0)+Conditions!$Q$2,FALSE)*AC$19+AC$18*VLOOKUP(AC$1,Conditions!$A:$CT,MATCH($B59&amp;"_m2",Conditions!$S$1:$CT$1,0)+Conditions!$Q$2,FALSE))+VLOOKUP(AC$1,Conditions!$A:$CT,MATCH($B59&amp;"_b",Conditions!$S$1:$CT$1,0)+Conditions!$Q$2,FALSE),"")</f>
        <v>9.7962000847946687E-6</v>
      </c>
      <c r="AD59" s="15">
        <f>IF(AD23,AD40*(VLOOKUP(AD$1,Conditions!$A:$CT,MATCH($B59&amp;"_m1",Conditions!$S$1:$CT$1,0)+Conditions!$Q$2,FALSE)*AD$19+AD$18*VLOOKUP(AD$1,Conditions!$A:$CT,MATCH($B59&amp;"_m2",Conditions!$S$1:$CT$1,0)+Conditions!$Q$2,FALSE))+VLOOKUP(AD$1,Conditions!$A:$CT,MATCH($B59&amp;"_b",Conditions!$S$1:$CT$1,0)+Conditions!$Q$2,FALSE),"")</f>
        <v>9.7962000847946687E-6</v>
      </c>
      <c r="AE59" s="15">
        <f>IF(AE23,AE40*(VLOOKUP(AE$1,Conditions!$A:$CT,MATCH($B59&amp;"_m1",Conditions!$S$1:$CT$1,0)+Conditions!$Q$2,FALSE)*AE$19+AE$18*VLOOKUP(AE$1,Conditions!$A:$CT,MATCH($B59&amp;"_m2",Conditions!$S$1:$CT$1,0)+Conditions!$Q$2,FALSE))+VLOOKUP(AE$1,Conditions!$A:$CT,MATCH($B59&amp;"_b",Conditions!$S$1:$CT$1,0)+Conditions!$Q$2,FALSE),"")</f>
        <v>9.7962000847946687E-6</v>
      </c>
      <c r="AF59" s="15">
        <f>IF(AF23,AF40*(VLOOKUP(AF$1,Conditions!$A:$CT,MATCH($B59&amp;"_m1",Conditions!$S$1:$CT$1,0)+Conditions!$Q$2,FALSE)*AF$19+AF$18*VLOOKUP(AF$1,Conditions!$A:$CT,MATCH($B59&amp;"_m2",Conditions!$S$1:$CT$1,0)+Conditions!$Q$2,FALSE))+VLOOKUP(AF$1,Conditions!$A:$CT,MATCH($B59&amp;"_b",Conditions!$S$1:$CT$1,0)+Conditions!$Q$2,FALSE),"")</f>
        <v>9.7962000847946687E-6</v>
      </c>
      <c r="AG59" s="15">
        <f>IF(AG23,AG40*(VLOOKUP(AG$1,Conditions!$A:$CT,MATCH($B59&amp;"_m1",Conditions!$S$1:$CT$1,0)+Conditions!$Q$2,FALSE)*AG$19+AG$18*VLOOKUP(AG$1,Conditions!$A:$CT,MATCH($B59&amp;"_m2",Conditions!$S$1:$CT$1,0)+Conditions!$Q$2,FALSE))+VLOOKUP(AG$1,Conditions!$A:$CT,MATCH($B59&amp;"_b",Conditions!$S$1:$CT$1,0)+Conditions!$Q$2,FALSE),"")</f>
        <v>9.7962000847946687E-6</v>
      </c>
      <c r="AH59" s="15">
        <f>IF(AH23,AH40*(VLOOKUP(AH$1,Conditions!$A:$CT,MATCH($B59&amp;"_m1",Conditions!$S$1:$CT$1,0)+Conditions!$Q$2,FALSE)*AH$19+AH$18*VLOOKUP(AH$1,Conditions!$A:$CT,MATCH($B59&amp;"_m2",Conditions!$S$1:$CT$1,0)+Conditions!$Q$2,FALSE))+VLOOKUP(AH$1,Conditions!$A:$CT,MATCH($B59&amp;"_b",Conditions!$S$1:$CT$1,0)+Conditions!$Q$2,FALSE),"")</f>
        <v>9.7962000847946687E-6</v>
      </c>
      <c r="AI59" s="15">
        <f>IF(AI23,AI40*(VLOOKUP(AI$1,Conditions!$A:$CT,MATCH($B59&amp;"_m1",Conditions!$S$1:$CT$1,0)+Conditions!$Q$2,FALSE)*AI$19+AI$18*VLOOKUP(AI$1,Conditions!$A:$CT,MATCH($B59&amp;"_m2",Conditions!$S$1:$CT$1,0)+Conditions!$Q$2,FALSE))+VLOOKUP(AI$1,Conditions!$A:$CT,MATCH($B59&amp;"_b",Conditions!$S$1:$CT$1,0)+Conditions!$Q$2,FALSE),"")</f>
        <v>9.7962000847946687E-6</v>
      </c>
      <c r="AJ59" s="15">
        <f>IF(AJ23,AJ40*(VLOOKUP(AJ$1,Conditions!$A:$CT,MATCH($B59&amp;"_m1",Conditions!$S$1:$CT$1,0)+Conditions!$Q$2,FALSE)*AJ$19+AJ$18*VLOOKUP(AJ$1,Conditions!$A:$CT,MATCH($B59&amp;"_m2",Conditions!$S$1:$CT$1,0)+Conditions!$Q$2,FALSE))+VLOOKUP(AJ$1,Conditions!$A:$CT,MATCH($B59&amp;"_b",Conditions!$S$1:$CT$1,0)+Conditions!$Q$2,FALSE),"")</f>
        <v>9.7962000847946687E-6</v>
      </c>
      <c r="AK59" s="15">
        <f>IF(AK23,AK40*(VLOOKUP(AK$1,Conditions!$A:$CT,MATCH($B59&amp;"_m1",Conditions!$S$1:$CT$1,0)+Conditions!$Q$2,FALSE)*AK$19+AK$18*VLOOKUP(AK$1,Conditions!$A:$CT,MATCH($B59&amp;"_m2",Conditions!$S$1:$CT$1,0)+Conditions!$Q$2,FALSE))+VLOOKUP(AK$1,Conditions!$A:$CT,MATCH($B59&amp;"_b",Conditions!$S$1:$CT$1,0)+Conditions!$Q$2,FALSE),"")</f>
        <v>9.7962000847946687E-6</v>
      </c>
      <c r="AL59" s="15">
        <f>IF(AL23,AL40*(VLOOKUP(AL$1,Conditions!$A:$CT,MATCH($B59&amp;"_m1",Conditions!$S$1:$CT$1,0)+Conditions!$Q$2,FALSE)*AL$19+AL$18*VLOOKUP(AL$1,Conditions!$A:$CT,MATCH($B59&amp;"_m2",Conditions!$S$1:$CT$1,0)+Conditions!$Q$2,FALSE))+VLOOKUP(AL$1,Conditions!$A:$CT,MATCH($B59&amp;"_b",Conditions!$S$1:$CT$1,0)+Conditions!$Q$2,FALSE),"")</f>
        <v>9.7962000847946687E-6</v>
      </c>
      <c r="AM59" s="15">
        <f>IF(AM23,AM40*(VLOOKUP(AM$1,Conditions!$A:$CT,MATCH($B59&amp;"_m1",Conditions!$S$1:$CT$1,0)+Conditions!$Q$2,FALSE)*AM$19+AM$18*VLOOKUP(AM$1,Conditions!$A:$CT,MATCH($B59&amp;"_m2",Conditions!$S$1:$CT$1,0)+Conditions!$Q$2,FALSE))+VLOOKUP(AM$1,Conditions!$A:$CT,MATCH($B59&amp;"_b",Conditions!$S$1:$CT$1,0)+Conditions!$Q$2,FALSE),"")</f>
        <v>9.7962000847946687E-6</v>
      </c>
      <c r="AN59" s="15">
        <f>IF(AN23,AN40*(VLOOKUP(AN$1,Conditions!$A:$CT,MATCH($B59&amp;"_m1",Conditions!$S$1:$CT$1,0)+Conditions!$Q$2,FALSE)*AN$19+AN$18*VLOOKUP(AN$1,Conditions!$A:$CT,MATCH($B59&amp;"_m2",Conditions!$S$1:$CT$1,0)+Conditions!$Q$2,FALSE))+VLOOKUP(AN$1,Conditions!$A:$CT,MATCH($B59&amp;"_b",Conditions!$S$1:$CT$1,0)+Conditions!$Q$2,FALSE),"")</f>
        <v>9.7962000847946687E-6</v>
      </c>
      <c r="AO59" s="15">
        <f>IF(AO23,AO40*(VLOOKUP(AO$1,Conditions!$A:$CT,MATCH($B59&amp;"_m1",Conditions!$S$1:$CT$1,0)+Conditions!$Q$2,FALSE)*AO$19+AO$18*VLOOKUP(AO$1,Conditions!$A:$CT,MATCH($B59&amp;"_m2",Conditions!$S$1:$CT$1,0)+Conditions!$Q$2,FALSE))+VLOOKUP(AO$1,Conditions!$A:$CT,MATCH($B59&amp;"_b",Conditions!$S$1:$CT$1,0)+Conditions!$Q$2,FALSE),"")</f>
        <v>9.7962000847946687E-6</v>
      </c>
      <c r="AP59" s="15">
        <f>IF(AP23,AP40*(VLOOKUP(AP$1,Conditions!$A:$CT,MATCH($B59&amp;"_m1",Conditions!$S$1:$CT$1,0)+Conditions!$Q$2,FALSE)*AP$19+AP$18*VLOOKUP(AP$1,Conditions!$A:$CT,MATCH($B59&amp;"_m2",Conditions!$S$1:$CT$1,0)+Conditions!$Q$2,FALSE))+VLOOKUP(AP$1,Conditions!$A:$CT,MATCH($B59&amp;"_b",Conditions!$S$1:$CT$1,0)+Conditions!$Q$2,FALSE),"")</f>
        <v>9.7962000847946687E-6</v>
      </c>
      <c r="AQ59" s="15">
        <f>IF(AQ23,AQ40*(VLOOKUP(AQ$1,Conditions!$A:$CT,MATCH($B59&amp;"_m1",Conditions!$S$1:$CT$1,0)+Conditions!$Q$2,FALSE)*AQ$19+AQ$18*VLOOKUP(AQ$1,Conditions!$A:$CT,MATCH($B59&amp;"_m2",Conditions!$S$1:$CT$1,0)+Conditions!$Q$2,FALSE))+VLOOKUP(AQ$1,Conditions!$A:$CT,MATCH($B59&amp;"_b",Conditions!$S$1:$CT$1,0)+Conditions!$Q$2,FALSE),"")</f>
        <v>9.7962000847946687E-6</v>
      </c>
      <c r="AR59" s="15">
        <f>IF(AR23,AR40*(VLOOKUP(AR$1,Conditions!$A:$CT,MATCH($B59&amp;"_m1",Conditions!$S$1:$CT$1,0)+Conditions!$Q$2,FALSE)*AR$19+AR$18*VLOOKUP(AR$1,Conditions!$A:$CT,MATCH($B59&amp;"_m2",Conditions!$S$1:$CT$1,0)+Conditions!$Q$2,FALSE))+VLOOKUP(AR$1,Conditions!$A:$CT,MATCH($B59&amp;"_b",Conditions!$S$1:$CT$1,0)+Conditions!$Q$2,FALSE),"")</f>
        <v>9.7962000847946687E-6</v>
      </c>
      <c r="AS59" s="15">
        <f>IF(AS23,AS40*(VLOOKUP(AS$1,Conditions!$A:$CT,MATCH($B59&amp;"_m1",Conditions!$S$1:$CT$1,0)+Conditions!$Q$2,FALSE)*AS$19+AS$18*VLOOKUP(AS$1,Conditions!$A:$CT,MATCH($B59&amp;"_m2",Conditions!$S$1:$CT$1,0)+Conditions!$Q$2,FALSE))+VLOOKUP(AS$1,Conditions!$A:$CT,MATCH($B59&amp;"_b",Conditions!$S$1:$CT$1,0)+Conditions!$Q$2,FALSE),"")</f>
        <v>9.7962000847946687E-6</v>
      </c>
      <c r="AT59" s="15">
        <f>IF(AT23,AT40*(VLOOKUP(AT$1,Conditions!$A:$CT,MATCH($B59&amp;"_m1",Conditions!$S$1:$CT$1,0)+Conditions!$Q$2,FALSE)*AT$19+AT$18*VLOOKUP(AT$1,Conditions!$A:$CT,MATCH($B59&amp;"_m2",Conditions!$S$1:$CT$1,0)+Conditions!$Q$2,FALSE))+VLOOKUP(AT$1,Conditions!$A:$CT,MATCH($B59&amp;"_b",Conditions!$S$1:$CT$1,0)+Conditions!$Q$2,FALSE),"")</f>
        <v>9.7962000847946687E-6</v>
      </c>
      <c r="AU59" s="15">
        <f>IF(AU23,AU40*(VLOOKUP(AU$1,Conditions!$A:$CT,MATCH($B59&amp;"_m1",Conditions!$S$1:$CT$1,0)+Conditions!$Q$2,FALSE)*AU$19+AU$18*VLOOKUP(AU$1,Conditions!$A:$CT,MATCH($B59&amp;"_m2",Conditions!$S$1:$CT$1,0)+Conditions!$Q$2,FALSE))+VLOOKUP(AU$1,Conditions!$A:$CT,MATCH($B59&amp;"_b",Conditions!$S$1:$CT$1,0)+Conditions!$Q$2,FALSE),"")</f>
        <v>9.7962000847946687E-6</v>
      </c>
      <c r="AV59" s="15">
        <f>IF(AV23,AV40*(VLOOKUP(AV$1,Conditions!$A:$CT,MATCH($B59&amp;"_m1",Conditions!$S$1:$CT$1,0)+Conditions!$Q$2,FALSE)*AV$19+AV$18*VLOOKUP(AV$1,Conditions!$A:$CT,MATCH($B59&amp;"_m2",Conditions!$S$1:$CT$1,0)+Conditions!$Q$2,FALSE))+VLOOKUP(AV$1,Conditions!$A:$CT,MATCH($B59&amp;"_b",Conditions!$S$1:$CT$1,0)+Conditions!$Q$2,FALSE),"")</f>
        <v>9.7962000847946687E-6</v>
      </c>
      <c r="AW59" s="15">
        <f>IF(AW23,AW40*(VLOOKUP(AW$1,Conditions!$A:$CT,MATCH($B59&amp;"_m1",Conditions!$S$1:$CT$1,0)+Conditions!$Q$2,FALSE)*AW$19+AW$18*VLOOKUP(AW$1,Conditions!$A:$CT,MATCH($B59&amp;"_m2",Conditions!$S$1:$CT$1,0)+Conditions!$Q$2,FALSE))+VLOOKUP(AW$1,Conditions!$A:$CT,MATCH($B59&amp;"_b",Conditions!$S$1:$CT$1,0)+Conditions!$Q$2,FALSE),"")</f>
        <v>9.7962000847946687E-6</v>
      </c>
      <c r="AX59" s="15">
        <f>IF(AX23,AX40*(VLOOKUP(AX$1,Conditions!$A:$CT,MATCH($B59&amp;"_m1",Conditions!$S$1:$CT$1,0)+Conditions!$Q$2,FALSE)*AX$19+AX$18*VLOOKUP(AX$1,Conditions!$A:$CT,MATCH($B59&amp;"_m2",Conditions!$S$1:$CT$1,0)+Conditions!$Q$2,FALSE))+VLOOKUP(AX$1,Conditions!$A:$CT,MATCH($B59&amp;"_b",Conditions!$S$1:$CT$1,0)+Conditions!$Q$2,FALSE),"")</f>
        <v>9.7962000847946687E-6</v>
      </c>
      <c r="AY59" s="15">
        <f>IF(AY23,AY40*(VLOOKUP(AY$1,Conditions!$A:$CT,MATCH($B59&amp;"_m1",Conditions!$S$1:$CT$1,0)+Conditions!$Q$2,FALSE)*AY$19+AY$18*VLOOKUP(AY$1,Conditions!$A:$CT,MATCH($B59&amp;"_m2",Conditions!$S$1:$CT$1,0)+Conditions!$Q$2,FALSE))+VLOOKUP(AY$1,Conditions!$A:$CT,MATCH($B59&amp;"_b",Conditions!$S$1:$CT$1,0)+Conditions!$Q$2,FALSE),"")</f>
        <v>9.7962000847946687E-6</v>
      </c>
      <c r="AZ59" s="15">
        <f>IF(AZ23,AZ40*(VLOOKUP(AZ$1,Conditions!$A:$CT,MATCH($B59&amp;"_m1",Conditions!$S$1:$CT$1,0)+Conditions!$Q$2,FALSE)*AZ$19+AZ$18*VLOOKUP(AZ$1,Conditions!$A:$CT,MATCH($B59&amp;"_m2",Conditions!$S$1:$CT$1,0)+Conditions!$Q$2,FALSE))+VLOOKUP(AZ$1,Conditions!$A:$CT,MATCH($B59&amp;"_b",Conditions!$S$1:$CT$1,0)+Conditions!$Q$2,FALSE),"")</f>
        <v>9.7962000847946687E-6</v>
      </c>
      <c r="BA59" s="15">
        <f>IF(BA23,BA40*(VLOOKUP(BA$1,Conditions!$A:$CT,MATCH($B59&amp;"_m1",Conditions!$S$1:$CT$1,0)+Conditions!$Q$2,FALSE)*BA$19+BA$18*VLOOKUP(BA$1,Conditions!$A:$CT,MATCH($B59&amp;"_m2",Conditions!$S$1:$CT$1,0)+Conditions!$Q$2,FALSE))+VLOOKUP(BA$1,Conditions!$A:$CT,MATCH($B59&amp;"_b",Conditions!$S$1:$CT$1,0)+Conditions!$Q$2,FALSE),"")</f>
        <v>9.7962000847946687E-6</v>
      </c>
      <c r="BB59" s="15">
        <f>IF(BB23,BB40*(VLOOKUP(BB$1,Conditions!$A:$CT,MATCH($B59&amp;"_m1",Conditions!$S$1:$CT$1,0)+Conditions!$Q$2,FALSE)*BB$19+BB$18*VLOOKUP(BB$1,Conditions!$A:$CT,MATCH($B59&amp;"_m2",Conditions!$S$1:$CT$1,0)+Conditions!$Q$2,FALSE))+VLOOKUP(BB$1,Conditions!$A:$CT,MATCH($B59&amp;"_b",Conditions!$S$1:$CT$1,0)+Conditions!$Q$2,FALSE),"")</f>
        <v>9.7962000847946687E-6</v>
      </c>
      <c r="BC59" s="15">
        <f>IF(BC23,BC40*(VLOOKUP(BC$1,Conditions!$A:$CT,MATCH($B59&amp;"_m1",Conditions!$S$1:$CT$1,0)+Conditions!$Q$2,FALSE)*BC$19+BC$18*VLOOKUP(BC$1,Conditions!$A:$CT,MATCH($B59&amp;"_m2",Conditions!$S$1:$CT$1,0)+Conditions!$Q$2,FALSE))+VLOOKUP(BC$1,Conditions!$A:$CT,MATCH($B59&amp;"_b",Conditions!$S$1:$CT$1,0)+Conditions!$Q$2,FALSE),"")</f>
        <v>9.7962000847946687E-6</v>
      </c>
      <c r="BD59" s="15">
        <f>IF(BD23,BD40*(VLOOKUP(BD$1,Conditions!$A:$CT,MATCH($B59&amp;"_m1",Conditions!$S$1:$CT$1,0)+Conditions!$Q$2,FALSE)*BD$19+BD$18*VLOOKUP(BD$1,Conditions!$A:$CT,MATCH($B59&amp;"_m2",Conditions!$S$1:$CT$1,0)+Conditions!$Q$2,FALSE))+VLOOKUP(BD$1,Conditions!$A:$CT,MATCH($B59&amp;"_b",Conditions!$S$1:$CT$1,0)+Conditions!$Q$2,FALSE),"")</f>
        <v>9.7962000847946687E-6</v>
      </c>
      <c r="BE59" s="15">
        <f>IF(BE23,BE40*(VLOOKUP(BE$1,Conditions!$A:$CT,MATCH($B59&amp;"_m1",Conditions!$S$1:$CT$1,0)+Conditions!$Q$2,FALSE)*BE$19+BE$18*VLOOKUP(BE$1,Conditions!$A:$CT,MATCH($B59&amp;"_m2",Conditions!$S$1:$CT$1,0)+Conditions!$Q$2,FALSE))+VLOOKUP(BE$1,Conditions!$A:$CT,MATCH($B59&amp;"_b",Conditions!$S$1:$CT$1,0)+Conditions!$Q$2,FALSE),"")</f>
        <v>9.7962000847946687E-6</v>
      </c>
      <c r="BF59" s="15">
        <f>IF(BF23,BF40*(VLOOKUP(BF$1,Conditions!$A:$CT,MATCH($B59&amp;"_m1",Conditions!$S$1:$CT$1,0)+Conditions!$Q$2,FALSE)*BF$19+BF$18*VLOOKUP(BF$1,Conditions!$A:$CT,MATCH($B59&amp;"_m2",Conditions!$S$1:$CT$1,0)+Conditions!$Q$2,FALSE))+VLOOKUP(BF$1,Conditions!$A:$CT,MATCH($B59&amp;"_b",Conditions!$S$1:$CT$1,0)+Conditions!$Q$2,FALSE),"")</f>
        <v>9.7962000847946687E-6</v>
      </c>
      <c r="BG59" s="15">
        <f>IF(BG23,BG40*(VLOOKUP(BG$1,Conditions!$A:$CT,MATCH($B59&amp;"_m1",Conditions!$S$1:$CT$1,0)+Conditions!$Q$2,FALSE)*BG$19+BG$18*VLOOKUP(BG$1,Conditions!$A:$CT,MATCH($B59&amp;"_m2",Conditions!$S$1:$CT$1,0)+Conditions!$Q$2,FALSE))+VLOOKUP(BG$1,Conditions!$A:$CT,MATCH($B59&amp;"_b",Conditions!$S$1:$CT$1,0)+Conditions!$Q$2,FALSE),"")</f>
        <v>9.7962000847946687E-6</v>
      </c>
      <c r="BH59" s="15">
        <f>IF(BH23,BH40*(VLOOKUP(BH$1,Conditions!$A:$CT,MATCH($B59&amp;"_m1",Conditions!$S$1:$CT$1,0)+Conditions!$Q$2,FALSE)*BH$19+BH$18*VLOOKUP(BH$1,Conditions!$A:$CT,MATCH($B59&amp;"_m2",Conditions!$S$1:$CT$1,0)+Conditions!$Q$2,FALSE))+VLOOKUP(BH$1,Conditions!$A:$CT,MATCH($B59&amp;"_b",Conditions!$S$1:$CT$1,0)+Conditions!$Q$2,FALSE),"")</f>
        <v>9.7962000847946687E-6</v>
      </c>
      <c r="BI59" s="15">
        <f>IF(BI23,BI40*(VLOOKUP(BI$1,Conditions!$A:$CT,MATCH($B59&amp;"_m1",Conditions!$S$1:$CT$1,0)+Conditions!$Q$2,FALSE)*BI$19+BI$18*VLOOKUP(BI$1,Conditions!$A:$CT,MATCH($B59&amp;"_m2",Conditions!$S$1:$CT$1,0)+Conditions!$Q$2,FALSE))+VLOOKUP(BI$1,Conditions!$A:$CT,MATCH($B59&amp;"_b",Conditions!$S$1:$CT$1,0)+Conditions!$Q$2,FALSE),"")</f>
        <v>9.7962000847946687E-6</v>
      </c>
      <c r="BJ59" s="15">
        <f>IF(BJ23,BJ40*(VLOOKUP(BJ$1,Conditions!$A:$CT,MATCH($B59&amp;"_m1",Conditions!$S$1:$CT$1,0)+Conditions!$Q$2,FALSE)*BJ$19+BJ$18*VLOOKUP(BJ$1,Conditions!$A:$CT,MATCH($B59&amp;"_m2",Conditions!$S$1:$CT$1,0)+Conditions!$Q$2,FALSE))+VLOOKUP(BJ$1,Conditions!$A:$CT,MATCH($B59&amp;"_b",Conditions!$S$1:$CT$1,0)+Conditions!$Q$2,FALSE),"")</f>
        <v>9.7962000847946687E-6</v>
      </c>
      <c r="BK59" s="15">
        <f>IF(BK23,BK40*(VLOOKUP(BK$1,Conditions!$A:$CT,MATCH($B59&amp;"_m1",Conditions!$S$1:$CT$1,0)+Conditions!$Q$2,FALSE)*BK$19+BK$18*VLOOKUP(BK$1,Conditions!$A:$CT,MATCH($B59&amp;"_m2",Conditions!$S$1:$CT$1,0)+Conditions!$Q$2,FALSE))+VLOOKUP(BK$1,Conditions!$A:$CT,MATCH($B59&amp;"_b",Conditions!$S$1:$CT$1,0)+Conditions!$Q$2,FALSE),"")</f>
        <v>9.7962000847946687E-6</v>
      </c>
      <c r="BL59" s="15">
        <f>IF(BL23,BL40*(VLOOKUP(BL$1,Conditions!$A:$CT,MATCH($B59&amp;"_m1",Conditions!$S$1:$CT$1,0)+Conditions!$Q$2,FALSE)*BL$19+BL$18*VLOOKUP(BL$1,Conditions!$A:$CT,MATCH($B59&amp;"_m2",Conditions!$S$1:$CT$1,0)+Conditions!$Q$2,FALSE))+VLOOKUP(BL$1,Conditions!$A:$CT,MATCH($B59&amp;"_b",Conditions!$S$1:$CT$1,0)+Conditions!$Q$2,FALSE),"")</f>
        <v>9.7962000847946687E-6</v>
      </c>
      <c r="BM59" s="15">
        <f>IF(BM23,BM40*(VLOOKUP(BM$1,Conditions!$A:$CT,MATCH($B59&amp;"_m1",Conditions!$S$1:$CT$1,0)+Conditions!$Q$2,FALSE)*BM$19+BM$18*VLOOKUP(BM$1,Conditions!$A:$CT,MATCH($B59&amp;"_m2",Conditions!$S$1:$CT$1,0)+Conditions!$Q$2,FALSE))+VLOOKUP(BM$1,Conditions!$A:$CT,MATCH($B59&amp;"_b",Conditions!$S$1:$CT$1,0)+Conditions!$Q$2,FALSE),"")</f>
        <v>9.7962000847946687E-6</v>
      </c>
      <c r="BN59" s="15">
        <f>IF(BN23,BN40*(VLOOKUP(BN$1,Conditions!$A:$CT,MATCH($B59&amp;"_m1",Conditions!$S$1:$CT$1,0)+Conditions!$Q$2,FALSE)*BN$19+BN$18*VLOOKUP(BN$1,Conditions!$A:$CT,MATCH($B59&amp;"_m2",Conditions!$S$1:$CT$1,0)+Conditions!$Q$2,FALSE))+VLOOKUP(BN$1,Conditions!$A:$CT,MATCH($B59&amp;"_b",Conditions!$S$1:$CT$1,0)+Conditions!$Q$2,FALSE),"")</f>
        <v>9.7962000847946687E-6</v>
      </c>
      <c r="BO59" s="15">
        <f>IF(BO23,BO40*(VLOOKUP(BO$1,Conditions!$A:$CT,MATCH($B59&amp;"_m1",Conditions!$S$1:$CT$1,0)+Conditions!$Q$2,FALSE)*BO$19+BO$18*VLOOKUP(BO$1,Conditions!$A:$CT,MATCH($B59&amp;"_m2",Conditions!$S$1:$CT$1,0)+Conditions!$Q$2,FALSE))+VLOOKUP(BO$1,Conditions!$A:$CT,MATCH($B59&amp;"_b",Conditions!$S$1:$CT$1,0)+Conditions!$Q$2,FALSE),"")</f>
        <v>9.7962000847946687E-6</v>
      </c>
      <c r="BP59" s="15">
        <f>IF(BP23,BP40*(VLOOKUP(BP$1,Conditions!$A:$CT,MATCH($B59&amp;"_m1",Conditions!$S$1:$CT$1,0)+Conditions!$Q$2,FALSE)*BP$19+BP$18*VLOOKUP(BP$1,Conditions!$A:$CT,MATCH($B59&amp;"_m2",Conditions!$S$1:$CT$1,0)+Conditions!$Q$2,FALSE))+VLOOKUP(BP$1,Conditions!$A:$CT,MATCH($B59&amp;"_b",Conditions!$S$1:$CT$1,0)+Conditions!$Q$2,FALSE),"")</f>
        <v>9.7962000847946687E-6</v>
      </c>
      <c r="BQ59" s="15">
        <f>IF(BQ23,BQ40*(VLOOKUP(BQ$1,Conditions!$A:$CT,MATCH($B59&amp;"_m1",Conditions!$S$1:$CT$1,0)+Conditions!$Q$2,FALSE)*BQ$19+BQ$18*VLOOKUP(BQ$1,Conditions!$A:$CT,MATCH($B59&amp;"_m2",Conditions!$S$1:$CT$1,0)+Conditions!$Q$2,FALSE))+VLOOKUP(BQ$1,Conditions!$A:$CT,MATCH($B59&amp;"_b",Conditions!$S$1:$CT$1,0)+Conditions!$Q$2,FALSE),"")</f>
        <v>9.7962000847946687E-6</v>
      </c>
      <c r="BR59" s="15">
        <f>IF(BR23,BR40*(VLOOKUP(BR$1,Conditions!$A:$CT,MATCH($B59&amp;"_m1",Conditions!$S$1:$CT$1,0)+Conditions!$Q$2,FALSE)*BR$19+BR$18*VLOOKUP(BR$1,Conditions!$A:$CT,MATCH($B59&amp;"_m2",Conditions!$S$1:$CT$1,0)+Conditions!$Q$2,FALSE))+VLOOKUP(BR$1,Conditions!$A:$CT,MATCH($B59&amp;"_b",Conditions!$S$1:$CT$1,0)+Conditions!$Q$2,FALSE),"")</f>
        <v>9.7962000847946687E-6</v>
      </c>
      <c r="BS59" s="15">
        <f>IF(BS23,BS40*(VLOOKUP(BS$1,Conditions!$A:$CT,MATCH($B59&amp;"_m1",Conditions!$S$1:$CT$1,0)+Conditions!$Q$2,FALSE)*BS$19+BS$18*VLOOKUP(BS$1,Conditions!$A:$CT,MATCH($B59&amp;"_m2",Conditions!$S$1:$CT$1,0)+Conditions!$Q$2,FALSE))+VLOOKUP(BS$1,Conditions!$A:$CT,MATCH($B59&amp;"_b",Conditions!$S$1:$CT$1,0)+Conditions!$Q$2,FALSE),"")</f>
        <v>9.7962000847946687E-6</v>
      </c>
      <c r="BT59" s="15">
        <f>IF(BT23,BT40*(VLOOKUP(BT$1,Conditions!$A:$CT,MATCH($B59&amp;"_m1",Conditions!$S$1:$CT$1,0)+Conditions!$Q$2,FALSE)*BT$19+BT$18*VLOOKUP(BT$1,Conditions!$A:$CT,MATCH($B59&amp;"_m2",Conditions!$S$1:$CT$1,0)+Conditions!$Q$2,FALSE))+VLOOKUP(BT$1,Conditions!$A:$CT,MATCH($B59&amp;"_b",Conditions!$S$1:$CT$1,0)+Conditions!$Q$2,FALSE),"")</f>
        <v>9.7962000847946687E-6</v>
      </c>
      <c r="BU59" s="15">
        <f>IF(BU23,BU40*(VLOOKUP(BU$1,Conditions!$A:$CT,MATCH($B59&amp;"_m1",Conditions!$S$1:$CT$1,0)+Conditions!$Q$2,FALSE)*BU$19+BU$18*VLOOKUP(BU$1,Conditions!$A:$CT,MATCH($B59&amp;"_m2",Conditions!$S$1:$CT$1,0)+Conditions!$Q$2,FALSE))+VLOOKUP(BU$1,Conditions!$A:$CT,MATCH($B59&amp;"_b",Conditions!$S$1:$CT$1,0)+Conditions!$Q$2,FALSE),"")</f>
        <v>9.7962000847946687E-6</v>
      </c>
      <c r="BV59" s="15">
        <f>IF(BV23,BV40*(VLOOKUP(BV$1,Conditions!$A:$CT,MATCH($B59&amp;"_m1",Conditions!$S$1:$CT$1,0)+Conditions!$Q$2,FALSE)*BV$19+BV$18*VLOOKUP(BV$1,Conditions!$A:$CT,MATCH($B59&amp;"_m2",Conditions!$S$1:$CT$1,0)+Conditions!$Q$2,FALSE))+VLOOKUP(BV$1,Conditions!$A:$CT,MATCH($B59&amp;"_b",Conditions!$S$1:$CT$1,0)+Conditions!$Q$2,FALSE),"")</f>
        <v>9.7962000847946687E-6</v>
      </c>
      <c r="BW59" s="15">
        <f>IF(BW23,BW40*(VLOOKUP(BW$1,Conditions!$A:$CT,MATCH($B59&amp;"_m1",Conditions!$S$1:$CT$1,0)+Conditions!$Q$2,FALSE)*BW$19+BW$18*VLOOKUP(BW$1,Conditions!$A:$CT,MATCH($B59&amp;"_m2",Conditions!$S$1:$CT$1,0)+Conditions!$Q$2,FALSE))+VLOOKUP(BW$1,Conditions!$A:$CT,MATCH($B59&amp;"_b",Conditions!$S$1:$CT$1,0)+Conditions!$Q$2,FALSE),"")</f>
        <v>9.7962000847946687E-6</v>
      </c>
      <c r="BX59" s="15">
        <f>IF(BX23,BX40*(VLOOKUP(BX$1,Conditions!$A:$CT,MATCH($B59&amp;"_m1",Conditions!$S$1:$CT$1,0)+Conditions!$Q$2,FALSE)*BX$19+BX$18*VLOOKUP(BX$1,Conditions!$A:$CT,MATCH($B59&amp;"_m2",Conditions!$S$1:$CT$1,0)+Conditions!$Q$2,FALSE))+VLOOKUP(BX$1,Conditions!$A:$CT,MATCH($B59&amp;"_b",Conditions!$S$1:$CT$1,0)+Conditions!$Q$2,FALSE),"")</f>
        <v>9.7962000847946687E-6</v>
      </c>
      <c r="BY59" s="15">
        <f>IF(BY23,BY40*(VLOOKUP(BY$1,Conditions!$A:$CT,MATCH($B59&amp;"_m1",Conditions!$S$1:$CT$1,0)+Conditions!$Q$2,FALSE)*BY$19+BY$18*VLOOKUP(BY$1,Conditions!$A:$CT,MATCH($B59&amp;"_m2",Conditions!$S$1:$CT$1,0)+Conditions!$Q$2,FALSE))+VLOOKUP(BY$1,Conditions!$A:$CT,MATCH($B59&amp;"_b",Conditions!$S$1:$CT$1,0)+Conditions!$Q$2,FALSE),"")</f>
        <v>9.7962000847946687E-6</v>
      </c>
      <c r="BZ59" s="15">
        <f>IF(BZ23,BZ40*(VLOOKUP(BZ$1,Conditions!$A:$CT,MATCH($B59&amp;"_m1",Conditions!$S$1:$CT$1,0)+Conditions!$Q$2,FALSE)*BZ$19+BZ$18*VLOOKUP(BZ$1,Conditions!$A:$CT,MATCH($B59&amp;"_m2",Conditions!$S$1:$CT$1,0)+Conditions!$Q$2,FALSE))+VLOOKUP(BZ$1,Conditions!$A:$CT,MATCH($B59&amp;"_b",Conditions!$S$1:$CT$1,0)+Conditions!$Q$2,FALSE),"")</f>
        <v>9.7962000847946687E-6</v>
      </c>
      <c r="CA59" s="15">
        <f>IF(CA23,CA40*(VLOOKUP(CA$1,Conditions!$A:$CT,MATCH($B59&amp;"_m1",Conditions!$S$1:$CT$1,0)+Conditions!$Q$2,FALSE)*CA$19+CA$18*VLOOKUP(CA$1,Conditions!$A:$CT,MATCH($B59&amp;"_m2",Conditions!$S$1:$CT$1,0)+Conditions!$Q$2,FALSE))+VLOOKUP(CA$1,Conditions!$A:$CT,MATCH($B59&amp;"_b",Conditions!$S$1:$CT$1,0)+Conditions!$Q$2,FALSE),"")</f>
        <v>9.7962000847946687E-6</v>
      </c>
      <c r="CB59" s="15">
        <f>IF(CB23,CB40*(VLOOKUP(CB$1,Conditions!$A:$CT,MATCH($B59&amp;"_m1",Conditions!$S$1:$CT$1,0)+Conditions!$Q$2,FALSE)*CB$19+CB$18*VLOOKUP(CB$1,Conditions!$A:$CT,MATCH($B59&amp;"_m2",Conditions!$S$1:$CT$1,0)+Conditions!$Q$2,FALSE))+VLOOKUP(CB$1,Conditions!$A:$CT,MATCH($B59&amp;"_b",Conditions!$S$1:$CT$1,0)+Conditions!$Q$2,FALSE),"")</f>
        <v>9.7962000847946687E-6</v>
      </c>
      <c r="CC59" s="15">
        <f>IF(CC23,CC40*(VLOOKUP(CC$1,Conditions!$A:$CT,MATCH($B59&amp;"_m1",Conditions!$S$1:$CT$1,0)+Conditions!$Q$2,FALSE)*CC$19+CC$18*VLOOKUP(CC$1,Conditions!$A:$CT,MATCH($B59&amp;"_m2",Conditions!$S$1:$CT$1,0)+Conditions!$Q$2,FALSE))+VLOOKUP(CC$1,Conditions!$A:$CT,MATCH($B59&amp;"_b",Conditions!$S$1:$CT$1,0)+Conditions!$Q$2,FALSE),"")</f>
        <v>9.7962000847946687E-6</v>
      </c>
      <c r="CD59" s="15">
        <f>IF(CD23,CD40*(VLOOKUP(CD$1,Conditions!$A:$CT,MATCH($B59&amp;"_m1",Conditions!$S$1:$CT$1,0)+Conditions!$Q$2,FALSE)*CD$19+CD$18*VLOOKUP(CD$1,Conditions!$A:$CT,MATCH($B59&amp;"_m2",Conditions!$S$1:$CT$1,0)+Conditions!$Q$2,FALSE))+VLOOKUP(CD$1,Conditions!$A:$CT,MATCH($B59&amp;"_b",Conditions!$S$1:$CT$1,0)+Conditions!$Q$2,FALSE),"")</f>
        <v>9.7962000847946687E-6</v>
      </c>
      <c r="CE59" s="15">
        <f>IF(CE23,CE40*(VLOOKUP(CE$1,Conditions!$A:$CT,MATCH($B59&amp;"_m1",Conditions!$S$1:$CT$1,0)+Conditions!$Q$2,FALSE)*CE$19+CE$18*VLOOKUP(CE$1,Conditions!$A:$CT,MATCH($B59&amp;"_m2",Conditions!$S$1:$CT$1,0)+Conditions!$Q$2,FALSE))+VLOOKUP(CE$1,Conditions!$A:$CT,MATCH($B59&amp;"_b",Conditions!$S$1:$CT$1,0)+Conditions!$Q$2,FALSE),"")</f>
        <v>9.7962000847946687E-6</v>
      </c>
      <c r="CF59" s="15">
        <f>IF(CF23,CF40*(VLOOKUP(CF$1,Conditions!$A:$CT,MATCH($B59&amp;"_m1",Conditions!$S$1:$CT$1,0)+Conditions!$Q$2,FALSE)*CF$19+CF$18*VLOOKUP(CF$1,Conditions!$A:$CT,MATCH($B59&amp;"_m2",Conditions!$S$1:$CT$1,0)+Conditions!$Q$2,FALSE))+VLOOKUP(CF$1,Conditions!$A:$CT,MATCH($B59&amp;"_b",Conditions!$S$1:$CT$1,0)+Conditions!$Q$2,FALSE),"")</f>
        <v>9.7962000847946687E-6</v>
      </c>
      <c r="CG59" s="15">
        <f>IF(CG23,CG40*(VLOOKUP(CG$1,Conditions!$A:$CT,MATCH($B59&amp;"_m1",Conditions!$S$1:$CT$1,0)+Conditions!$Q$2,FALSE)*CG$19+CG$18*VLOOKUP(CG$1,Conditions!$A:$CT,MATCH($B59&amp;"_m2",Conditions!$S$1:$CT$1,0)+Conditions!$Q$2,FALSE))+VLOOKUP(CG$1,Conditions!$A:$CT,MATCH($B59&amp;"_b",Conditions!$S$1:$CT$1,0)+Conditions!$Q$2,FALSE),"")</f>
        <v>9.7962000847946687E-6</v>
      </c>
      <c r="CH59" s="15">
        <f>IF(CH23,CH40*(VLOOKUP(CH$1,Conditions!$A:$CT,MATCH($B59&amp;"_m1",Conditions!$S$1:$CT$1,0)+Conditions!$Q$2,FALSE)*CH$19+CH$18*VLOOKUP(CH$1,Conditions!$A:$CT,MATCH($B59&amp;"_m2",Conditions!$S$1:$CT$1,0)+Conditions!$Q$2,FALSE))+VLOOKUP(CH$1,Conditions!$A:$CT,MATCH($B59&amp;"_b",Conditions!$S$1:$CT$1,0)+Conditions!$Q$2,FALSE),"")</f>
        <v>9.7962000847946687E-6</v>
      </c>
      <c r="CI59" s="15">
        <f>IF(CI23,CI40*(VLOOKUP(CI$1,Conditions!$A:$CT,MATCH($B59&amp;"_m1",Conditions!$S$1:$CT$1,0)+Conditions!$Q$2,FALSE)*CI$19+CI$18*VLOOKUP(CI$1,Conditions!$A:$CT,MATCH($B59&amp;"_m2",Conditions!$S$1:$CT$1,0)+Conditions!$Q$2,FALSE))+VLOOKUP(CI$1,Conditions!$A:$CT,MATCH($B59&amp;"_b",Conditions!$S$1:$CT$1,0)+Conditions!$Q$2,FALSE),"")</f>
        <v>9.7962000847946687E-6</v>
      </c>
      <c r="CJ59" s="15">
        <f>IF(CJ23,CJ40*(VLOOKUP(CJ$1,Conditions!$A:$CT,MATCH($B59&amp;"_m1",Conditions!$S$1:$CT$1,0)+Conditions!$Q$2,FALSE)*CJ$19+CJ$18*VLOOKUP(CJ$1,Conditions!$A:$CT,MATCH($B59&amp;"_m2",Conditions!$S$1:$CT$1,0)+Conditions!$Q$2,FALSE))+VLOOKUP(CJ$1,Conditions!$A:$CT,MATCH($B59&amp;"_b",Conditions!$S$1:$CT$1,0)+Conditions!$Q$2,FALSE),"")</f>
        <v>9.7962000847946687E-6</v>
      </c>
      <c r="CK59" s="15">
        <f>IF(CK23,CK40*(VLOOKUP(CK$1,Conditions!$A:$CT,MATCH($B59&amp;"_m1",Conditions!$S$1:$CT$1,0)+Conditions!$Q$2,FALSE)*CK$19+CK$18*VLOOKUP(CK$1,Conditions!$A:$CT,MATCH($B59&amp;"_m2",Conditions!$S$1:$CT$1,0)+Conditions!$Q$2,FALSE))+VLOOKUP(CK$1,Conditions!$A:$CT,MATCH($B59&amp;"_b",Conditions!$S$1:$CT$1,0)+Conditions!$Q$2,FALSE),"")</f>
        <v>9.7962000847946687E-6</v>
      </c>
      <c r="CL59" s="15">
        <f>IF(CL23,CL40*(VLOOKUP(CL$1,Conditions!$A:$CT,MATCH($B59&amp;"_m1",Conditions!$S$1:$CT$1,0)+Conditions!$Q$2,FALSE)*CL$19+CL$18*VLOOKUP(CL$1,Conditions!$A:$CT,MATCH($B59&amp;"_m2",Conditions!$S$1:$CT$1,0)+Conditions!$Q$2,FALSE))+VLOOKUP(CL$1,Conditions!$A:$CT,MATCH($B59&amp;"_b",Conditions!$S$1:$CT$1,0)+Conditions!$Q$2,FALSE),"")</f>
        <v>9.7962000847946687E-6</v>
      </c>
      <c r="CM59" s="15">
        <f>IF(CM23,CM40*(VLOOKUP(CM$1,Conditions!$A:$CT,MATCH($B59&amp;"_m1",Conditions!$S$1:$CT$1,0)+Conditions!$Q$2,FALSE)*CM$19+CM$18*VLOOKUP(CM$1,Conditions!$A:$CT,MATCH($B59&amp;"_m2",Conditions!$S$1:$CT$1,0)+Conditions!$Q$2,FALSE))+VLOOKUP(CM$1,Conditions!$A:$CT,MATCH($B59&amp;"_b",Conditions!$S$1:$CT$1,0)+Conditions!$Q$2,FALSE),"")</f>
        <v>9.7962000847946687E-6</v>
      </c>
      <c r="CN59" s="15">
        <f>IF(CN23,CN40*(VLOOKUP(CN$1,Conditions!$A:$CT,MATCH($B59&amp;"_m1",Conditions!$S$1:$CT$1,0)+Conditions!$Q$2,FALSE)*CN$19+CN$18*VLOOKUP(CN$1,Conditions!$A:$CT,MATCH($B59&amp;"_m2",Conditions!$S$1:$CT$1,0)+Conditions!$Q$2,FALSE))+VLOOKUP(CN$1,Conditions!$A:$CT,MATCH($B59&amp;"_b",Conditions!$S$1:$CT$1,0)+Conditions!$Q$2,FALSE),"")</f>
        <v>4.5471870206258944E-4</v>
      </c>
      <c r="CO59" s="15">
        <f>IF(CO23,CO40*(VLOOKUP(CO$1,Conditions!$A:$CT,MATCH($B59&amp;"_m1",Conditions!$S$1:$CT$1,0)+Conditions!$Q$2,FALSE)*CO$19+CO$18*VLOOKUP(CO$1,Conditions!$A:$CT,MATCH($B59&amp;"_m2",Conditions!$S$1:$CT$1,0)+Conditions!$Q$2,FALSE))+VLOOKUP(CO$1,Conditions!$A:$CT,MATCH($B59&amp;"_b",Conditions!$S$1:$CT$1,0)+Conditions!$Q$2,FALSE),"")</f>
        <v>4.8586327720103508E-4</v>
      </c>
      <c r="CP59" s="15">
        <f>IF(CP23,CP40*(VLOOKUP(CP$1,Conditions!$A:$CT,MATCH($B59&amp;"_m1",Conditions!$S$1:$CT$1,0)+Conditions!$Q$2,FALSE)*CP$19+CP$18*VLOOKUP(CP$1,Conditions!$A:$CT,MATCH($B59&amp;"_m2",Conditions!$S$1:$CT$1,0)+Conditions!$Q$2,FALSE))+VLOOKUP(CP$1,Conditions!$A:$CT,MATCH($B59&amp;"_b",Conditions!$S$1:$CT$1,0)+Conditions!$Q$2,FALSE),"")</f>
        <v>5.036601772801469E-4</v>
      </c>
      <c r="CQ59" s="15">
        <f>IF(CQ23,CQ40*(VLOOKUP(CQ$1,Conditions!$A:$CT,MATCH($B59&amp;"_m1",Conditions!$S$1:$CT$1,0)+Conditions!$Q$2,FALSE)*CQ$19+CQ$18*VLOOKUP(CQ$1,Conditions!$A:$CT,MATCH($B59&amp;"_m2",Conditions!$S$1:$CT$1,0)+Conditions!$Q$2,FALSE))+VLOOKUP(CQ$1,Conditions!$A:$CT,MATCH($B59&amp;"_b",Conditions!$S$1:$CT$1,0)+Conditions!$Q$2,FALSE),"")</f>
        <v>5.036601772801469E-4</v>
      </c>
      <c r="CR59" s="15">
        <f>IF(CR23,CR40*(VLOOKUP(CR$1,Conditions!$A:$CT,MATCH($B59&amp;"_m1",Conditions!$S$1:$CT$1,0)+Conditions!$Q$2,FALSE)*CR$19+CR$18*VLOOKUP(CR$1,Conditions!$A:$CT,MATCH($B59&amp;"_m2",Conditions!$S$1:$CT$1,0)+Conditions!$Q$2,FALSE))+VLOOKUP(CR$1,Conditions!$A:$CT,MATCH($B59&amp;"_b",Conditions!$S$1:$CT$1,0)+Conditions!$Q$2,FALSE),"")</f>
        <v>9.7962000847946687E-6</v>
      </c>
      <c r="CS59" s="15">
        <f>IF(CS23,CS40*(VLOOKUP(CS$1,Conditions!$A:$CT,MATCH($B59&amp;"_m1",Conditions!$S$1:$CT$1,0)+Conditions!$Q$2,FALSE)*CS$19+CS$18*VLOOKUP(CS$1,Conditions!$A:$CT,MATCH($B59&amp;"_m2",Conditions!$S$1:$CT$1,0)+Conditions!$Q$2,FALSE))+VLOOKUP(CS$1,Conditions!$A:$CT,MATCH($B59&amp;"_b",Conditions!$S$1:$CT$1,0)+Conditions!$Q$2,FALSE),"")</f>
        <v>9.7962000847946687E-6</v>
      </c>
      <c r="CT59" s="15">
        <f>IF(CT23,CT40*(VLOOKUP(CT$1,Conditions!$A:$CT,MATCH($B59&amp;"_m1",Conditions!$S$1:$CT$1,0)+Conditions!$Q$2,FALSE)*CT$19+CT$18*VLOOKUP(CT$1,Conditions!$A:$CT,MATCH($B59&amp;"_m2",Conditions!$S$1:$CT$1,0)+Conditions!$Q$2,FALSE))+VLOOKUP(CT$1,Conditions!$A:$CT,MATCH($B59&amp;"_b",Conditions!$S$1:$CT$1,0)+Conditions!$Q$2,FALSE),"")</f>
        <v>9.7962000847946687E-6</v>
      </c>
      <c r="CU59" s="15">
        <f>IF(CU23,CU40*(VLOOKUP(CU$1,Conditions!$A:$CT,MATCH($B59&amp;"_m1",Conditions!$S$1:$CT$1,0)+Conditions!$Q$2,FALSE)*CU$19+CU$18*VLOOKUP(CU$1,Conditions!$A:$CT,MATCH($B59&amp;"_m2",Conditions!$S$1:$CT$1,0)+Conditions!$Q$2,FALSE))+VLOOKUP(CU$1,Conditions!$A:$CT,MATCH($B59&amp;"_b",Conditions!$S$1:$CT$1,0)+Conditions!$Q$2,FALSE),"")</f>
        <v>9.7962000847946687E-6</v>
      </c>
      <c r="CV59" s="15">
        <f>IF(CV23,CV40*(VLOOKUP(CV$1,Conditions!$A:$CT,MATCH($B59&amp;"_m1",Conditions!$S$1:$CT$1,0)+Conditions!$Q$2,FALSE)*CV$19+CV$18*VLOOKUP(CV$1,Conditions!$A:$CT,MATCH($B59&amp;"_m2",Conditions!$S$1:$CT$1,0)+Conditions!$Q$2,FALSE))+VLOOKUP(CV$1,Conditions!$A:$CT,MATCH($B59&amp;"_b",Conditions!$S$1:$CT$1,0)+Conditions!$Q$2,FALSE),"")</f>
        <v>9.7962000847946687E-6</v>
      </c>
      <c r="CW59" s="15">
        <f>IF(CW23,CW40*(VLOOKUP(CW$1,Conditions!$A:$CT,MATCH($B59&amp;"_m1",Conditions!$S$1:$CT$1,0)+Conditions!$Q$2,FALSE)*CW$19+CW$18*VLOOKUP(CW$1,Conditions!$A:$CT,MATCH($B59&amp;"_m2",Conditions!$S$1:$CT$1,0)+Conditions!$Q$2,FALSE))+VLOOKUP(CW$1,Conditions!$A:$CT,MATCH($B59&amp;"_b",Conditions!$S$1:$CT$1,0)+Conditions!$Q$2,FALSE),"")</f>
        <v>9.7962000847946687E-6</v>
      </c>
      <c r="CX59" s="15">
        <f>IF(CX23,CX40*(VLOOKUP(CX$1,Conditions!$A:$CT,MATCH($B59&amp;"_m1",Conditions!$S$1:$CT$1,0)+Conditions!$Q$2,FALSE)*CX$19+CX$18*VLOOKUP(CX$1,Conditions!$A:$CT,MATCH($B59&amp;"_m2",Conditions!$S$1:$CT$1,0)+Conditions!$Q$2,FALSE))+VLOOKUP(CX$1,Conditions!$A:$CT,MATCH($B59&amp;"_b",Conditions!$S$1:$CT$1,0)+Conditions!$Q$2,FALSE),"")</f>
        <v>9.7962000847946687E-6</v>
      </c>
      <c r="CY59" s="15">
        <f>IF(CY23,CY40*(VLOOKUP(CY$1,Conditions!$A:$CT,MATCH($B59&amp;"_m1",Conditions!$S$1:$CT$1,0)+Conditions!$Q$2,FALSE)*CY$19+CY$18*VLOOKUP(CY$1,Conditions!$A:$CT,MATCH($B59&amp;"_m2",Conditions!$S$1:$CT$1,0)+Conditions!$Q$2,FALSE))+VLOOKUP(CY$1,Conditions!$A:$CT,MATCH($B59&amp;"_b",Conditions!$S$1:$CT$1,0)+Conditions!$Q$2,FALSE),"")</f>
        <v>9.7962000847946687E-6</v>
      </c>
      <c r="CZ59" s="15">
        <f>IF(CZ23,CZ40*(VLOOKUP(CZ$1,Conditions!$A:$CT,MATCH($B59&amp;"_m1",Conditions!$S$1:$CT$1,0)+Conditions!$Q$2,FALSE)*CZ$19+CZ$18*VLOOKUP(CZ$1,Conditions!$A:$CT,MATCH($B59&amp;"_m2",Conditions!$S$1:$CT$1,0)+Conditions!$Q$2,FALSE))+VLOOKUP(CZ$1,Conditions!$A:$CT,MATCH($B59&amp;"_b",Conditions!$S$1:$CT$1,0)+Conditions!$Q$2,FALSE),"")</f>
        <v>9.7962000847946687E-6</v>
      </c>
      <c r="DA59" s="15">
        <f>IF(DA23,DA40*(VLOOKUP(DA$1,Conditions!$A:$CT,MATCH($B59&amp;"_m1",Conditions!$S$1:$CT$1,0)+Conditions!$Q$2,FALSE)*DA$19+DA$18*VLOOKUP(DA$1,Conditions!$A:$CT,MATCH($B59&amp;"_m2",Conditions!$S$1:$CT$1,0)+Conditions!$Q$2,FALSE))+VLOOKUP(DA$1,Conditions!$A:$CT,MATCH($B59&amp;"_b",Conditions!$S$1:$CT$1,0)+Conditions!$Q$2,FALSE),"")</f>
        <v>9.7962000847946687E-6</v>
      </c>
      <c r="DB59" s="15">
        <f>IF(DB23,DB40*(VLOOKUP(DB$1,Conditions!$A:$CT,MATCH($B59&amp;"_m1",Conditions!$S$1:$CT$1,0)+Conditions!$Q$2,FALSE)*DB$19+DB$18*VLOOKUP(DB$1,Conditions!$A:$CT,MATCH($B59&amp;"_m2",Conditions!$S$1:$CT$1,0)+Conditions!$Q$2,FALSE))+VLOOKUP(DB$1,Conditions!$A:$CT,MATCH($B59&amp;"_b",Conditions!$S$1:$CT$1,0)+Conditions!$Q$2,FALSE),"")</f>
        <v>9.7962000847946687E-6</v>
      </c>
      <c r="DC59" s="15">
        <f>IF(DC23,DC40*(VLOOKUP(DC$1,Conditions!$A:$CT,MATCH($B59&amp;"_m1",Conditions!$S$1:$CT$1,0)+Conditions!$Q$2,FALSE)*DC$19+DC$18*VLOOKUP(DC$1,Conditions!$A:$CT,MATCH($B59&amp;"_m2",Conditions!$S$1:$CT$1,0)+Conditions!$Q$2,FALSE))+VLOOKUP(DC$1,Conditions!$A:$CT,MATCH($B59&amp;"_b",Conditions!$S$1:$CT$1,0)+Conditions!$Q$2,FALSE),"")</f>
        <v>9.7962000847946687E-6</v>
      </c>
      <c r="DD59" s="15">
        <f>IF(DD23,DD40*(VLOOKUP(DD$1,Conditions!$A:$CT,MATCH($B59&amp;"_m1",Conditions!$S$1:$CT$1,0)+Conditions!$Q$2,FALSE)*DD$19+DD$18*VLOOKUP(DD$1,Conditions!$A:$CT,MATCH($B59&amp;"_m2",Conditions!$S$1:$CT$1,0)+Conditions!$Q$2,FALSE))+VLOOKUP(DD$1,Conditions!$A:$CT,MATCH($B59&amp;"_b",Conditions!$S$1:$CT$1,0)+Conditions!$Q$2,FALSE),"")</f>
        <v>9.7962000847946687E-6</v>
      </c>
      <c r="DE59" s="15">
        <f>IF(DE23,DE40*(VLOOKUP(DE$1,Conditions!$A:$CT,MATCH($B59&amp;"_m1",Conditions!$S$1:$CT$1,0)+Conditions!$Q$2,FALSE)*DE$19+DE$18*VLOOKUP(DE$1,Conditions!$A:$CT,MATCH($B59&amp;"_m2",Conditions!$S$1:$CT$1,0)+Conditions!$Q$2,FALSE))+VLOOKUP(DE$1,Conditions!$A:$CT,MATCH($B59&amp;"_b",Conditions!$S$1:$CT$1,0)+Conditions!$Q$2,FALSE),"")</f>
        <v>9.7962000847946687E-6</v>
      </c>
      <c r="DF59" s="15">
        <f>IF(DF23,DF40*(VLOOKUP(DF$1,Conditions!$A:$CT,MATCH($B59&amp;"_m1",Conditions!$S$1:$CT$1,0)+Conditions!$Q$2,FALSE)*DF$19+DF$18*VLOOKUP(DF$1,Conditions!$A:$CT,MATCH($B59&amp;"_m2",Conditions!$S$1:$CT$1,0)+Conditions!$Q$2,FALSE))+VLOOKUP(DF$1,Conditions!$A:$CT,MATCH($B59&amp;"_b",Conditions!$S$1:$CT$1,0)+Conditions!$Q$2,FALSE),"")</f>
        <v>9.7962000847946687E-6</v>
      </c>
      <c r="DG59" s="15">
        <f>IF(DG23,DG40*(VLOOKUP(DG$1,Conditions!$A:$CT,MATCH($B59&amp;"_m1",Conditions!$S$1:$CT$1,0)+Conditions!$Q$2,FALSE)*DG$19+DG$18*VLOOKUP(DG$1,Conditions!$A:$CT,MATCH($B59&amp;"_m2",Conditions!$S$1:$CT$1,0)+Conditions!$Q$2,FALSE))+VLOOKUP(DG$1,Conditions!$A:$CT,MATCH($B59&amp;"_b",Conditions!$S$1:$CT$1,0)+Conditions!$Q$2,FALSE),"")</f>
        <v>9.7962000847946687E-6</v>
      </c>
      <c r="DH59" s="15">
        <f>IF(DH23,DH40*(VLOOKUP(DH$1,Conditions!$A:$CT,MATCH($B59&amp;"_m1",Conditions!$S$1:$CT$1,0)+Conditions!$Q$2,FALSE)*DH$19+DH$18*VLOOKUP(DH$1,Conditions!$A:$CT,MATCH($B59&amp;"_m2",Conditions!$S$1:$CT$1,0)+Conditions!$Q$2,FALSE))+VLOOKUP(DH$1,Conditions!$A:$CT,MATCH($B59&amp;"_b",Conditions!$S$1:$CT$1,0)+Conditions!$Q$2,FALSE),"")</f>
        <v>9.7962000847946687E-6</v>
      </c>
      <c r="DI59" s="15">
        <f>IF(DI23,DI40*(VLOOKUP(DI$1,Conditions!$A:$CT,MATCH($B59&amp;"_m1",Conditions!$S$1:$CT$1,0)+Conditions!$Q$2,FALSE)*DI$19+DI$18*VLOOKUP(DI$1,Conditions!$A:$CT,MATCH($B59&amp;"_m2",Conditions!$S$1:$CT$1,0)+Conditions!$Q$2,FALSE))+VLOOKUP(DI$1,Conditions!$A:$CT,MATCH($B59&amp;"_b",Conditions!$S$1:$CT$1,0)+Conditions!$Q$2,FALSE),"")</f>
        <v>9.7962000847946687E-6</v>
      </c>
      <c r="DJ59" s="15">
        <f>IF(DJ23,DJ40*(VLOOKUP(DJ$1,Conditions!$A:$CT,MATCH($B59&amp;"_m1",Conditions!$S$1:$CT$1,0)+Conditions!$Q$2,FALSE)*DJ$19+DJ$18*VLOOKUP(DJ$1,Conditions!$A:$CT,MATCH($B59&amp;"_m2",Conditions!$S$1:$CT$1,0)+Conditions!$Q$2,FALSE))+VLOOKUP(DJ$1,Conditions!$A:$CT,MATCH($B59&amp;"_b",Conditions!$S$1:$CT$1,0)+Conditions!$Q$2,FALSE),"")</f>
        <v>9.7962000847946687E-6</v>
      </c>
      <c r="DK59" s="15">
        <f>IF(DK23,DK40*(VLOOKUP(DK$1,Conditions!$A:$CT,MATCH($B59&amp;"_m1",Conditions!$S$1:$CT$1,0)+Conditions!$Q$2,FALSE)*DK$19+DK$18*VLOOKUP(DK$1,Conditions!$A:$CT,MATCH($B59&amp;"_m2",Conditions!$S$1:$CT$1,0)+Conditions!$Q$2,FALSE))+VLOOKUP(DK$1,Conditions!$A:$CT,MATCH($B59&amp;"_b",Conditions!$S$1:$CT$1,0)+Conditions!$Q$2,FALSE),"")</f>
        <v>9.7962000847946687E-6</v>
      </c>
      <c r="DL59" s="15">
        <f>IF(DL23,DL40*(VLOOKUP(DL$1,Conditions!$A:$CT,MATCH($B59&amp;"_m1",Conditions!$S$1:$CT$1,0)+Conditions!$Q$2,FALSE)*DL$19+DL$18*VLOOKUP(DL$1,Conditions!$A:$CT,MATCH($B59&amp;"_m2",Conditions!$S$1:$CT$1,0)+Conditions!$Q$2,FALSE))+VLOOKUP(DL$1,Conditions!$A:$CT,MATCH($B59&amp;"_b",Conditions!$S$1:$CT$1,0)+Conditions!$Q$2,FALSE),"")</f>
        <v>9.7962000847946687E-6</v>
      </c>
      <c r="DM59" s="15">
        <f>IF(DM23,DM40*(VLOOKUP(DM$1,Conditions!$A:$CT,MATCH($B59&amp;"_m1",Conditions!$S$1:$CT$1,0)+Conditions!$Q$2,FALSE)*DM$19+DM$18*VLOOKUP(DM$1,Conditions!$A:$CT,MATCH($B59&amp;"_m2",Conditions!$S$1:$CT$1,0)+Conditions!$Q$2,FALSE))+VLOOKUP(DM$1,Conditions!$A:$CT,MATCH($B59&amp;"_b",Conditions!$S$1:$CT$1,0)+Conditions!$Q$2,FALSE),"")</f>
        <v>9.7962000847946687E-6</v>
      </c>
      <c r="DN59" s="15">
        <f>IF(DN23,DN40*(VLOOKUP(DN$1,Conditions!$A:$CT,MATCH($B59&amp;"_m1",Conditions!$S$1:$CT$1,0)+Conditions!$Q$2,FALSE)*DN$19+DN$18*VLOOKUP(DN$1,Conditions!$A:$CT,MATCH($B59&amp;"_m2",Conditions!$S$1:$CT$1,0)+Conditions!$Q$2,FALSE))+VLOOKUP(DN$1,Conditions!$A:$CT,MATCH($B59&amp;"_b",Conditions!$S$1:$CT$1,0)+Conditions!$Q$2,FALSE),"")</f>
        <v>9.7962000847946687E-6</v>
      </c>
      <c r="DO59" s="15">
        <f>IF(DO23,DO40*(VLOOKUP(DO$1,Conditions!$A:$CT,MATCH($B59&amp;"_m1",Conditions!$S$1:$CT$1,0)+Conditions!$Q$2,FALSE)*DO$19+DO$18*VLOOKUP(DO$1,Conditions!$A:$CT,MATCH($B59&amp;"_m2",Conditions!$S$1:$CT$1,0)+Conditions!$Q$2,FALSE))+VLOOKUP(DO$1,Conditions!$A:$CT,MATCH($B59&amp;"_b",Conditions!$S$1:$CT$1,0)+Conditions!$Q$2,FALSE),"")</f>
        <v>9.7962000847946687E-6</v>
      </c>
      <c r="DP59" s="15">
        <f>IF(DP23,DP40*(VLOOKUP(DP$1,Conditions!$A:$CT,MATCH($B59&amp;"_m1",Conditions!$S$1:$CT$1,0)+Conditions!$Q$2,FALSE)*DP$19+DP$18*VLOOKUP(DP$1,Conditions!$A:$CT,MATCH($B59&amp;"_m2",Conditions!$S$1:$CT$1,0)+Conditions!$Q$2,FALSE))+VLOOKUP(DP$1,Conditions!$A:$CT,MATCH($B59&amp;"_b",Conditions!$S$1:$CT$1,0)+Conditions!$Q$2,FALSE),"")</f>
        <v>9.7962000847946687E-6</v>
      </c>
      <c r="DQ59" s="15">
        <f>IF(DQ23,DQ40*(VLOOKUP(DQ$1,Conditions!$A:$CT,MATCH($B59&amp;"_m1",Conditions!$S$1:$CT$1,0)+Conditions!$Q$2,FALSE)*DQ$19+DQ$18*VLOOKUP(DQ$1,Conditions!$A:$CT,MATCH($B59&amp;"_m2",Conditions!$S$1:$CT$1,0)+Conditions!$Q$2,FALSE))+VLOOKUP(DQ$1,Conditions!$A:$CT,MATCH($B59&amp;"_b",Conditions!$S$1:$CT$1,0)+Conditions!$Q$2,FALSE),"")</f>
        <v>9.7962000847946687E-6</v>
      </c>
      <c r="DR59" s="15">
        <f>IF(DR23,DR40*(VLOOKUP(DR$1,Conditions!$A:$CT,MATCH($B59&amp;"_m1",Conditions!$S$1:$CT$1,0)+Conditions!$Q$2,FALSE)*DR$19+DR$18*VLOOKUP(DR$1,Conditions!$A:$CT,MATCH($B59&amp;"_m2",Conditions!$S$1:$CT$1,0)+Conditions!$Q$2,FALSE))+VLOOKUP(DR$1,Conditions!$A:$CT,MATCH($B59&amp;"_b",Conditions!$S$1:$CT$1,0)+Conditions!$Q$2,FALSE),"")</f>
        <v>9.7962000847946687E-6</v>
      </c>
      <c r="DS59" s="15">
        <f>IF(DS23,DS40*(VLOOKUP(DS$1,Conditions!$A:$CT,MATCH($B59&amp;"_m1",Conditions!$S$1:$CT$1,0)+Conditions!$Q$2,FALSE)*DS$19+DS$18*VLOOKUP(DS$1,Conditions!$A:$CT,MATCH($B59&amp;"_m2",Conditions!$S$1:$CT$1,0)+Conditions!$Q$2,FALSE))+VLOOKUP(DS$1,Conditions!$A:$CT,MATCH($B59&amp;"_b",Conditions!$S$1:$CT$1,0)+Conditions!$Q$2,FALSE),"")</f>
        <v>9.7962000847946687E-6</v>
      </c>
      <c r="DT59" s="15">
        <f>IF(DT23,DT40*(VLOOKUP(DT$1,Conditions!$A:$CT,MATCH($B59&amp;"_m1",Conditions!$S$1:$CT$1,0)+Conditions!$Q$2,FALSE)*DT$19+DT$18*VLOOKUP(DT$1,Conditions!$A:$CT,MATCH($B59&amp;"_m2",Conditions!$S$1:$CT$1,0)+Conditions!$Q$2,FALSE))+VLOOKUP(DT$1,Conditions!$A:$CT,MATCH($B59&amp;"_b",Conditions!$S$1:$CT$1,0)+Conditions!$Q$2,FALSE),"")</f>
        <v>9.7962000847946687E-6</v>
      </c>
      <c r="DU59" s="15">
        <f>IF(DU23,DU40*(VLOOKUP(DU$1,Conditions!$A:$CT,MATCH($B59&amp;"_m1",Conditions!$S$1:$CT$1,0)+Conditions!$Q$2,FALSE)*DU$19+DU$18*VLOOKUP(DU$1,Conditions!$A:$CT,MATCH($B59&amp;"_m2",Conditions!$S$1:$CT$1,0)+Conditions!$Q$2,FALSE))+VLOOKUP(DU$1,Conditions!$A:$CT,MATCH($B59&amp;"_b",Conditions!$S$1:$CT$1,0)+Conditions!$Q$2,FALSE),"")</f>
        <v>9.7962000847946687E-6</v>
      </c>
      <c r="DV59" s="15">
        <f>IF(DV23,DV40*(VLOOKUP(DV$1,Conditions!$A:$CT,MATCH($B59&amp;"_m1",Conditions!$S$1:$CT$1,0)+Conditions!$Q$2,FALSE)*DV$19+DV$18*VLOOKUP(DV$1,Conditions!$A:$CT,MATCH($B59&amp;"_m2",Conditions!$S$1:$CT$1,0)+Conditions!$Q$2,FALSE))+VLOOKUP(DV$1,Conditions!$A:$CT,MATCH($B59&amp;"_b",Conditions!$S$1:$CT$1,0)+Conditions!$Q$2,FALSE),"")</f>
        <v>9.7962000847946687E-6</v>
      </c>
      <c r="DW59" s="15">
        <f>IF(DW23,DW40*(VLOOKUP(DW$1,Conditions!$A:$CT,MATCH($B59&amp;"_m1",Conditions!$S$1:$CT$1,0)+Conditions!$Q$2,FALSE)*DW$19+DW$18*VLOOKUP(DW$1,Conditions!$A:$CT,MATCH($B59&amp;"_m2",Conditions!$S$1:$CT$1,0)+Conditions!$Q$2,FALSE))+VLOOKUP(DW$1,Conditions!$A:$CT,MATCH($B59&amp;"_b",Conditions!$S$1:$CT$1,0)+Conditions!$Q$2,FALSE),"")</f>
        <v>9.7962000847946687E-6</v>
      </c>
      <c r="DX59" s="15">
        <f>IF(DX23,DX40*(VLOOKUP(DX$1,Conditions!$A:$CT,MATCH($B59&amp;"_m1",Conditions!$S$1:$CT$1,0)+Conditions!$Q$2,FALSE)*DX$19+DX$18*VLOOKUP(DX$1,Conditions!$A:$CT,MATCH($B59&amp;"_m2",Conditions!$S$1:$CT$1,0)+Conditions!$Q$2,FALSE))+VLOOKUP(DX$1,Conditions!$A:$CT,MATCH($B59&amp;"_b",Conditions!$S$1:$CT$1,0)+Conditions!$Q$2,FALSE),"")</f>
        <v>9.7962000847946687E-6</v>
      </c>
      <c r="DY59" s="15">
        <f>IF(DY23,DY40*(VLOOKUP(DY$1,Conditions!$A:$CT,MATCH($B59&amp;"_m1",Conditions!$S$1:$CT$1,0)+Conditions!$Q$2,FALSE)*DY$19+DY$18*VLOOKUP(DY$1,Conditions!$A:$CT,MATCH($B59&amp;"_m2",Conditions!$S$1:$CT$1,0)+Conditions!$Q$2,FALSE))+VLOOKUP(DY$1,Conditions!$A:$CT,MATCH($B59&amp;"_b",Conditions!$S$1:$CT$1,0)+Conditions!$Q$2,FALSE),"")</f>
        <v>9.7962000847946687E-6</v>
      </c>
      <c r="DZ59" s="15">
        <f>IF(DZ23,DZ40*(VLOOKUP(DZ$1,Conditions!$A:$CT,MATCH($B59&amp;"_m1",Conditions!$S$1:$CT$1,0)+Conditions!$Q$2,FALSE)*DZ$19+DZ$18*VLOOKUP(DZ$1,Conditions!$A:$CT,MATCH($B59&amp;"_m2",Conditions!$S$1:$CT$1,0)+Conditions!$Q$2,FALSE))+VLOOKUP(DZ$1,Conditions!$A:$CT,MATCH($B59&amp;"_b",Conditions!$S$1:$CT$1,0)+Conditions!$Q$2,FALSE),"")</f>
        <v>9.7962000847946687E-6</v>
      </c>
      <c r="EA59" s="15">
        <f>IF(EA23,EA40*(VLOOKUP(EA$1,Conditions!$A:$CT,MATCH($B59&amp;"_m1",Conditions!$S$1:$CT$1,0)+Conditions!$Q$2,FALSE)*EA$19+EA$18*VLOOKUP(EA$1,Conditions!$A:$CT,MATCH($B59&amp;"_m2",Conditions!$S$1:$CT$1,0)+Conditions!$Q$2,FALSE))+VLOOKUP(EA$1,Conditions!$A:$CT,MATCH($B59&amp;"_b",Conditions!$S$1:$CT$1,0)+Conditions!$Q$2,FALSE),"")</f>
        <v>9.7962000847946687E-6</v>
      </c>
      <c r="EB59" s="15">
        <f>IF(EB23,EB40*(VLOOKUP(EB$1,Conditions!$A:$CT,MATCH($B59&amp;"_m1",Conditions!$S$1:$CT$1,0)+Conditions!$Q$2,FALSE)*EB$19+EB$18*VLOOKUP(EB$1,Conditions!$A:$CT,MATCH($B59&amp;"_m2",Conditions!$S$1:$CT$1,0)+Conditions!$Q$2,FALSE))+VLOOKUP(EB$1,Conditions!$A:$CT,MATCH($B59&amp;"_b",Conditions!$S$1:$CT$1,0)+Conditions!$Q$2,FALSE),"")</f>
        <v>9.7962000847946687E-6</v>
      </c>
      <c r="EC59" s="15">
        <f>IF(EC23,EC40*(VLOOKUP(EC$1,Conditions!$A:$CT,MATCH($B59&amp;"_m1",Conditions!$S$1:$CT$1,0)+Conditions!$Q$2,FALSE)*EC$19+EC$18*VLOOKUP(EC$1,Conditions!$A:$CT,MATCH($B59&amp;"_m2",Conditions!$S$1:$CT$1,0)+Conditions!$Q$2,FALSE))+VLOOKUP(EC$1,Conditions!$A:$CT,MATCH($B59&amp;"_b",Conditions!$S$1:$CT$1,0)+Conditions!$Q$2,FALSE),"")</f>
        <v>9.7962000847946687E-6</v>
      </c>
      <c r="ED59" s="15">
        <f>IF(ED23,ED40*(VLOOKUP(ED$1,Conditions!$A:$CT,MATCH($B59&amp;"_m1",Conditions!$S$1:$CT$1,0)+Conditions!$Q$2,FALSE)*ED$19+ED$18*VLOOKUP(ED$1,Conditions!$A:$CT,MATCH($B59&amp;"_m2",Conditions!$S$1:$CT$1,0)+Conditions!$Q$2,FALSE))+VLOOKUP(ED$1,Conditions!$A:$CT,MATCH($B59&amp;"_b",Conditions!$S$1:$CT$1,0)+Conditions!$Q$2,FALSE),"")</f>
        <v>9.7962000847946687E-6</v>
      </c>
      <c r="EE59" s="15">
        <f>IF(EE23,EE40*(VLOOKUP(EE$1,Conditions!$A:$CT,MATCH($B59&amp;"_m1",Conditions!$S$1:$CT$1,0)+Conditions!$Q$2,FALSE)*EE$19+EE$18*VLOOKUP(EE$1,Conditions!$A:$CT,MATCH($B59&amp;"_m2",Conditions!$S$1:$CT$1,0)+Conditions!$Q$2,FALSE))+VLOOKUP(EE$1,Conditions!$A:$CT,MATCH($B59&amp;"_b",Conditions!$S$1:$CT$1,0)+Conditions!$Q$2,FALSE),"")</f>
        <v>9.7962000847946687E-6</v>
      </c>
      <c r="EF59" s="15">
        <f>IF(EF23,EF40*(VLOOKUP(EF$1,Conditions!$A:$CT,MATCH($B59&amp;"_m1",Conditions!$S$1:$CT$1,0)+Conditions!$Q$2,FALSE)*EF$19+EF$18*VLOOKUP(EF$1,Conditions!$A:$CT,MATCH($B59&amp;"_m2",Conditions!$S$1:$CT$1,0)+Conditions!$Q$2,FALSE))+VLOOKUP(EF$1,Conditions!$A:$CT,MATCH($B59&amp;"_b",Conditions!$S$1:$CT$1,0)+Conditions!$Q$2,FALSE),"")</f>
        <v>9.7962000847946687E-6</v>
      </c>
      <c r="EG59" s="15">
        <f>IF(EG23,EG40*(VLOOKUP(EG$1,Conditions!$A:$CT,MATCH($B59&amp;"_m1",Conditions!$S$1:$CT$1,0)+Conditions!$Q$2,FALSE)*EG$19+EG$18*VLOOKUP(EG$1,Conditions!$A:$CT,MATCH($B59&amp;"_m2",Conditions!$S$1:$CT$1,0)+Conditions!$Q$2,FALSE))+VLOOKUP(EG$1,Conditions!$A:$CT,MATCH($B59&amp;"_b",Conditions!$S$1:$CT$1,0)+Conditions!$Q$2,FALSE),"")</f>
        <v>9.7962000847946687E-6</v>
      </c>
      <c r="EH59" s="15">
        <f>IF(EH23,EH40*(VLOOKUP(EH$1,Conditions!$A:$CT,MATCH($B59&amp;"_m1",Conditions!$S$1:$CT$1,0)+Conditions!$Q$2,FALSE)*EH$19+EH$18*VLOOKUP(EH$1,Conditions!$A:$CT,MATCH($B59&amp;"_m2",Conditions!$S$1:$CT$1,0)+Conditions!$Q$2,FALSE))+VLOOKUP(EH$1,Conditions!$A:$CT,MATCH($B59&amp;"_b",Conditions!$S$1:$CT$1,0)+Conditions!$Q$2,FALSE),"")</f>
        <v>9.7962000847946687E-6</v>
      </c>
      <c r="EI59" s="15">
        <f>IF(EI23,EI40*(VLOOKUP(EI$1,Conditions!$A:$CT,MATCH($B59&amp;"_m1",Conditions!$S$1:$CT$1,0)+Conditions!$Q$2,FALSE)*EI$19+EI$18*VLOOKUP(EI$1,Conditions!$A:$CT,MATCH($B59&amp;"_m2",Conditions!$S$1:$CT$1,0)+Conditions!$Q$2,FALSE))+VLOOKUP(EI$1,Conditions!$A:$CT,MATCH($B59&amp;"_b",Conditions!$S$1:$CT$1,0)+Conditions!$Q$2,FALSE),"")</f>
        <v>9.7962000847946687E-6</v>
      </c>
      <c r="EJ59" s="15">
        <f>IF(EJ23,EJ40*(VLOOKUP(EJ$1,Conditions!$A:$CT,MATCH($B59&amp;"_m1",Conditions!$S$1:$CT$1,0)+Conditions!$Q$2,FALSE)*EJ$19+EJ$18*VLOOKUP(EJ$1,Conditions!$A:$CT,MATCH($B59&amp;"_m2",Conditions!$S$1:$CT$1,0)+Conditions!$Q$2,FALSE))+VLOOKUP(EJ$1,Conditions!$A:$CT,MATCH($B59&amp;"_b",Conditions!$S$1:$CT$1,0)+Conditions!$Q$2,FALSE),"")</f>
        <v>9.7962000847946687E-6</v>
      </c>
      <c r="EK59" s="15">
        <f>IF(EK23,EK40*(VLOOKUP(EK$1,Conditions!$A:$CT,MATCH($B59&amp;"_m1",Conditions!$S$1:$CT$1,0)+Conditions!$Q$2,FALSE)*EK$19+EK$18*VLOOKUP(EK$1,Conditions!$A:$CT,MATCH($B59&amp;"_m2",Conditions!$S$1:$CT$1,0)+Conditions!$Q$2,FALSE))+VLOOKUP(EK$1,Conditions!$A:$CT,MATCH($B59&amp;"_b",Conditions!$S$1:$CT$1,0)+Conditions!$Q$2,FALSE),"")</f>
        <v>9.7962000847946687E-6</v>
      </c>
      <c r="EL59" s="15">
        <f>IF(EL23,EL40*(VLOOKUP(EL$1,Conditions!$A:$CT,MATCH($B59&amp;"_m1",Conditions!$S$1:$CT$1,0)+Conditions!$Q$2,FALSE)*EL$19+EL$18*VLOOKUP(EL$1,Conditions!$A:$CT,MATCH($B59&amp;"_m2",Conditions!$S$1:$CT$1,0)+Conditions!$Q$2,FALSE))+VLOOKUP(EL$1,Conditions!$A:$CT,MATCH($B59&amp;"_b",Conditions!$S$1:$CT$1,0)+Conditions!$Q$2,FALSE),"")</f>
        <v>9.7962000847946687E-6</v>
      </c>
      <c r="EM59" s="15">
        <f>IF(EM23,EM40*(VLOOKUP(EM$1,Conditions!$A:$CT,MATCH($B59&amp;"_m1",Conditions!$S$1:$CT$1,0)+Conditions!$Q$2,FALSE)*EM$19+EM$18*VLOOKUP(EM$1,Conditions!$A:$CT,MATCH($B59&amp;"_m2",Conditions!$S$1:$CT$1,0)+Conditions!$Q$2,FALSE))+VLOOKUP(EM$1,Conditions!$A:$CT,MATCH($B59&amp;"_b",Conditions!$S$1:$CT$1,0)+Conditions!$Q$2,FALSE),"")</f>
        <v>9.7962000847946687E-6</v>
      </c>
      <c r="EN59" s="15">
        <f>IF(EN23,EN40*(VLOOKUP(EN$1,Conditions!$A:$CT,MATCH($B59&amp;"_m1",Conditions!$S$1:$CT$1,0)+Conditions!$Q$2,FALSE)*EN$19+EN$18*VLOOKUP(EN$1,Conditions!$A:$CT,MATCH($B59&amp;"_m2",Conditions!$S$1:$CT$1,0)+Conditions!$Q$2,FALSE))+VLOOKUP(EN$1,Conditions!$A:$CT,MATCH($B59&amp;"_b",Conditions!$S$1:$CT$1,0)+Conditions!$Q$2,FALSE),"")</f>
        <v>9.7962000847946687E-6</v>
      </c>
      <c r="EO59" s="15">
        <f>IF(EO23,EO40*(VLOOKUP(EO$1,Conditions!$A:$CT,MATCH($B59&amp;"_m1",Conditions!$S$1:$CT$1,0)+Conditions!$Q$2,FALSE)*EO$19+EO$18*VLOOKUP(EO$1,Conditions!$A:$CT,MATCH($B59&amp;"_m2",Conditions!$S$1:$CT$1,0)+Conditions!$Q$2,FALSE))+VLOOKUP(EO$1,Conditions!$A:$CT,MATCH($B59&amp;"_b",Conditions!$S$1:$CT$1,0)+Conditions!$Q$2,FALSE),"")</f>
        <v>9.7962000847946687E-6</v>
      </c>
      <c r="EP59" s="15">
        <f>IF(EP23,EP40*(VLOOKUP(EP$1,Conditions!$A:$CT,MATCH($B59&amp;"_m1",Conditions!$S$1:$CT$1,0)+Conditions!$Q$2,FALSE)*EP$19+EP$18*VLOOKUP(EP$1,Conditions!$A:$CT,MATCH($B59&amp;"_m2",Conditions!$S$1:$CT$1,0)+Conditions!$Q$2,FALSE))+VLOOKUP(EP$1,Conditions!$A:$CT,MATCH($B59&amp;"_b",Conditions!$S$1:$CT$1,0)+Conditions!$Q$2,FALSE),"")</f>
        <v>9.7962000847946687E-6</v>
      </c>
      <c r="EQ59" s="15">
        <f>IF(EQ23,EQ40*(VLOOKUP(EQ$1,Conditions!$A:$CT,MATCH($B59&amp;"_m1",Conditions!$S$1:$CT$1,0)+Conditions!$Q$2,FALSE)*EQ$19+EQ$18*VLOOKUP(EQ$1,Conditions!$A:$CT,MATCH($B59&amp;"_m2",Conditions!$S$1:$CT$1,0)+Conditions!$Q$2,FALSE))+VLOOKUP(EQ$1,Conditions!$A:$CT,MATCH($B59&amp;"_b",Conditions!$S$1:$CT$1,0)+Conditions!$Q$2,FALSE),"")</f>
        <v>9.7962000847946687E-6</v>
      </c>
      <c r="ER59" s="15">
        <f>IF(ER23,ER40*(VLOOKUP(ER$1,Conditions!$A:$CT,MATCH($B59&amp;"_m1",Conditions!$S$1:$CT$1,0)+Conditions!$Q$2,FALSE)*ER$19+ER$18*VLOOKUP(ER$1,Conditions!$A:$CT,MATCH($B59&amp;"_m2",Conditions!$S$1:$CT$1,0)+Conditions!$Q$2,FALSE))+VLOOKUP(ER$1,Conditions!$A:$CT,MATCH($B59&amp;"_b",Conditions!$S$1:$CT$1,0)+Conditions!$Q$2,FALSE),"")</f>
        <v>9.7962000847946687E-6</v>
      </c>
      <c r="ES59" s="15">
        <f>IF(ES23,ES40*(VLOOKUP(ES$1,Conditions!$A:$CT,MATCH($B59&amp;"_m1",Conditions!$S$1:$CT$1,0)+Conditions!$Q$2,FALSE)*ES$19+ES$18*VLOOKUP(ES$1,Conditions!$A:$CT,MATCH($B59&amp;"_m2",Conditions!$S$1:$CT$1,0)+Conditions!$Q$2,FALSE))+VLOOKUP(ES$1,Conditions!$A:$CT,MATCH($B59&amp;"_b",Conditions!$S$1:$CT$1,0)+Conditions!$Q$2,FALSE),"")</f>
        <v>9.7962000847946687E-6</v>
      </c>
      <c r="ET59" s="15">
        <f>IF(ET23,ET40*(VLOOKUP(ET$1,Conditions!$A:$CT,MATCH($B59&amp;"_m1",Conditions!$S$1:$CT$1,0)+Conditions!$Q$2,FALSE)*ET$19+ET$18*VLOOKUP(ET$1,Conditions!$A:$CT,MATCH($B59&amp;"_m2",Conditions!$S$1:$CT$1,0)+Conditions!$Q$2,FALSE))+VLOOKUP(ET$1,Conditions!$A:$CT,MATCH($B59&amp;"_b",Conditions!$S$1:$CT$1,0)+Conditions!$Q$2,FALSE),"")</f>
        <v>9.7962000847946687E-6</v>
      </c>
      <c r="EU59" s="15">
        <f>IF(EU23,EU40*(VLOOKUP(EU$1,Conditions!$A:$CT,MATCH($B59&amp;"_m1",Conditions!$S$1:$CT$1,0)+Conditions!$Q$2,FALSE)*EU$19+EU$18*VLOOKUP(EU$1,Conditions!$A:$CT,MATCH($B59&amp;"_m2",Conditions!$S$1:$CT$1,0)+Conditions!$Q$2,FALSE))+VLOOKUP(EU$1,Conditions!$A:$CT,MATCH($B59&amp;"_b",Conditions!$S$1:$CT$1,0)+Conditions!$Q$2,FALSE),"")</f>
        <v>9.7962000847946687E-6</v>
      </c>
      <c r="EV59" s="15">
        <f>IF(EV23,EV40*(VLOOKUP(EV$1,Conditions!$A:$CT,MATCH($B59&amp;"_m1",Conditions!$S$1:$CT$1,0)+Conditions!$Q$2,FALSE)*EV$19+EV$18*VLOOKUP(EV$1,Conditions!$A:$CT,MATCH($B59&amp;"_m2",Conditions!$S$1:$CT$1,0)+Conditions!$Q$2,FALSE))+VLOOKUP(EV$1,Conditions!$A:$CT,MATCH($B59&amp;"_b",Conditions!$S$1:$CT$1,0)+Conditions!$Q$2,FALSE),"")</f>
        <v>9.7962000847946687E-6</v>
      </c>
      <c r="EW59" s="15">
        <f>IF(EW23,EW40*(VLOOKUP(EW$1,Conditions!$A:$CT,MATCH($B59&amp;"_m1",Conditions!$S$1:$CT$1,0)+Conditions!$Q$2,FALSE)*EW$19+EW$18*VLOOKUP(EW$1,Conditions!$A:$CT,MATCH($B59&amp;"_m2",Conditions!$S$1:$CT$1,0)+Conditions!$Q$2,FALSE))+VLOOKUP(EW$1,Conditions!$A:$CT,MATCH($B59&amp;"_b",Conditions!$S$1:$CT$1,0)+Conditions!$Q$2,FALSE),"")</f>
        <v>9.7962000847946687E-6</v>
      </c>
      <c r="EX59" s="15">
        <f>IF(EX23,EX40*(VLOOKUP(EX$1,Conditions!$A:$CT,MATCH($B59&amp;"_m1",Conditions!$S$1:$CT$1,0)+Conditions!$Q$2,FALSE)*EX$19+EX$18*VLOOKUP(EX$1,Conditions!$A:$CT,MATCH($B59&amp;"_m2",Conditions!$S$1:$CT$1,0)+Conditions!$Q$2,FALSE))+VLOOKUP(EX$1,Conditions!$A:$CT,MATCH($B59&amp;"_b",Conditions!$S$1:$CT$1,0)+Conditions!$Q$2,FALSE),"")</f>
        <v>9.7962000847946687E-6</v>
      </c>
      <c r="EY59" s="15">
        <f>IF(EY23,EY40*(VLOOKUP(EY$1,Conditions!$A:$CT,MATCH($B59&amp;"_m1",Conditions!$S$1:$CT$1,0)+Conditions!$Q$2,FALSE)*EY$19+EY$18*VLOOKUP(EY$1,Conditions!$A:$CT,MATCH($B59&amp;"_m2",Conditions!$S$1:$CT$1,0)+Conditions!$Q$2,FALSE))+VLOOKUP(EY$1,Conditions!$A:$CT,MATCH($B59&amp;"_b",Conditions!$S$1:$CT$1,0)+Conditions!$Q$2,FALSE),"")</f>
        <v>9.7962000847946687E-6</v>
      </c>
      <c r="EZ59" s="15">
        <f>IF(EZ23,EZ40*(VLOOKUP(EZ$1,Conditions!$A:$CT,MATCH($B59&amp;"_m1",Conditions!$S$1:$CT$1,0)+Conditions!$Q$2,FALSE)*EZ$19+EZ$18*VLOOKUP(EZ$1,Conditions!$A:$CT,MATCH($B59&amp;"_m2",Conditions!$S$1:$CT$1,0)+Conditions!$Q$2,FALSE))+VLOOKUP(EZ$1,Conditions!$A:$CT,MATCH($B59&amp;"_b",Conditions!$S$1:$CT$1,0)+Conditions!$Q$2,FALSE),"")</f>
        <v>9.7962000847946687E-6</v>
      </c>
      <c r="FA59" s="15">
        <f>IF(FA23,FA40*(VLOOKUP(FA$1,Conditions!$A:$CT,MATCH($B59&amp;"_m1",Conditions!$S$1:$CT$1,0)+Conditions!$Q$2,FALSE)*FA$19+FA$18*VLOOKUP(FA$1,Conditions!$A:$CT,MATCH($B59&amp;"_m2",Conditions!$S$1:$CT$1,0)+Conditions!$Q$2,FALSE))+VLOOKUP(FA$1,Conditions!$A:$CT,MATCH($B59&amp;"_b",Conditions!$S$1:$CT$1,0)+Conditions!$Q$2,FALSE),"")</f>
        <v>9.7962000847946687E-6</v>
      </c>
      <c r="FB59" s="15">
        <f>IF(FB23,FB40*(VLOOKUP(FB$1,Conditions!$A:$CT,MATCH($B59&amp;"_m1",Conditions!$S$1:$CT$1,0)+Conditions!$Q$2,FALSE)*FB$19+FB$18*VLOOKUP(FB$1,Conditions!$A:$CT,MATCH($B59&amp;"_m2",Conditions!$S$1:$CT$1,0)+Conditions!$Q$2,FALSE))+VLOOKUP(FB$1,Conditions!$A:$CT,MATCH($B59&amp;"_b",Conditions!$S$1:$CT$1,0)+Conditions!$Q$2,FALSE),"")</f>
        <v>9.7962000847946687E-6</v>
      </c>
      <c r="FC59" s="15">
        <f>IF(FC23,FC40*(VLOOKUP(FC$1,Conditions!$A:$CT,MATCH($B59&amp;"_m1",Conditions!$S$1:$CT$1,0)+Conditions!$Q$2,FALSE)*FC$19+FC$18*VLOOKUP(FC$1,Conditions!$A:$CT,MATCH($B59&amp;"_m2",Conditions!$S$1:$CT$1,0)+Conditions!$Q$2,FALSE))+VLOOKUP(FC$1,Conditions!$A:$CT,MATCH($B59&amp;"_b",Conditions!$S$1:$CT$1,0)+Conditions!$Q$2,FALSE),"")</f>
        <v>9.7962000847946687E-6</v>
      </c>
      <c r="FD59" s="15">
        <f>IF(FD23,FD40*(VLOOKUP(FD$1,Conditions!$A:$CT,MATCH($B59&amp;"_m1",Conditions!$S$1:$CT$1,0)+Conditions!$Q$2,FALSE)*FD$19+FD$18*VLOOKUP(FD$1,Conditions!$A:$CT,MATCH($B59&amp;"_m2",Conditions!$S$1:$CT$1,0)+Conditions!$Q$2,FALSE))+VLOOKUP(FD$1,Conditions!$A:$CT,MATCH($B59&amp;"_b",Conditions!$S$1:$CT$1,0)+Conditions!$Q$2,FALSE),"")</f>
        <v>9.7962000847946687E-6</v>
      </c>
      <c r="FE59" s="15">
        <f>IF(FE23,FE40*(VLOOKUP(FE$1,Conditions!$A:$CT,MATCH($B59&amp;"_m1",Conditions!$S$1:$CT$1,0)+Conditions!$Q$2,FALSE)*FE$19+FE$18*VLOOKUP(FE$1,Conditions!$A:$CT,MATCH($B59&amp;"_m2",Conditions!$S$1:$CT$1,0)+Conditions!$Q$2,FALSE))+VLOOKUP(FE$1,Conditions!$A:$CT,MATCH($B59&amp;"_b",Conditions!$S$1:$CT$1,0)+Conditions!$Q$2,FALSE),"")</f>
        <v>9.7962000847946687E-6</v>
      </c>
      <c r="FF59" s="15">
        <f>IF(FF23,FF40*(VLOOKUP(FF$1,Conditions!$A:$CT,MATCH($B59&amp;"_m1",Conditions!$S$1:$CT$1,0)+Conditions!$Q$2,FALSE)*FF$19+FF$18*VLOOKUP(FF$1,Conditions!$A:$CT,MATCH($B59&amp;"_m2",Conditions!$S$1:$CT$1,0)+Conditions!$Q$2,FALSE))+VLOOKUP(FF$1,Conditions!$A:$CT,MATCH($B59&amp;"_b",Conditions!$S$1:$CT$1,0)+Conditions!$Q$2,FALSE),"")</f>
        <v>9.7962000847946687E-6</v>
      </c>
      <c r="FG59" s="15">
        <f>IF(FG23,FG40*(VLOOKUP(FG$1,Conditions!$A:$CT,MATCH($B59&amp;"_m1",Conditions!$S$1:$CT$1,0)+Conditions!$Q$2,FALSE)*FG$19+FG$18*VLOOKUP(FG$1,Conditions!$A:$CT,MATCH($B59&amp;"_m2",Conditions!$S$1:$CT$1,0)+Conditions!$Q$2,FALSE))+VLOOKUP(FG$1,Conditions!$A:$CT,MATCH($B59&amp;"_b",Conditions!$S$1:$CT$1,0)+Conditions!$Q$2,FALSE),"")</f>
        <v>9.7962000847946687E-6</v>
      </c>
      <c r="FH59" s="15">
        <f>IF(FH23,FH40*(VLOOKUP(FH$1,Conditions!$A:$CT,MATCH($B59&amp;"_m1",Conditions!$S$1:$CT$1,0)+Conditions!$Q$2,FALSE)*FH$19+FH$18*VLOOKUP(FH$1,Conditions!$A:$CT,MATCH($B59&amp;"_m2",Conditions!$S$1:$CT$1,0)+Conditions!$Q$2,FALSE))+VLOOKUP(FH$1,Conditions!$A:$CT,MATCH($B59&amp;"_b",Conditions!$S$1:$CT$1,0)+Conditions!$Q$2,FALSE),"")</f>
        <v>9.7962000847946687E-6</v>
      </c>
      <c r="FI59" s="15">
        <f>IF(FI23,FI40*(VLOOKUP(FI$1,Conditions!$A:$CT,MATCH($B59&amp;"_m1",Conditions!$S$1:$CT$1,0)+Conditions!$Q$2,FALSE)*FI$19+FI$18*VLOOKUP(FI$1,Conditions!$A:$CT,MATCH($B59&amp;"_m2",Conditions!$S$1:$CT$1,0)+Conditions!$Q$2,FALSE))+VLOOKUP(FI$1,Conditions!$A:$CT,MATCH($B59&amp;"_b",Conditions!$S$1:$CT$1,0)+Conditions!$Q$2,FALSE),"")</f>
        <v>9.7962000847946687E-6</v>
      </c>
      <c r="FJ59" s="15">
        <f>IF(FJ23,FJ40*(VLOOKUP(FJ$1,Conditions!$A:$CT,MATCH($B59&amp;"_m1",Conditions!$S$1:$CT$1,0)+Conditions!$Q$2,FALSE)*FJ$19+FJ$18*VLOOKUP(FJ$1,Conditions!$A:$CT,MATCH($B59&amp;"_m2",Conditions!$S$1:$CT$1,0)+Conditions!$Q$2,FALSE))+VLOOKUP(FJ$1,Conditions!$A:$CT,MATCH($B59&amp;"_b",Conditions!$S$1:$CT$1,0)+Conditions!$Q$2,FALSE),"")</f>
        <v>9.7962000847946687E-6</v>
      </c>
      <c r="FK59" s="15">
        <f>IF(FK23,FK40*(VLOOKUP(FK$1,Conditions!$A:$CT,MATCH($B59&amp;"_m1",Conditions!$S$1:$CT$1,0)+Conditions!$Q$2,FALSE)*FK$19+FK$18*VLOOKUP(FK$1,Conditions!$A:$CT,MATCH($B59&amp;"_m2",Conditions!$S$1:$CT$1,0)+Conditions!$Q$2,FALSE))+VLOOKUP(FK$1,Conditions!$A:$CT,MATCH($B59&amp;"_b",Conditions!$S$1:$CT$1,0)+Conditions!$Q$2,FALSE),"")</f>
        <v>9.7962000847946687E-6</v>
      </c>
      <c r="FL59" s="15">
        <f>IF(FL23,FL40*(VLOOKUP(FL$1,Conditions!$A:$CT,MATCH($B59&amp;"_m1",Conditions!$S$1:$CT$1,0)+Conditions!$Q$2,FALSE)*FL$19+FL$18*VLOOKUP(FL$1,Conditions!$A:$CT,MATCH($B59&amp;"_m2",Conditions!$S$1:$CT$1,0)+Conditions!$Q$2,FALSE))+VLOOKUP(FL$1,Conditions!$A:$CT,MATCH($B59&amp;"_b",Conditions!$S$1:$CT$1,0)+Conditions!$Q$2,FALSE),"")</f>
        <v>9.7962000847946687E-6</v>
      </c>
      <c r="FM59" s="15">
        <f>IF(FM23,FM40*(VLOOKUP(FM$1,Conditions!$A:$CT,MATCH($B59&amp;"_m1",Conditions!$S$1:$CT$1,0)+Conditions!$Q$2,FALSE)*FM$19+FM$18*VLOOKUP(FM$1,Conditions!$A:$CT,MATCH($B59&amp;"_m2",Conditions!$S$1:$CT$1,0)+Conditions!$Q$2,FALSE))+VLOOKUP(FM$1,Conditions!$A:$CT,MATCH($B59&amp;"_b",Conditions!$S$1:$CT$1,0)+Conditions!$Q$2,FALSE),"")</f>
        <v>9.7962000847946687E-6</v>
      </c>
      <c r="FN59" s="15">
        <f>IF(FN23,FN40*(VLOOKUP(FN$1,Conditions!$A:$CT,MATCH($B59&amp;"_m1",Conditions!$S$1:$CT$1,0)+Conditions!$Q$2,FALSE)*FN$19+FN$18*VLOOKUP(FN$1,Conditions!$A:$CT,MATCH($B59&amp;"_m2",Conditions!$S$1:$CT$1,0)+Conditions!$Q$2,FALSE))+VLOOKUP(FN$1,Conditions!$A:$CT,MATCH($B59&amp;"_b",Conditions!$S$1:$CT$1,0)+Conditions!$Q$2,FALSE),"")</f>
        <v>5.8424101651305329E-4</v>
      </c>
      <c r="FO59" s="15">
        <f>IF(FO23,FO40*(VLOOKUP(FO$1,Conditions!$A:$CT,MATCH($B59&amp;"_m1",Conditions!$S$1:$CT$1,0)+Conditions!$Q$2,FALSE)*FO$19+FO$18*VLOOKUP(FO$1,Conditions!$A:$CT,MATCH($B59&amp;"_m2",Conditions!$S$1:$CT$1,0)+Conditions!$Q$2,FALSE))+VLOOKUP(FO$1,Conditions!$A:$CT,MATCH($B59&amp;"_b",Conditions!$S$1:$CT$1,0)+Conditions!$Q$2,FALSE),"")</f>
        <v>2.5214010701546624E-4</v>
      </c>
      <c r="FP59" s="15">
        <f>IF(FP23,FP40*(VLOOKUP(FP$1,Conditions!$A:$CT,MATCH($B59&amp;"_m1",Conditions!$S$1:$CT$1,0)+Conditions!$Q$2,FALSE)*FP$19+FP$18*VLOOKUP(FP$1,Conditions!$A:$CT,MATCH($B59&amp;"_m2",Conditions!$S$1:$CT$1,0)+Conditions!$Q$2,FALSE))+VLOOKUP(FP$1,Conditions!$A:$CT,MATCH($B59&amp;"_b",Conditions!$S$1:$CT$1,0)+Conditions!$Q$2,FALSE),"")</f>
        <v>6.1565596741147363E-4</v>
      </c>
      <c r="FQ59" s="15">
        <f>IF(FQ23,FQ40*(VLOOKUP(FQ$1,Conditions!$A:$CT,MATCH($B59&amp;"_m1",Conditions!$S$1:$CT$1,0)+Conditions!$Q$2,FALSE)*FQ$19+FQ$18*VLOOKUP(FQ$1,Conditions!$A:$CT,MATCH($B59&amp;"_m2",Conditions!$S$1:$CT$1,0)+Conditions!$Q$2,FALSE))+VLOOKUP(FQ$1,Conditions!$A:$CT,MATCH($B59&amp;"_b",Conditions!$S$1:$CT$1,0)+Conditions!$Q$2,FALSE),"")</f>
        <v>6.111681172831278E-4</v>
      </c>
      <c r="FR59" s="15">
        <f>IF(FR23,FR40*(VLOOKUP(FR$1,Conditions!$A:$CT,MATCH($B59&amp;"_m1",Conditions!$S$1:$CT$1,0)+Conditions!$Q$2,FALSE)*FR$19+FR$18*VLOOKUP(FR$1,Conditions!$A:$CT,MATCH($B59&amp;"_m2",Conditions!$S$1:$CT$1,0)+Conditions!$Q$2,FALSE))+VLOOKUP(FR$1,Conditions!$A:$CT,MATCH($B59&amp;"_b",Conditions!$S$1:$CT$1,0)+Conditions!$Q$2,FALSE),"")</f>
        <v>5.7526531625636164E-4</v>
      </c>
      <c r="FS59" s="15">
        <f>IF(FS23,FS40*(VLOOKUP(FS$1,Conditions!$A:$CT,MATCH($B59&amp;"_m1",Conditions!$S$1:$CT$1,0)+Conditions!$Q$2,FALSE)*FS$19+FS$18*VLOOKUP(FS$1,Conditions!$A:$CT,MATCH($B59&amp;"_m2",Conditions!$S$1:$CT$1,0)+Conditions!$Q$2,FALSE))+VLOOKUP(FS$1,Conditions!$A:$CT,MATCH($B59&amp;"_b",Conditions!$S$1:$CT$1,0)+Conditions!$Q$2,FALSE),"")</f>
        <v>5.88728866641399E-4</v>
      </c>
      <c r="FT59" s="15">
        <f>IF(FT23,FT40*(VLOOKUP(FT$1,Conditions!$A:$CT,MATCH($B59&amp;"_m1",Conditions!$S$1:$CT$1,0)+Conditions!$Q$2,FALSE)*FT$19+FT$18*VLOOKUP(FT$1,Conditions!$A:$CT,MATCH($B59&amp;"_m2",Conditions!$S$1:$CT$1,0)+Conditions!$Q$2,FALSE))+VLOOKUP(FT$1,Conditions!$A:$CT,MATCH($B59&amp;"_b",Conditions!$S$1:$CT$1,0)+Conditions!$Q$2,FALSE),"")</f>
        <v>6.1565596741147363E-4</v>
      </c>
      <c r="FU59" s="15">
        <f>IF(FU23,FU40*(VLOOKUP(FU$1,Conditions!$A:$CT,MATCH($B59&amp;"_m1",Conditions!$S$1:$CT$1,0)+Conditions!$Q$2,FALSE)*FU$19+FU$18*VLOOKUP(FU$1,Conditions!$A:$CT,MATCH($B59&amp;"_m2",Conditions!$S$1:$CT$1,0)+Conditions!$Q$2,FALSE))+VLOOKUP(FU$1,Conditions!$A:$CT,MATCH($B59&amp;"_b",Conditions!$S$1:$CT$1,0)+Conditions!$Q$2,FALSE),"")</f>
        <v>5.8424101651305329E-4</v>
      </c>
      <c r="FV59" s="15">
        <f>IF(FV23,FV40*(VLOOKUP(FV$1,Conditions!$A:$CT,MATCH($B59&amp;"_m1",Conditions!$S$1:$CT$1,0)+Conditions!$Q$2,FALSE)*FV$19+FV$18*VLOOKUP(FV$1,Conditions!$A:$CT,MATCH($B59&amp;"_m2",Conditions!$S$1:$CT$1,0)+Conditions!$Q$2,FALSE))+VLOOKUP(FV$1,Conditions!$A:$CT,MATCH($B59&amp;"_b",Conditions!$S$1:$CT$1,0)+Conditions!$Q$2,FALSE),"")</f>
        <v>9.7962000847946687E-6</v>
      </c>
      <c r="FW59" s="15">
        <f>IF(FW23,FW40*(VLOOKUP(FW$1,Conditions!$A:$CT,MATCH($B59&amp;"_m1",Conditions!$S$1:$CT$1,0)+Conditions!$Q$2,FALSE)*FW$19+FW$18*VLOOKUP(FW$1,Conditions!$A:$CT,MATCH($B59&amp;"_m2",Conditions!$S$1:$CT$1,0)+Conditions!$Q$2,FALSE))+VLOOKUP(FW$1,Conditions!$A:$CT,MATCH($B59&amp;"_b",Conditions!$S$1:$CT$1,0)+Conditions!$Q$2,FALSE),"")</f>
        <v>9.7962000847946687E-6</v>
      </c>
      <c r="FX59" s="15">
        <f>IF(FX23,FX40*(VLOOKUP(FX$1,Conditions!$A:$CT,MATCH($B59&amp;"_m1",Conditions!$S$1:$CT$1,0)+Conditions!$Q$2,FALSE)*FX$19+FX$18*VLOOKUP(FX$1,Conditions!$A:$CT,MATCH($B59&amp;"_m2",Conditions!$S$1:$CT$1,0)+Conditions!$Q$2,FALSE))+VLOOKUP(FX$1,Conditions!$A:$CT,MATCH($B59&amp;"_b",Conditions!$S$1:$CT$1,0)+Conditions!$Q$2,FALSE),"")</f>
        <v>9.7962000847946687E-6</v>
      </c>
      <c r="FY59" s="15">
        <f>IF(FY23,FY40*(VLOOKUP(FY$1,Conditions!$A:$CT,MATCH($B59&amp;"_m1",Conditions!$S$1:$CT$1,0)+Conditions!$Q$2,FALSE)*FY$19+FY$18*VLOOKUP(FY$1,Conditions!$A:$CT,MATCH($B59&amp;"_m2",Conditions!$S$1:$CT$1,0)+Conditions!$Q$2,FALSE))+VLOOKUP(FY$1,Conditions!$A:$CT,MATCH($B59&amp;"_b",Conditions!$S$1:$CT$1,0)+Conditions!$Q$2,FALSE),"")</f>
        <v>9.7962000847946687E-6</v>
      </c>
      <c r="FZ59" s="15">
        <f>IF(FZ23,FZ40*(VLOOKUP(FZ$1,Conditions!$A:$CT,MATCH($B59&amp;"_m1",Conditions!$S$1:$CT$1,0)+Conditions!$Q$2,FALSE)*FZ$19+FZ$18*VLOOKUP(FZ$1,Conditions!$A:$CT,MATCH($B59&amp;"_m2",Conditions!$S$1:$CT$1,0)+Conditions!$Q$2,FALSE))+VLOOKUP(FZ$1,Conditions!$A:$CT,MATCH($B59&amp;"_b",Conditions!$S$1:$CT$1,0)+Conditions!$Q$2,FALSE),"")</f>
        <v>9.7962000847946687E-6</v>
      </c>
      <c r="GA59" s="15">
        <f>IF(GA23,GA40*(VLOOKUP(GA$1,Conditions!$A:$CT,MATCH($B59&amp;"_m1",Conditions!$S$1:$CT$1,0)+Conditions!$Q$2,FALSE)*GA$19+GA$18*VLOOKUP(GA$1,Conditions!$A:$CT,MATCH($B59&amp;"_m2",Conditions!$S$1:$CT$1,0)+Conditions!$Q$2,FALSE))+VLOOKUP(GA$1,Conditions!$A:$CT,MATCH($B59&amp;"_b",Conditions!$S$1:$CT$1,0)+Conditions!$Q$2,FALSE),"")</f>
        <v>9.7962000847946687E-6</v>
      </c>
      <c r="GB59" s="15">
        <f>IF(GB23,GB40*(VLOOKUP(GB$1,Conditions!$A:$CT,MATCH($B59&amp;"_m1",Conditions!$S$1:$CT$1,0)+Conditions!$Q$2,FALSE)*GB$19+GB$18*VLOOKUP(GB$1,Conditions!$A:$CT,MATCH($B59&amp;"_m2",Conditions!$S$1:$CT$1,0)+Conditions!$Q$2,FALSE))+VLOOKUP(GB$1,Conditions!$A:$CT,MATCH($B59&amp;"_b",Conditions!$S$1:$CT$1,0)+Conditions!$Q$2,FALSE),"")</f>
        <v>9.7962000847946687E-6</v>
      </c>
      <c r="GC59" s="15">
        <f>IF(GC23,GC40*(VLOOKUP(GC$1,Conditions!$A:$CT,MATCH($B59&amp;"_m1",Conditions!$S$1:$CT$1,0)+Conditions!$Q$2,FALSE)*GC$19+GC$18*VLOOKUP(GC$1,Conditions!$A:$CT,MATCH($B59&amp;"_m2",Conditions!$S$1:$CT$1,0)+Conditions!$Q$2,FALSE))+VLOOKUP(GC$1,Conditions!$A:$CT,MATCH($B59&amp;"_b",Conditions!$S$1:$CT$1,0)+Conditions!$Q$2,FALSE),"")</f>
        <v>9.7962000847946687E-6</v>
      </c>
      <c r="GD59" s="15">
        <f>IF(GD23,GD40*(VLOOKUP(GD$1,Conditions!$A:$CT,MATCH($B59&amp;"_m1",Conditions!$S$1:$CT$1,0)+Conditions!$Q$2,FALSE)*GD$19+GD$18*VLOOKUP(GD$1,Conditions!$A:$CT,MATCH($B59&amp;"_m2",Conditions!$S$1:$CT$1,0)+Conditions!$Q$2,FALSE))+VLOOKUP(GD$1,Conditions!$A:$CT,MATCH($B59&amp;"_b",Conditions!$S$1:$CT$1,0)+Conditions!$Q$2,FALSE),"")</f>
        <v>9.7962000847946687E-6</v>
      </c>
      <c r="GE59" s="15">
        <f>IF(GE23,GE40*(VLOOKUP(GE$1,Conditions!$A:$CT,MATCH($B59&amp;"_m1",Conditions!$S$1:$CT$1,0)+Conditions!$Q$2,FALSE)*GE$19+GE$18*VLOOKUP(GE$1,Conditions!$A:$CT,MATCH($B59&amp;"_m2",Conditions!$S$1:$CT$1,0)+Conditions!$Q$2,FALSE))+VLOOKUP(GE$1,Conditions!$A:$CT,MATCH($B59&amp;"_b",Conditions!$S$1:$CT$1,0)+Conditions!$Q$2,FALSE),"")</f>
        <v>9.7962000847946687E-6</v>
      </c>
      <c r="GF59" s="15">
        <f>IF(GF23,GF40*(VLOOKUP(GF$1,Conditions!$A:$CT,MATCH($B59&amp;"_m1",Conditions!$S$1:$CT$1,0)+Conditions!$Q$2,FALSE)*GF$19+GF$18*VLOOKUP(GF$1,Conditions!$A:$CT,MATCH($B59&amp;"_m2",Conditions!$S$1:$CT$1,0)+Conditions!$Q$2,FALSE))+VLOOKUP(GF$1,Conditions!$A:$CT,MATCH($B59&amp;"_b",Conditions!$S$1:$CT$1,0)+Conditions!$Q$2,FALSE),"")</f>
        <v>9.7962000847946687E-6</v>
      </c>
      <c r="GG59" s="15">
        <f>IF(GG23,GG40*(VLOOKUP(GG$1,Conditions!$A:$CT,MATCH($B59&amp;"_m1",Conditions!$S$1:$CT$1,0)+Conditions!$Q$2,FALSE)*GG$19+GG$18*VLOOKUP(GG$1,Conditions!$A:$CT,MATCH($B59&amp;"_m2",Conditions!$S$1:$CT$1,0)+Conditions!$Q$2,FALSE))+VLOOKUP(GG$1,Conditions!$A:$CT,MATCH($B59&amp;"_b",Conditions!$S$1:$CT$1,0)+Conditions!$Q$2,FALSE),"")</f>
        <v>9.7962000847946687E-6</v>
      </c>
      <c r="GH59" s="15">
        <f>IF(GH23,GH40*(VLOOKUP(GH$1,Conditions!$A:$CT,MATCH($B59&amp;"_m1",Conditions!$S$1:$CT$1,0)+Conditions!$Q$2,FALSE)*GH$19+GH$18*VLOOKUP(GH$1,Conditions!$A:$CT,MATCH($B59&amp;"_m2",Conditions!$S$1:$CT$1,0)+Conditions!$Q$2,FALSE))+VLOOKUP(GH$1,Conditions!$A:$CT,MATCH($B59&amp;"_b",Conditions!$S$1:$CT$1,0)+Conditions!$Q$2,FALSE),"")</f>
        <v>9.7962000847946687E-6</v>
      </c>
      <c r="GI59" s="15">
        <f>IF(GI23,GI40*(VLOOKUP(GI$1,Conditions!$A:$CT,MATCH($B59&amp;"_m1",Conditions!$S$1:$CT$1,0)+Conditions!$Q$2,FALSE)*GI$19+GI$18*VLOOKUP(GI$1,Conditions!$A:$CT,MATCH($B59&amp;"_m2",Conditions!$S$1:$CT$1,0)+Conditions!$Q$2,FALSE))+VLOOKUP(GI$1,Conditions!$A:$CT,MATCH($B59&amp;"_b",Conditions!$S$1:$CT$1,0)+Conditions!$Q$2,FALSE),"")</f>
        <v>9.7962000847946687E-6</v>
      </c>
      <c r="GJ59" s="15">
        <f>IF(GJ23,GJ40*(VLOOKUP(GJ$1,Conditions!$A:$CT,MATCH($B59&amp;"_m1",Conditions!$S$1:$CT$1,0)+Conditions!$Q$2,FALSE)*GJ$19+GJ$18*VLOOKUP(GJ$1,Conditions!$A:$CT,MATCH($B59&amp;"_m2",Conditions!$S$1:$CT$1,0)+Conditions!$Q$2,FALSE))+VLOOKUP(GJ$1,Conditions!$A:$CT,MATCH($B59&amp;"_b",Conditions!$S$1:$CT$1,0)+Conditions!$Q$2,FALSE),"")</f>
        <v>9.7962000847946687E-6</v>
      </c>
      <c r="GK59" s="15">
        <f>IF(GK23,GK40*(VLOOKUP(GK$1,Conditions!$A:$CT,MATCH($B59&amp;"_m1",Conditions!$S$1:$CT$1,0)+Conditions!$Q$2,FALSE)*GK$19+GK$18*VLOOKUP(GK$1,Conditions!$A:$CT,MATCH($B59&amp;"_m2",Conditions!$S$1:$CT$1,0)+Conditions!$Q$2,FALSE))+VLOOKUP(GK$1,Conditions!$A:$CT,MATCH($B59&amp;"_b",Conditions!$S$1:$CT$1,0)+Conditions!$Q$2,FALSE),"")</f>
        <v>9.7962000847946687E-6</v>
      </c>
      <c r="GL59" s="15">
        <f>IF(GL23,GL40*(VLOOKUP(GL$1,Conditions!$A:$CT,MATCH($B59&amp;"_m1",Conditions!$S$1:$CT$1,0)+Conditions!$Q$2,FALSE)*GL$19+GL$18*VLOOKUP(GL$1,Conditions!$A:$CT,MATCH($B59&amp;"_m2",Conditions!$S$1:$CT$1,0)+Conditions!$Q$2,FALSE))+VLOOKUP(GL$1,Conditions!$A:$CT,MATCH($B59&amp;"_b",Conditions!$S$1:$CT$1,0)+Conditions!$Q$2,FALSE),"")</f>
        <v>9.7962000847946687E-6</v>
      </c>
      <c r="GM59" s="15">
        <f>IF(GM23,GM40*(VLOOKUP(GM$1,Conditions!$A:$CT,MATCH($B59&amp;"_m1",Conditions!$S$1:$CT$1,0)+Conditions!$Q$2,FALSE)*GM$19+GM$18*VLOOKUP(GM$1,Conditions!$A:$CT,MATCH($B59&amp;"_m2",Conditions!$S$1:$CT$1,0)+Conditions!$Q$2,FALSE))+VLOOKUP(GM$1,Conditions!$A:$CT,MATCH($B59&amp;"_b",Conditions!$S$1:$CT$1,0)+Conditions!$Q$2,FALSE),"")</f>
        <v>9.7962000847946687E-6</v>
      </c>
      <c r="GN59" s="15">
        <f>IF(GN23,GN40*(VLOOKUP(GN$1,Conditions!$A:$CT,MATCH($B59&amp;"_m1",Conditions!$S$1:$CT$1,0)+Conditions!$Q$2,FALSE)*GN$19+GN$18*VLOOKUP(GN$1,Conditions!$A:$CT,MATCH($B59&amp;"_m2",Conditions!$S$1:$CT$1,0)+Conditions!$Q$2,FALSE))+VLOOKUP(GN$1,Conditions!$A:$CT,MATCH($B59&amp;"_b",Conditions!$S$1:$CT$1,0)+Conditions!$Q$2,FALSE),"")</f>
        <v>9.7962000847946687E-6</v>
      </c>
      <c r="GO59" s="15">
        <f>IF(GO23,GO40*(VLOOKUP(GO$1,Conditions!$A:$CT,MATCH($B59&amp;"_m1",Conditions!$S$1:$CT$1,0)+Conditions!$Q$2,FALSE)*GO$19+GO$18*VLOOKUP(GO$1,Conditions!$A:$CT,MATCH($B59&amp;"_m2",Conditions!$S$1:$CT$1,0)+Conditions!$Q$2,FALSE))+VLOOKUP(GO$1,Conditions!$A:$CT,MATCH($B59&amp;"_b",Conditions!$S$1:$CT$1,0)+Conditions!$Q$2,FALSE),"")</f>
        <v>9.7962000847946687E-6</v>
      </c>
      <c r="GP59" s="15">
        <f>IF(GP23,GP40*(VLOOKUP(GP$1,Conditions!$A:$CT,MATCH($B59&amp;"_m1",Conditions!$S$1:$CT$1,0)+Conditions!$Q$2,FALSE)*GP$19+GP$18*VLOOKUP(GP$1,Conditions!$A:$CT,MATCH($B59&amp;"_m2",Conditions!$S$1:$CT$1,0)+Conditions!$Q$2,FALSE))+VLOOKUP(GP$1,Conditions!$A:$CT,MATCH($B59&amp;"_b",Conditions!$S$1:$CT$1,0)+Conditions!$Q$2,FALSE),"")</f>
        <v>9.7962000847946687E-6</v>
      </c>
      <c r="GQ59" s="15">
        <f>IF(GQ23,GQ40*(VLOOKUP(GQ$1,Conditions!$A:$CT,MATCH($B59&amp;"_m1",Conditions!$S$1:$CT$1,0)+Conditions!$Q$2,FALSE)*GQ$19+GQ$18*VLOOKUP(GQ$1,Conditions!$A:$CT,MATCH($B59&amp;"_m2",Conditions!$S$1:$CT$1,0)+Conditions!$Q$2,FALSE))+VLOOKUP(GQ$1,Conditions!$A:$CT,MATCH($B59&amp;"_b",Conditions!$S$1:$CT$1,0)+Conditions!$Q$2,FALSE),"")</f>
        <v>9.7962000847946687E-6</v>
      </c>
      <c r="GR59" s="15">
        <f>IF(GR23,GR40*(VLOOKUP(GR$1,Conditions!$A:$CT,MATCH($B59&amp;"_m1",Conditions!$S$1:$CT$1,0)+Conditions!$Q$2,FALSE)*GR$19+GR$18*VLOOKUP(GR$1,Conditions!$A:$CT,MATCH($B59&amp;"_m2",Conditions!$S$1:$CT$1,0)+Conditions!$Q$2,FALSE))+VLOOKUP(GR$1,Conditions!$A:$CT,MATCH($B59&amp;"_b",Conditions!$S$1:$CT$1,0)+Conditions!$Q$2,FALSE),"")</f>
        <v>9.7962000847946687E-6</v>
      </c>
      <c r="GS59" s="15">
        <f>IF(GS23,GS40*(VLOOKUP(GS$1,Conditions!$A:$CT,MATCH($B59&amp;"_m1",Conditions!$S$1:$CT$1,0)+Conditions!$Q$2,FALSE)*GS$19+GS$18*VLOOKUP(GS$1,Conditions!$A:$CT,MATCH($B59&amp;"_m2",Conditions!$S$1:$CT$1,0)+Conditions!$Q$2,FALSE))+VLOOKUP(GS$1,Conditions!$A:$CT,MATCH($B59&amp;"_b",Conditions!$S$1:$CT$1,0)+Conditions!$Q$2,FALSE),"")</f>
        <v>9.7962000847946687E-6</v>
      </c>
      <c r="GT59" s="15">
        <f>IF(GT23,GT40*(VLOOKUP(GT$1,Conditions!$A:$CT,MATCH($B59&amp;"_m1",Conditions!$S$1:$CT$1,0)+Conditions!$Q$2,FALSE)*GT$19+GT$18*VLOOKUP(GT$1,Conditions!$A:$CT,MATCH($B59&amp;"_m2",Conditions!$S$1:$CT$1,0)+Conditions!$Q$2,FALSE))+VLOOKUP(GT$1,Conditions!$A:$CT,MATCH($B59&amp;"_b",Conditions!$S$1:$CT$1,0)+Conditions!$Q$2,FALSE),"")</f>
        <v>9.7962000847946687E-6</v>
      </c>
      <c r="GU59" s="15">
        <f>IF(GU23,GU40*(VLOOKUP(GU$1,Conditions!$A:$CT,MATCH($B59&amp;"_m1",Conditions!$S$1:$CT$1,0)+Conditions!$Q$2,FALSE)*GU$19+GU$18*VLOOKUP(GU$1,Conditions!$A:$CT,MATCH($B59&amp;"_m2",Conditions!$S$1:$CT$1,0)+Conditions!$Q$2,FALSE))+VLOOKUP(GU$1,Conditions!$A:$CT,MATCH($B59&amp;"_b",Conditions!$S$1:$CT$1,0)+Conditions!$Q$2,FALSE),"")</f>
        <v>9.7962000847946687E-6</v>
      </c>
      <c r="GV59" s="15">
        <f>IF(GV23,GV40*(VLOOKUP(GV$1,Conditions!$A:$CT,MATCH($B59&amp;"_m1",Conditions!$S$1:$CT$1,0)+Conditions!$Q$2,FALSE)*GV$19+GV$18*VLOOKUP(GV$1,Conditions!$A:$CT,MATCH($B59&amp;"_m2",Conditions!$S$1:$CT$1,0)+Conditions!$Q$2,FALSE))+VLOOKUP(GV$1,Conditions!$A:$CT,MATCH($B59&amp;"_b",Conditions!$S$1:$CT$1,0)+Conditions!$Q$2,FALSE),"")</f>
        <v>9.7962000847946687E-6</v>
      </c>
      <c r="GW59" s="15">
        <f>IF(GW23,GW40*(VLOOKUP(GW$1,Conditions!$A:$CT,MATCH($B59&amp;"_m1",Conditions!$S$1:$CT$1,0)+Conditions!$Q$2,FALSE)*GW$19+GW$18*VLOOKUP(GW$1,Conditions!$A:$CT,MATCH($B59&amp;"_m2",Conditions!$S$1:$CT$1,0)+Conditions!$Q$2,FALSE))+VLOOKUP(GW$1,Conditions!$A:$CT,MATCH($B59&amp;"_b",Conditions!$S$1:$CT$1,0)+Conditions!$Q$2,FALSE),"")</f>
        <v>9.7962000847946687E-6</v>
      </c>
      <c r="GX59" s="15">
        <f>IF(GX23,GX40*(VLOOKUP(GX$1,Conditions!$A:$CT,MATCH($B59&amp;"_m1",Conditions!$S$1:$CT$1,0)+Conditions!$Q$2,FALSE)*GX$19+GX$18*VLOOKUP(GX$1,Conditions!$A:$CT,MATCH($B59&amp;"_m2",Conditions!$S$1:$CT$1,0)+Conditions!$Q$2,FALSE))+VLOOKUP(GX$1,Conditions!$A:$CT,MATCH($B59&amp;"_b",Conditions!$S$1:$CT$1,0)+Conditions!$Q$2,FALSE),"")</f>
        <v>9.7962000847946687E-6</v>
      </c>
      <c r="GY59" s="15">
        <f>IF(GY23,GY40*(VLOOKUP(GY$1,Conditions!$A:$CT,MATCH($B59&amp;"_m1",Conditions!$S$1:$CT$1,0)+Conditions!$Q$2,FALSE)*GY$19+GY$18*VLOOKUP(GY$1,Conditions!$A:$CT,MATCH($B59&amp;"_m2",Conditions!$S$1:$CT$1,0)+Conditions!$Q$2,FALSE))+VLOOKUP(GY$1,Conditions!$A:$CT,MATCH($B59&amp;"_b",Conditions!$S$1:$CT$1,0)+Conditions!$Q$2,FALSE),"")</f>
        <v>9.7962000847946687E-6</v>
      </c>
      <c r="GZ59" s="15">
        <f>IF(GZ23,GZ40*(VLOOKUP(GZ$1,Conditions!$A:$CT,MATCH($B59&amp;"_m1",Conditions!$S$1:$CT$1,0)+Conditions!$Q$2,FALSE)*GZ$19+GZ$18*VLOOKUP(GZ$1,Conditions!$A:$CT,MATCH($B59&amp;"_m2",Conditions!$S$1:$CT$1,0)+Conditions!$Q$2,FALSE))+VLOOKUP(GZ$1,Conditions!$A:$CT,MATCH($B59&amp;"_b",Conditions!$S$1:$CT$1,0)+Conditions!$Q$2,FALSE),"")</f>
        <v>9.7962000847946687E-6</v>
      </c>
      <c r="HA59" s="15">
        <f>IF(HA23,HA40*(VLOOKUP(HA$1,Conditions!$A:$CT,MATCH($B59&amp;"_m1",Conditions!$S$1:$CT$1,0)+Conditions!$Q$2,FALSE)*HA$19+HA$18*VLOOKUP(HA$1,Conditions!$A:$CT,MATCH($B59&amp;"_m2",Conditions!$S$1:$CT$1,0)+Conditions!$Q$2,FALSE))+VLOOKUP(HA$1,Conditions!$A:$CT,MATCH($B59&amp;"_b",Conditions!$S$1:$CT$1,0)+Conditions!$Q$2,FALSE),"")</f>
        <v>9.7962000847946687E-6</v>
      </c>
      <c r="HB59" s="15">
        <f>IF(HB23,HB40*(VLOOKUP(HB$1,Conditions!$A:$CT,MATCH($B59&amp;"_m1",Conditions!$S$1:$CT$1,0)+Conditions!$Q$2,FALSE)*HB$19+HB$18*VLOOKUP(HB$1,Conditions!$A:$CT,MATCH($B59&amp;"_m2",Conditions!$S$1:$CT$1,0)+Conditions!$Q$2,FALSE))+VLOOKUP(HB$1,Conditions!$A:$CT,MATCH($B59&amp;"_b",Conditions!$S$1:$CT$1,0)+Conditions!$Q$2,FALSE),"")</f>
        <v>9.7962000847946687E-6</v>
      </c>
      <c r="HC59" s="15">
        <f>IF(HC23,HC40*(VLOOKUP(HC$1,Conditions!$A:$CT,MATCH($B59&amp;"_m1",Conditions!$S$1:$CT$1,0)+Conditions!$Q$2,FALSE)*HC$19+HC$18*VLOOKUP(HC$1,Conditions!$A:$CT,MATCH($B59&amp;"_m2",Conditions!$S$1:$CT$1,0)+Conditions!$Q$2,FALSE))+VLOOKUP(HC$1,Conditions!$A:$CT,MATCH($B59&amp;"_b",Conditions!$S$1:$CT$1,0)+Conditions!$Q$2,FALSE),"")</f>
        <v>9.7962000847946687E-6</v>
      </c>
      <c r="HD59" s="15">
        <f>IF(HD23,HD40*(VLOOKUP(HD$1,Conditions!$A:$CT,MATCH($B59&amp;"_m1",Conditions!$S$1:$CT$1,0)+Conditions!$Q$2,FALSE)*HD$19+HD$18*VLOOKUP(HD$1,Conditions!$A:$CT,MATCH($B59&amp;"_m2",Conditions!$S$1:$CT$1,0)+Conditions!$Q$2,FALSE))+VLOOKUP(HD$1,Conditions!$A:$CT,MATCH($B59&amp;"_b",Conditions!$S$1:$CT$1,0)+Conditions!$Q$2,FALSE),"")</f>
        <v>9.7962000847946687E-6</v>
      </c>
      <c r="HE59" s="15">
        <f>IF(HE23,HE40*(VLOOKUP(HE$1,Conditions!$A:$CT,MATCH($B59&amp;"_m1",Conditions!$S$1:$CT$1,0)+Conditions!$Q$2,FALSE)*HE$19+HE$18*VLOOKUP(HE$1,Conditions!$A:$CT,MATCH($B59&amp;"_m2",Conditions!$S$1:$CT$1,0)+Conditions!$Q$2,FALSE))+VLOOKUP(HE$1,Conditions!$A:$CT,MATCH($B59&amp;"_b",Conditions!$S$1:$CT$1,0)+Conditions!$Q$2,FALSE),"")</f>
        <v>9.7962000847946687E-6</v>
      </c>
      <c r="HF59" s="15">
        <f>IF(HF23,HF40*(VLOOKUP(HF$1,Conditions!$A:$CT,MATCH($B59&amp;"_m1",Conditions!$S$1:$CT$1,0)+Conditions!$Q$2,FALSE)*HF$19+HF$18*VLOOKUP(HF$1,Conditions!$A:$CT,MATCH($B59&amp;"_m2",Conditions!$S$1:$CT$1,0)+Conditions!$Q$2,FALSE))+VLOOKUP(HF$1,Conditions!$A:$CT,MATCH($B59&amp;"_b",Conditions!$S$1:$CT$1,0)+Conditions!$Q$2,FALSE),"")</f>
        <v>9.7962000847946687E-6</v>
      </c>
      <c r="HG59" s="15">
        <f>IF(HG23,HG40*(VLOOKUP(HG$1,Conditions!$A:$CT,MATCH($B59&amp;"_m1",Conditions!$S$1:$CT$1,0)+Conditions!$Q$2,FALSE)*HG$19+HG$18*VLOOKUP(HG$1,Conditions!$A:$CT,MATCH($B59&amp;"_m2",Conditions!$S$1:$CT$1,0)+Conditions!$Q$2,FALSE))+VLOOKUP(HG$1,Conditions!$A:$CT,MATCH($B59&amp;"_b",Conditions!$S$1:$CT$1,0)+Conditions!$Q$2,FALSE),"")</f>
        <v>9.7962000847946687E-6</v>
      </c>
      <c r="HH59" s="15">
        <f>IF(HH23,HH40*(VLOOKUP(HH$1,Conditions!$A:$CT,MATCH($B59&amp;"_m1",Conditions!$S$1:$CT$1,0)+Conditions!$Q$2,FALSE)*HH$19+HH$18*VLOOKUP(HH$1,Conditions!$A:$CT,MATCH($B59&amp;"_m2",Conditions!$S$1:$CT$1,0)+Conditions!$Q$2,FALSE))+VLOOKUP(HH$1,Conditions!$A:$CT,MATCH($B59&amp;"_b",Conditions!$S$1:$CT$1,0)+Conditions!$Q$2,FALSE),"")</f>
        <v>9.7962000847946687E-6</v>
      </c>
      <c r="HI59" s="15">
        <f>IF(HI23,HI40*(VLOOKUP(HI$1,Conditions!$A:$CT,MATCH($B59&amp;"_m1",Conditions!$S$1:$CT$1,0)+Conditions!$Q$2,FALSE)*HI$19+HI$18*VLOOKUP(HI$1,Conditions!$A:$CT,MATCH($B59&amp;"_m2",Conditions!$S$1:$CT$1,0)+Conditions!$Q$2,FALSE))+VLOOKUP(HI$1,Conditions!$A:$CT,MATCH($B59&amp;"_b",Conditions!$S$1:$CT$1,0)+Conditions!$Q$2,FALSE),"")</f>
        <v>9.7962000847946687E-6</v>
      </c>
      <c r="HJ59" s="15">
        <f>IF(HJ23,HJ40*(VLOOKUP(HJ$1,Conditions!$A:$CT,MATCH($B59&amp;"_m1",Conditions!$S$1:$CT$1,0)+Conditions!$Q$2,FALSE)*HJ$19+HJ$18*VLOOKUP(HJ$1,Conditions!$A:$CT,MATCH($B59&amp;"_m2",Conditions!$S$1:$CT$1,0)+Conditions!$Q$2,FALSE))+VLOOKUP(HJ$1,Conditions!$A:$CT,MATCH($B59&amp;"_b",Conditions!$S$1:$CT$1,0)+Conditions!$Q$2,FALSE),"")</f>
        <v>9.7962000847946687E-6</v>
      </c>
    </row>
    <row r="60" spans="1:218" s="7" customFormat="1" x14ac:dyDescent="0.2">
      <c r="A60" s="8"/>
      <c r="B60" s="21" t="str">
        <f>CONCATENATE(B33,"_",$C$58)</f>
        <v>hydrogen_TCD</v>
      </c>
      <c r="C60" s="11">
        <v>0</v>
      </c>
      <c r="D60" s="11"/>
      <c r="E60" s="15" t="str">
        <f>IF(E33,E44*(VLOOKUP(E$1,Conditions!$A:$CT,MATCH($B60&amp;"_m1",Conditions!$S$1:$CT$1,0)+Conditions!$Q$2,FALSE)*E$19+E$18*VLOOKUP(E$1,Conditions!$A:$CT,MATCH($B60&amp;"_m2",Conditions!$S$1:$CT$1,0)+Conditions!$Q$2,FALSE))+VLOOKUP(E$1,Conditions!$A:$CT,MATCH($B60&amp;"_b",Conditions!$S$1:$CT$1,0)+Conditions!$Q$2,FALSE),"")</f>
        <v/>
      </c>
      <c r="F60" s="15" t="str">
        <f>IF(F33,F44*(VLOOKUP(F$1,Conditions!$A:$CT,MATCH($B60&amp;"_m1",Conditions!$S$1:$CT$1,0)+Conditions!$Q$2,FALSE)*F$19+F$18*VLOOKUP(F$1,Conditions!$A:$CT,MATCH($B60&amp;"_m2",Conditions!$S$1:$CT$1,0)+Conditions!$Q$2,FALSE))+VLOOKUP(F$1,Conditions!$A:$CT,MATCH($B60&amp;"_b",Conditions!$S$1:$CT$1,0)+Conditions!$Q$2,FALSE),"")</f>
        <v/>
      </c>
      <c r="G60" s="15" t="str">
        <f>IF(G33,G44*(VLOOKUP(G$1,Conditions!$A:$CT,MATCH($B60&amp;"_m1",Conditions!$S$1:$CT$1,0)+Conditions!$Q$2,FALSE)*G$19+G$18*VLOOKUP(G$1,Conditions!$A:$CT,MATCH($B60&amp;"_m2",Conditions!$S$1:$CT$1,0)+Conditions!$Q$2,FALSE))+VLOOKUP(G$1,Conditions!$A:$CT,MATCH($B60&amp;"_b",Conditions!$S$1:$CT$1,0)+Conditions!$Q$2,FALSE),"")</f>
        <v/>
      </c>
      <c r="H60" s="15" t="str">
        <f>IF(H33,H44*(VLOOKUP(H$1,Conditions!$A:$CT,MATCH($B60&amp;"_m1",Conditions!$S$1:$CT$1,0)+Conditions!$Q$2,FALSE)*H$19+H$18*VLOOKUP(H$1,Conditions!$A:$CT,MATCH($B60&amp;"_m2",Conditions!$S$1:$CT$1,0)+Conditions!$Q$2,FALSE))+VLOOKUP(H$1,Conditions!$A:$CT,MATCH($B60&amp;"_b",Conditions!$S$1:$CT$1,0)+Conditions!$Q$2,FALSE),"")</f>
        <v/>
      </c>
      <c r="I60" s="15" t="str">
        <f>IF(I33,I44*(VLOOKUP(I$1,Conditions!$A:$CT,MATCH($B60&amp;"_m1",Conditions!$S$1:$CT$1,0)+Conditions!$Q$2,FALSE)*I$19+I$18*VLOOKUP(I$1,Conditions!$A:$CT,MATCH($B60&amp;"_m2",Conditions!$S$1:$CT$1,0)+Conditions!$Q$2,FALSE))+VLOOKUP(I$1,Conditions!$A:$CT,MATCH($B60&amp;"_b",Conditions!$S$1:$CT$1,0)+Conditions!$Q$2,FALSE),"")</f>
        <v/>
      </c>
      <c r="J60" s="15" t="str">
        <f>IF(J33,J44*(VLOOKUP(J$1,Conditions!$A:$CT,MATCH($B60&amp;"_m1",Conditions!$S$1:$CT$1,0)+Conditions!$Q$2,FALSE)*J$19+J$18*VLOOKUP(J$1,Conditions!$A:$CT,MATCH($B60&amp;"_m2",Conditions!$S$1:$CT$1,0)+Conditions!$Q$2,FALSE))+VLOOKUP(J$1,Conditions!$A:$CT,MATCH($B60&amp;"_b",Conditions!$S$1:$CT$1,0)+Conditions!$Q$2,FALSE),"")</f>
        <v/>
      </c>
      <c r="K60" s="15" t="str">
        <f>IF(K33,K44*(VLOOKUP(K$1,Conditions!$A:$CT,MATCH($B60&amp;"_m1",Conditions!$S$1:$CT$1,0)+Conditions!$Q$2,FALSE)*K$19+K$18*VLOOKUP(K$1,Conditions!$A:$CT,MATCH($B60&amp;"_m2",Conditions!$S$1:$CT$1,0)+Conditions!$Q$2,FALSE))+VLOOKUP(K$1,Conditions!$A:$CT,MATCH($B60&amp;"_b",Conditions!$S$1:$CT$1,0)+Conditions!$Q$2,FALSE),"")</f>
        <v/>
      </c>
      <c r="L60" s="15" t="str">
        <f>IF(L33,L44*(VLOOKUP(L$1,Conditions!$A:$CT,MATCH($B60&amp;"_m1",Conditions!$S$1:$CT$1,0)+Conditions!$Q$2,FALSE)*L$19+L$18*VLOOKUP(L$1,Conditions!$A:$CT,MATCH($B60&amp;"_m2",Conditions!$S$1:$CT$1,0)+Conditions!$Q$2,FALSE))+VLOOKUP(L$1,Conditions!$A:$CT,MATCH($B60&amp;"_b",Conditions!$S$1:$CT$1,0)+Conditions!$Q$2,FALSE),"")</f>
        <v/>
      </c>
      <c r="M60" s="15" t="str">
        <f>IF(M33,M44*(VLOOKUP(M$1,Conditions!$A:$CT,MATCH($B60&amp;"_m1",Conditions!$S$1:$CT$1,0)+Conditions!$Q$2,FALSE)*M$19+M$18*VLOOKUP(M$1,Conditions!$A:$CT,MATCH($B60&amp;"_m2",Conditions!$S$1:$CT$1,0)+Conditions!$Q$2,FALSE))+VLOOKUP(M$1,Conditions!$A:$CT,MATCH($B60&amp;"_b",Conditions!$S$1:$CT$1,0)+Conditions!$Q$2,FALSE),"")</f>
        <v/>
      </c>
      <c r="N60" s="15" t="str">
        <f>IF(N33,N44*(VLOOKUP(N$1,Conditions!$A:$CT,MATCH($B60&amp;"_m1",Conditions!$S$1:$CT$1,0)+Conditions!$Q$2,FALSE)*N$19+N$18*VLOOKUP(N$1,Conditions!$A:$CT,MATCH($B60&amp;"_m2",Conditions!$S$1:$CT$1,0)+Conditions!$Q$2,FALSE))+VLOOKUP(N$1,Conditions!$A:$CT,MATCH($B60&amp;"_b",Conditions!$S$1:$CT$1,0)+Conditions!$Q$2,FALSE),"")</f>
        <v/>
      </c>
      <c r="O60" s="15" t="str">
        <f>IF(O33,O44*(VLOOKUP(O$1,Conditions!$A:$CT,MATCH($B60&amp;"_m1",Conditions!$S$1:$CT$1,0)+Conditions!$Q$2,FALSE)*O$19+O$18*VLOOKUP(O$1,Conditions!$A:$CT,MATCH($B60&amp;"_m2",Conditions!$S$1:$CT$1,0)+Conditions!$Q$2,FALSE))+VLOOKUP(O$1,Conditions!$A:$CT,MATCH($B60&amp;"_b",Conditions!$S$1:$CT$1,0)+Conditions!$Q$2,FALSE),"")</f>
        <v/>
      </c>
      <c r="P60" s="15" t="str">
        <f>IF(P33,P44*(VLOOKUP(P$1,Conditions!$A:$CT,MATCH($B60&amp;"_m1",Conditions!$S$1:$CT$1,0)+Conditions!$Q$2,FALSE)*P$19+P$18*VLOOKUP(P$1,Conditions!$A:$CT,MATCH($B60&amp;"_m2",Conditions!$S$1:$CT$1,0)+Conditions!$Q$2,FALSE))+VLOOKUP(P$1,Conditions!$A:$CT,MATCH($B60&amp;"_b",Conditions!$S$1:$CT$1,0)+Conditions!$Q$2,FALSE),"")</f>
        <v/>
      </c>
      <c r="Q60" s="15" t="str">
        <f>IF(Q33,Q44*(VLOOKUP(Q$1,Conditions!$A:$CT,MATCH($B60&amp;"_m1",Conditions!$S$1:$CT$1,0)+Conditions!$Q$2,FALSE)*Q$19+Q$18*VLOOKUP(Q$1,Conditions!$A:$CT,MATCH($B60&amp;"_m2",Conditions!$S$1:$CT$1,0)+Conditions!$Q$2,FALSE))+VLOOKUP(Q$1,Conditions!$A:$CT,MATCH($B60&amp;"_b",Conditions!$S$1:$CT$1,0)+Conditions!$Q$2,FALSE),"")</f>
        <v/>
      </c>
      <c r="R60" s="15" t="str">
        <f>IF(R33,R44*(VLOOKUP(R$1,Conditions!$A:$CT,MATCH($B60&amp;"_m1",Conditions!$S$1:$CT$1,0)+Conditions!$Q$2,FALSE)*R$19+R$18*VLOOKUP(R$1,Conditions!$A:$CT,MATCH($B60&amp;"_m2",Conditions!$S$1:$CT$1,0)+Conditions!$Q$2,FALSE))+VLOOKUP(R$1,Conditions!$A:$CT,MATCH($B60&amp;"_b",Conditions!$S$1:$CT$1,0)+Conditions!$Q$2,FALSE),"")</f>
        <v/>
      </c>
      <c r="S60" s="15" t="str">
        <f>IF(S33,S44*(VLOOKUP(S$1,Conditions!$A:$CT,MATCH($B60&amp;"_m1",Conditions!$S$1:$CT$1,0)+Conditions!$Q$2,FALSE)*S$19+S$18*VLOOKUP(S$1,Conditions!$A:$CT,MATCH($B60&amp;"_m2",Conditions!$S$1:$CT$1,0)+Conditions!$Q$2,FALSE))+VLOOKUP(S$1,Conditions!$A:$CT,MATCH($B60&amp;"_b",Conditions!$S$1:$CT$1,0)+Conditions!$Q$2,FALSE),"")</f>
        <v/>
      </c>
      <c r="T60" s="15" t="str">
        <f>IF(T33,T44*(VLOOKUP(T$1,Conditions!$A:$CT,MATCH($B60&amp;"_m1",Conditions!$S$1:$CT$1,0)+Conditions!$Q$2,FALSE)*T$19+T$18*VLOOKUP(T$1,Conditions!$A:$CT,MATCH($B60&amp;"_m2",Conditions!$S$1:$CT$1,0)+Conditions!$Q$2,FALSE))+VLOOKUP(T$1,Conditions!$A:$CT,MATCH($B60&amp;"_b",Conditions!$S$1:$CT$1,0)+Conditions!$Q$2,FALSE),"")</f>
        <v/>
      </c>
      <c r="U60" s="15" t="str">
        <f>IF(U33,U44*(VLOOKUP(U$1,Conditions!$A:$CT,MATCH($B60&amp;"_m1",Conditions!$S$1:$CT$1,0)+Conditions!$Q$2,FALSE)*U$19+U$18*VLOOKUP(U$1,Conditions!$A:$CT,MATCH($B60&amp;"_m2",Conditions!$S$1:$CT$1,0)+Conditions!$Q$2,FALSE))+VLOOKUP(U$1,Conditions!$A:$CT,MATCH($B60&amp;"_b",Conditions!$S$1:$CT$1,0)+Conditions!$Q$2,FALSE),"")</f>
        <v/>
      </c>
      <c r="V60" s="15" t="str">
        <f>IF(V33,V44*(VLOOKUP(V$1,Conditions!$A:$CT,MATCH($B60&amp;"_m1",Conditions!$S$1:$CT$1,0)+Conditions!$Q$2,FALSE)*V$19+V$18*VLOOKUP(V$1,Conditions!$A:$CT,MATCH($B60&amp;"_m2",Conditions!$S$1:$CT$1,0)+Conditions!$Q$2,FALSE))+VLOOKUP(V$1,Conditions!$A:$CT,MATCH($B60&amp;"_b",Conditions!$S$1:$CT$1,0)+Conditions!$Q$2,FALSE),"")</f>
        <v/>
      </c>
      <c r="W60" s="15" t="str">
        <f>IF(W33,W44*(VLOOKUP(W$1,Conditions!$A:$CT,MATCH($B60&amp;"_m1",Conditions!$S$1:$CT$1,0)+Conditions!$Q$2,FALSE)*W$19+W$18*VLOOKUP(W$1,Conditions!$A:$CT,MATCH($B60&amp;"_m2",Conditions!$S$1:$CT$1,0)+Conditions!$Q$2,FALSE))+VLOOKUP(W$1,Conditions!$A:$CT,MATCH($B60&amp;"_b",Conditions!$S$1:$CT$1,0)+Conditions!$Q$2,FALSE),"")</f>
        <v/>
      </c>
      <c r="X60" s="15">
        <f>IF(X33,X44*(VLOOKUP(X$1,Conditions!$A:$CT,MATCH($B60&amp;"_m1",Conditions!$S$1:$CT$1,0)+Conditions!$Q$2,FALSE)*X$19+X$18*VLOOKUP(X$1,Conditions!$A:$CT,MATCH($B60&amp;"_m2",Conditions!$S$1:$CT$1,0)+Conditions!$Q$2,FALSE))+VLOOKUP(X$1,Conditions!$A:$CT,MATCH($B60&amp;"_b",Conditions!$S$1:$CT$1,0)+Conditions!$Q$2,FALSE),"")</f>
        <v>1.8794714470649829E-3</v>
      </c>
      <c r="Y60" s="15">
        <f>IF(Y33,Y44*(VLOOKUP(Y$1,Conditions!$A:$CT,MATCH($B60&amp;"_m1",Conditions!$S$1:$CT$1,0)+Conditions!$Q$2,FALSE)*Y$19+Y$18*VLOOKUP(Y$1,Conditions!$A:$CT,MATCH($B60&amp;"_m2",Conditions!$S$1:$CT$1,0)+Conditions!$Q$2,FALSE))+VLOOKUP(Y$1,Conditions!$A:$CT,MATCH($B60&amp;"_b",Conditions!$S$1:$CT$1,0)+Conditions!$Q$2,FALSE),"")</f>
        <v>1.8902352259458916E-3</v>
      </c>
      <c r="Z60" s="15">
        <f>IF(Z33,Z44*(VLOOKUP(Z$1,Conditions!$A:$CT,MATCH($B60&amp;"_m1",Conditions!$S$1:$CT$1,0)+Conditions!$Q$2,FALSE)*Z$19+Z$18*VLOOKUP(Z$1,Conditions!$A:$CT,MATCH($B60&amp;"_m2",Conditions!$S$1:$CT$1,0)+Conditions!$Q$2,FALSE))+VLOOKUP(Z$1,Conditions!$A:$CT,MATCH($B60&amp;"_b",Conditions!$S$1:$CT$1,0)+Conditions!$Q$2,FALSE),"")</f>
        <v>2.0732194669213382E-3</v>
      </c>
      <c r="AA60" s="15" t="str">
        <f>IF(AA33,AA44*(VLOOKUP(AA$1,Conditions!$A:$CT,MATCH($B60&amp;"_m1",Conditions!$S$1:$CT$1,0)+Conditions!$Q$2,FALSE)*AA$19+AA$18*VLOOKUP(AA$1,Conditions!$A:$CT,MATCH($B60&amp;"_m2",Conditions!$S$1:$CT$1,0)+Conditions!$Q$2,FALSE))+VLOOKUP(AA$1,Conditions!$A:$CT,MATCH($B60&amp;"_b",Conditions!$S$1:$CT$1,0)+Conditions!$Q$2,FALSE),"")</f>
        <v/>
      </c>
      <c r="AB60" s="15" t="str">
        <f>IF(AB33,AB44*(VLOOKUP(AB$1,Conditions!$A:$CT,MATCH($B60&amp;"_m1",Conditions!$S$1:$CT$1,0)+Conditions!$Q$2,FALSE)*AB$19+AB$18*VLOOKUP(AB$1,Conditions!$A:$CT,MATCH($B60&amp;"_m2",Conditions!$S$1:$CT$1,0)+Conditions!$Q$2,FALSE))+VLOOKUP(AB$1,Conditions!$A:$CT,MATCH($B60&amp;"_b",Conditions!$S$1:$CT$1,0)+Conditions!$Q$2,FALSE),"")</f>
        <v/>
      </c>
      <c r="AC60" s="15" t="str">
        <f>IF(AC33,AC44*(VLOOKUP(AC$1,Conditions!$A:$CT,MATCH($B60&amp;"_m1",Conditions!$S$1:$CT$1,0)+Conditions!$Q$2,FALSE)*AC$19+AC$18*VLOOKUP(AC$1,Conditions!$A:$CT,MATCH($B60&amp;"_m2",Conditions!$S$1:$CT$1,0)+Conditions!$Q$2,FALSE))+VLOOKUP(AC$1,Conditions!$A:$CT,MATCH($B60&amp;"_b",Conditions!$S$1:$CT$1,0)+Conditions!$Q$2,FALSE),"")</f>
        <v/>
      </c>
      <c r="AD60" s="15" t="str">
        <f>IF(AD33,AD44*(VLOOKUP(AD$1,Conditions!$A:$CT,MATCH($B60&amp;"_m1",Conditions!$S$1:$CT$1,0)+Conditions!$Q$2,FALSE)*AD$19+AD$18*VLOOKUP(AD$1,Conditions!$A:$CT,MATCH($B60&amp;"_m2",Conditions!$S$1:$CT$1,0)+Conditions!$Q$2,FALSE))+VLOOKUP(AD$1,Conditions!$A:$CT,MATCH($B60&amp;"_b",Conditions!$S$1:$CT$1,0)+Conditions!$Q$2,FALSE),"")</f>
        <v/>
      </c>
      <c r="AE60" s="15" t="str">
        <f>IF(AE33,AE44*(VLOOKUP(AE$1,Conditions!$A:$CT,MATCH($B60&amp;"_m1",Conditions!$S$1:$CT$1,0)+Conditions!$Q$2,FALSE)*AE$19+AE$18*VLOOKUP(AE$1,Conditions!$A:$CT,MATCH($B60&amp;"_m2",Conditions!$S$1:$CT$1,0)+Conditions!$Q$2,FALSE))+VLOOKUP(AE$1,Conditions!$A:$CT,MATCH($B60&amp;"_b",Conditions!$S$1:$CT$1,0)+Conditions!$Q$2,FALSE),"")</f>
        <v/>
      </c>
      <c r="AF60" s="15" t="str">
        <f>IF(AF33,AF44*(VLOOKUP(AF$1,Conditions!$A:$CT,MATCH($B60&amp;"_m1",Conditions!$S$1:$CT$1,0)+Conditions!$Q$2,FALSE)*AF$19+AF$18*VLOOKUP(AF$1,Conditions!$A:$CT,MATCH($B60&amp;"_m2",Conditions!$S$1:$CT$1,0)+Conditions!$Q$2,FALSE))+VLOOKUP(AF$1,Conditions!$A:$CT,MATCH($B60&amp;"_b",Conditions!$S$1:$CT$1,0)+Conditions!$Q$2,FALSE),"")</f>
        <v/>
      </c>
      <c r="AG60" s="15" t="str">
        <f>IF(AG33,AG44*(VLOOKUP(AG$1,Conditions!$A:$CT,MATCH($B60&amp;"_m1",Conditions!$S$1:$CT$1,0)+Conditions!$Q$2,FALSE)*AG$19+AG$18*VLOOKUP(AG$1,Conditions!$A:$CT,MATCH($B60&amp;"_m2",Conditions!$S$1:$CT$1,0)+Conditions!$Q$2,FALSE))+VLOOKUP(AG$1,Conditions!$A:$CT,MATCH($B60&amp;"_b",Conditions!$S$1:$CT$1,0)+Conditions!$Q$2,FALSE),"")</f>
        <v/>
      </c>
      <c r="AH60" s="15" t="str">
        <f>IF(AH33,AH44*(VLOOKUP(AH$1,Conditions!$A:$CT,MATCH($B60&amp;"_m1",Conditions!$S$1:$CT$1,0)+Conditions!$Q$2,FALSE)*AH$19+AH$18*VLOOKUP(AH$1,Conditions!$A:$CT,MATCH($B60&amp;"_m2",Conditions!$S$1:$CT$1,0)+Conditions!$Q$2,FALSE))+VLOOKUP(AH$1,Conditions!$A:$CT,MATCH($B60&amp;"_b",Conditions!$S$1:$CT$1,0)+Conditions!$Q$2,FALSE),"")</f>
        <v/>
      </c>
      <c r="AI60" s="15" t="str">
        <f>IF(AI33,AI44*(VLOOKUP(AI$1,Conditions!$A:$CT,MATCH($B60&amp;"_m1",Conditions!$S$1:$CT$1,0)+Conditions!$Q$2,FALSE)*AI$19+AI$18*VLOOKUP(AI$1,Conditions!$A:$CT,MATCH($B60&amp;"_m2",Conditions!$S$1:$CT$1,0)+Conditions!$Q$2,FALSE))+VLOOKUP(AI$1,Conditions!$A:$CT,MATCH($B60&amp;"_b",Conditions!$S$1:$CT$1,0)+Conditions!$Q$2,FALSE),"")</f>
        <v/>
      </c>
      <c r="AJ60" s="15" t="str">
        <f>IF(AJ33,AJ44*(VLOOKUP(AJ$1,Conditions!$A:$CT,MATCH($B60&amp;"_m1",Conditions!$S$1:$CT$1,0)+Conditions!$Q$2,FALSE)*AJ$19+AJ$18*VLOOKUP(AJ$1,Conditions!$A:$CT,MATCH($B60&amp;"_m2",Conditions!$S$1:$CT$1,0)+Conditions!$Q$2,FALSE))+VLOOKUP(AJ$1,Conditions!$A:$CT,MATCH($B60&amp;"_b",Conditions!$S$1:$CT$1,0)+Conditions!$Q$2,FALSE),"")</f>
        <v/>
      </c>
      <c r="AK60" s="15" t="str">
        <f>IF(AK33,AK44*(VLOOKUP(AK$1,Conditions!$A:$CT,MATCH($B60&amp;"_m1",Conditions!$S$1:$CT$1,0)+Conditions!$Q$2,FALSE)*AK$19+AK$18*VLOOKUP(AK$1,Conditions!$A:$CT,MATCH($B60&amp;"_m2",Conditions!$S$1:$CT$1,0)+Conditions!$Q$2,FALSE))+VLOOKUP(AK$1,Conditions!$A:$CT,MATCH($B60&amp;"_b",Conditions!$S$1:$CT$1,0)+Conditions!$Q$2,FALSE),"")</f>
        <v/>
      </c>
      <c r="AL60" s="15" t="str">
        <f>IF(AL33,AL44*(VLOOKUP(AL$1,Conditions!$A:$CT,MATCH($B60&amp;"_m1",Conditions!$S$1:$CT$1,0)+Conditions!$Q$2,FALSE)*AL$19+AL$18*VLOOKUP(AL$1,Conditions!$A:$CT,MATCH($B60&amp;"_m2",Conditions!$S$1:$CT$1,0)+Conditions!$Q$2,FALSE))+VLOOKUP(AL$1,Conditions!$A:$CT,MATCH($B60&amp;"_b",Conditions!$S$1:$CT$1,0)+Conditions!$Q$2,FALSE),"")</f>
        <v/>
      </c>
      <c r="AM60" s="15" t="str">
        <f>IF(AM33,AM44*(VLOOKUP(AM$1,Conditions!$A:$CT,MATCH($B60&amp;"_m1",Conditions!$S$1:$CT$1,0)+Conditions!$Q$2,FALSE)*AM$19+AM$18*VLOOKUP(AM$1,Conditions!$A:$CT,MATCH($B60&amp;"_m2",Conditions!$S$1:$CT$1,0)+Conditions!$Q$2,FALSE))+VLOOKUP(AM$1,Conditions!$A:$CT,MATCH($B60&amp;"_b",Conditions!$S$1:$CT$1,0)+Conditions!$Q$2,FALSE),"")</f>
        <v/>
      </c>
      <c r="AN60" s="15" t="str">
        <f>IF(AN33,AN44*(VLOOKUP(AN$1,Conditions!$A:$CT,MATCH($B60&amp;"_m1",Conditions!$S$1:$CT$1,0)+Conditions!$Q$2,FALSE)*AN$19+AN$18*VLOOKUP(AN$1,Conditions!$A:$CT,MATCH($B60&amp;"_m2",Conditions!$S$1:$CT$1,0)+Conditions!$Q$2,FALSE))+VLOOKUP(AN$1,Conditions!$A:$CT,MATCH($B60&amp;"_b",Conditions!$S$1:$CT$1,0)+Conditions!$Q$2,FALSE),"")</f>
        <v/>
      </c>
      <c r="AO60" s="15" t="str">
        <f>IF(AO33,AO44*(VLOOKUP(AO$1,Conditions!$A:$CT,MATCH($B60&amp;"_m1",Conditions!$S$1:$CT$1,0)+Conditions!$Q$2,FALSE)*AO$19+AO$18*VLOOKUP(AO$1,Conditions!$A:$CT,MATCH($B60&amp;"_m2",Conditions!$S$1:$CT$1,0)+Conditions!$Q$2,FALSE))+VLOOKUP(AO$1,Conditions!$A:$CT,MATCH($B60&amp;"_b",Conditions!$S$1:$CT$1,0)+Conditions!$Q$2,FALSE),"")</f>
        <v/>
      </c>
      <c r="AP60" s="15" t="str">
        <f>IF(AP33,AP44*(VLOOKUP(AP$1,Conditions!$A:$CT,MATCH($B60&amp;"_m1",Conditions!$S$1:$CT$1,0)+Conditions!$Q$2,FALSE)*AP$19+AP$18*VLOOKUP(AP$1,Conditions!$A:$CT,MATCH($B60&amp;"_m2",Conditions!$S$1:$CT$1,0)+Conditions!$Q$2,FALSE))+VLOOKUP(AP$1,Conditions!$A:$CT,MATCH($B60&amp;"_b",Conditions!$S$1:$CT$1,0)+Conditions!$Q$2,FALSE),"")</f>
        <v/>
      </c>
      <c r="AQ60" s="15" t="str">
        <f>IF(AQ33,AQ44*(VLOOKUP(AQ$1,Conditions!$A:$CT,MATCH($B60&amp;"_m1",Conditions!$S$1:$CT$1,0)+Conditions!$Q$2,FALSE)*AQ$19+AQ$18*VLOOKUP(AQ$1,Conditions!$A:$CT,MATCH($B60&amp;"_m2",Conditions!$S$1:$CT$1,0)+Conditions!$Q$2,FALSE))+VLOOKUP(AQ$1,Conditions!$A:$CT,MATCH($B60&amp;"_b",Conditions!$S$1:$CT$1,0)+Conditions!$Q$2,FALSE),"")</f>
        <v/>
      </c>
      <c r="AR60" s="15" t="str">
        <f>IF(AR33,AR44*(VLOOKUP(AR$1,Conditions!$A:$CT,MATCH($B60&amp;"_m1",Conditions!$S$1:$CT$1,0)+Conditions!$Q$2,FALSE)*AR$19+AR$18*VLOOKUP(AR$1,Conditions!$A:$CT,MATCH($B60&amp;"_m2",Conditions!$S$1:$CT$1,0)+Conditions!$Q$2,FALSE))+VLOOKUP(AR$1,Conditions!$A:$CT,MATCH($B60&amp;"_b",Conditions!$S$1:$CT$1,0)+Conditions!$Q$2,FALSE),"")</f>
        <v/>
      </c>
      <c r="AS60" s="15" t="str">
        <f>IF(AS33,AS44*(VLOOKUP(AS$1,Conditions!$A:$CT,MATCH($B60&amp;"_m1",Conditions!$S$1:$CT$1,0)+Conditions!$Q$2,FALSE)*AS$19+AS$18*VLOOKUP(AS$1,Conditions!$A:$CT,MATCH($B60&amp;"_m2",Conditions!$S$1:$CT$1,0)+Conditions!$Q$2,FALSE))+VLOOKUP(AS$1,Conditions!$A:$CT,MATCH($B60&amp;"_b",Conditions!$S$1:$CT$1,0)+Conditions!$Q$2,FALSE),"")</f>
        <v/>
      </c>
      <c r="AT60" s="15" t="str">
        <f>IF(AT33,AT44*(VLOOKUP(AT$1,Conditions!$A:$CT,MATCH($B60&amp;"_m1",Conditions!$S$1:$CT$1,0)+Conditions!$Q$2,FALSE)*AT$19+AT$18*VLOOKUP(AT$1,Conditions!$A:$CT,MATCH($B60&amp;"_m2",Conditions!$S$1:$CT$1,0)+Conditions!$Q$2,FALSE))+VLOOKUP(AT$1,Conditions!$A:$CT,MATCH($B60&amp;"_b",Conditions!$S$1:$CT$1,0)+Conditions!$Q$2,FALSE),"")</f>
        <v/>
      </c>
      <c r="AU60" s="15" t="str">
        <f>IF(AU33,AU44*(VLOOKUP(AU$1,Conditions!$A:$CT,MATCH($B60&amp;"_m1",Conditions!$S$1:$CT$1,0)+Conditions!$Q$2,FALSE)*AU$19+AU$18*VLOOKUP(AU$1,Conditions!$A:$CT,MATCH($B60&amp;"_m2",Conditions!$S$1:$CT$1,0)+Conditions!$Q$2,FALSE))+VLOOKUP(AU$1,Conditions!$A:$CT,MATCH($B60&amp;"_b",Conditions!$S$1:$CT$1,0)+Conditions!$Q$2,FALSE),"")</f>
        <v/>
      </c>
      <c r="AV60" s="15" t="str">
        <f>IF(AV33,AV44*(VLOOKUP(AV$1,Conditions!$A:$CT,MATCH($B60&amp;"_m1",Conditions!$S$1:$CT$1,0)+Conditions!$Q$2,FALSE)*AV$19+AV$18*VLOOKUP(AV$1,Conditions!$A:$CT,MATCH($B60&amp;"_m2",Conditions!$S$1:$CT$1,0)+Conditions!$Q$2,FALSE))+VLOOKUP(AV$1,Conditions!$A:$CT,MATCH($B60&amp;"_b",Conditions!$S$1:$CT$1,0)+Conditions!$Q$2,FALSE),"")</f>
        <v/>
      </c>
      <c r="AW60" s="15" t="str">
        <f>IF(AW33,AW44*(VLOOKUP(AW$1,Conditions!$A:$CT,MATCH($B60&amp;"_m1",Conditions!$S$1:$CT$1,0)+Conditions!$Q$2,FALSE)*AW$19+AW$18*VLOOKUP(AW$1,Conditions!$A:$CT,MATCH($B60&amp;"_m2",Conditions!$S$1:$CT$1,0)+Conditions!$Q$2,FALSE))+VLOOKUP(AW$1,Conditions!$A:$CT,MATCH($B60&amp;"_b",Conditions!$S$1:$CT$1,0)+Conditions!$Q$2,FALSE),"")</f>
        <v/>
      </c>
      <c r="AX60" s="15" t="str">
        <f>IF(AX33,AX44*(VLOOKUP(AX$1,Conditions!$A:$CT,MATCH($B60&amp;"_m1",Conditions!$S$1:$CT$1,0)+Conditions!$Q$2,FALSE)*AX$19+AX$18*VLOOKUP(AX$1,Conditions!$A:$CT,MATCH($B60&amp;"_m2",Conditions!$S$1:$CT$1,0)+Conditions!$Q$2,FALSE))+VLOOKUP(AX$1,Conditions!$A:$CT,MATCH($B60&amp;"_b",Conditions!$S$1:$CT$1,0)+Conditions!$Q$2,FALSE),"")</f>
        <v/>
      </c>
      <c r="AY60" s="15" t="str">
        <f>IF(AY33,AY44*(VLOOKUP(AY$1,Conditions!$A:$CT,MATCH($B60&amp;"_m1",Conditions!$S$1:$CT$1,0)+Conditions!$Q$2,FALSE)*AY$19+AY$18*VLOOKUP(AY$1,Conditions!$A:$CT,MATCH($B60&amp;"_m2",Conditions!$S$1:$CT$1,0)+Conditions!$Q$2,FALSE))+VLOOKUP(AY$1,Conditions!$A:$CT,MATCH($B60&amp;"_b",Conditions!$S$1:$CT$1,0)+Conditions!$Q$2,FALSE),"")</f>
        <v/>
      </c>
      <c r="AZ60" s="15" t="str">
        <f>IF(AZ33,AZ44*(VLOOKUP(AZ$1,Conditions!$A:$CT,MATCH($B60&amp;"_m1",Conditions!$S$1:$CT$1,0)+Conditions!$Q$2,FALSE)*AZ$19+AZ$18*VLOOKUP(AZ$1,Conditions!$A:$CT,MATCH($B60&amp;"_m2",Conditions!$S$1:$CT$1,0)+Conditions!$Q$2,FALSE))+VLOOKUP(AZ$1,Conditions!$A:$CT,MATCH($B60&amp;"_b",Conditions!$S$1:$CT$1,0)+Conditions!$Q$2,FALSE),"")</f>
        <v/>
      </c>
      <c r="BA60" s="15" t="str">
        <f>IF(BA33,BA44*(VLOOKUP(BA$1,Conditions!$A:$CT,MATCH($B60&amp;"_m1",Conditions!$S$1:$CT$1,0)+Conditions!$Q$2,FALSE)*BA$19+BA$18*VLOOKUP(BA$1,Conditions!$A:$CT,MATCH($B60&amp;"_m2",Conditions!$S$1:$CT$1,0)+Conditions!$Q$2,FALSE))+VLOOKUP(BA$1,Conditions!$A:$CT,MATCH($B60&amp;"_b",Conditions!$S$1:$CT$1,0)+Conditions!$Q$2,FALSE),"")</f>
        <v/>
      </c>
      <c r="BB60" s="15" t="str">
        <f>IF(BB33,BB44*(VLOOKUP(BB$1,Conditions!$A:$CT,MATCH($B60&amp;"_m1",Conditions!$S$1:$CT$1,0)+Conditions!$Q$2,FALSE)*BB$19+BB$18*VLOOKUP(BB$1,Conditions!$A:$CT,MATCH($B60&amp;"_m2",Conditions!$S$1:$CT$1,0)+Conditions!$Q$2,FALSE))+VLOOKUP(BB$1,Conditions!$A:$CT,MATCH($B60&amp;"_b",Conditions!$S$1:$CT$1,0)+Conditions!$Q$2,FALSE),"")</f>
        <v/>
      </c>
      <c r="BC60" s="15" t="str">
        <f>IF(BC33,BC44*(VLOOKUP(BC$1,Conditions!$A:$CT,MATCH($B60&amp;"_m1",Conditions!$S$1:$CT$1,0)+Conditions!$Q$2,FALSE)*BC$19+BC$18*VLOOKUP(BC$1,Conditions!$A:$CT,MATCH($B60&amp;"_m2",Conditions!$S$1:$CT$1,0)+Conditions!$Q$2,FALSE))+VLOOKUP(BC$1,Conditions!$A:$CT,MATCH($B60&amp;"_b",Conditions!$S$1:$CT$1,0)+Conditions!$Q$2,FALSE),"")</f>
        <v/>
      </c>
      <c r="BD60" s="15" t="str">
        <f>IF(BD33,BD44*(VLOOKUP(BD$1,Conditions!$A:$CT,MATCH($B60&amp;"_m1",Conditions!$S$1:$CT$1,0)+Conditions!$Q$2,FALSE)*BD$19+BD$18*VLOOKUP(BD$1,Conditions!$A:$CT,MATCH($B60&amp;"_m2",Conditions!$S$1:$CT$1,0)+Conditions!$Q$2,FALSE))+VLOOKUP(BD$1,Conditions!$A:$CT,MATCH($B60&amp;"_b",Conditions!$S$1:$CT$1,0)+Conditions!$Q$2,FALSE),"")</f>
        <v/>
      </c>
      <c r="BE60" s="15" t="str">
        <f>IF(BE33,BE44*(VLOOKUP(BE$1,Conditions!$A:$CT,MATCH($B60&amp;"_m1",Conditions!$S$1:$CT$1,0)+Conditions!$Q$2,FALSE)*BE$19+BE$18*VLOOKUP(BE$1,Conditions!$A:$CT,MATCH($B60&amp;"_m2",Conditions!$S$1:$CT$1,0)+Conditions!$Q$2,FALSE))+VLOOKUP(BE$1,Conditions!$A:$CT,MATCH($B60&amp;"_b",Conditions!$S$1:$CT$1,0)+Conditions!$Q$2,FALSE),"")</f>
        <v/>
      </c>
      <c r="BF60" s="15" t="str">
        <f>IF(BF33,BF44*(VLOOKUP(BF$1,Conditions!$A:$CT,MATCH($B60&amp;"_m1",Conditions!$S$1:$CT$1,0)+Conditions!$Q$2,FALSE)*BF$19+BF$18*VLOOKUP(BF$1,Conditions!$A:$CT,MATCH($B60&amp;"_m2",Conditions!$S$1:$CT$1,0)+Conditions!$Q$2,FALSE))+VLOOKUP(BF$1,Conditions!$A:$CT,MATCH($B60&amp;"_b",Conditions!$S$1:$CT$1,0)+Conditions!$Q$2,FALSE),"")</f>
        <v/>
      </c>
      <c r="BG60" s="15" t="str">
        <f>IF(BG33,BG44*(VLOOKUP(BG$1,Conditions!$A:$CT,MATCH($B60&amp;"_m1",Conditions!$S$1:$CT$1,0)+Conditions!$Q$2,FALSE)*BG$19+BG$18*VLOOKUP(BG$1,Conditions!$A:$CT,MATCH($B60&amp;"_m2",Conditions!$S$1:$CT$1,0)+Conditions!$Q$2,FALSE))+VLOOKUP(BG$1,Conditions!$A:$CT,MATCH($B60&amp;"_b",Conditions!$S$1:$CT$1,0)+Conditions!$Q$2,FALSE),"")</f>
        <v/>
      </c>
      <c r="BH60" s="15" t="str">
        <f>IF(BH33,BH44*(VLOOKUP(BH$1,Conditions!$A:$CT,MATCH($B60&amp;"_m1",Conditions!$S$1:$CT$1,0)+Conditions!$Q$2,FALSE)*BH$19+BH$18*VLOOKUP(BH$1,Conditions!$A:$CT,MATCH($B60&amp;"_m2",Conditions!$S$1:$CT$1,0)+Conditions!$Q$2,FALSE))+VLOOKUP(BH$1,Conditions!$A:$CT,MATCH($B60&amp;"_b",Conditions!$S$1:$CT$1,0)+Conditions!$Q$2,FALSE),"")</f>
        <v/>
      </c>
      <c r="BI60" s="15" t="str">
        <f>IF(BI33,BI44*(VLOOKUP(BI$1,Conditions!$A:$CT,MATCH($B60&amp;"_m1",Conditions!$S$1:$CT$1,0)+Conditions!$Q$2,FALSE)*BI$19+BI$18*VLOOKUP(BI$1,Conditions!$A:$CT,MATCH($B60&amp;"_m2",Conditions!$S$1:$CT$1,0)+Conditions!$Q$2,FALSE))+VLOOKUP(BI$1,Conditions!$A:$CT,MATCH($B60&amp;"_b",Conditions!$S$1:$CT$1,0)+Conditions!$Q$2,FALSE),"")</f>
        <v/>
      </c>
      <c r="BJ60" s="15" t="str">
        <f>IF(BJ33,BJ44*(VLOOKUP(BJ$1,Conditions!$A:$CT,MATCH($B60&amp;"_m1",Conditions!$S$1:$CT$1,0)+Conditions!$Q$2,FALSE)*BJ$19+BJ$18*VLOOKUP(BJ$1,Conditions!$A:$CT,MATCH($B60&amp;"_m2",Conditions!$S$1:$CT$1,0)+Conditions!$Q$2,FALSE))+VLOOKUP(BJ$1,Conditions!$A:$CT,MATCH($B60&amp;"_b",Conditions!$S$1:$CT$1,0)+Conditions!$Q$2,FALSE),"")</f>
        <v/>
      </c>
      <c r="BK60" s="15" t="str">
        <f>IF(BK33,BK44*(VLOOKUP(BK$1,Conditions!$A:$CT,MATCH($B60&amp;"_m1",Conditions!$S$1:$CT$1,0)+Conditions!$Q$2,FALSE)*BK$19+BK$18*VLOOKUP(BK$1,Conditions!$A:$CT,MATCH($B60&amp;"_m2",Conditions!$S$1:$CT$1,0)+Conditions!$Q$2,FALSE))+VLOOKUP(BK$1,Conditions!$A:$CT,MATCH($B60&amp;"_b",Conditions!$S$1:$CT$1,0)+Conditions!$Q$2,FALSE),"")</f>
        <v/>
      </c>
      <c r="BL60" s="15" t="str">
        <f>IF(BL33,BL44*(VLOOKUP(BL$1,Conditions!$A:$CT,MATCH($B60&amp;"_m1",Conditions!$S$1:$CT$1,0)+Conditions!$Q$2,FALSE)*BL$19+BL$18*VLOOKUP(BL$1,Conditions!$A:$CT,MATCH($B60&amp;"_m2",Conditions!$S$1:$CT$1,0)+Conditions!$Q$2,FALSE))+VLOOKUP(BL$1,Conditions!$A:$CT,MATCH($B60&amp;"_b",Conditions!$S$1:$CT$1,0)+Conditions!$Q$2,FALSE),"")</f>
        <v/>
      </c>
      <c r="BM60" s="15" t="str">
        <f>IF(BM33,BM44*(VLOOKUP(BM$1,Conditions!$A:$CT,MATCH($B60&amp;"_m1",Conditions!$S$1:$CT$1,0)+Conditions!$Q$2,FALSE)*BM$19+BM$18*VLOOKUP(BM$1,Conditions!$A:$CT,MATCH($B60&amp;"_m2",Conditions!$S$1:$CT$1,0)+Conditions!$Q$2,FALSE))+VLOOKUP(BM$1,Conditions!$A:$CT,MATCH($B60&amp;"_b",Conditions!$S$1:$CT$1,0)+Conditions!$Q$2,FALSE),"")</f>
        <v/>
      </c>
      <c r="BN60" s="15" t="str">
        <f>IF(BN33,BN44*(VLOOKUP(BN$1,Conditions!$A:$CT,MATCH($B60&amp;"_m1",Conditions!$S$1:$CT$1,0)+Conditions!$Q$2,FALSE)*BN$19+BN$18*VLOOKUP(BN$1,Conditions!$A:$CT,MATCH($B60&amp;"_m2",Conditions!$S$1:$CT$1,0)+Conditions!$Q$2,FALSE))+VLOOKUP(BN$1,Conditions!$A:$CT,MATCH($B60&amp;"_b",Conditions!$S$1:$CT$1,0)+Conditions!$Q$2,FALSE),"")</f>
        <v/>
      </c>
      <c r="BO60" s="15" t="str">
        <f>IF(BO33,BO44*(VLOOKUP(BO$1,Conditions!$A:$CT,MATCH($B60&amp;"_m1",Conditions!$S$1:$CT$1,0)+Conditions!$Q$2,FALSE)*BO$19+BO$18*VLOOKUP(BO$1,Conditions!$A:$CT,MATCH($B60&amp;"_m2",Conditions!$S$1:$CT$1,0)+Conditions!$Q$2,FALSE))+VLOOKUP(BO$1,Conditions!$A:$CT,MATCH($B60&amp;"_b",Conditions!$S$1:$CT$1,0)+Conditions!$Q$2,FALSE),"")</f>
        <v/>
      </c>
      <c r="BP60" s="15" t="str">
        <f>IF(BP33,BP44*(VLOOKUP(BP$1,Conditions!$A:$CT,MATCH($B60&amp;"_m1",Conditions!$S$1:$CT$1,0)+Conditions!$Q$2,FALSE)*BP$19+BP$18*VLOOKUP(BP$1,Conditions!$A:$CT,MATCH($B60&amp;"_m2",Conditions!$S$1:$CT$1,0)+Conditions!$Q$2,FALSE))+VLOOKUP(BP$1,Conditions!$A:$CT,MATCH($B60&amp;"_b",Conditions!$S$1:$CT$1,0)+Conditions!$Q$2,FALSE),"")</f>
        <v/>
      </c>
      <c r="BQ60" s="15" t="str">
        <f>IF(BQ33,BQ44*(VLOOKUP(BQ$1,Conditions!$A:$CT,MATCH($B60&amp;"_m1",Conditions!$S$1:$CT$1,0)+Conditions!$Q$2,FALSE)*BQ$19+BQ$18*VLOOKUP(BQ$1,Conditions!$A:$CT,MATCH($B60&amp;"_m2",Conditions!$S$1:$CT$1,0)+Conditions!$Q$2,FALSE))+VLOOKUP(BQ$1,Conditions!$A:$CT,MATCH($B60&amp;"_b",Conditions!$S$1:$CT$1,0)+Conditions!$Q$2,FALSE),"")</f>
        <v/>
      </c>
      <c r="BR60" s="15" t="str">
        <f>IF(BR33,BR44*(VLOOKUP(BR$1,Conditions!$A:$CT,MATCH($B60&amp;"_m1",Conditions!$S$1:$CT$1,0)+Conditions!$Q$2,FALSE)*BR$19+BR$18*VLOOKUP(BR$1,Conditions!$A:$CT,MATCH($B60&amp;"_m2",Conditions!$S$1:$CT$1,0)+Conditions!$Q$2,FALSE))+VLOOKUP(BR$1,Conditions!$A:$CT,MATCH($B60&amp;"_b",Conditions!$S$1:$CT$1,0)+Conditions!$Q$2,FALSE),"")</f>
        <v/>
      </c>
      <c r="BS60" s="15" t="str">
        <f>IF(BS33,BS44*(VLOOKUP(BS$1,Conditions!$A:$CT,MATCH($B60&amp;"_m1",Conditions!$S$1:$CT$1,0)+Conditions!$Q$2,FALSE)*BS$19+BS$18*VLOOKUP(BS$1,Conditions!$A:$CT,MATCH($B60&amp;"_m2",Conditions!$S$1:$CT$1,0)+Conditions!$Q$2,FALSE))+VLOOKUP(BS$1,Conditions!$A:$CT,MATCH($B60&amp;"_b",Conditions!$S$1:$CT$1,0)+Conditions!$Q$2,FALSE),"")</f>
        <v/>
      </c>
      <c r="BT60" s="15" t="str">
        <f>IF(BT33,BT44*(VLOOKUP(BT$1,Conditions!$A:$CT,MATCH($B60&amp;"_m1",Conditions!$S$1:$CT$1,0)+Conditions!$Q$2,FALSE)*BT$19+BT$18*VLOOKUP(BT$1,Conditions!$A:$CT,MATCH($B60&amp;"_m2",Conditions!$S$1:$CT$1,0)+Conditions!$Q$2,FALSE))+VLOOKUP(BT$1,Conditions!$A:$CT,MATCH($B60&amp;"_b",Conditions!$S$1:$CT$1,0)+Conditions!$Q$2,FALSE),"")</f>
        <v/>
      </c>
      <c r="BU60" s="15" t="str">
        <f>IF(BU33,BU44*(VLOOKUP(BU$1,Conditions!$A:$CT,MATCH($B60&amp;"_m1",Conditions!$S$1:$CT$1,0)+Conditions!$Q$2,FALSE)*BU$19+BU$18*VLOOKUP(BU$1,Conditions!$A:$CT,MATCH($B60&amp;"_m2",Conditions!$S$1:$CT$1,0)+Conditions!$Q$2,FALSE))+VLOOKUP(BU$1,Conditions!$A:$CT,MATCH($B60&amp;"_b",Conditions!$S$1:$CT$1,0)+Conditions!$Q$2,FALSE),"")</f>
        <v/>
      </c>
      <c r="BV60" s="15" t="str">
        <f>IF(BV33,BV44*(VLOOKUP(BV$1,Conditions!$A:$CT,MATCH($B60&amp;"_m1",Conditions!$S$1:$CT$1,0)+Conditions!$Q$2,FALSE)*BV$19+BV$18*VLOOKUP(BV$1,Conditions!$A:$CT,MATCH($B60&amp;"_m2",Conditions!$S$1:$CT$1,0)+Conditions!$Q$2,FALSE))+VLOOKUP(BV$1,Conditions!$A:$CT,MATCH($B60&amp;"_b",Conditions!$S$1:$CT$1,0)+Conditions!$Q$2,FALSE),"")</f>
        <v/>
      </c>
      <c r="BW60" s="15" t="str">
        <f>IF(BW33,BW44*(VLOOKUP(BW$1,Conditions!$A:$CT,MATCH($B60&amp;"_m1",Conditions!$S$1:$CT$1,0)+Conditions!$Q$2,FALSE)*BW$19+BW$18*VLOOKUP(BW$1,Conditions!$A:$CT,MATCH($B60&amp;"_m2",Conditions!$S$1:$CT$1,0)+Conditions!$Q$2,FALSE))+VLOOKUP(BW$1,Conditions!$A:$CT,MATCH($B60&amp;"_b",Conditions!$S$1:$CT$1,0)+Conditions!$Q$2,FALSE),"")</f>
        <v/>
      </c>
      <c r="BX60" s="15" t="str">
        <f>IF(BX33,BX44*(VLOOKUP(BX$1,Conditions!$A:$CT,MATCH($B60&amp;"_m1",Conditions!$S$1:$CT$1,0)+Conditions!$Q$2,FALSE)*BX$19+BX$18*VLOOKUP(BX$1,Conditions!$A:$CT,MATCH($B60&amp;"_m2",Conditions!$S$1:$CT$1,0)+Conditions!$Q$2,FALSE))+VLOOKUP(BX$1,Conditions!$A:$CT,MATCH($B60&amp;"_b",Conditions!$S$1:$CT$1,0)+Conditions!$Q$2,FALSE),"")</f>
        <v/>
      </c>
      <c r="BY60" s="15" t="str">
        <f>IF(BY33,BY44*(VLOOKUP(BY$1,Conditions!$A:$CT,MATCH($B60&amp;"_m1",Conditions!$S$1:$CT$1,0)+Conditions!$Q$2,FALSE)*BY$19+BY$18*VLOOKUP(BY$1,Conditions!$A:$CT,MATCH($B60&amp;"_m2",Conditions!$S$1:$CT$1,0)+Conditions!$Q$2,FALSE))+VLOOKUP(BY$1,Conditions!$A:$CT,MATCH($B60&amp;"_b",Conditions!$S$1:$CT$1,0)+Conditions!$Q$2,FALSE),"")</f>
        <v/>
      </c>
      <c r="BZ60" s="15" t="str">
        <f>IF(BZ33,BZ44*(VLOOKUP(BZ$1,Conditions!$A:$CT,MATCH($B60&amp;"_m1",Conditions!$S$1:$CT$1,0)+Conditions!$Q$2,FALSE)*BZ$19+BZ$18*VLOOKUP(BZ$1,Conditions!$A:$CT,MATCH($B60&amp;"_m2",Conditions!$S$1:$CT$1,0)+Conditions!$Q$2,FALSE))+VLOOKUP(BZ$1,Conditions!$A:$CT,MATCH($B60&amp;"_b",Conditions!$S$1:$CT$1,0)+Conditions!$Q$2,FALSE),"")</f>
        <v/>
      </c>
      <c r="CA60" s="15" t="str">
        <f>IF(CA33,CA44*(VLOOKUP(CA$1,Conditions!$A:$CT,MATCH($B60&amp;"_m1",Conditions!$S$1:$CT$1,0)+Conditions!$Q$2,FALSE)*CA$19+CA$18*VLOOKUP(CA$1,Conditions!$A:$CT,MATCH($B60&amp;"_m2",Conditions!$S$1:$CT$1,0)+Conditions!$Q$2,FALSE))+VLOOKUP(CA$1,Conditions!$A:$CT,MATCH($B60&amp;"_b",Conditions!$S$1:$CT$1,0)+Conditions!$Q$2,FALSE),"")</f>
        <v/>
      </c>
      <c r="CB60" s="15" t="str">
        <f>IF(CB33,CB44*(VLOOKUP(CB$1,Conditions!$A:$CT,MATCH($B60&amp;"_m1",Conditions!$S$1:$CT$1,0)+Conditions!$Q$2,FALSE)*CB$19+CB$18*VLOOKUP(CB$1,Conditions!$A:$CT,MATCH($B60&amp;"_m2",Conditions!$S$1:$CT$1,0)+Conditions!$Q$2,FALSE))+VLOOKUP(CB$1,Conditions!$A:$CT,MATCH($B60&amp;"_b",Conditions!$S$1:$CT$1,0)+Conditions!$Q$2,FALSE),"")</f>
        <v/>
      </c>
      <c r="CC60" s="15" t="str">
        <f>IF(CC33,CC44*(VLOOKUP(CC$1,Conditions!$A:$CT,MATCH($B60&amp;"_m1",Conditions!$S$1:$CT$1,0)+Conditions!$Q$2,FALSE)*CC$19+CC$18*VLOOKUP(CC$1,Conditions!$A:$CT,MATCH($B60&amp;"_m2",Conditions!$S$1:$CT$1,0)+Conditions!$Q$2,FALSE))+VLOOKUP(CC$1,Conditions!$A:$CT,MATCH($B60&amp;"_b",Conditions!$S$1:$CT$1,0)+Conditions!$Q$2,FALSE),"")</f>
        <v/>
      </c>
      <c r="CD60" s="15" t="str">
        <f>IF(CD33,CD44*(VLOOKUP(CD$1,Conditions!$A:$CT,MATCH($B60&amp;"_m1",Conditions!$S$1:$CT$1,0)+Conditions!$Q$2,FALSE)*CD$19+CD$18*VLOOKUP(CD$1,Conditions!$A:$CT,MATCH($B60&amp;"_m2",Conditions!$S$1:$CT$1,0)+Conditions!$Q$2,FALSE))+VLOOKUP(CD$1,Conditions!$A:$CT,MATCH($B60&amp;"_b",Conditions!$S$1:$CT$1,0)+Conditions!$Q$2,FALSE),"")</f>
        <v/>
      </c>
      <c r="CE60" s="15" t="str">
        <f>IF(CE33,CE44*(VLOOKUP(CE$1,Conditions!$A:$CT,MATCH($B60&amp;"_m1",Conditions!$S$1:$CT$1,0)+Conditions!$Q$2,FALSE)*CE$19+CE$18*VLOOKUP(CE$1,Conditions!$A:$CT,MATCH($B60&amp;"_m2",Conditions!$S$1:$CT$1,0)+Conditions!$Q$2,FALSE))+VLOOKUP(CE$1,Conditions!$A:$CT,MATCH($B60&amp;"_b",Conditions!$S$1:$CT$1,0)+Conditions!$Q$2,FALSE),"")</f>
        <v/>
      </c>
      <c r="CF60" s="15" t="str">
        <f>IF(CF33,CF44*(VLOOKUP(CF$1,Conditions!$A:$CT,MATCH($B60&amp;"_m1",Conditions!$S$1:$CT$1,0)+Conditions!$Q$2,FALSE)*CF$19+CF$18*VLOOKUP(CF$1,Conditions!$A:$CT,MATCH($B60&amp;"_m2",Conditions!$S$1:$CT$1,0)+Conditions!$Q$2,FALSE))+VLOOKUP(CF$1,Conditions!$A:$CT,MATCH($B60&amp;"_b",Conditions!$S$1:$CT$1,0)+Conditions!$Q$2,FALSE),"")</f>
        <v/>
      </c>
      <c r="CG60" s="15" t="str">
        <f>IF(CG33,CG44*(VLOOKUP(CG$1,Conditions!$A:$CT,MATCH($B60&amp;"_m1",Conditions!$S$1:$CT$1,0)+Conditions!$Q$2,FALSE)*CG$19+CG$18*VLOOKUP(CG$1,Conditions!$A:$CT,MATCH($B60&amp;"_m2",Conditions!$S$1:$CT$1,0)+Conditions!$Q$2,FALSE))+VLOOKUP(CG$1,Conditions!$A:$CT,MATCH($B60&amp;"_b",Conditions!$S$1:$CT$1,0)+Conditions!$Q$2,FALSE),"")</f>
        <v/>
      </c>
      <c r="CH60" s="15" t="str">
        <f>IF(CH33,CH44*(VLOOKUP(CH$1,Conditions!$A:$CT,MATCH($B60&amp;"_m1",Conditions!$S$1:$CT$1,0)+Conditions!$Q$2,FALSE)*CH$19+CH$18*VLOOKUP(CH$1,Conditions!$A:$CT,MATCH($B60&amp;"_m2",Conditions!$S$1:$CT$1,0)+Conditions!$Q$2,FALSE))+VLOOKUP(CH$1,Conditions!$A:$CT,MATCH($B60&amp;"_b",Conditions!$S$1:$CT$1,0)+Conditions!$Q$2,FALSE),"")</f>
        <v/>
      </c>
      <c r="CI60" s="15" t="str">
        <f>IF(CI33,CI44*(VLOOKUP(CI$1,Conditions!$A:$CT,MATCH($B60&amp;"_m1",Conditions!$S$1:$CT$1,0)+Conditions!$Q$2,FALSE)*CI$19+CI$18*VLOOKUP(CI$1,Conditions!$A:$CT,MATCH($B60&amp;"_m2",Conditions!$S$1:$CT$1,0)+Conditions!$Q$2,FALSE))+VLOOKUP(CI$1,Conditions!$A:$CT,MATCH($B60&amp;"_b",Conditions!$S$1:$CT$1,0)+Conditions!$Q$2,FALSE),"")</f>
        <v/>
      </c>
      <c r="CJ60" s="15" t="str">
        <f>IF(CJ33,CJ44*(VLOOKUP(CJ$1,Conditions!$A:$CT,MATCH($B60&amp;"_m1",Conditions!$S$1:$CT$1,0)+Conditions!$Q$2,FALSE)*CJ$19+CJ$18*VLOOKUP(CJ$1,Conditions!$A:$CT,MATCH($B60&amp;"_m2",Conditions!$S$1:$CT$1,0)+Conditions!$Q$2,FALSE))+VLOOKUP(CJ$1,Conditions!$A:$CT,MATCH($B60&amp;"_b",Conditions!$S$1:$CT$1,0)+Conditions!$Q$2,FALSE),"")</f>
        <v/>
      </c>
      <c r="CK60" s="15" t="str">
        <f>IF(CK33,CK44*(VLOOKUP(CK$1,Conditions!$A:$CT,MATCH($B60&amp;"_m1",Conditions!$S$1:$CT$1,0)+Conditions!$Q$2,FALSE)*CK$19+CK$18*VLOOKUP(CK$1,Conditions!$A:$CT,MATCH($B60&amp;"_m2",Conditions!$S$1:$CT$1,0)+Conditions!$Q$2,FALSE))+VLOOKUP(CK$1,Conditions!$A:$CT,MATCH($B60&amp;"_b",Conditions!$S$1:$CT$1,0)+Conditions!$Q$2,FALSE),"")</f>
        <v/>
      </c>
      <c r="CL60" s="15" t="str">
        <f>IF(CL33,CL44*(VLOOKUP(CL$1,Conditions!$A:$CT,MATCH($B60&amp;"_m1",Conditions!$S$1:$CT$1,0)+Conditions!$Q$2,FALSE)*CL$19+CL$18*VLOOKUP(CL$1,Conditions!$A:$CT,MATCH($B60&amp;"_m2",Conditions!$S$1:$CT$1,0)+Conditions!$Q$2,FALSE))+VLOOKUP(CL$1,Conditions!$A:$CT,MATCH($B60&amp;"_b",Conditions!$S$1:$CT$1,0)+Conditions!$Q$2,FALSE),"")</f>
        <v/>
      </c>
      <c r="CM60" s="15" t="str">
        <f>IF(CM33,CM44*(VLOOKUP(CM$1,Conditions!$A:$CT,MATCH($B60&amp;"_m1",Conditions!$S$1:$CT$1,0)+Conditions!$Q$2,FALSE)*CM$19+CM$18*VLOOKUP(CM$1,Conditions!$A:$CT,MATCH($B60&amp;"_m2",Conditions!$S$1:$CT$1,0)+Conditions!$Q$2,FALSE))+VLOOKUP(CM$1,Conditions!$A:$CT,MATCH($B60&amp;"_b",Conditions!$S$1:$CT$1,0)+Conditions!$Q$2,FALSE),"")</f>
        <v/>
      </c>
      <c r="CN60" s="15">
        <f>IF(CN33,CN44*(VLOOKUP(CN$1,Conditions!$A:$CT,MATCH($B60&amp;"_m1",Conditions!$S$1:$CT$1,0)+Conditions!$Q$2,FALSE)*CN$19+CN$18*VLOOKUP(CN$1,Conditions!$A:$CT,MATCH($B60&amp;"_m2",Conditions!$S$1:$CT$1,0)+Conditions!$Q$2,FALSE))+VLOOKUP(CN$1,Conditions!$A:$CT,MATCH($B60&amp;"_b",Conditions!$S$1:$CT$1,0)+Conditions!$Q$2,FALSE),"")</f>
        <v>2.4015586107037452E-3</v>
      </c>
      <c r="CO60" s="15">
        <f>IF(CO33,CO44*(VLOOKUP(CO$1,Conditions!$A:$CT,MATCH($B60&amp;"_m1",Conditions!$S$1:$CT$1,0)+Conditions!$Q$2,FALSE)*CO$19+CO$18*VLOOKUP(CO$1,Conditions!$A:$CT,MATCH($B60&amp;"_m2",Conditions!$S$1:$CT$1,0)+Conditions!$Q$2,FALSE))+VLOOKUP(CO$1,Conditions!$A:$CT,MATCH($B60&amp;"_b",Conditions!$S$1:$CT$1,0)+Conditions!$Q$2,FALSE),"")</f>
        <v>2.1928344851225154E-3</v>
      </c>
      <c r="CP60" s="15">
        <f>IF(CP33,CP44*(VLOOKUP(CP$1,Conditions!$A:$CT,MATCH($B60&amp;"_m1",Conditions!$S$1:$CT$1,0)+Conditions!$Q$2,FALSE)*CP$19+CP$18*VLOOKUP(CP$1,Conditions!$A:$CT,MATCH($B60&amp;"_m2",Conditions!$S$1:$CT$1,0)+Conditions!$Q$2,FALSE))+VLOOKUP(CP$1,Conditions!$A:$CT,MATCH($B60&amp;"_b",Conditions!$S$1:$CT$1,0)+Conditions!$Q$2,FALSE),"")</f>
        <v>2.1477049444563029E-3</v>
      </c>
      <c r="CQ60" s="15">
        <f>IF(CQ33,CQ44*(VLOOKUP(CQ$1,Conditions!$A:$CT,MATCH($B60&amp;"_m1",Conditions!$S$1:$CT$1,0)+Conditions!$Q$2,FALSE)*CQ$19+CQ$18*VLOOKUP(CQ$1,Conditions!$A:$CT,MATCH($B60&amp;"_m2",Conditions!$S$1:$CT$1,0)+Conditions!$Q$2,FALSE))+VLOOKUP(CQ$1,Conditions!$A:$CT,MATCH($B60&amp;"_b",Conditions!$S$1:$CT$1,0)+Conditions!$Q$2,FALSE),"")</f>
        <v>2.1533461370395798E-3</v>
      </c>
      <c r="CR60" s="15" t="str">
        <f>IF(CR33,CR44*(VLOOKUP(CR$1,Conditions!$A:$CT,MATCH($B60&amp;"_m1",Conditions!$S$1:$CT$1,0)+Conditions!$Q$2,FALSE)*CR$19+CR$18*VLOOKUP(CR$1,Conditions!$A:$CT,MATCH($B60&amp;"_m2",Conditions!$S$1:$CT$1,0)+Conditions!$Q$2,FALSE))+VLOOKUP(CR$1,Conditions!$A:$CT,MATCH($B60&amp;"_b",Conditions!$S$1:$CT$1,0)+Conditions!$Q$2,FALSE),"")</f>
        <v/>
      </c>
      <c r="CS60" s="15" t="str">
        <f>IF(CS33,CS44*(VLOOKUP(CS$1,Conditions!$A:$CT,MATCH($B60&amp;"_m1",Conditions!$S$1:$CT$1,0)+Conditions!$Q$2,FALSE)*CS$19+CS$18*VLOOKUP(CS$1,Conditions!$A:$CT,MATCH($B60&amp;"_m2",Conditions!$S$1:$CT$1,0)+Conditions!$Q$2,FALSE))+VLOOKUP(CS$1,Conditions!$A:$CT,MATCH($B60&amp;"_b",Conditions!$S$1:$CT$1,0)+Conditions!$Q$2,FALSE),"")</f>
        <v/>
      </c>
      <c r="CT60" s="15" t="str">
        <f>IF(CT33,CT44*(VLOOKUP(CT$1,Conditions!$A:$CT,MATCH($B60&amp;"_m1",Conditions!$S$1:$CT$1,0)+Conditions!$Q$2,FALSE)*CT$19+CT$18*VLOOKUP(CT$1,Conditions!$A:$CT,MATCH($B60&amp;"_m2",Conditions!$S$1:$CT$1,0)+Conditions!$Q$2,FALSE))+VLOOKUP(CT$1,Conditions!$A:$CT,MATCH($B60&amp;"_b",Conditions!$S$1:$CT$1,0)+Conditions!$Q$2,FALSE),"")</f>
        <v/>
      </c>
      <c r="CU60" s="15" t="str">
        <f>IF(CU33,CU44*(VLOOKUP(CU$1,Conditions!$A:$CT,MATCH($B60&amp;"_m1",Conditions!$S$1:$CT$1,0)+Conditions!$Q$2,FALSE)*CU$19+CU$18*VLOOKUP(CU$1,Conditions!$A:$CT,MATCH($B60&amp;"_m2",Conditions!$S$1:$CT$1,0)+Conditions!$Q$2,FALSE))+VLOOKUP(CU$1,Conditions!$A:$CT,MATCH($B60&amp;"_b",Conditions!$S$1:$CT$1,0)+Conditions!$Q$2,FALSE),"")</f>
        <v/>
      </c>
      <c r="CV60" s="15" t="str">
        <f>IF(CV33,CV44*(VLOOKUP(CV$1,Conditions!$A:$CT,MATCH($B60&amp;"_m1",Conditions!$S$1:$CT$1,0)+Conditions!$Q$2,FALSE)*CV$19+CV$18*VLOOKUP(CV$1,Conditions!$A:$CT,MATCH($B60&amp;"_m2",Conditions!$S$1:$CT$1,0)+Conditions!$Q$2,FALSE))+VLOOKUP(CV$1,Conditions!$A:$CT,MATCH($B60&amp;"_b",Conditions!$S$1:$CT$1,0)+Conditions!$Q$2,FALSE),"")</f>
        <v/>
      </c>
      <c r="CW60" s="15" t="str">
        <f>IF(CW33,CW44*(VLOOKUP(CW$1,Conditions!$A:$CT,MATCH($B60&amp;"_m1",Conditions!$S$1:$CT$1,0)+Conditions!$Q$2,FALSE)*CW$19+CW$18*VLOOKUP(CW$1,Conditions!$A:$CT,MATCH($B60&amp;"_m2",Conditions!$S$1:$CT$1,0)+Conditions!$Q$2,FALSE))+VLOOKUP(CW$1,Conditions!$A:$CT,MATCH($B60&amp;"_b",Conditions!$S$1:$CT$1,0)+Conditions!$Q$2,FALSE),"")</f>
        <v/>
      </c>
      <c r="CX60" s="15" t="str">
        <f>IF(CX33,CX44*(VLOOKUP(CX$1,Conditions!$A:$CT,MATCH($B60&amp;"_m1",Conditions!$S$1:$CT$1,0)+Conditions!$Q$2,FALSE)*CX$19+CX$18*VLOOKUP(CX$1,Conditions!$A:$CT,MATCH($B60&amp;"_m2",Conditions!$S$1:$CT$1,0)+Conditions!$Q$2,FALSE))+VLOOKUP(CX$1,Conditions!$A:$CT,MATCH($B60&amp;"_b",Conditions!$S$1:$CT$1,0)+Conditions!$Q$2,FALSE),"")</f>
        <v/>
      </c>
      <c r="CY60" s="15" t="str">
        <f>IF(CY33,CY44*(VLOOKUP(CY$1,Conditions!$A:$CT,MATCH($B60&amp;"_m1",Conditions!$S$1:$CT$1,0)+Conditions!$Q$2,FALSE)*CY$19+CY$18*VLOOKUP(CY$1,Conditions!$A:$CT,MATCH($B60&amp;"_m2",Conditions!$S$1:$CT$1,0)+Conditions!$Q$2,FALSE))+VLOOKUP(CY$1,Conditions!$A:$CT,MATCH($B60&amp;"_b",Conditions!$S$1:$CT$1,0)+Conditions!$Q$2,FALSE),"")</f>
        <v/>
      </c>
      <c r="CZ60" s="15" t="str">
        <f>IF(CZ33,CZ44*(VLOOKUP(CZ$1,Conditions!$A:$CT,MATCH($B60&amp;"_m1",Conditions!$S$1:$CT$1,0)+Conditions!$Q$2,FALSE)*CZ$19+CZ$18*VLOOKUP(CZ$1,Conditions!$A:$CT,MATCH($B60&amp;"_m2",Conditions!$S$1:$CT$1,0)+Conditions!$Q$2,FALSE))+VLOOKUP(CZ$1,Conditions!$A:$CT,MATCH($B60&amp;"_b",Conditions!$S$1:$CT$1,0)+Conditions!$Q$2,FALSE),"")</f>
        <v/>
      </c>
      <c r="DA60" s="15" t="str">
        <f>IF(DA33,DA44*(VLOOKUP(DA$1,Conditions!$A:$CT,MATCH($B60&amp;"_m1",Conditions!$S$1:$CT$1,0)+Conditions!$Q$2,FALSE)*DA$19+DA$18*VLOOKUP(DA$1,Conditions!$A:$CT,MATCH($B60&amp;"_m2",Conditions!$S$1:$CT$1,0)+Conditions!$Q$2,FALSE))+VLOOKUP(DA$1,Conditions!$A:$CT,MATCH($B60&amp;"_b",Conditions!$S$1:$CT$1,0)+Conditions!$Q$2,FALSE),"")</f>
        <v/>
      </c>
      <c r="DB60" s="15" t="str">
        <f>IF(DB33,DB44*(VLOOKUP(DB$1,Conditions!$A:$CT,MATCH($B60&amp;"_m1",Conditions!$S$1:$CT$1,0)+Conditions!$Q$2,FALSE)*DB$19+DB$18*VLOOKUP(DB$1,Conditions!$A:$CT,MATCH($B60&amp;"_m2",Conditions!$S$1:$CT$1,0)+Conditions!$Q$2,FALSE))+VLOOKUP(DB$1,Conditions!$A:$CT,MATCH($B60&amp;"_b",Conditions!$S$1:$CT$1,0)+Conditions!$Q$2,FALSE),"")</f>
        <v/>
      </c>
      <c r="DC60" s="15" t="str">
        <f>IF(DC33,DC44*(VLOOKUP(DC$1,Conditions!$A:$CT,MATCH($B60&amp;"_m1",Conditions!$S$1:$CT$1,0)+Conditions!$Q$2,FALSE)*DC$19+DC$18*VLOOKUP(DC$1,Conditions!$A:$CT,MATCH($B60&amp;"_m2",Conditions!$S$1:$CT$1,0)+Conditions!$Q$2,FALSE))+VLOOKUP(DC$1,Conditions!$A:$CT,MATCH($B60&amp;"_b",Conditions!$S$1:$CT$1,0)+Conditions!$Q$2,FALSE),"")</f>
        <v/>
      </c>
      <c r="DD60" s="15" t="str">
        <f>IF(DD33,DD44*(VLOOKUP(DD$1,Conditions!$A:$CT,MATCH($B60&amp;"_m1",Conditions!$S$1:$CT$1,0)+Conditions!$Q$2,FALSE)*DD$19+DD$18*VLOOKUP(DD$1,Conditions!$A:$CT,MATCH($B60&amp;"_m2",Conditions!$S$1:$CT$1,0)+Conditions!$Q$2,FALSE))+VLOOKUP(DD$1,Conditions!$A:$CT,MATCH($B60&amp;"_b",Conditions!$S$1:$CT$1,0)+Conditions!$Q$2,FALSE),"")</f>
        <v/>
      </c>
      <c r="DE60" s="15" t="str">
        <f>IF(DE33,DE44*(VLOOKUP(DE$1,Conditions!$A:$CT,MATCH($B60&amp;"_m1",Conditions!$S$1:$CT$1,0)+Conditions!$Q$2,FALSE)*DE$19+DE$18*VLOOKUP(DE$1,Conditions!$A:$CT,MATCH($B60&amp;"_m2",Conditions!$S$1:$CT$1,0)+Conditions!$Q$2,FALSE))+VLOOKUP(DE$1,Conditions!$A:$CT,MATCH($B60&amp;"_b",Conditions!$S$1:$CT$1,0)+Conditions!$Q$2,FALSE),"")</f>
        <v/>
      </c>
      <c r="DF60" s="15" t="str">
        <f>IF(DF33,DF44*(VLOOKUP(DF$1,Conditions!$A:$CT,MATCH($B60&amp;"_m1",Conditions!$S$1:$CT$1,0)+Conditions!$Q$2,FALSE)*DF$19+DF$18*VLOOKUP(DF$1,Conditions!$A:$CT,MATCH($B60&amp;"_m2",Conditions!$S$1:$CT$1,0)+Conditions!$Q$2,FALSE))+VLOOKUP(DF$1,Conditions!$A:$CT,MATCH($B60&amp;"_b",Conditions!$S$1:$CT$1,0)+Conditions!$Q$2,FALSE),"")</f>
        <v/>
      </c>
      <c r="DG60" s="15" t="str">
        <f>IF(DG33,DG44*(VLOOKUP(DG$1,Conditions!$A:$CT,MATCH($B60&amp;"_m1",Conditions!$S$1:$CT$1,0)+Conditions!$Q$2,FALSE)*DG$19+DG$18*VLOOKUP(DG$1,Conditions!$A:$CT,MATCH($B60&amp;"_m2",Conditions!$S$1:$CT$1,0)+Conditions!$Q$2,FALSE))+VLOOKUP(DG$1,Conditions!$A:$CT,MATCH($B60&amp;"_b",Conditions!$S$1:$CT$1,0)+Conditions!$Q$2,FALSE),"")</f>
        <v/>
      </c>
      <c r="DH60" s="15" t="str">
        <f>IF(DH33,DH44*(VLOOKUP(DH$1,Conditions!$A:$CT,MATCH($B60&amp;"_m1",Conditions!$S$1:$CT$1,0)+Conditions!$Q$2,FALSE)*DH$19+DH$18*VLOOKUP(DH$1,Conditions!$A:$CT,MATCH($B60&amp;"_m2",Conditions!$S$1:$CT$1,0)+Conditions!$Q$2,FALSE))+VLOOKUP(DH$1,Conditions!$A:$CT,MATCH($B60&amp;"_b",Conditions!$S$1:$CT$1,0)+Conditions!$Q$2,FALSE),"")</f>
        <v/>
      </c>
      <c r="DI60" s="15" t="str">
        <f>IF(DI33,DI44*(VLOOKUP(DI$1,Conditions!$A:$CT,MATCH($B60&amp;"_m1",Conditions!$S$1:$CT$1,0)+Conditions!$Q$2,FALSE)*DI$19+DI$18*VLOOKUP(DI$1,Conditions!$A:$CT,MATCH($B60&amp;"_m2",Conditions!$S$1:$CT$1,0)+Conditions!$Q$2,FALSE))+VLOOKUP(DI$1,Conditions!$A:$CT,MATCH($B60&amp;"_b",Conditions!$S$1:$CT$1,0)+Conditions!$Q$2,FALSE),"")</f>
        <v/>
      </c>
      <c r="DJ60" s="15" t="str">
        <f>IF(DJ33,DJ44*(VLOOKUP(DJ$1,Conditions!$A:$CT,MATCH($B60&amp;"_m1",Conditions!$S$1:$CT$1,0)+Conditions!$Q$2,FALSE)*DJ$19+DJ$18*VLOOKUP(DJ$1,Conditions!$A:$CT,MATCH($B60&amp;"_m2",Conditions!$S$1:$CT$1,0)+Conditions!$Q$2,FALSE))+VLOOKUP(DJ$1,Conditions!$A:$CT,MATCH($B60&amp;"_b",Conditions!$S$1:$CT$1,0)+Conditions!$Q$2,FALSE),"")</f>
        <v/>
      </c>
      <c r="DK60" s="15" t="str">
        <f>IF(DK33,DK44*(VLOOKUP(DK$1,Conditions!$A:$CT,MATCH($B60&amp;"_m1",Conditions!$S$1:$CT$1,0)+Conditions!$Q$2,FALSE)*DK$19+DK$18*VLOOKUP(DK$1,Conditions!$A:$CT,MATCH($B60&amp;"_m2",Conditions!$S$1:$CT$1,0)+Conditions!$Q$2,FALSE))+VLOOKUP(DK$1,Conditions!$A:$CT,MATCH($B60&amp;"_b",Conditions!$S$1:$CT$1,0)+Conditions!$Q$2,FALSE),"")</f>
        <v/>
      </c>
      <c r="DL60" s="15" t="str">
        <f>IF(DL33,DL44*(VLOOKUP(DL$1,Conditions!$A:$CT,MATCH($B60&amp;"_m1",Conditions!$S$1:$CT$1,0)+Conditions!$Q$2,FALSE)*DL$19+DL$18*VLOOKUP(DL$1,Conditions!$A:$CT,MATCH($B60&amp;"_m2",Conditions!$S$1:$CT$1,0)+Conditions!$Q$2,FALSE))+VLOOKUP(DL$1,Conditions!$A:$CT,MATCH($B60&amp;"_b",Conditions!$S$1:$CT$1,0)+Conditions!$Q$2,FALSE),"")</f>
        <v/>
      </c>
      <c r="DM60" s="15" t="str">
        <f>IF(DM33,DM44*(VLOOKUP(DM$1,Conditions!$A:$CT,MATCH($B60&amp;"_m1",Conditions!$S$1:$CT$1,0)+Conditions!$Q$2,FALSE)*DM$19+DM$18*VLOOKUP(DM$1,Conditions!$A:$CT,MATCH($B60&amp;"_m2",Conditions!$S$1:$CT$1,0)+Conditions!$Q$2,FALSE))+VLOOKUP(DM$1,Conditions!$A:$CT,MATCH($B60&amp;"_b",Conditions!$S$1:$CT$1,0)+Conditions!$Q$2,FALSE),"")</f>
        <v/>
      </c>
      <c r="DN60" s="15" t="str">
        <f>IF(DN33,DN44*(VLOOKUP(DN$1,Conditions!$A:$CT,MATCH($B60&amp;"_m1",Conditions!$S$1:$CT$1,0)+Conditions!$Q$2,FALSE)*DN$19+DN$18*VLOOKUP(DN$1,Conditions!$A:$CT,MATCH($B60&amp;"_m2",Conditions!$S$1:$CT$1,0)+Conditions!$Q$2,FALSE))+VLOOKUP(DN$1,Conditions!$A:$CT,MATCH($B60&amp;"_b",Conditions!$S$1:$CT$1,0)+Conditions!$Q$2,FALSE),"")</f>
        <v/>
      </c>
      <c r="DO60" s="15" t="str">
        <f>IF(DO33,DO44*(VLOOKUP(DO$1,Conditions!$A:$CT,MATCH($B60&amp;"_m1",Conditions!$S$1:$CT$1,0)+Conditions!$Q$2,FALSE)*DO$19+DO$18*VLOOKUP(DO$1,Conditions!$A:$CT,MATCH($B60&amp;"_m2",Conditions!$S$1:$CT$1,0)+Conditions!$Q$2,FALSE))+VLOOKUP(DO$1,Conditions!$A:$CT,MATCH($B60&amp;"_b",Conditions!$S$1:$CT$1,0)+Conditions!$Q$2,FALSE),"")</f>
        <v/>
      </c>
      <c r="DP60" s="15" t="str">
        <f>IF(DP33,DP44*(VLOOKUP(DP$1,Conditions!$A:$CT,MATCH($B60&amp;"_m1",Conditions!$S$1:$CT$1,0)+Conditions!$Q$2,FALSE)*DP$19+DP$18*VLOOKUP(DP$1,Conditions!$A:$CT,MATCH($B60&amp;"_m2",Conditions!$S$1:$CT$1,0)+Conditions!$Q$2,FALSE))+VLOOKUP(DP$1,Conditions!$A:$CT,MATCH($B60&amp;"_b",Conditions!$S$1:$CT$1,0)+Conditions!$Q$2,FALSE),"")</f>
        <v/>
      </c>
      <c r="DQ60" s="15" t="str">
        <f>IF(DQ33,DQ44*(VLOOKUP(DQ$1,Conditions!$A:$CT,MATCH($B60&amp;"_m1",Conditions!$S$1:$CT$1,0)+Conditions!$Q$2,FALSE)*DQ$19+DQ$18*VLOOKUP(DQ$1,Conditions!$A:$CT,MATCH($B60&amp;"_m2",Conditions!$S$1:$CT$1,0)+Conditions!$Q$2,FALSE))+VLOOKUP(DQ$1,Conditions!$A:$CT,MATCH($B60&amp;"_b",Conditions!$S$1:$CT$1,0)+Conditions!$Q$2,FALSE),"")</f>
        <v/>
      </c>
      <c r="DR60" s="15" t="str">
        <f>IF(DR33,DR44*(VLOOKUP(DR$1,Conditions!$A:$CT,MATCH($B60&amp;"_m1",Conditions!$S$1:$CT$1,0)+Conditions!$Q$2,FALSE)*DR$19+DR$18*VLOOKUP(DR$1,Conditions!$A:$CT,MATCH($B60&amp;"_m2",Conditions!$S$1:$CT$1,0)+Conditions!$Q$2,FALSE))+VLOOKUP(DR$1,Conditions!$A:$CT,MATCH($B60&amp;"_b",Conditions!$S$1:$CT$1,0)+Conditions!$Q$2,FALSE),"")</f>
        <v/>
      </c>
      <c r="DS60" s="15" t="str">
        <f>IF(DS33,DS44*(VLOOKUP(DS$1,Conditions!$A:$CT,MATCH($B60&amp;"_m1",Conditions!$S$1:$CT$1,0)+Conditions!$Q$2,FALSE)*DS$19+DS$18*VLOOKUP(DS$1,Conditions!$A:$CT,MATCH($B60&amp;"_m2",Conditions!$S$1:$CT$1,0)+Conditions!$Q$2,FALSE))+VLOOKUP(DS$1,Conditions!$A:$CT,MATCH($B60&amp;"_b",Conditions!$S$1:$CT$1,0)+Conditions!$Q$2,FALSE),"")</f>
        <v/>
      </c>
      <c r="DT60" s="15" t="str">
        <f>IF(DT33,DT44*(VLOOKUP(DT$1,Conditions!$A:$CT,MATCH($B60&amp;"_m1",Conditions!$S$1:$CT$1,0)+Conditions!$Q$2,FALSE)*DT$19+DT$18*VLOOKUP(DT$1,Conditions!$A:$CT,MATCH($B60&amp;"_m2",Conditions!$S$1:$CT$1,0)+Conditions!$Q$2,FALSE))+VLOOKUP(DT$1,Conditions!$A:$CT,MATCH($B60&amp;"_b",Conditions!$S$1:$CT$1,0)+Conditions!$Q$2,FALSE),"")</f>
        <v/>
      </c>
      <c r="DU60" s="15" t="str">
        <f>IF(DU33,DU44*(VLOOKUP(DU$1,Conditions!$A:$CT,MATCH($B60&amp;"_m1",Conditions!$S$1:$CT$1,0)+Conditions!$Q$2,FALSE)*DU$19+DU$18*VLOOKUP(DU$1,Conditions!$A:$CT,MATCH($B60&amp;"_m2",Conditions!$S$1:$CT$1,0)+Conditions!$Q$2,FALSE))+VLOOKUP(DU$1,Conditions!$A:$CT,MATCH($B60&amp;"_b",Conditions!$S$1:$CT$1,0)+Conditions!$Q$2,FALSE),"")</f>
        <v/>
      </c>
      <c r="DV60" s="15" t="str">
        <f>IF(DV33,DV44*(VLOOKUP(DV$1,Conditions!$A:$CT,MATCH($B60&amp;"_m1",Conditions!$S$1:$CT$1,0)+Conditions!$Q$2,FALSE)*DV$19+DV$18*VLOOKUP(DV$1,Conditions!$A:$CT,MATCH($B60&amp;"_m2",Conditions!$S$1:$CT$1,0)+Conditions!$Q$2,FALSE))+VLOOKUP(DV$1,Conditions!$A:$CT,MATCH($B60&amp;"_b",Conditions!$S$1:$CT$1,0)+Conditions!$Q$2,FALSE),"")</f>
        <v/>
      </c>
      <c r="DW60" s="15" t="str">
        <f>IF(DW33,DW44*(VLOOKUP(DW$1,Conditions!$A:$CT,MATCH($B60&amp;"_m1",Conditions!$S$1:$CT$1,0)+Conditions!$Q$2,FALSE)*DW$19+DW$18*VLOOKUP(DW$1,Conditions!$A:$CT,MATCH($B60&amp;"_m2",Conditions!$S$1:$CT$1,0)+Conditions!$Q$2,FALSE))+VLOOKUP(DW$1,Conditions!$A:$CT,MATCH($B60&amp;"_b",Conditions!$S$1:$CT$1,0)+Conditions!$Q$2,FALSE),"")</f>
        <v/>
      </c>
      <c r="DX60" s="15" t="str">
        <f>IF(DX33,DX44*(VLOOKUP(DX$1,Conditions!$A:$CT,MATCH($B60&amp;"_m1",Conditions!$S$1:$CT$1,0)+Conditions!$Q$2,FALSE)*DX$19+DX$18*VLOOKUP(DX$1,Conditions!$A:$CT,MATCH($B60&amp;"_m2",Conditions!$S$1:$CT$1,0)+Conditions!$Q$2,FALSE))+VLOOKUP(DX$1,Conditions!$A:$CT,MATCH($B60&amp;"_b",Conditions!$S$1:$CT$1,0)+Conditions!$Q$2,FALSE),"")</f>
        <v/>
      </c>
      <c r="DY60" s="15" t="str">
        <f>IF(DY33,DY44*(VLOOKUP(DY$1,Conditions!$A:$CT,MATCH($B60&amp;"_m1",Conditions!$S$1:$CT$1,0)+Conditions!$Q$2,FALSE)*DY$19+DY$18*VLOOKUP(DY$1,Conditions!$A:$CT,MATCH($B60&amp;"_m2",Conditions!$S$1:$CT$1,0)+Conditions!$Q$2,FALSE))+VLOOKUP(DY$1,Conditions!$A:$CT,MATCH($B60&amp;"_b",Conditions!$S$1:$CT$1,0)+Conditions!$Q$2,FALSE),"")</f>
        <v/>
      </c>
      <c r="DZ60" s="15" t="str">
        <f>IF(DZ33,DZ44*(VLOOKUP(DZ$1,Conditions!$A:$CT,MATCH($B60&amp;"_m1",Conditions!$S$1:$CT$1,0)+Conditions!$Q$2,FALSE)*DZ$19+DZ$18*VLOOKUP(DZ$1,Conditions!$A:$CT,MATCH($B60&amp;"_m2",Conditions!$S$1:$CT$1,0)+Conditions!$Q$2,FALSE))+VLOOKUP(DZ$1,Conditions!$A:$CT,MATCH($B60&amp;"_b",Conditions!$S$1:$CT$1,0)+Conditions!$Q$2,FALSE),"")</f>
        <v/>
      </c>
      <c r="EA60" s="15" t="str">
        <f>IF(EA33,EA44*(VLOOKUP(EA$1,Conditions!$A:$CT,MATCH($B60&amp;"_m1",Conditions!$S$1:$CT$1,0)+Conditions!$Q$2,FALSE)*EA$19+EA$18*VLOOKUP(EA$1,Conditions!$A:$CT,MATCH($B60&amp;"_m2",Conditions!$S$1:$CT$1,0)+Conditions!$Q$2,FALSE))+VLOOKUP(EA$1,Conditions!$A:$CT,MATCH($B60&amp;"_b",Conditions!$S$1:$CT$1,0)+Conditions!$Q$2,FALSE),"")</f>
        <v/>
      </c>
      <c r="EB60" s="15" t="str">
        <f>IF(EB33,EB44*(VLOOKUP(EB$1,Conditions!$A:$CT,MATCH($B60&amp;"_m1",Conditions!$S$1:$CT$1,0)+Conditions!$Q$2,FALSE)*EB$19+EB$18*VLOOKUP(EB$1,Conditions!$A:$CT,MATCH($B60&amp;"_m2",Conditions!$S$1:$CT$1,0)+Conditions!$Q$2,FALSE))+VLOOKUP(EB$1,Conditions!$A:$CT,MATCH($B60&amp;"_b",Conditions!$S$1:$CT$1,0)+Conditions!$Q$2,FALSE),"")</f>
        <v/>
      </c>
      <c r="EC60" s="15" t="str">
        <f>IF(EC33,EC44*(VLOOKUP(EC$1,Conditions!$A:$CT,MATCH($B60&amp;"_m1",Conditions!$S$1:$CT$1,0)+Conditions!$Q$2,FALSE)*EC$19+EC$18*VLOOKUP(EC$1,Conditions!$A:$CT,MATCH($B60&amp;"_m2",Conditions!$S$1:$CT$1,0)+Conditions!$Q$2,FALSE))+VLOOKUP(EC$1,Conditions!$A:$CT,MATCH($B60&amp;"_b",Conditions!$S$1:$CT$1,0)+Conditions!$Q$2,FALSE),"")</f>
        <v/>
      </c>
      <c r="ED60" s="15" t="str">
        <f>IF(ED33,ED44*(VLOOKUP(ED$1,Conditions!$A:$CT,MATCH($B60&amp;"_m1",Conditions!$S$1:$CT$1,0)+Conditions!$Q$2,FALSE)*ED$19+ED$18*VLOOKUP(ED$1,Conditions!$A:$CT,MATCH($B60&amp;"_m2",Conditions!$S$1:$CT$1,0)+Conditions!$Q$2,FALSE))+VLOOKUP(ED$1,Conditions!$A:$CT,MATCH($B60&amp;"_b",Conditions!$S$1:$CT$1,0)+Conditions!$Q$2,FALSE),"")</f>
        <v/>
      </c>
      <c r="EE60" s="15" t="str">
        <f>IF(EE33,EE44*(VLOOKUP(EE$1,Conditions!$A:$CT,MATCH($B60&amp;"_m1",Conditions!$S$1:$CT$1,0)+Conditions!$Q$2,FALSE)*EE$19+EE$18*VLOOKUP(EE$1,Conditions!$A:$CT,MATCH($B60&amp;"_m2",Conditions!$S$1:$CT$1,0)+Conditions!$Q$2,FALSE))+VLOOKUP(EE$1,Conditions!$A:$CT,MATCH($B60&amp;"_b",Conditions!$S$1:$CT$1,0)+Conditions!$Q$2,FALSE),"")</f>
        <v/>
      </c>
      <c r="EF60" s="15" t="str">
        <f>IF(EF33,EF44*(VLOOKUP(EF$1,Conditions!$A:$CT,MATCH($B60&amp;"_m1",Conditions!$S$1:$CT$1,0)+Conditions!$Q$2,FALSE)*EF$19+EF$18*VLOOKUP(EF$1,Conditions!$A:$CT,MATCH($B60&amp;"_m2",Conditions!$S$1:$CT$1,0)+Conditions!$Q$2,FALSE))+VLOOKUP(EF$1,Conditions!$A:$CT,MATCH($B60&amp;"_b",Conditions!$S$1:$CT$1,0)+Conditions!$Q$2,FALSE),"")</f>
        <v/>
      </c>
      <c r="EG60" s="15" t="str">
        <f>IF(EG33,EG44*(VLOOKUP(EG$1,Conditions!$A:$CT,MATCH($B60&amp;"_m1",Conditions!$S$1:$CT$1,0)+Conditions!$Q$2,FALSE)*EG$19+EG$18*VLOOKUP(EG$1,Conditions!$A:$CT,MATCH($B60&amp;"_m2",Conditions!$S$1:$CT$1,0)+Conditions!$Q$2,FALSE))+VLOOKUP(EG$1,Conditions!$A:$CT,MATCH($B60&amp;"_b",Conditions!$S$1:$CT$1,0)+Conditions!$Q$2,FALSE),"")</f>
        <v/>
      </c>
      <c r="EH60" s="15" t="str">
        <f>IF(EH33,EH44*(VLOOKUP(EH$1,Conditions!$A:$CT,MATCH($B60&amp;"_m1",Conditions!$S$1:$CT$1,0)+Conditions!$Q$2,FALSE)*EH$19+EH$18*VLOOKUP(EH$1,Conditions!$A:$CT,MATCH($B60&amp;"_m2",Conditions!$S$1:$CT$1,0)+Conditions!$Q$2,FALSE))+VLOOKUP(EH$1,Conditions!$A:$CT,MATCH($B60&amp;"_b",Conditions!$S$1:$CT$1,0)+Conditions!$Q$2,FALSE),"")</f>
        <v/>
      </c>
      <c r="EI60" s="15" t="str">
        <f>IF(EI33,EI44*(VLOOKUP(EI$1,Conditions!$A:$CT,MATCH($B60&amp;"_m1",Conditions!$S$1:$CT$1,0)+Conditions!$Q$2,FALSE)*EI$19+EI$18*VLOOKUP(EI$1,Conditions!$A:$CT,MATCH($B60&amp;"_m2",Conditions!$S$1:$CT$1,0)+Conditions!$Q$2,FALSE))+VLOOKUP(EI$1,Conditions!$A:$CT,MATCH($B60&amp;"_b",Conditions!$S$1:$CT$1,0)+Conditions!$Q$2,FALSE),"")</f>
        <v/>
      </c>
      <c r="EJ60" s="15" t="str">
        <f>IF(EJ33,EJ44*(VLOOKUP(EJ$1,Conditions!$A:$CT,MATCH($B60&amp;"_m1",Conditions!$S$1:$CT$1,0)+Conditions!$Q$2,FALSE)*EJ$19+EJ$18*VLOOKUP(EJ$1,Conditions!$A:$CT,MATCH($B60&amp;"_m2",Conditions!$S$1:$CT$1,0)+Conditions!$Q$2,FALSE))+VLOOKUP(EJ$1,Conditions!$A:$CT,MATCH($B60&amp;"_b",Conditions!$S$1:$CT$1,0)+Conditions!$Q$2,FALSE),"")</f>
        <v/>
      </c>
      <c r="EK60" s="15" t="str">
        <f>IF(EK33,EK44*(VLOOKUP(EK$1,Conditions!$A:$CT,MATCH($B60&amp;"_m1",Conditions!$S$1:$CT$1,0)+Conditions!$Q$2,FALSE)*EK$19+EK$18*VLOOKUP(EK$1,Conditions!$A:$CT,MATCH($B60&amp;"_m2",Conditions!$S$1:$CT$1,0)+Conditions!$Q$2,FALSE))+VLOOKUP(EK$1,Conditions!$A:$CT,MATCH($B60&amp;"_b",Conditions!$S$1:$CT$1,0)+Conditions!$Q$2,FALSE),"")</f>
        <v/>
      </c>
      <c r="EL60" s="15" t="str">
        <f>IF(EL33,EL44*(VLOOKUP(EL$1,Conditions!$A:$CT,MATCH($B60&amp;"_m1",Conditions!$S$1:$CT$1,0)+Conditions!$Q$2,FALSE)*EL$19+EL$18*VLOOKUP(EL$1,Conditions!$A:$CT,MATCH($B60&amp;"_m2",Conditions!$S$1:$CT$1,0)+Conditions!$Q$2,FALSE))+VLOOKUP(EL$1,Conditions!$A:$CT,MATCH($B60&amp;"_b",Conditions!$S$1:$CT$1,0)+Conditions!$Q$2,FALSE),"")</f>
        <v/>
      </c>
      <c r="EM60" s="15" t="str">
        <f>IF(EM33,EM44*(VLOOKUP(EM$1,Conditions!$A:$CT,MATCH($B60&amp;"_m1",Conditions!$S$1:$CT$1,0)+Conditions!$Q$2,FALSE)*EM$19+EM$18*VLOOKUP(EM$1,Conditions!$A:$CT,MATCH($B60&amp;"_m2",Conditions!$S$1:$CT$1,0)+Conditions!$Q$2,FALSE))+VLOOKUP(EM$1,Conditions!$A:$CT,MATCH($B60&amp;"_b",Conditions!$S$1:$CT$1,0)+Conditions!$Q$2,FALSE),"")</f>
        <v/>
      </c>
      <c r="EN60" s="15" t="str">
        <f>IF(EN33,EN44*(VLOOKUP(EN$1,Conditions!$A:$CT,MATCH($B60&amp;"_m1",Conditions!$S$1:$CT$1,0)+Conditions!$Q$2,FALSE)*EN$19+EN$18*VLOOKUP(EN$1,Conditions!$A:$CT,MATCH($B60&amp;"_m2",Conditions!$S$1:$CT$1,0)+Conditions!$Q$2,FALSE))+VLOOKUP(EN$1,Conditions!$A:$CT,MATCH($B60&amp;"_b",Conditions!$S$1:$CT$1,0)+Conditions!$Q$2,FALSE),"")</f>
        <v/>
      </c>
      <c r="EO60" s="15" t="str">
        <f>IF(EO33,EO44*(VLOOKUP(EO$1,Conditions!$A:$CT,MATCH($B60&amp;"_m1",Conditions!$S$1:$CT$1,0)+Conditions!$Q$2,FALSE)*EO$19+EO$18*VLOOKUP(EO$1,Conditions!$A:$CT,MATCH($B60&amp;"_m2",Conditions!$S$1:$CT$1,0)+Conditions!$Q$2,FALSE))+VLOOKUP(EO$1,Conditions!$A:$CT,MATCH($B60&amp;"_b",Conditions!$S$1:$CT$1,0)+Conditions!$Q$2,FALSE),"")</f>
        <v/>
      </c>
      <c r="EP60" s="15" t="str">
        <f>IF(EP33,EP44*(VLOOKUP(EP$1,Conditions!$A:$CT,MATCH($B60&amp;"_m1",Conditions!$S$1:$CT$1,0)+Conditions!$Q$2,FALSE)*EP$19+EP$18*VLOOKUP(EP$1,Conditions!$A:$CT,MATCH($B60&amp;"_m2",Conditions!$S$1:$CT$1,0)+Conditions!$Q$2,FALSE))+VLOOKUP(EP$1,Conditions!$A:$CT,MATCH($B60&amp;"_b",Conditions!$S$1:$CT$1,0)+Conditions!$Q$2,FALSE),"")</f>
        <v/>
      </c>
      <c r="EQ60" s="15" t="str">
        <f>IF(EQ33,EQ44*(VLOOKUP(EQ$1,Conditions!$A:$CT,MATCH($B60&amp;"_m1",Conditions!$S$1:$CT$1,0)+Conditions!$Q$2,FALSE)*EQ$19+EQ$18*VLOOKUP(EQ$1,Conditions!$A:$CT,MATCH($B60&amp;"_m2",Conditions!$S$1:$CT$1,0)+Conditions!$Q$2,FALSE))+VLOOKUP(EQ$1,Conditions!$A:$CT,MATCH($B60&amp;"_b",Conditions!$S$1:$CT$1,0)+Conditions!$Q$2,FALSE),"")</f>
        <v/>
      </c>
      <c r="ER60" s="15" t="str">
        <f>IF(ER33,ER44*(VLOOKUP(ER$1,Conditions!$A:$CT,MATCH($B60&amp;"_m1",Conditions!$S$1:$CT$1,0)+Conditions!$Q$2,FALSE)*ER$19+ER$18*VLOOKUP(ER$1,Conditions!$A:$CT,MATCH($B60&amp;"_m2",Conditions!$S$1:$CT$1,0)+Conditions!$Q$2,FALSE))+VLOOKUP(ER$1,Conditions!$A:$CT,MATCH($B60&amp;"_b",Conditions!$S$1:$CT$1,0)+Conditions!$Q$2,FALSE),"")</f>
        <v/>
      </c>
      <c r="ES60" s="15" t="str">
        <f>IF(ES33,ES44*(VLOOKUP(ES$1,Conditions!$A:$CT,MATCH($B60&amp;"_m1",Conditions!$S$1:$CT$1,0)+Conditions!$Q$2,FALSE)*ES$19+ES$18*VLOOKUP(ES$1,Conditions!$A:$CT,MATCH($B60&amp;"_m2",Conditions!$S$1:$CT$1,0)+Conditions!$Q$2,FALSE))+VLOOKUP(ES$1,Conditions!$A:$CT,MATCH($B60&amp;"_b",Conditions!$S$1:$CT$1,0)+Conditions!$Q$2,FALSE),"")</f>
        <v/>
      </c>
      <c r="ET60" s="15" t="str">
        <f>IF(ET33,ET44*(VLOOKUP(ET$1,Conditions!$A:$CT,MATCH($B60&amp;"_m1",Conditions!$S$1:$CT$1,0)+Conditions!$Q$2,FALSE)*ET$19+ET$18*VLOOKUP(ET$1,Conditions!$A:$CT,MATCH($B60&amp;"_m2",Conditions!$S$1:$CT$1,0)+Conditions!$Q$2,FALSE))+VLOOKUP(ET$1,Conditions!$A:$CT,MATCH($B60&amp;"_b",Conditions!$S$1:$CT$1,0)+Conditions!$Q$2,FALSE),"")</f>
        <v/>
      </c>
      <c r="EU60" s="15" t="str">
        <f>IF(EU33,EU44*(VLOOKUP(EU$1,Conditions!$A:$CT,MATCH($B60&amp;"_m1",Conditions!$S$1:$CT$1,0)+Conditions!$Q$2,FALSE)*EU$19+EU$18*VLOOKUP(EU$1,Conditions!$A:$CT,MATCH($B60&amp;"_m2",Conditions!$S$1:$CT$1,0)+Conditions!$Q$2,FALSE))+VLOOKUP(EU$1,Conditions!$A:$CT,MATCH($B60&amp;"_b",Conditions!$S$1:$CT$1,0)+Conditions!$Q$2,FALSE),"")</f>
        <v/>
      </c>
      <c r="EV60" s="15" t="str">
        <f>IF(EV33,EV44*(VLOOKUP(EV$1,Conditions!$A:$CT,MATCH($B60&amp;"_m1",Conditions!$S$1:$CT$1,0)+Conditions!$Q$2,FALSE)*EV$19+EV$18*VLOOKUP(EV$1,Conditions!$A:$CT,MATCH($B60&amp;"_m2",Conditions!$S$1:$CT$1,0)+Conditions!$Q$2,FALSE))+VLOOKUP(EV$1,Conditions!$A:$CT,MATCH($B60&amp;"_b",Conditions!$S$1:$CT$1,0)+Conditions!$Q$2,FALSE),"")</f>
        <v/>
      </c>
      <c r="EW60" s="15" t="str">
        <f>IF(EW33,EW44*(VLOOKUP(EW$1,Conditions!$A:$CT,MATCH($B60&amp;"_m1",Conditions!$S$1:$CT$1,0)+Conditions!$Q$2,FALSE)*EW$19+EW$18*VLOOKUP(EW$1,Conditions!$A:$CT,MATCH($B60&amp;"_m2",Conditions!$S$1:$CT$1,0)+Conditions!$Q$2,FALSE))+VLOOKUP(EW$1,Conditions!$A:$CT,MATCH($B60&amp;"_b",Conditions!$S$1:$CT$1,0)+Conditions!$Q$2,FALSE),"")</f>
        <v/>
      </c>
      <c r="EX60" s="15" t="str">
        <f>IF(EX33,EX44*(VLOOKUP(EX$1,Conditions!$A:$CT,MATCH($B60&amp;"_m1",Conditions!$S$1:$CT$1,0)+Conditions!$Q$2,FALSE)*EX$19+EX$18*VLOOKUP(EX$1,Conditions!$A:$CT,MATCH($B60&amp;"_m2",Conditions!$S$1:$CT$1,0)+Conditions!$Q$2,FALSE))+VLOOKUP(EX$1,Conditions!$A:$CT,MATCH($B60&amp;"_b",Conditions!$S$1:$CT$1,0)+Conditions!$Q$2,FALSE),"")</f>
        <v/>
      </c>
      <c r="EY60" s="15" t="str">
        <f>IF(EY33,EY44*(VLOOKUP(EY$1,Conditions!$A:$CT,MATCH($B60&amp;"_m1",Conditions!$S$1:$CT$1,0)+Conditions!$Q$2,FALSE)*EY$19+EY$18*VLOOKUP(EY$1,Conditions!$A:$CT,MATCH($B60&amp;"_m2",Conditions!$S$1:$CT$1,0)+Conditions!$Q$2,FALSE))+VLOOKUP(EY$1,Conditions!$A:$CT,MATCH($B60&amp;"_b",Conditions!$S$1:$CT$1,0)+Conditions!$Q$2,FALSE),"")</f>
        <v/>
      </c>
      <c r="EZ60" s="15" t="str">
        <f>IF(EZ33,EZ44*(VLOOKUP(EZ$1,Conditions!$A:$CT,MATCH($B60&amp;"_m1",Conditions!$S$1:$CT$1,0)+Conditions!$Q$2,FALSE)*EZ$19+EZ$18*VLOOKUP(EZ$1,Conditions!$A:$CT,MATCH($B60&amp;"_m2",Conditions!$S$1:$CT$1,0)+Conditions!$Q$2,FALSE))+VLOOKUP(EZ$1,Conditions!$A:$CT,MATCH($B60&amp;"_b",Conditions!$S$1:$CT$1,0)+Conditions!$Q$2,FALSE),"")</f>
        <v/>
      </c>
      <c r="FA60" s="15" t="str">
        <f>IF(FA33,FA44*(VLOOKUP(FA$1,Conditions!$A:$CT,MATCH($B60&amp;"_m1",Conditions!$S$1:$CT$1,0)+Conditions!$Q$2,FALSE)*FA$19+FA$18*VLOOKUP(FA$1,Conditions!$A:$CT,MATCH($B60&amp;"_m2",Conditions!$S$1:$CT$1,0)+Conditions!$Q$2,FALSE))+VLOOKUP(FA$1,Conditions!$A:$CT,MATCH($B60&amp;"_b",Conditions!$S$1:$CT$1,0)+Conditions!$Q$2,FALSE),"")</f>
        <v/>
      </c>
      <c r="FB60" s="15" t="str">
        <f>IF(FB33,FB44*(VLOOKUP(FB$1,Conditions!$A:$CT,MATCH($B60&amp;"_m1",Conditions!$S$1:$CT$1,0)+Conditions!$Q$2,FALSE)*FB$19+FB$18*VLOOKUP(FB$1,Conditions!$A:$CT,MATCH($B60&amp;"_m2",Conditions!$S$1:$CT$1,0)+Conditions!$Q$2,FALSE))+VLOOKUP(FB$1,Conditions!$A:$CT,MATCH($B60&amp;"_b",Conditions!$S$1:$CT$1,0)+Conditions!$Q$2,FALSE),"")</f>
        <v/>
      </c>
      <c r="FC60" s="15" t="str">
        <f>IF(FC33,FC44*(VLOOKUP(FC$1,Conditions!$A:$CT,MATCH($B60&amp;"_m1",Conditions!$S$1:$CT$1,0)+Conditions!$Q$2,FALSE)*FC$19+FC$18*VLOOKUP(FC$1,Conditions!$A:$CT,MATCH($B60&amp;"_m2",Conditions!$S$1:$CT$1,0)+Conditions!$Q$2,FALSE))+VLOOKUP(FC$1,Conditions!$A:$CT,MATCH($B60&amp;"_b",Conditions!$S$1:$CT$1,0)+Conditions!$Q$2,FALSE),"")</f>
        <v/>
      </c>
      <c r="FD60" s="15" t="str">
        <f>IF(FD33,FD44*(VLOOKUP(FD$1,Conditions!$A:$CT,MATCH($B60&amp;"_m1",Conditions!$S$1:$CT$1,0)+Conditions!$Q$2,FALSE)*FD$19+FD$18*VLOOKUP(FD$1,Conditions!$A:$CT,MATCH($B60&amp;"_m2",Conditions!$S$1:$CT$1,0)+Conditions!$Q$2,FALSE))+VLOOKUP(FD$1,Conditions!$A:$CT,MATCH($B60&amp;"_b",Conditions!$S$1:$CT$1,0)+Conditions!$Q$2,FALSE),"")</f>
        <v/>
      </c>
      <c r="FE60" s="15" t="str">
        <f>IF(FE33,FE44*(VLOOKUP(FE$1,Conditions!$A:$CT,MATCH($B60&amp;"_m1",Conditions!$S$1:$CT$1,0)+Conditions!$Q$2,FALSE)*FE$19+FE$18*VLOOKUP(FE$1,Conditions!$A:$CT,MATCH($B60&amp;"_m2",Conditions!$S$1:$CT$1,0)+Conditions!$Q$2,FALSE))+VLOOKUP(FE$1,Conditions!$A:$CT,MATCH($B60&amp;"_b",Conditions!$S$1:$CT$1,0)+Conditions!$Q$2,FALSE),"")</f>
        <v/>
      </c>
      <c r="FF60" s="15" t="str">
        <f>IF(FF33,FF44*(VLOOKUP(FF$1,Conditions!$A:$CT,MATCH($B60&amp;"_m1",Conditions!$S$1:$CT$1,0)+Conditions!$Q$2,FALSE)*FF$19+FF$18*VLOOKUP(FF$1,Conditions!$A:$CT,MATCH($B60&amp;"_m2",Conditions!$S$1:$CT$1,0)+Conditions!$Q$2,FALSE))+VLOOKUP(FF$1,Conditions!$A:$CT,MATCH($B60&amp;"_b",Conditions!$S$1:$CT$1,0)+Conditions!$Q$2,FALSE),"")</f>
        <v/>
      </c>
      <c r="FG60" s="15" t="str">
        <f>IF(FG33,FG44*(VLOOKUP(FG$1,Conditions!$A:$CT,MATCH($B60&amp;"_m1",Conditions!$S$1:$CT$1,0)+Conditions!$Q$2,FALSE)*FG$19+FG$18*VLOOKUP(FG$1,Conditions!$A:$CT,MATCH($B60&amp;"_m2",Conditions!$S$1:$CT$1,0)+Conditions!$Q$2,FALSE))+VLOOKUP(FG$1,Conditions!$A:$CT,MATCH($B60&amp;"_b",Conditions!$S$1:$CT$1,0)+Conditions!$Q$2,FALSE),"")</f>
        <v/>
      </c>
      <c r="FH60" s="15" t="str">
        <f>IF(FH33,FH44*(VLOOKUP(FH$1,Conditions!$A:$CT,MATCH($B60&amp;"_m1",Conditions!$S$1:$CT$1,0)+Conditions!$Q$2,FALSE)*FH$19+FH$18*VLOOKUP(FH$1,Conditions!$A:$CT,MATCH($B60&amp;"_m2",Conditions!$S$1:$CT$1,0)+Conditions!$Q$2,FALSE))+VLOOKUP(FH$1,Conditions!$A:$CT,MATCH($B60&amp;"_b",Conditions!$S$1:$CT$1,0)+Conditions!$Q$2,FALSE),"")</f>
        <v/>
      </c>
      <c r="FI60" s="15" t="str">
        <f>IF(FI33,FI44*(VLOOKUP(FI$1,Conditions!$A:$CT,MATCH($B60&amp;"_m1",Conditions!$S$1:$CT$1,0)+Conditions!$Q$2,FALSE)*FI$19+FI$18*VLOOKUP(FI$1,Conditions!$A:$CT,MATCH($B60&amp;"_m2",Conditions!$S$1:$CT$1,0)+Conditions!$Q$2,FALSE))+VLOOKUP(FI$1,Conditions!$A:$CT,MATCH($B60&amp;"_b",Conditions!$S$1:$CT$1,0)+Conditions!$Q$2,FALSE),"")</f>
        <v/>
      </c>
      <c r="FJ60" s="15" t="str">
        <f>IF(FJ33,FJ44*(VLOOKUP(FJ$1,Conditions!$A:$CT,MATCH($B60&amp;"_m1",Conditions!$S$1:$CT$1,0)+Conditions!$Q$2,FALSE)*FJ$19+FJ$18*VLOOKUP(FJ$1,Conditions!$A:$CT,MATCH($B60&amp;"_m2",Conditions!$S$1:$CT$1,0)+Conditions!$Q$2,FALSE))+VLOOKUP(FJ$1,Conditions!$A:$CT,MATCH($B60&amp;"_b",Conditions!$S$1:$CT$1,0)+Conditions!$Q$2,FALSE),"")</f>
        <v/>
      </c>
      <c r="FK60" s="15" t="str">
        <f>IF(FK33,FK44*(VLOOKUP(FK$1,Conditions!$A:$CT,MATCH($B60&amp;"_m1",Conditions!$S$1:$CT$1,0)+Conditions!$Q$2,FALSE)*FK$19+FK$18*VLOOKUP(FK$1,Conditions!$A:$CT,MATCH($B60&amp;"_m2",Conditions!$S$1:$CT$1,0)+Conditions!$Q$2,FALSE))+VLOOKUP(FK$1,Conditions!$A:$CT,MATCH($B60&amp;"_b",Conditions!$S$1:$CT$1,0)+Conditions!$Q$2,FALSE),"")</f>
        <v/>
      </c>
      <c r="FL60" s="15" t="str">
        <f>IF(FL33,FL44*(VLOOKUP(FL$1,Conditions!$A:$CT,MATCH($B60&amp;"_m1",Conditions!$S$1:$CT$1,0)+Conditions!$Q$2,FALSE)*FL$19+FL$18*VLOOKUP(FL$1,Conditions!$A:$CT,MATCH($B60&amp;"_m2",Conditions!$S$1:$CT$1,0)+Conditions!$Q$2,FALSE))+VLOOKUP(FL$1,Conditions!$A:$CT,MATCH($B60&amp;"_b",Conditions!$S$1:$CT$1,0)+Conditions!$Q$2,FALSE),"")</f>
        <v/>
      </c>
      <c r="FM60" s="15" t="str">
        <f>IF(FM33,FM44*(VLOOKUP(FM$1,Conditions!$A:$CT,MATCH($B60&amp;"_m1",Conditions!$S$1:$CT$1,0)+Conditions!$Q$2,FALSE)*FM$19+FM$18*VLOOKUP(FM$1,Conditions!$A:$CT,MATCH($B60&amp;"_m2",Conditions!$S$1:$CT$1,0)+Conditions!$Q$2,FALSE))+VLOOKUP(FM$1,Conditions!$A:$CT,MATCH($B60&amp;"_b",Conditions!$S$1:$CT$1,0)+Conditions!$Q$2,FALSE),"")</f>
        <v/>
      </c>
      <c r="FN60" s="15">
        <f>IF(FN33,FN44*(VLOOKUP(FN$1,Conditions!$A:$CT,MATCH($B60&amp;"_m1",Conditions!$S$1:$CT$1,0)+Conditions!$Q$2,FALSE)*FN$19+FN$18*VLOOKUP(FN$1,Conditions!$A:$CT,MATCH($B60&amp;"_m2",Conditions!$S$1:$CT$1,0)+Conditions!$Q$2,FALSE))+VLOOKUP(FN$1,Conditions!$A:$CT,MATCH($B60&amp;"_b",Conditions!$S$1:$CT$1,0)+Conditions!$Q$2,FALSE),"")</f>
        <v>7.6529624757915818E-4</v>
      </c>
      <c r="FO60" s="15">
        <f>IF(FO33,FO44*(VLOOKUP(FO$1,Conditions!$A:$CT,MATCH($B60&amp;"_m1",Conditions!$S$1:$CT$1,0)+Conditions!$Q$2,FALSE)*FO$19+FO$18*VLOOKUP(FO$1,Conditions!$A:$CT,MATCH($B60&amp;"_m2",Conditions!$S$1:$CT$1,0)+Conditions!$Q$2,FALSE))+VLOOKUP(FO$1,Conditions!$A:$CT,MATCH($B60&amp;"_b",Conditions!$S$1:$CT$1,0)+Conditions!$Q$2,FALSE),"")</f>
        <v>4.144067462594566E-4</v>
      </c>
      <c r="FP60" s="15">
        <f>IF(FP33,FP44*(VLOOKUP(FP$1,Conditions!$A:$CT,MATCH($B60&amp;"_m1",Conditions!$S$1:$CT$1,0)+Conditions!$Q$2,FALSE)*FP$19+FP$18*VLOOKUP(FP$1,Conditions!$A:$CT,MATCH($B60&amp;"_m2",Conditions!$S$1:$CT$1,0)+Conditions!$Q$2,FALSE))+VLOOKUP(FP$1,Conditions!$A:$CT,MATCH($B60&amp;"_b",Conditions!$S$1:$CT$1,0)+Conditions!$Q$2,FALSE),"")</f>
        <v>4.9596484656619811E-4</v>
      </c>
      <c r="FQ60" s="15">
        <f>IF(FQ33,FQ44*(VLOOKUP(FQ$1,Conditions!$A:$CT,MATCH($B60&amp;"_m1",Conditions!$S$1:$CT$1,0)+Conditions!$Q$2,FALSE)*FQ$19+FQ$18*VLOOKUP(FQ$1,Conditions!$A:$CT,MATCH($B60&amp;"_m2",Conditions!$S$1:$CT$1,0)+Conditions!$Q$2,FALSE))+VLOOKUP(FQ$1,Conditions!$A:$CT,MATCH($B60&amp;"_b",Conditions!$S$1:$CT$1,0)+Conditions!$Q$2,FALSE),"")</f>
        <v>4.8837804653766395E-4</v>
      </c>
      <c r="FR60" s="15">
        <f>IF(FR33,FR44*(VLOOKUP(FR$1,Conditions!$A:$CT,MATCH($B60&amp;"_m1",Conditions!$S$1:$CT$1,0)+Conditions!$Q$2,FALSE)*FR$19+FR$18*VLOOKUP(FR$1,Conditions!$A:$CT,MATCH($B60&amp;"_m2",Conditions!$S$1:$CT$1,0)+Conditions!$Q$2,FALSE))+VLOOKUP(FR$1,Conditions!$A:$CT,MATCH($B60&amp;"_b",Conditions!$S$1:$CT$1,0)+Conditions!$Q$2,FALSE),"")</f>
        <v>4.9406814655906454E-4</v>
      </c>
      <c r="FS60" s="15">
        <f>IF(FS33,FS44*(VLOOKUP(FS$1,Conditions!$A:$CT,MATCH($B60&amp;"_m1",Conditions!$S$1:$CT$1,0)+Conditions!$Q$2,FALSE)*FS$19+FS$18*VLOOKUP(FS$1,Conditions!$A:$CT,MATCH($B60&amp;"_m2",Conditions!$S$1:$CT$1,0)+Conditions!$Q$2,FALSE))+VLOOKUP(FS$1,Conditions!$A:$CT,MATCH($B60&amp;"_b",Conditions!$S$1:$CT$1,0)+Conditions!$Q$2,FALSE),"")</f>
        <v>4.9975824658046513E-4</v>
      </c>
      <c r="FT60" s="15">
        <f>IF(FT33,FT44*(VLOOKUP(FT$1,Conditions!$A:$CT,MATCH($B60&amp;"_m1",Conditions!$S$1:$CT$1,0)+Conditions!$Q$2,FALSE)*FT$19+FT$18*VLOOKUP(FT$1,Conditions!$A:$CT,MATCH($B60&amp;"_m2",Conditions!$S$1:$CT$1,0)+Conditions!$Q$2,FALSE))+VLOOKUP(FT$1,Conditions!$A:$CT,MATCH($B60&amp;"_b",Conditions!$S$1:$CT$1,0)+Conditions!$Q$2,FALSE),"")</f>
        <v>5.0355164659473216E-4</v>
      </c>
      <c r="FU60" s="15">
        <f>IF(FU33,FU44*(VLOOKUP(FU$1,Conditions!$A:$CT,MATCH($B60&amp;"_m1",Conditions!$S$1:$CT$1,0)+Conditions!$Q$2,FALSE)*FU$19+FU$18*VLOOKUP(FU$1,Conditions!$A:$CT,MATCH($B60&amp;"_m2",Conditions!$S$1:$CT$1,0)+Conditions!$Q$2,FALSE))+VLOOKUP(FU$1,Conditions!$A:$CT,MATCH($B60&amp;"_b",Conditions!$S$1:$CT$1,0)+Conditions!$Q$2,FALSE),"")</f>
        <v>5.0165494658759859E-4</v>
      </c>
      <c r="FV60" s="15" t="str">
        <f>IF(FV33,FV44*(VLOOKUP(FV$1,Conditions!$A:$CT,MATCH($B60&amp;"_m1",Conditions!$S$1:$CT$1,0)+Conditions!$Q$2,FALSE)*FV$19+FV$18*VLOOKUP(FV$1,Conditions!$A:$CT,MATCH($B60&amp;"_m2",Conditions!$S$1:$CT$1,0)+Conditions!$Q$2,FALSE))+VLOOKUP(FV$1,Conditions!$A:$CT,MATCH($B60&amp;"_b",Conditions!$S$1:$CT$1,0)+Conditions!$Q$2,FALSE),"")</f>
        <v/>
      </c>
      <c r="FW60" s="15" t="str">
        <f>IF(FW33,FW44*(VLOOKUP(FW$1,Conditions!$A:$CT,MATCH($B60&amp;"_m1",Conditions!$S$1:$CT$1,0)+Conditions!$Q$2,FALSE)*FW$19+FW$18*VLOOKUP(FW$1,Conditions!$A:$CT,MATCH($B60&amp;"_m2",Conditions!$S$1:$CT$1,0)+Conditions!$Q$2,FALSE))+VLOOKUP(FW$1,Conditions!$A:$CT,MATCH($B60&amp;"_b",Conditions!$S$1:$CT$1,0)+Conditions!$Q$2,FALSE),"")</f>
        <v/>
      </c>
      <c r="FX60" s="15" t="str">
        <f>IF(FX33,FX44*(VLOOKUP(FX$1,Conditions!$A:$CT,MATCH($B60&amp;"_m1",Conditions!$S$1:$CT$1,0)+Conditions!$Q$2,FALSE)*FX$19+FX$18*VLOOKUP(FX$1,Conditions!$A:$CT,MATCH($B60&amp;"_m2",Conditions!$S$1:$CT$1,0)+Conditions!$Q$2,FALSE))+VLOOKUP(FX$1,Conditions!$A:$CT,MATCH($B60&amp;"_b",Conditions!$S$1:$CT$1,0)+Conditions!$Q$2,FALSE),"")</f>
        <v/>
      </c>
      <c r="FY60" s="15" t="str">
        <f>IF(FY33,FY44*(VLOOKUP(FY$1,Conditions!$A:$CT,MATCH($B60&amp;"_m1",Conditions!$S$1:$CT$1,0)+Conditions!$Q$2,FALSE)*FY$19+FY$18*VLOOKUP(FY$1,Conditions!$A:$CT,MATCH($B60&amp;"_m2",Conditions!$S$1:$CT$1,0)+Conditions!$Q$2,FALSE))+VLOOKUP(FY$1,Conditions!$A:$CT,MATCH($B60&amp;"_b",Conditions!$S$1:$CT$1,0)+Conditions!$Q$2,FALSE),"")</f>
        <v/>
      </c>
      <c r="FZ60" s="15" t="str">
        <f>IF(FZ33,FZ44*(VLOOKUP(FZ$1,Conditions!$A:$CT,MATCH($B60&amp;"_m1",Conditions!$S$1:$CT$1,0)+Conditions!$Q$2,FALSE)*FZ$19+FZ$18*VLOOKUP(FZ$1,Conditions!$A:$CT,MATCH($B60&amp;"_m2",Conditions!$S$1:$CT$1,0)+Conditions!$Q$2,FALSE))+VLOOKUP(FZ$1,Conditions!$A:$CT,MATCH($B60&amp;"_b",Conditions!$S$1:$CT$1,0)+Conditions!$Q$2,FALSE),"")</f>
        <v/>
      </c>
      <c r="GA60" s="15" t="str">
        <f>IF(GA33,GA44*(VLOOKUP(GA$1,Conditions!$A:$CT,MATCH($B60&amp;"_m1",Conditions!$S$1:$CT$1,0)+Conditions!$Q$2,FALSE)*GA$19+GA$18*VLOOKUP(GA$1,Conditions!$A:$CT,MATCH($B60&amp;"_m2",Conditions!$S$1:$CT$1,0)+Conditions!$Q$2,FALSE))+VLOOKUP(GA$1,Conditions!$A:$CT,MATCH($B60&amp;"_b",Conditions!$S$1:$CT$1,0)+Conditions!$Q$2,FALSE),"")</f>
        <v/>
      </c>
      <c r="GB60" s="15" t="str">
        <f>IF(GB33,GB44*(VLOOKUP(GB$1,Conditions!$A:$CT,MATCH($B60&amp;"_m1",Conditions!$S$1:$CT$1,0)+Conditions!$Q$2,FALSE)*GB$19+GB$18*VLOOKUP(GB$1,Conditions!$A:$CT,MATCH($B60&amp;"_m2",Conditions!$S$1:$CT$1,0)+Conditions!$Q$2,FALSE))+VLOOKUP(GB$1,Conditions!$A:$CT,MATCH($B60&amp;"_b",Conditions!$S$1:$CT$1,0)+Conditions!$Q$2,FALSE),"")</f>
        <v/>
      </c>
      <c r="GC60" s="15" t="str">
        <f>IF(GC33,GC44*(VLOOKUP(GC$1,Conditions!$A:$CT,MATCH($B60&amp;"_m1",Conditions!$S$1:$CT$1,0)+Conditions!$Q$2,FALSE)*GC$19+GC$18*VLOOKUP(GC$1,Conditions!$A:$CT,MATCH($B60&amp;"_m2",Conditions!$S$1:$CT$1,0)+Conditions!$Q$2,FALSE))+VLOOKUP(GC$1,Conditions!$A:$CT,MATCH($B60&amp;"_b",Conditions!$S$1:$CT$1,0)+Conditions!$Q$2,FALSE),"")</f>
        <v/>
      </c>
      <c r="GD60" s="15" t="str">
        <f>IF(GD33,GD44*(VLOOKUP(GD$1,Conditions!$A:$CT,MATCH($B60&amp;"_m1",Conditions!$S$1:$CT$1,0)+Conditions!$Q$2,FALSE)*GD$19+GD$18*VLOOKUP(GD$1,Conditions!$A:$CT,MATCH($B60&amp;"_m2",Conditions!$S$1:$CT$1,0)+Conditions!$Q$2,FALSE))+VLOOKUP(GD$1,Conditions!$A:$CT,MATCH($B60&amp;"_b",Conditions!$S$1:$CT$1,0)+Conditions!$Q$2,FALSE),"")</f>
        <v/>
      </c>
      <c r="GE60" s="15" t="str">
        <f>IF(GE33,GE44*(VLOOKUP(GE$1,Conditions!$A:$CT,MATCH($B60&amp;"_m1",Conditions!$S$1:$CT$1,0)+Conditions!$Q$2,FALSE)*GE$19+GE$18*VLOOKUP(GE$1,Conditions!$A:$CT,MATCH($B60&amp;"_m2",Conditions!$S$1:$CT$1,0)+Conditions!$Q$2,FALSE))+VLOOKUP(GE$1,Conditions!$A:$CT,MATCH($B60&amp;"_b",Conditions!$S$1:$CT$1,0)+Conditions!$Q$2,FALSE),"")</f>
        <v/>
      </c>
      <c r="GF60" s="15" t="str">
        <f>IF(GF33,GF44*(VLOOKUP(GF$1,Conditions!$A:$CT,MATCH($B60&amp;"_m1",Conditions!$S$1:$CT$1,0)+Conditions!$Q$2,FALSE)*GF$19+GF$18*VLOOKUP(GF$1,Conditions!$A:$CT,MATCH($B60&amp;"_m2",Conditions!$S$1:$CT$1,0)+Conditions!$Q$2,FALSE))+VLOOKUP(GF$1,Conditions!$A:$CT,MATCH($B60&amp;"_b",Conditions!$S$1:$CT$1,0)+Conditions!$Q$2,FALSE),"")</f>
        <v/>
      </c>
      <c r="GG60" s="15" t="str">
        <f>IF(GG33,GG44*(VLOOKUP(GG$1,Conditions!$A:$CT,MATCH($B60&amp;"_m1",Conditions!$S$1:$CT$1,0)+Conditions!$Q$2,FALSE)*GG$19+GG$18*VLOOKUP(GG$1,Conditions!$A:$CT,MATCH($B60&amp;"_m2",Conditions!$S$1:$CT$1,0)+Conditions!$Q$2,FALSE))+VLOOKUP(GG$1,Conditions!$A:$CT,MATCH($B60&amp;"_b",Conditions!$S$1:$CT$1,0)+Conditions!$Q$2,FALSE),"")</f>
        <v/>
      </c>
      <c r="GH60" s="15" t="str">
        <f>IF(GH33,GH44*(VLOOKUP(GH$1,Conditions!$A:$CT,MATCH($B60&amp;"_m1",Conditions!$S$1:$CT$1,0)+Conditions!$Q$2,FALSE)*GH$19+GH$18*VLOOKUP(GH$1,Conditions!$A:$CT,MATCH($B60&amp;"_m2",Conditions!$S$1:$CT$1,0)+Conditions!$Q$2,FALSE))+VLOOKUP(GH$1,Conditions!$A:$CT,MATCH($B60&amp;"_b",Conditions!$S$1:$CT$1,0)+Conditions!$Q$2,FALSE),"")</f>
        <v/>
      </c>
      <c r="GI60" s="15" t="str">
        <f>IF(GI33,GI44*(VLOOKUP(GI$1,Conditions!$A:$CT,MATCH($B60&amp;"_m1",Conditions!$S$1:$CT$1,0)+Conditions!$Q$2,FALSE)*GI$19+GI$18*VLOOKUP(GI$1,Conditions!$A:$CT,MATCH($B60&amp;"_m2",Conditions!$S$1:$CT$1,0)+Conditions!$Q$2,FALSE))+VLOOKUP(GI$1,Conditions!$A:$CT,MATCH($B60&amp;"_b",Conditions!$S$1:$CT$1,0)+Conditions!$Q$2,FALSE),"")</f>
        <v/>
      </c>
      <c r="GJ60" s="15" t="str">
        <f>IF(GJ33,GJ44*(VLOOKUP(GJ$1,Conditions!$A:$CT,MATCH($B60&amp;"_m1",Conditions!$S$1:$CT$1,0)+Conditions!$Q$2,FALSE)*GJ$19+GJ$18*VLOOKUP(GJ$1,Conditions!$A:$CT,MATCH($B60&amp;"_m2",Conditions!$S$1:$CT$1,0)+Conditions!$Q$2,FALSE))+VLOOKUP(GJ$1,Conditions!$A:$CT,MATCH($B60&amp;"_b",Conditions!$S$1:$CT$1,0)+Conditions!$Q$2,FALSE),"")</f>
        <v/>
      </c>
      <c r="GK60" s="15" t="str">
        <f>IF(GK33,GK44*(VLOOKUP(GK$1,Conditions!$A:$CT,MATCH($B60&amp;"_m1",Conditions!$S$1:$CT$1,0)+Conditions!$Q$2,FALSE)*GK$19+GK$18*VLOOKUP(GK$1,Conditions!$A:$CT,MATCH($B60&amp;"_m2",Conditions!$S$1:$CT$1,0)+Conditions!$Q$2,FALSE))+VLOOKUP(GK$1,Conditions!$A:$CT,MATCH($B60&amp;"_b",Conditions!$S$1:$CT$1,0)+Conditions!$Q$2,FALSE),"")</f>
        <v/>
      </c>
      <c r="GL60" s="15" t="str">
        <f>IF(GL33,GL44*(VLOOKUP(GL$1,Conditions!$A:$CT,MATCH($B60&amp;"_m1",Conditions!$S$1:$CT$1,0)+Conditions!$Q$2,FALSE)*GL$19+GL$18*VLOOKUP(GL$1,Conditions!$A:$CT,MATCH($B60&amp;"_m2",Conditions!$S$1:$CT$1,0)+Conditions!$Q$2,FALSE))+VLOOKUP(GL$1,Conditions!$A:$CT,MATCH($B60&amp;"_b",Conditions!$S$1:$CT$1,0)+Conditions!$Q$2,FALSE),"")</f>
        <v/>
      </c>
      <c r="GM60" s="15" t="str">
        <f>IF(GM33,GM44*(VLOOKUP(GM$1,Conditions!$A:$CT,MATCH($B60&amp;"_m1",Conditions!$S$1:$CT$1,0)+Conditions!$Q$2,FALSE)*GM$19+GM$18*VLOOKUP(GM$1,Conditions!$A:$CT,MATCH($B60&amp;"_m2",Conditions!$S$1:$CT$1,0)+Conditions!$Q$2,FALSE))+VLOOKUP(GM$1,Conditions!$A:$CT,MATCH($B60&amp;"_b",Conditions!$S$1:$CT$1,0)+Conditions!$Q$2,FALSE),"")</f>
        <v/>
      </c>
      <c r="GN60" s="15" t="str">
        <f>IF(GN33,GN44*(VLOOKUP(GN$1,Conditions!$A:$CT,MATCH($B60&amp;"_m1",Conditions!$S$1:$CT$1,0)+Conditions!$Q$2,FALSE)*GN$19+GN$18*VLOOKUP(GN$1,Conditions!$A:$CT,MATCH($B60&amp;"_m2",Conditions!$S$1:$CT$1,0)+Conditions!$Q$2,FALSE))+VLOOKUP(GN$1,Conditions!$A:$CT,MATCH($B60&amp;"_b",Conditions!$S$1:$CT$1,0)+Conditions!$Q$2,FALSE),"")</f>
        <v/>
      </c>
      <c r="GO60" s="15" t="str">
        <f>IF(GO33,GO44*(VLOOKUP(GO$1,Conditions!$A:$CT,MATCH($B60&amp;"_m1",Conditions!$S$1:$CT$1,0)+Conditions!$Q$2,FALSE)*GO$19+GO$18*VLOOKUP(GO$1,Conditions!$A:$CT,MATCH($B60&amp;"_m2",Conditions!$S$1:$CT$1,0)+Conditions!$Q$2,FALSE))+VLOOKUP(GO$1,Conditions!$A:$CT,MATCH($B60&amp;"_b",Conditions!$S$1:$CT$1,0)+Conditions!$Q$2,FALSE),"")</f>
        <v/>
      </c>
      <c r="GP60" s="15" t="str">
        <f>IF(GP33,GP44*(VLOOKUP(GP$1,Conditions!$A:$CT,MATCH($B60&amp;"_m1",Conditions!$S$1:$CT$1,0)+Conditions!$Q$2,FALSE)*GP$19+GP$18*VLOOKUP(GP$1,Conditions!$A:$CT,MATCH($B60&amp;"_m2",Conditions!$S$1:$CT$1,0)+Conditions!$Q$2,FALSE))+VLOOKUP(GP$1,Conditions!$A:$CT,MATCH($B60&amp;"_b",Conditions!$S$1:$CT$1,0)+Conditions!$Q$2,FALSE),"")</f>
        <v/>
      </c>
      <c r="GQ60" s="15" t="str">
        <f>IF(GQ33,GQ44*(VLOOKUP(GQ$1,Conditions!$A:$CT,MATCH($B60&amp;"_m1",Conditions!$S$1:$CT$1,0)+Conditions!$Q$2,FALSE)*GQ$19+GQ$18*VLOOKUP(GQ$1,Conditions!$A:$CT,MATCH($B60&amp;"_m2",Conditions!$S$1:$CT$1,0)+Conditions!$Q$2,FALSE))+VLOOKUP(GQ$1,Conditions!$A:$CT,MATCH($B60&amp;"_b",Conditions!$S$1:$CT$1,0)+Conditions!$Q$2,FALSE),"")</f>
        <v/>
      </c>
      <c r="GR60" s="15" t="str">
        <f>IF(GR33,GR44*(VLOOKUP(GR$1,Conditions!$A:$CT,MATCH($B60&amp;"_m1",Conditions!$S$1:$CT$1,0)+Conditions!$Q$2,FALSE)*GR$19+GR$18*VLOOKUP(GR$1,Conditions!$A:$CT,MATCH($B60&amp;"_m2",Conditions!$S$1:$CT$1,0)+Conditions!$Q$2,FALSE))+VLOOKUP(GR$1,Conditions!$A:$CT,MATCH($B60&amp;"_b",Conditions!$S$1:$CT$1,0)+Conditions!$Q$2,FALSE),"")</f>
        <v/>
      </c>
      <c r="GS60" s="15" t="str">
        <f>IF(GS33,GS44*(VLOOKUP(GS$1,Conditions!$A:$CT,MATCH($B60&amp;"_m1",Conditions!$S$1:$CT$1,0)+Conditions!$Q$2,FALSE)*GS$19+GS$18*VLOOKUP(GS$1,Conditions!$A:$CT,MATCH($B60&amp;"_m2",Conditions!$S$1:$CT$1,0)+Conditions!$Q$2,FALSE))+VLOOKUP(GS$1,Conditions!$A:$CT,MATCH($B60&amp;"_b",Conditions!$S$1:$CT$1,0)+Conditions!$Q$2,FALSE),"")</f>
        <v/>
      </c>
      <c r="GT60" s="15" t="str">
        <f>IF(GT33,GT44*(VLOOKUP(GT$1,Conditions!$A:$CT,MATCH($B60&amp;"_m1",Conditions!$S$1:$CT$1,0)+Conditions!$Q$2,FALSE)*GT$19+GT$18*VLOOKUP(GT$1,Conditions!$A:$CT,MATCH($B60&amp;"_m2",Conditions!$S$1:$CT$1,0)+Conditions!$Q$2,FALSE))+VLOOKUP(GT$1,Conditions!$A:$CT,MATCH($B60&amp;"_b",Conditions!$S$1:$CT$1,0)+Conditions!$Q$2,FALSE),"")</f>
        <v/>
      </c>
      <c r="GU60" s="15" t="str">
        <f>IF(GU33,GU44*(VLOOKUP(GU$1,Conditions!$A:$CT,MATCH($B60&amp;"_m1",Conditions!$S$1:$CT$1,0)+Conditions!$Q$2,FALSE)*GU$19+GU$18*VLOOKUP(GU$1,Conditions!$A:$CT,MATCH($B60&amp;"_m2",Conditions!$S$1:$CT$1,0)+Conditions!$Q$2,FALSE))+VLOOKUP(GU$1,Conditions!$A:$CT,MATCH($B60&amp;"_b",Conditions!$S$1:$CT$1,0)+Conditions!$Q$2,FALSE),"")</f>
        <v/>
      </c>
      <c r="GV60" s="15" t="str">
        <f>IF(GV33,GV44*(VLOOKUP(GV$1,Conditions!$A:$CT,MATCH($B60&amp;"_m1",Conditions!$S$1:$CT$1,0)+Conditions!$Q$2,FALSE)*GV$19+GV$18*VLOOKUP(GV$1,Conditions!$A:$CT,MATCH($B60&amp;"_m2",Conditions!$S$1:$CT$1,0)+Conditions!$Q$2,FALSE))+VLOOKUP(GV$1,Conditions!$A:$CT,MATCH($B60&amp;"_b",Conditions!$S$1:$CT$1,0)+Conditions!$Q$2,FALSE),"")</f>
        <v/>
      </c>
      <c r="GW60" s="15" t="str">
        <f>IF(GW33,GW44*(VLOOKUP(GW$1,Conditions!$A:$CT,MATCH($B60&amp;"_m1",Conditions!$S$1:$CT$1,0)+Conditions!$Q$2,FALSE)*GW$19+GW$18*VLOOKUP(GW$1,Conditions!$A:$CT,MATCH($B60&amp;"_m2",Conditions!$S$1:$CT$1,0)+Conditions!$Q$2,FALSE))+VLOOKUP(GW$1,Conditions!$A:$CT,MATCH($B60&amp;"_b",Conditions!$S$1:$CT$1,0)+Conditions!$Q$2,FALSE),"")</f>
        <v/>
      </c>
      <c r="GX60" s="15" t="str">
        <f>IF(GX33,GX44*(VLOOKUP(GX$1,Conditions!$A:$CT,MATCH($B60&amp;"_m1",Conditions!$S$1:$CT$1,0)+Conditions!$Q$2,FALSE)*GX$19+GX$18*VLOOKUP(GX$1,Conditions!$A:$CT,MATCH($B60&amp;"_m2",Conditions!$S$1:$CT$1,0)+Conditions!$Q$2,FALSE))+VLOOKUP(GX$1,Conditions!$A:$CT,MATCH($B60&amp;"_b",Conditions!$S$1:$CT$1,0)+Conditions!$Q$2,FALSE),"")</f>
        <v/>
      </c>
      <c r="GY60" s="15" t="str">
        <f>IF(GY33,GY44*(VLOOKUP(GY$1,Conditions!$A:$CT,MATCH($B60&amp;"_m1",Conditions!$S$1:$CT$1,0)+Conditions!$Q$2,FALSE)*GY$19+GY$18*VLOOKUP(GY$1,Conditions!$A:$CT,MATCH($B60&amp;"_m2",Conditions!$S$1:$CT$1,0)+Conditions!$Q$2,FALSE))+VLOOKUP(GY$1,Conditions!$A:$CT,MATCH($B60&amp;"_b",Conditions!$S$1:$CT$1,0)+Conditions!$Q$2,FALSE),"")</f>
        <v/>
      </c>
      <c r="GZ60" s="15" t="str">
        <f>IF(GZ33,GZ44*(VLOOKUP(GZ$1,Conditions!$A:$CT,MATCH($B60&amp;"_m1",Conditions!$S$1:$CT$1,0)+Conditions!$Q$2,FALSE)*GZ$19+GZ$18*VLOOKUP(GZ$1,Conditions!$A:$CT,MATCH($B60&amp;"_m2",Conditions!$S$1:$CT$1,0)+Conditions!$Q$2,FALSE))+VLOOKUP(GZ$1,Conditions!$A:$CT,MATCH($B60&amp;"_b",Conditions!$S$1:$CT$1,0)+Conditions!$Q$2,FALSE),"")</f>
        <v/>
      </c>
      <c r="HA60" s="15" t="str">
        <f>IF(HA33,HA44*(VLOOKUP(HA$1,Conditions!$A:$CT,MATCH($B60&amp;"_m1",Conditions!$S$1:$CT$1,0)+Conditions!$Q$2,FALSE)*HA$19+HA$18*VLOOKUP(HA$1,Conditions!$A:$CT,MATCH($B60&amp;"_m2",Conditions!$S$1:$CT$1,0)+Conditions!$Q$2,FALSE))+VLOOKUP(HA$1,Conditions!$A:$CT,MATCH($B60&amp;"_b",Conditions!$S$1:$CT$1,0)+Conditions!$Q$2,FALSE),"")</f>
        <v/>
      </c>
      <c r="HB60" s="15" t="str">
        <f>IF(HB33,HB44*(VLOOKUP(HB$1,Conditions!$A:$CT,MATCH($B60&amp;"_m1",Conditions!$S$1:$CT$1,0)+Conditions!$Q$2,FALSE)*HB$19+HB$18*VLOOKUP(HB$1,Conditions!$A:$CT,MATCH($B60&amp;"_m2",Conditions!$S$1:$CT$1,0)+Conditions!$Q$2,FALSE))+VLOOKUP(HB$1,Conditions!$A:$CT,MATCH($B60&amp;"_b",Conditions!$S$1:$CT$1,0)+Conditions!$Q$2,FALSE),"")</f>
        <v/>
      </c>
      <c r="HC60" s="15" t="str">
        <f>IF(HC33,HC44*(VLOOKUP(HC$1,Conditions!$A:$CT,MATCH($B60&amp;"_m1",Conditions!$S$1:$CT$1,0)+Conditions!$Q$2,FALSE)*HC$19+HC$18*VLOOKUP(HC$1,Conditions!$A:$CT,MATCH($B60&amp;"_m2",Conditions!$S$1:$CT$1,0)+Conditions!$Q$2,FALSE))+VLOOKUP(HC$1,Conditions!$A:$CT,MATCH($B60&amp;"_b",Conditions!$S$1:$CT$1,0)+Conditions!$Q$2,FALSE),"")</f>
        <v/>
      </c>
      <c r="HD60" s="15" t="str">
        <f>IF(HD33,HD44*(VLOOKUP(HD$1,Conditions!$A:$CT,MATCH($B60&amp;"_m1",Conditions!$S$1:$CT$1,0)+Conditions!$Q$2,FALSE)*HD$19+HD$18*VLOOKUP(HD$1,Conditions!$A:$CT,MATCH($B60&amp;"_m2",Conditions!$S$1:$CT$1,0)+Conditions!$Q$2,FALSE))+VLOOKUP(HD$1,Conditions!$A:$CT,MATCH($B60&amp;"_b",Conditions!$S$1:$CT$1,0)+Conditions!$Q$2,FALSE),"")</f>
        <v/>
      </c>
      <c r="HE60" s="15" t="str">
        <f>IF(HE33,HE44*(VLOOKUP(HE$1,Conditions!$A:$CT,MATCH($B60&amp;"_m1",Conditions!$S$1:$CT$1,0)+Conditions!$Q$2,FALSE)*HE$19+HE$18*VLOOKUP(HE$1,Conditions!$A:$CT,MATCH($B60&amp;"_m2",Conditions!$S$1:$CT$1,0)+Conditions!$Q$2,FALSE))+VLOOKUP(HE$1,Conditions!$A:$CT,MATCH($B60&amp;"_b",Conditions!$S$1:$CT$1,0)+Conditions!$Q$2,FALSE),"")</f>
        <v/>
      </c>
      <c r="HF60" s="15" t="str">
        <f>IF(HF33,HF44*(VLOOKUP(HF$1,Conditions!$A:$CT,MATCH($B60&amp;"_m1",Conditions!$S$1:$CT$1,0)+Conditions!$Q$2,FALSE)*HF$19+HF$18*VLOOKUP(HF$1,Conditions!$A:$CT,MATCH($B60&amp;"_m2",Conditions!$S$1:$CT$1,0)+Conditions!$Q$2,FALSE))+VLOOKUP(HF$1,Conditions!$A:$CT,MATCH($B60&amp;"_b",Conditions!$S$1:$CT$1,0)+Conditions!$Q$2,FALSE),"")</f>
        <v/>
      </c>
      <c r="HG60" s="15" t="str">
        <f>IF(HG33,HG44*(VLOOKUP(HG$1,Conditions!$A:$CT,MATCH($B60&amp;"_m1",Conditions!$S$1:$CT$1,0)+Conditions!$Q$2,FALSE)*HG$19+HG$18*VLOOKUP(HG$1,Conditions!$A:$CT,MATCH($B60&amp;"_m2",Conditions!$S$1:$CT$1,0)+Conditions!$Q$2,FALSE))+VLOOKUP(HG$1,Conditions!$A:$CT,MATCH($B60&amp;"_b",Conditions!$S$1:$CT$1,0)+Conditions!$Q$2,FALSE),"")</f>
        <v/>
      </c>
      <c r="HH60" s="15" t="str">
        <f>IF(HH33,HH44*(VLOOKUP(HH$1,Conditions!$A:$CT,MATCH($B60&amp;"_m1",Conditions!$S$1:$CT$1,0)+Conditions!$Q$2,FALSE)*HH$19+HH$18*VLOOKUP(HH$1,Conditions!$A:$CT,MATCH($B60&amp;"_m2",Conditions!$S$1:$CT$1,0)+Conditions!$Q$2,FALSE))+VLOOKUP(HH$1,Conditions!$A:$CT,MATCH($B60&amp;"_b",Conditions!$S$1:$CT$1,0)+Conditions!$Q$2,FALSE),"")</f>
        <v/>
      </c>
      <c r="HI60" s="15" t="str">
        <f>IF(HI33,HI44*(VLOOKUP(HI$1,Conditions!$A:$CT,MATCH($B60&amp;"_m1",Conditions!$S$1:$CT$1,0)+Conditions!$Q$2,FALSE)*HI$19+HI$18*VLOOKUP(HI$1,Conditions!$A:$CT,MATCH($B60&amp;"_m2",Conditions!$S$1:$CT$1,0)+Conditions!$Q$2,FALSE))+VLOOKUP(HI$1,Conditions!$A:$CT,MATCH($B60&amp;"_b",Conditions!$S$1:$CT$1,0)+Conditions!$Q$2,FALSE),"")</f>
        <v/>
      </c>
      <c r="HJ60" s="15" t="str">
        <f>IF(HJ33,HJ44*(VLOOKUP(HJ$1,Conditions!$A:$CT,MATCH($B60&amp;"_m1",Conditions!$S$1:$CT$1,0)+Conditions!$Q$2,FALSE)*HJ$19+HJ$18*VLOOKUP(HJ$1,Conditions!$A:$CT,MATCH($B60&amp;"_m2",Conditions!$S$1:$CT$1,0)+Conditions!$Q$2,FALSE))+VLOOKUP(HJ$1,Conditions!$A:$CT,MATCH($B60&amp;"_b",Conditions!$S$1:$CT$1,0)+Conditions!$Q$2,FALSE),"")</f>
        <v/>
      </c>
    </row>
    <row r="61" spans="1:218" s="7" customFormat="1" x14ac:dyDescent="0.2">
      <c r="A61" s="8"/>
      <c r="B61" s="21" t="str">
        <f>CONCATENATE(B34,"_",$C$58)</f>
        <v>methane_TCD</v>
      </c>
      <c r="C61" s="11">
        <v>2</v>
      </c>
      <c r="D61" s="11"/>
      <c r="E61" s="15" t="str">
        <f>IF(E34,E45*(VLOOKUP(E$1,Conditions!$A:$CT,MATCH($B61&amp;"_m1",Conditions!$S$1:$CT$1,0)+Conditions!$Q$2,FALSE)*E$19+E$18*VLOOKUP(E$1,Conditions!$A:$CT,MATCH($B61&amp;"_m2",Conditions!$S$1:$CT$1,0)+Conditions!$Q$2,FALSE))+VLOOKUP(E$1,Conditions!$A:$CT,MATCH($B61&amp;"_b",Conditions!$S$1:$CT$1,0)+Conditions!$Q$2,FALSE),"")</f>
        <v/>
      </c>
      <c r="F61" s="15" t="str">
        <f>IF(F34,F45*(VLOOKUP(F$1,Conditions!$A:$CT,MATCH($B61&amp;"_m1",Conditions!$S$1:$CT$1,0)+Conditions!$Q$2,FALSE)*F$19+F$18*VLOOKUP(F$1,Conditions!$A:$CT,MATCH($B61&amp;"_m2",Conditions!$S$1:$CT$1,0)+Conditions!$Q$2,FALSE))+VLOOKUP(F$1,Conditions!$A:$CT,MATCH($B61&amp;"_b",Conditions!$S$1:$CT$1,0)+Conditions!$Q$2,FALSE),"")</f>
        <v/>
      </c>
      <c r="G61" s="15" t="str">
        <f>IF(G34,G45*(VLOOKUP(G$1,Conditions!$A:$CT,MATCH($B61&amp;"_m1",Conditions!$S$1:$CT$1,0)+Conditions!$Q$2,FALSE)*G$19+G$18*VLOOKUP(G$1,Conditions!$A:$CT,MATCH($B61&amp;"_m2",Conditions!$S$1:$CT$1,0)+Conditions!$Q$2,FALSE))+VLOOKUP(G$1,Conditions!$A:$CT,MATCH($B61&amp;"_b",Conditions!$S$1:$CT$1,0)+Conditions!$Q$2,FALSE),"")</f>
        <v/>
      </c>
      <c r="H61" s="15" t="str">
        <f>IF(H34,H45*(VLOOKUP(H$1,Conditions!$A:$CT,MATCH($B61&amp;"_m1",Conditions!$S$1:$CT$1,0)+Conditions!$Q$2,FALSE)*H$19+H$18*VLOOKUP(H$1,Conditions!$A:$CT,MATCH($B61&amp;"_m2",Conditions!$S$1:$CT$1,0)+Conditions!$Q$2,FALSE))+VLOOKUP(H$1,Conditions!$A:$CT,MATCH($B61&amp;"_b",Conditions!$S$1:$CT$1,0)+Conditions!$Q$2,FALSE),"")</f>
        <v/>
      </c>
      <c r="I61" s="15" t="str">
        <f>IF(I34,I45*(VLOOKUP(I$1,Conditions!$A:$CT,MATCH($B61&amp;"_m1",Conditions!$S$1:$CT$1,0)+Conditions!$Q$2,FALSE)*I$19+I$18*VLOOKUP(I$1,Conditions!$A:$CT,MATCH($B61&amp;"_m2",Conditions!$S$1:$CT$1,0)+Conditions!$Q$2,FALSE))+VLOOKUP(I$1,Conditions!$A:$CT,MATCH($B61&amp;"_b",Conditions!$S$1:$CT$1,0)+Conditions!$Q$2,FALSE),"")</f>
        <v/>
      </c>
      <c r="J61" s="15" t="str">
        <f>IF(J34,J45*(VLOOKUP(J$1,Conditions!$A:$CT,MATCH($B61&amp;"_m1",Conditions!$S$1:$CT$1,0)+Conditions!$Q$2,FALSE)*J$19+J$18*VLOOKUP(J$1,Conditions!$A:$CT,MATCH($B61&amp;"_m2",Conditions!$S$1:$CT$1,0)+Conditions!$Q$2,FALSE))+VLOOKUP(J$1,Conditions!$A:$CT,MATCH($B61&amp;"_b",Conditions!$S$1:$CT$1,0)+Conditions!$Q$2,FALSE),"")</f>
        <v/>
      </c>
      <c r="K61" s="15" t="str">
        <f>IF(K34,K45*(VLOOKUP(K$1,Conditions!$A:$CT,MATCH($B61&amp;"_m1",Conditions!$S$1:$CT$1,0)+Conditions!$Q$2,FALSE)*K$19+K$18*VLOOKUP(K$1,Conditions!$A:$CT,MATCH($B61&amp;"_m2",Conditions!$S$1:$CT$1,0)+Conditions!$Q$2,FALSE))+VLOOKUP(K$1,Conditions!$A:$CT,MATCH($B61&amp;"_b",Conditions!$S$1:$CT$1,0)+Conditions!$Q$2,FALSE),"")</f>
        <v/>
      </c>
      <c r="L61" s="15" t="str">
        <f>IF(L34,L45*(VLOOKUP(L$1,Conditions!$A:$CT,MATCH($B61&amp;"_m1",Conditions!$S$1:$CT$1,0)+Conditions!$Q$2,FALSE)*L$19+L$18*VLOOKUP(L$1,Conditions!$A:$CT,MATCH($B61&amp;"_m2",Conditions!$S$1:$CT$1,0)+Conditions!$Q$2,FALSE))+VLOOKUP(L$1,Conditions!$A:$CT,MATCH($B61&amp;"_b",Conditions!$S$1:$CT$1,0)+Conditions!$Q$2,FALSE),"")</f>
        <v/>
      </c>
      <c r="M61" s="15" t="str">
        <f>IF(M34,M45*(VLOOKUP(M$1,Conditions!$A:$CT,MATCH($B61&amp;"_m1",Conditions!$S$1:$CT$1,0)+Conditions!$Q$2,FALSE)*M$19+M$18*VLOOKUP(M$1,Conditions!$A:$CT,MATCH($B61&amp;"_m2",Conditions!$S$1:$CT$1,0)+Conditions!$Q$2,FALSE))+VLOOKUP(M$1,Conditions!$A:$CT,MATCH($B61&amp;"_b",Conditions!$S$1:$CT$1,0)+Conditions!$Q$2,FALSE),"")</f>
        <v/>
      </c>
      <c r="N61" s="15" t="str">
        <f>IF(N34,N45*(VLOOKUP(N$1,Conditions!$A:$CT,MATCH($B61&amp;"_m1",Conditions!$S$1:$CT$1,0)+Conditions!$Q$2,FALSE)*N$19+N$18*VLOOKUP(N$1,Conditions!$A:$CT,MATCH($B61&amp;"_m2",Conditions!$S$1:$CT$1,0)+Conditions!$Q$2,FALSE))+VLOOKUP(N$1,Conditions!$A:$CT,MATCH($B61&amp;"_b",Conditions!$S$1:$CT$1,0)+Conditions!$Q$2,FALSE),"")</f>
        <v/>
      </c>
      <c r="O61" s="15" t="str">
        <f>IF(O34,O45*(VLOOKUP(O$1,Conditions!$A:$CT,MATCH($B61&amp;"_m1",Conditions!$S$1:$CT$1,0)+Conditions!$Q$2,FALSE)*O$19+O$18*VLOOKUP(O$1,Conditions!$A:$CT,MATCH($B61&amp;"_m2",Conditions!$S$1:$CT$1,0)+Conditions!$Q$2,FALSE))+VLOOKUP(O$1,Conditions!$A:$CT,MATCH($B61&amp;"_b",Conditions!$S$1:$CT$1,0)+Conditions!$Q$2,FALSE),"")</f>
        <v/>
      </c>
      <c r="P61" s="15" t="str">
        <f>IF(P34,P45*(VLOOKUP(P$1,Conditions!$A:$CT,MATCH($B61&amp;"_m1",Conditions!$S$1:$CT$1,0)+Conditions!$Q$2,FALSE)*P$19+P$18*VLOOKUP(P$1,Conditions!$A:$CT,MATCH($B61&amp;"_m2",Conditions!$S$1:$CT$1,0)+Conditions!$Q$2,FALSE))+VLOOKUP(P$1,Conditions!$A:$CT,MATCH($B61&amp;"_b",Conditions!$S$1:$CT$1,0)+Conditions!$Q$2,FALSE),"")</f>
        <v/>
      </c>
      <c r="Q61" s="15" t="str">
        <f>IF(Q34,Q45*(VLOOKUP(Q$1,Conditions!$A:$CT,MATCH($B61&amp;"_m1",Conditions!$S$1:$CT$1,0)+Conditions!$Q$2,FALSE)*Q$19+Q$18*VLOOKUP(Q$1,Conditions!$A:$CT,MATCH($B61&amp;"_m2",Conditions!$S$1:$CT$1,0)+Conditions!$Q$2,FALSE))+VLOOKUP(Q$1,Conditions!$A:$CT,MATCH($B61&amp;"_b",Conditions!$S$1:$CT$1,0)+Conditions!$Q$2,FALSE),"")</f>
        <v/>
      </c>
      <c r="R61" s="15" t="str">
        <f>IF(R34,R45*(VLOOKUP(R$1,Conditions!$A:$CT,MATCH($B61&amp;"_m1",Conditions!$S$1:$CT$1,0)+Conditions!$Q$2,FALSE)*R$19+R$18*VLOOKUP(R$1,Conditions!$A:$CT,MATCH($B61&amp;"_m2",Conditions!$S$1:$CT$1,0)+Conditions!$Q$2,FALSE))+VLOOKUP(R$1,Conditions!$A:$CT,MATCH($B61&amp;"_b",Conditions!$S$1:$CT$1,0)+Conditions!$Q$2,FALSE),"")</f>
        <v/>
      </c>
      <c r="S61" s="15" t="str">
        <f>IF(S34,S45*(VLOOKUP(S$1,Conditions!$A:$CT,MATCH($B61&amp;"_m1",Conditions!$S$1:$CT$1,0)+Conditions!$Q$2,FALSE)*S$19+S$18*VLOOKUP(S$1,Conditions!$A:$CT,MATCH($B61&amp;"_m2",Conditions!$S$1:$CT$1,0)+Conditions!$Q$2,FALSE))+VLOOKUP(S$1,Conditions!$A:$CT,MATCH($B61&amp;"_b",Conditions!$S$1:$CT$1,0)+Conditions!$Q$2,FALSE),"")</f>
        <v/>
      </c>
      <c r="T61" s="15" t="str">
        <f>IF(T34,T45*(VLOOKUP(T$1,Conditions!$A:$CT,MATCH($B61&amp;"_m1",Conditions!$S$1:$CT$1,0)+Conditions!$Q$2,FALSE)*T$19+T$18*VLOOKUP(T$1,Conditions!$A:$CT,MATCH($B61&amp;"_m2",Conditions!$S$1:$CT$1,0)+Conditions!$Q$2,FALSE))+VLOOKUP(T$1,Conditions!$A:$CT,MATCH($B61&amp;"_b",Conditions!$S$1:$CT$1,0)+Conditions!$Q$2,FALSE),"")</f>
        <v/>
      </c>
      <c r="U61" s="15" t="str">
        <f>IF(U34,U45*(VLOOKUP(U$1,Conditions!$A:$CT,MATCH($B61&amp;"_m1",Conditions!$S$1:$CT$1,0)+Conditions!$Q$2,FALSE)*U$19+U$18*VLOOKUP(U$1,Conditions!$A:$CT,MATCH($B61&amp;"_m2",Conditions!$S$1:$CT$1,0)+Conditions!$Q$2,FALSE))+VLOOKUP(U$1,Conditions!$A:$CT,MATCH($B61&amp;"_b",Conditions!$S$1:$CT$1,0)+Conditions!$Q$2,FALSE),"")</f>
        <v/>
      </c>
      <c r="V61" s="15" t="str">
        <f>IF(V34,V45*(VLOOKUP(V$1,Conditions!$A:$CT,MATCH($B61&amp;"_m1",Conditions!$S$1:$CT$1,0)+Conditions!$Q$2,FALSE)*V$19+V$18*VLOOKUP(V$1,Conditions!$A:$CT,MATCH($B61&amp;"_m2",Conditions!$S$1:$CT$1,0)+Conditions!$Q$2,FALSE))+VLOOKUP(V$1,Conditions!$A:$CT,MATCH($B61&amp;"_b",Conditions!$S$1:$CT$1,0)+Conditions!$Q$2,FALSE),"")</f>
        <v/>
      </c>
      <c r="W61" s="15" t="str">
        <f>IF(W34,W45*(VLOOKUP(W$1,Conditions!$A:$CT,MATCH($B61&amp;"_m1",Conditions!$S$1:$CT$1,0)+Conditions!$Q$2,FALSE)*W$19+W$18*VLOOKUP(W$1,Conditions!$A:$CT,MATCH($B61&amp;"_m2",Conditions!$S$1:$CT$1,0)+Conditions!$Q$2,FALSE))+VLOOKUP(W$1,Conditions!$A:$CT,MATCH($B61&amp;"_b",Conditions!$S$1:$CT$1,0)+Conditions!$Q$2,FALSE),"")</f>
        <v/>
      </c>
      <c r="X61" s="15">
        <f>IF(X34,X45*(VLOOKUP(X$1,Conditions!$A:$CT,MATCH($B61&amp;"_m1",Conditions!$S$1:$CT$1,0)+Conditions!$Q$2,FALSE)*X$19+X$18*VLOOKUP(X$1,Conditions!$A:$CT,MATCH($B61&amp;"_m2",Conditions!$S$1:$CT$1,0)+Conditions!$Q$2,FALSE))+VLOOKUP(X$1,Conditions!$A:$CT,MATCH($B61&amp;"_b",Conditions!$S$1:$CT$1,0)+Conditions!$Q$2,FALSE),"")</f>
        <v>4.03768655577869E-6</v>
      </c>
      <c r="Y61" s="15">
        <f>IF(Y34,Y45*(VLOOKUP(Y$1,Conditions!$A:$CT,MATCH($B61&amp;"_m1",Conditions!$S$1:$CT$1,0)+Conditions!$Q$2,FALSE)*Y$19+Y$18*VLOOKUP(Y$1,Conditions!$A:$CT,MATCH($B61&amp;"_m2",Conditions!$S$1:$CT$1,0)+Conditions!$Q$2,FALSE))+VLOOKUP(Y$1,Conditions!$A:$CT,MATCH($B61&amp;"_b",Conditions!$S$1:$CT$1,0)+Conditions!$Q$2,FALSE),"")</f>
        <v>4.5081758704462019E-6</v>
      </c>
      <c r="Z61" s="15">
        <f>IF(Z34,Z45*(VLOOKUP(Z$1,Conditions!$A:$CT,MATCH($B61&amp;"_m1",Conditions!$S$1:$CT$1,0)+Conditions!$Q$2,FALSE)*Z$19+Z$18*VLOOKUP(Z$1,Conditions!$A:$CT,MATCH($B61&amp;"_m2",Conditions!$S$1:$CT$1,0)+Conditions!$Q$2,FALSE))+VLOOKUP(Z$1,Conditions!$A:$CT,MATCH($B61&amp;"_b",Conditions!$S$1:$CT$1,0)+Conditions!$Q$2,FALSE),"")</f>
        <v>5.3874509831035204E-6</v>
      </c>
      <c r="AA61" s="15" t="str">
        <f>IF(AA34,AA45*(VLOOKUP(AA$1,Conditions!$A:$CT,MATCH($B61&amp;"_m1",Conditions!$S$1:$CT$1,0)+Conditions!$Q$2,FALSE)*AA$19+AA$18*VLOOKUP(AA$1,Conditions!$A:$CT,MATCH($B61&amp;"_m2",Conditions!$S$1:$CT$1,0)+Conditions!$Q$2,FALSE))+VLOOKUP(AA$1,Conditions!$A:$CT,MATCH($B61&amp;"_b",Conditions!$S$1:$CT$1,0)+Conditions!$Q$2,FALSE),"")</f>
        <v/>
      </c>
      <c r="AB61" s="15" t="str">
        <f>IF(AB34,AB45*(VLOOKUP(AB$1,Conditions!$A:$CT,MATCH($B61&amp;"_m1",Conditions!$S$1:$CT$1,0)+Conditions!$Q$2,FALSE)*AB$19+AB$18*VLOOKUP(AB$1,Conditions!$A:$CT,MATCH($B61&amp;"_m2",Conditions!$S$1:$CT$1,0)+Conditions!$Q$2,FALSE))+VLOOKUP(AB$1,Conditions!$A:$CT,MATCH($B61&amp;"_b",Conditions!$S$1:$CT$1,0)+Conditions!$Q$2,FALSE),"")</f>
        <v/>
      </c>
      <c r="AC61" s="15" t="str">
        <f>IF(AC34,AC45*(VLOOKUP(AC$1,Conditions!$A:$CT,MATCH($B61&amp;"_m1",Conditions!$S$1:$CT$1,0)+Conditions!$Q$2,FALSE)*AC$19+AC$18*VLOOKUP(AC$1,Conditions!$A:$CT,MATCH($B61&amp;"_m2",Conditions!$S$1:$CT$1,0)+Conditions!$Q$2,FALSE))+VLOOKUP(AC$1,Conditions!$A:$CT,MATCH($B61&amp;"_b",Conditions!$S$1:$CT$1,0)+Conditions!$Q$2,FALSE),"")</f>
        <v/>
      </c>
      <c r="AD61" s="15" t="str">
        <f>IF(AD34,AD45*(VLOOKUP(AD$1,Conditions!$A:$CT,MATCH($B61&amp;"_m1",Conditions!$S$1:$CT$1,0)+Conditions!$Q$2,FALSE)*AD$19+AD$18*VLOOKUP(AD$1,Conditions!$A:$CT,MATCH($B61&amp;"_m2",Conditions!$S$1:$CT$1,0)+Conditions!$Q$2,FALSE))+VLOOKUP(AD$1,Conditions!$A:$CT,MATCH($B61&amp;"_b",Conditions!$S$1:$CT$1,0)+Conditions!$Q$2,FALSE),"")</f>
        <v/>
      </c>
      <c r="AE61" s="15" t="str">
        <f>IF(AE34,AE45*(VLOOKUP(AE$1,Conditions!$A:$CT,MATCH($B61&amp;"_m1",Conditions!$S$1:$CT$1,0)+Conditions!$Q$2,FALSE)*AE$19+AE$18*VLOOKUP(AE$1,Conditions!$A:$CT,MATCH($B61&amp;"_m2",Conditions!$S$1:$CT$1,0)+Conditions!$Q$2,FALSE))+VLOOKUP(AE$1,Conditions!$A:$CT,MATCH($B61&amp;"_b",Conditions!$S$1:$CT$1,0)+Conditions!$Q$2,FALSE),"")</f>
        <v/>
      </c>
      <c r="AF61" s="15" t="str">
        <f>IF(AF34,AF45*(VLOOKUP(AF$1,Conditions!$A:$CT,MATCH($B61&amp;"_m1",Conditions!$S$1:$CT$1,0)+Conditions!$Q$2,FALSE)*AF$19+AF$18*VLOOKUP(AF$1,Conditions!$A:$CT,MATCH($B61&amp;"_m2",Conditions!$S$1:$CT$1,0)+Conditions!$Q$2,FALSE))+VLOOKUP(AF$1,Conditions!$A:$CT,MATCH($B61&amp;"_b",Conditions!$S$1:$CT$1,0)+Conditions!$Q$2,FALSE),"")</f>
        <v/>
      </c>
      <c r="AG61" s="15" t="str">
        <f>IF(AG34,AG45*(VLOOKUP(AG$1,Conditions!$A:$CT,MATCH($B61&amp;"_m1",Conditions!$S$1:$CT$1,0)+Conditions!$Q$2,FALSE)*AG$19+AG$18*VLOOKUP(AG$1,Conditions!$A:$CT,MATCH($B61&amp;"_m2",Conditions!$S$1:$CT$1,0)+Conditions!$Q$2,FALSE))+VLOOKUP(AG$1,Conditions!$A:$CT,MATCH($B61&amp;"_b",Conditions!$S$1:$CT$1,0)+Conditions!$Q$2,FALSE),"")</f>
        <v/>
      </c>
      <c r="AH61" s="15" t="str">
        <f>IF(AH34,AH45*(VLOOKUP(AH$1,Conditions!$A:$CT,MATCH($B61&amp;"_m1",Conditions!$S$1:$CT$1,0)+Conditions!$Q$2,FALSE)*AH$19+AH$18*VLOOKUP(AH$1,Conditions!$A:$CT,MATCH($B61&amp;"_m2",Conditions!$S$1:$CT$1,0)+Conditions!$Q$2,FALSE))+VLOOKUP(AH$1,Conditions!$A:$CT,MATCH($B61&amp;"_b",Conditions!$S$1:$CT$1,0)+Conditions!$Q$2,FALSE),"")</f>
        <v/>
      </c>
      <c r="AI61" s="15" t="str">
        <f>IF(AI34,AI45*(VLOOKUP(AI$1,Conditions!$A:$CT,MATCH($B61&amp;"_m1",Conditions!$S$1:$CT$1,0)+Conditions!$Q$2,FALSE)*AI$19+AI$18*VLOOKUP(AI$1,Conditions!$A:$CT,MATCH($B61&amp;"_m2",Conditions!$S$1:$CT$1,0)+Conditions!$Q$2,FALSE))+VLOOKUP(AI$1,Conditions!$A:$CT,MATCH($B61&amp;"_b",Conditions!$S$1:$CT$1,0)+Conditions!$Q$2,FALSE),"")</f>
        <v/>
      </c>
      <c r="AJ61" s="15" t="str">
        <f>IF(AJ34,AJ45*(VLOOKUP(AJ$1,Conditions!$A:$CT,MATCH($B61&amp;"_m1",Conditions!$S$1:$CT$1,0)+Conditions!$Q$2,FALSE)*AJ$19+AJ$18*VLOOKUP(AJ$1,Conditions!$A:$CT,MATCH($B61&amp;"_m2",Conditions!$S$1:$CT$1,0)+Conditions!$Q$2,FALSE))+VLOOKUP(AJ$1,Conditions!$A:$CT,MATCH($B61&amp;"_b",Conditions!$S$1:$CT$1,0)+Conditions!$Q$2,FALSE),"")</f>
        <v/>
      </c>
      <c r="AK61" s="15" t="str">
        <f>IF(AK34,AK45*(VLOOKUP(AK$1,Conditions!$A:$CT,MATCH($B61&amp;"_m1",Conditions!$S$1:$CT$1,0)+Conditions!$Q$2,FALSE)*AK$19+AK$18*VLOOKUP(AK$1,Conditions!$A:$CT,MATCH($B61&amp;"_m2",Conditions!$S$1:$CT$1,0)+Conditions!$Q$2,FALSE))+VLOOKUP(AK$1,Conditions!$A:$CT,MATCH($B61&amp;"_b",Conditions!$S$1:$CT$1,0)+Conditions!$Q$2,FALSE),"")</f>
        <v/>
      </c>
      <c r="AL61" s="15" t="str">
        <f>IF(AL34,AL45*(VLOOKUP(AL$1,Conditions!$A:$CT,MATCH($B61&amp;"_m1",Conditions!$S$1:$CT$1,0)+Conditions!$Q$2,FALSE)*AL$19+AL$18*VLOOKUP(AL$1,Conditions!$A:$CT,MATCH($B61&amp;"_m2",Conditions!$S$1:$CT$1,0)+Conditions!$Q$2,FALSE))+VLOOKUP(AL$1,Conditions!$A:$CT,MATCH($B61&amp;"_b",Conditions!$S$1:$CT$1,0)+Conditions!$Q$2,FALSE),"")</f>
        <v/>
      </c>
      <c r="AM61" s="15" t="str">
        <f>IF(AM34,AM45*(VLOOKUP(AM$1,Conditions!$A:$CT,MATCH($B61&amp;"_m1",Conditions!$S$1:$CT$1,0)+Conditions!$Q$2,FALSE)*AM$19+AM$18*VLOOKUP(AM$1,Conditions!$A:$CT,MATCH($B61&amp;"_m2",Conditions!$S$1:$CT$1,0)+Conditions!$Q$2,FALSE))+VLOOKUP(AM$1,Conditions!$A:$CT,MATCH($B61&amp;"_b",Conditions!$S$1:$CT$1,0)+Conditions!$Q$2,FALSE),"")</f>
        <v/>
      </c>
      <c r="AN61" s="15" t="str">
        <f>IF(AN34,AN45*(VLOOKUP(AN$1,Conditions!$A:$CT,MATCH($B61&amp;"_m1",Conditions!$S$1:$CT$1,0)+Conditions!$Q$2,FALSE)*AN$19+AN$18*VLOOKUP(AN$1,Conditions!$A:$CT,MATCH($B61&amp;"_m2",Conditions!$S$1:$CT$1,0)+Conditions!$Q$2,FALSE))+VLOOKUP(AN$1,Conditions!$A:$CT,MATCH($B61&amp;"_b",Conditions!$S$1:$CT$1,0)+Conditions!$Q$2,FALSE),"")</f>
        <v/>
      </c>
      <c r="AO61" s="15" t="str">
        <f>IF(AO34,AO45*(VLOOKUP(AO$1,Conditions!$A:$CT,MATCH($B61&amp;"_m1",Conditions!$S$1:$CT$1,0)+Conditions!$Q$2,FALSE)*AO$19+AO$18*VLOOKUP(AO$1,Conditions!$A:$CT,MATCH($B61&amp;"_m2",Conditions!$S$1:$CT$1,0)+Conditions!$Q$2,FALSE))+VLOOKUP(AO$1,Conditions!$A:$CT,MATCH($B61&amp;"_b",Conditions!$S$1:$CT$1,0)+Conditions!$Q$2,FALSE),"")</f>
        <v/>
      </c>
      <c r="AP61" s="15" t="str">
        <f>IF(AP34,AP45*(VLOOKUP(AP$1,Conditions!$A:$CT,MATCH($B61&amp;"_m1",Conditions!$S$1:$CT$1,0)+Conditions!$Q$2,FALSE)*AP$19+AP$18*VLOOKUP(AP$1,Conditions!$A:$CT,MATCH($B61&amp;"_m2",Conditions!$S$1:$CT$1,0)+Conditions!$Q$2,FALSE))+VLOOKUP(AP$1,Conditions!$A:$CT,MATCH($B61&amp;"_b",Conditions!$S$1:$CT$1,0)+Conditions!$Q$2,FALSE),"")</f>
        <v/>
      </c>
      <c r="AQ61" s="15" t="str">
        <f>IF(AQ34,AQ45*(VLOOKUP(AQ$1,Conditions!$A:$CT,MATCH($B61&amp;"_m1",Conditions!$S$1:$CT$1,0)+Conditions!$Q$2,FALSE)*AQ$19+AQ$18*VLOOKUP(AQ$1,Conditions!$A:$CT,MATCH($B61&amp;"_m2",Conditions!$S$1:$CT$1,0)+Conditions!$Q$2,FALSE))+VLOOKUP(AQ$1,Conditions!$A:$CT,MATCH($B61&amp;"_b",Conditions!$S$1:$CT$1,0)+Conditions!$Q$2,FALSE),"")</f>
        <v/>
      </c>
      <c r="AR61" s="15" t="str">
        <f>IF(AR34,AR45*(VLOOKUP(AR$1,Conditions!$A:$CT,MATCH($B61&amp;"_m1",Conditions!$S$1:$CT$1,0)+Conditions!$Q$2,FALSE)*AR$19+AR$18*VLOOKUP(AR$1,Conditions!$A:$CT,MATCH($B61&amp;"_m2",Conditions!$S$1:$CT$1,0)+Conditions!$Q$2,FALSE))+VLOOKUP(AR$1,Conditions!$A:$CT,MATCH($B61&amp;"_b",Conditions!$S$1:$CT$1,0)+Conditions!$Q$2,FALSE),"")</f>
        <v/>
      </c>
      <c r="AS61" s="15" t="str">
        <f>IF(AS34,AS45*(VLOOKUP(AS$1,Conditions!$A:$CT,MATCH($B61&amp;"_m1",Conditions!$S$1:$CT$1,0)+Conditions!$Q$2,FALSE)*AS$19+AS$18*VLOOKUP(AS$1,Conditions!$A:$CT,MATCH($B61&amp;"_m2",Conditions!$S$1:$CT$1,0)+Conditions!$Q$2,FALSE))+VLOOKUP(AS$1,Conditions!$A:$CT,MATCH($B61&amp;"_b",Conditions!$S$1:$CT$1,0)+Conditions!$Q$2,FALSE),"")</f>
        <v/>
      </c>
      <c r="AT61" s="15" t="str">
        <f>IF(AT34,AT45*(VLOOKUP(AT$1,Conditions!$A:$CT,MATCH($B61&amp;"_m1",Conditions!$S$1:$CT$1,0)+Conditions!$Q$2,FALSE)*AT$19+AT$18*VLOOKUP(AT$1,Conditions!$A:$CT,MATCH($B61&amp;"_m2",Conditions!$S$1:$CT$1,0)+Conditions!$Q$2,FALSE))+VLOOKUP(AT$1,Conditions!$A:$CT,MATCH($B61&amp;"_b",Conditions!$S$1:$CT$1,0)+Conditions!$Q$2,FALSE),"")</f>
        <v/>
      </c>
      <c r="AU61" s="15" t="str">
        <f>IF(AU34,AU45*(VLOOKUP(AU$1,Conditions!$A:$CT,MATCH($B61&amp;"_m1",Conditions!$S$1:$CT$1,0)+Conditions!$Q$2,FALSE)*AU$19+AU$18*VLOOKUP(AU$1,Conditions!$A:$CT,MATCH($B61&amp;"_m2",Conditions!$S$1:$CT$1,0)+Conditions!$Q$2,FALSE))+VLOOKUP(AU$1,Conditions!$A:$CT,MATCH($B61&amp;"_b",Conditions!$S$1:$CT$1,0)+Conditions!$Q$2,FALSE),"")</f>
        <v/>
      </c>
      <c r="AV61" s="15" t="str">
        <f>IF(AV34,AV45*(VLOOKUP(AV$1,Conditions!$A:$CT,MATCH($B61&amp;"_m1",Conditions!$S$1:$CT$1,0)+Conditions!$Q$2,FALSE)*AV$19+AV$18*VLOOKUP(AV$1,Conditions!$A:$CT,MATCH($B61&amp;"_m2",Conditions!$S$1:$CT$1,0)+Conditions!$Q$2,FALSE))+VLOOKUP(AV$1,Conditions!$A:$CT,MATCH($B61&amp;"_b",Conditions!$S$1:$CT$1,0)+Conditions!$Q$2,FALSE),"")</f>
        <v/>
      </c>
      <c r="AW61" s="15" t="str">
        <f>IF(AW34,AW45*(VLOOKUP(AW$1,Conditions!$A:$CT,MATCH($B61&amp;"_m1",Conditions!$S$1:$CT$1,0)+Conditions!$Q$2,FALSE)*AW$19+AW$18*VLOOKUP(AW$1,Conditions!$A:$CT,MATCH($B61&amp;"_m2",Conditions!$S$1:$CT$1,0)+Conditions!$Q$2,FALSE))+VLOOKUP(AW$1,Conditions!$A:$CT,MATCH($B61&amp;"_b",Conditions!$S$1:$CT$1,0)+Conditions!$Q$2,FALSE),"")</f>
        <v/>
      </c>
      <c r="AX61" s="15" t="str">
        <f>IF(AX34,AX45*(VLOOKUP(AX$1,Conditions!$A:$CT,MATCH($B61&amp;"_m1",Conditions!$S$1:$CT$1,0)+Conditions!$Q$2,FALSE)*AX$19+AX$18*VLOOKUP(AX$1,Conditions!$A:$CT,MATCH($B61&amp;"_m2",Conditions!$S$1:$CT$1,0)+Conditions!$Q$2,FALSE))+VLOOKUP(AX$1,Conditions!$A:$CT,MATCH($B61&amp;"_b",Conditions!$S$1:$CT$1,0)+Conditions!$Q$2,FALSE),"")</f>
        <v/>
      </c>
      <c r="AY61" s="15" t="str">
        <f>IF(AY34,AY45*(VLOOKUP(AY$1,Conditions!$A:$CT,MATCH($B61&amp;"_m1",Conditions!$S$1:$CT$1,0)+Conditions!$Q$2,FALSE)*AY$19+AY$18*VLOOKUP(AY$1,Conditions!$A:$CT,MATCH($B61&amp;"_m2",Conditions!$S$1:$CT$1,0)+Conditions!$Q$2,FALSE))+VLOOKUP(AY$1,Conditions!$A:$CT,MATCH($B61&amp;"_b",Conditions!$S$1:$CT$1,0)+Conditions!$Q$2,FALSE),"")</f>
        <v/>
      </c>
      <c r="AZ61" s="15" t="str">
        <f>IF(AZ34,AZ45*(VLOOKUP(AZ$1,Conditions!$A:$CT,MATCH($B61&amp;"_m1",Conditions!$S$1:$CT$1,0)+Conditions!$Q$2,FALSE)*AZ$19+AZ$18*VLOOKUP(AZ$1,Conditions!$A:$CT,MATCH($B61&amp;"_m2",Conditions!$S$1:$CT$1,0)+Conditions!$Q$2,FALSE))+VLOOKUP(AZ$1,Conditions!$A:$CT,MATCH($B61&amp;"_b",Conditions!$S$1:$CT$1,0)+Conditions!$Q$2,FALSE),"")</f>
        <v/>
      </c>
      <c r="BA61" s="15" t="str">
        <f>IF(BA34,BA45*(VLOOKUP(BA$1,Conditions!$A:$CT,MATCH($B61&amp;"_m1",Conditions!$S$1:$CT$1,0)+Conditions!$Q$2,FALSE)*BA$19+BA$18*VLOOKUP(BA$1,Conditions!$A:$CT,MATCH($B61&amp;"_m2",Conditions!$S$1:$CT$1,0)+Conditions!$Q$2,FALSE))+VLOOKUP(BA$1,Conditions!$A:$CT,MATCH($B61&amp;"_b",Conditions!$S$1:$CT$1,0)+Conditions!$Q$2,FALSE),"")</f>
        <v/>
      </c>
      <c r="BB61" s="15" t="str">
        <f>IF(BB34,BB45*(VLOOKUP(BB$1,Conditions!$A:$CT,MATCH($B61&amp;"_m1",Conditions!$S$1:$CT$1,0)+Conditions!$Q$2,FALSE)*BB$19+BB$18*VLOOKUP(BB$1,Conditions!$A:$CT,MATCH($B61&amp;"_m2",Conditions!$S$1:$CT$1,0)+Conditions!$Q$2,FALSE))+VLOOKUP(BB$1,Conditions!$A:$CT,MATCH($B61&amp;"_b",Conditions!$S$1:$CT$1,0)+Conditions!$Q$2,FALSE),"")</f>
        <v/>
      </c>
      <c r="BC61" s="15" t="str">
        <f>IF(BC34,BC45*(VLOOKUP(BC$1,Conditions!$A:$CT,MATCH($B61&amp;"_m1",Conditions!$S$1:$CT$1,0)+Conditions!$Q$2,FALSE)*BC$19+BC$18*VLOOKUP(BC$1,Conditions!$A:$CT,MATCH($B61&amp;"_m2",Conditions!$S$1:$CT$1,0)+Conditions!$Q$2,FALSE))+VLOOKUP(BC$1,Conditions!$A:$CT,MATCH($B61&amp;"_b",Conditions!$S$1:$CT$1,0)+Conditions!$Q$2,FALSE),"")</f>
        <v/>
      </c>
      <c r="BD61" s="15" t="str">
        <f>IF(BD34,BD45*(VLOOKUP(BD$1,Conditions!$A:$CT,MATCH($B61&amp;"_m1",Conditions!$S$1:$CT$1,0)+Conditions!$Q$2,FALSE)*BD$19+BD$18*VLOOKUP(BD$1,Conditions!$A:$CT,MATCH($B61&amp;"_m2",Conditions!$S$1:$CT$1,0)+Conditions!$Q$2,FALSE))+VLOOKUP(BD$1,Conditions!$A:$CT,MATCH($B61&amp;"_b",Conditions!$S$1:$CT$1,0)+Conditions!$Q$2,FALSE),"")</f>
        <v/>
      </c>
      <c r="BE61" s="15" t="str">
        <f>IF(BE34,BE45*(VLOOKUP(BE$1,Conditions!$A:$CT,MATCH($B61&amp;"_m1",Conditions!$S$1:$CT$1,0)+Conditions!$Q$2,FALSE)*BE$19+BE$18*VLOOKUP(BE$1,Conditions!$A:$CT,MATCH($B61&amp;"_m2",Conditions!$S$1:$CT$1,0)+Conditions!$Q$2,FALSE))+VLOOKUP(BE$1,Conditions!$A:$CT,MATCH($B61&amp;"_b",Conditions!$S$1:$CT$1,0)+Conditions!$Q$2,FALSE),"")</f>
        <v/>
      </c>
      <c r="BF61" s="15" t="str">
        <f>IF(BF34,BF45*(VLOOKUP(BF$1,Conditions!$A:$CT,MATCH($B61&amp;"_m1",Conditions!$S$1:$CT$1,0)+Conditions!$Q$2,FALSE)*BF$19+BF$18*VLOOKUP(BF$1,Conditions!$A:$CT,MATCH($B61&amp;"_m2",Conditions!$S$1:$CT$1,0)+Conditions!$Q$2,FALSE))+VLOOKUP(BF$1,Conditions!$A:$CT,MATCH($B61&amp;"_b",Conditions!$S$1:$CT$1,0)+Conditions!$Q$2,FALSE),"")</f>
        <v/>
      </c>
      <c r="BG61" s="15" t="str">
        <f>IF(BG34,BG45*(VLOOKUP(BG$1,Conditions!$A:$CT,MATCH($B61&amp;"_m1",Conditions!$S$1:$CT$1,0)+Conditions!$Q$2,FALSE)*BG$19+BG$18*VLOOKUP(BG$1,Conditions!$A:$CT,MATCH($B61&amp;"_m2",Conditions!$S$1:$CT$1,0)+Conditions!$Q$2,FALSE))+VLOOKUP(BG$1,Conditions!$A:$CT,MATCH($B61&amp;"_b",Conditions!$S$1:$CT$1,0)+Conditions!$Q$2,FALSE),"")</f>
        <v/>
      </c>
      <c r="BH61" s="15" t="str">
        <f>IF(BH34,BH45*(VLOOKUP(BH$1,Conditions!$A:$CT,MATCH($B61&amp;"_m1",Conditions!$S$1:$CT$1,0)+Conditions!$Q$2,FALSE)*BH$19+BH$18*VLOOKUP(BH$1,Conditions!$A:$CT,MATCH($B61&amp;"_m2",Conditions!$S$1:$CT$1,0)+Conditions!$Q$2,FALSE))+VLOOKUP(BH$1,Conditions!$A:$CT,MATCH($B61&amp;"_b",Conditions!$S$1:$CT$1,0)+Conditions!$Q$2,FALSE),"")</f>
        <v/>
      </c>
      <c r="BI61" s="15" t="str">
        <f>IF(BI34,BI45*(VLOOKUP(BI$1,Conditions!$A:$CT,MATCH($B61&amp;"_m1",Conditions!$S$1:$CT$1,0)+Conditions!$Q$2,FALSE)*BI$19+BI$18*VLOOKUP(BI$1,Conditions!$A:$CT,MATCH($B61&amp;"_m2",Conditions!$S$1:$CT$1,0)+Conditions!$Q$2,FALSE))+VLOOKUP(BI$1,Conditions!$A:$CT,MATCH($B61&amp;"_b",Conditions!$S$1:$CT$1,0)+Conditions!$Q$2,FALSE),"")</f>
        <v/>
      </c>
      <c r="BJ61" s="15" t="str">
        <f>IF(BJ34,BJ45*(VLOOKUP(BJ$1,Conditions!$A:$CT,MATCH($B61&amp;"_m1",Conditions!$S$1:$CT$1,0)+Conditions!$Q$2,FALSE)*BJ$19+BJ$18*VLOOKUP(BJ$1,Conditions!$A:$CT,MATCH($B61&amp;"_m2",Conditions!$S$1:$CT$1,0)+Conditions!$Q$2,FALSE))+VLOOKUP(BJ$1,Conditions!$A:$CT,MATCH($B61&amp;"_b",Conditions!$S$1:$CT$1,0)+Conditions!$Q$2,FALSE),"")</f>
        <v/>
      </c>
      <c r="BK61" s="15" t="str">
        <f>IF(BK34,BK45*(VLOOKUP(BK$1,Conditions!$A:$CT,MATCH($B61&amp;"_m1",Conditions!$S$1:$CT$1,0)+Conditions!$Q$2,FALSE)*BK$19+BK$18*VLOOKUP(BK$1,Conditions!$A:$CT,MATCH($B61&amp;"_m2",Conditions!$S$1:$CT$1,0)+Conditions!$Q$2,FALSE))+VLOOKUP(BK$1,Conditions!$A:$CT,MATCH($B61&amp;"_b",Conditions!$S$1:$CT$1,0)+Conditions!$Q$2,FALSE),"")</f>
        <v/>
      </c>
      <c r="BL61" s="15" t="str">
        <f>IF(BL34,BL45*(VLOOKUP(BL$1,Conditions!$A:$CT,MATCH($B61&amp;"_m1",Conditions!$S$1:$CT$1,0)+Conditions!$Q$2,FALSE)*BL$19+BL$18*VLOOKUP(BL$1,Conditions!$A:$CT,MATCH($B61&amp;"_m2",Conditions!$S$1:$CT$1,0)+Conditions!$Q$2,FALSE))+VLOOKUP(BL$1,Conditions!$A:$CT,MATCH($B61&amp;"_b",Conditions!$S$1:$CT$1,0)+Conditions!$Q$2,FALSE),"")</f>
        <v/>
      </c>
      <c r="BM61" s="15" t="str">
        <f>IF(BM34,BM45*(VLOOKUP(BM$1,Conditions!$A:$CT,MATCH($B61&amp;"_m1",Conditions!$S$1:$CT$1,0)+Conditions!$Q$2,FALSE)*BM$19+BM$18*VLOOKUP(BM$1,Conditions!$A:$CT,MATCH($B61&amp;"_m2",Conditions!$S$1:$CT$1,0)+Conditions!$Q$2,FALSE))+VLOOKUP(BM$1,Conditions!$A:$CT,MATCH($B61&amp;"_b",Conditions!$S$1:$CT$1,0)+Conditions!$Q$2,FALSE),"")</f>
        <v/>
      </c>
      <c r="BN61" s="15" t="str">
        <f>IF(BN34,BN45*(VLOOKUP(BN$1,Conditions!$A:$CT,MATCH($B61&amp;"_m1",Conditions!$S$1:$CT$1,0)+Conditions!$Q$2,FALSE)*BN$19+BN$18*VLOOKUP(BN$1,Conditions!$A:$CT,MATCH($B61&amp;"_m2",Conditions!$S$1:$CT$1,0)+Conditions!$Q$2,FALSE))+VLOOKUP(BN$1,Conditions!$A:$CT,MATCH($B61&amp;"_b",Conditions!$S$1:$CT$1,0)+Conditions!$Q$2,FALSE),"")</f>
        <v/>
      </c>
      <c r="BO61" s="15" t="str">
        <f>IF(BO34,BO45*(VLOOKUP(BO$1,Conditions!$A:$CT,MATCH($B61&amp;"_m1",Conditions!$S$1:$CT$1,0)+Conditions!$Q$2,FALSE)*BO$19+BO$18*VLOOKUP(BO$1,Conditions!$A:$CT,MATCH($B61&amp;"_m2",Conditions!$S$1:$CT$1,0)+Conditions!$Q$2,FALSE))+VLOOKUP(BO$1,Conditions!$A:$CT,MATCH($B61&amp;"_b",Conditions!$S$1:$CT$1,0)+Conditions!$Q$2,FALSE),"")</f>
        <v/>
      </c>
      <c r="BP61" s="15" t="str">
        <f>IF(BP34,BP45*(VLOOKUP(BP$1,Conditions!$A:$CT,MATCH($B61&amp;"_m1",Conditions!$S$1:$CT$1,0)+Conditions!$Q$2,FALSE)*BP$19+BP$18*VLOOKUP(BP$1,Conditions!$A:$CT,MATCH($B61&amp;"_m2",Conditions!$S$1:$CT$1,0)+Conditions!$Q$2,FALSE))+VLOOKUP(BP$1,Conditions!$A:$CT,MATCH($B61&amp;"_b",Conditions!$S$1:$CT$1,0)+Conditions!$Q$2,FALSE),"")</f>
        <v/>
      </c>
      <c r="BQ61" s="15" t="str">
        <f>IF(BQ34,BQ45*(VLOOKUP(BQ$1,Conditions!$A:$CT,MATCH($B61&amp;"_m1",Conditions!$S$1:$CT$1,0)+Conditions!$Q$2,FALSE)*BQ$19+BQ$18*VLOOKUP(BQ$1,Conditions!$A:$CT,MATCH($B61&amp;"_m2",Conditions!$S$1:$CT$1,0)+Conditions!$Q$2,FALSE))+VLOOKUP(BQ$1,Conditions!$A:$CT,MATCH($B61&amp;"_b",Conditions!$S$1:$CT$1,0)+Conditions!$Q$2,FALSE),"")</f>
        <v/>
      </c>
      <c r="BR61" s="15" t="str">
        <f>IF(BR34,BR45*(VLOOKUP(BR$1,Conditions!$A:$CT,MATCH($B61&amp;"_m1",Conditions!$S$1:$CT$1,0)+Conditions!$Q$2,FALSE)*BR$19+BR$18*VLOOKUP(BR$1,Conditions!$A:$CT,MATCH($B61&amp;"_m2",Conditions!$S$1:$CT$1,0)+Conditions!$Q$2,FALSE))+VLOOKUP(BR$1,Conditions!$A:$CT,MATCH($B61&amp;"_b",Conditions!$S$1:$CT$1,0)+Conditions!$Q$2,FALSE),"")</f>
        <v/>
      </c>
      <c r="BS61" s="15" t="str">
        <f>IF(BS34,BS45*(VLOOKUP(BS$1,Conditions!$A:$CT,MATCH($B61&amp;"_m1",Conditions!$S$1:$CT$1,0)+Conditions!$Q$2,FALSE)*BS$19+BS$18*VLOOKUP(BS$1,Conditions!$A:$CT,MATCH($B61&amp;"_m2",Conditions!$S$1:$CT$1,0)+Conditions!$Q$2,FALSE))+VLOOKUP(BS$1,Conditions!$A:$CT,MATCH($B61&amp;"_b",Conditions!$S$1:$CT$1,0)+Conditions!$Q$2,FALSE),"")</f>
        <v/>
      </c>
      <c r="BT61" s="15" t="str">
        <f>IF(BT34,BT45*(VLOOKUP(BT$1,Conditions!$A:$CT,MATCH($B61&amp;"_m1",Conditions!$S$1:$CT$1,0)+Conditions!$Q$2,FALSE)*BT$19+BT$18*VLOOKUP(BT$1,Conditions!$A:$CT,MATCH($B61&amp;"_m2",Conditions!$S$1:$CT$1,0)+Conditions!$Q$2,FALSE))+VLOOKUP(BT$1,Conditions!$A:$CT,MATCH($B61&amp;"_b",Conditions!$S$1:$CT$1,0)+Conditions!$Q$2,FALSE),"")</f>
        <v/>
      </c>
      <c r="BU61" s="15" t="str">
        <f>IF(BU34,BU45*(VLOOKUP(BU$1,Conditions!$A:$CT,MATCH($B61&amp;"_m1",Conditions!$S$1:$CT$1,0)+Conditions!$Q$2,FALSE)*BU$19+BU$18*VLOOKUP(BU$1,Conditions!$A:$CT,MATCH($B61&amp;"_m2",Conditions!$S$1:$CT$1,0)+Conditions!$Q$2,FALSE))+VLOOKUP(BU$1,Conditions!$A:$CT,MATCH($B61&amp;"_b",Conditions!$S$1:$CT$1,0)+Conditions!$Q$2,FALSE),"")</f>
        <v/>
      </c>
      <c r="BV61" s="15" t="str">
        <f>IF(BV34,BV45*(VLOOKUP(BV$1,Conditions!$A:$CT,MATCH($B61&amp;"_m1",Conditions!$S$1:$CT$1,0)+Conditions!$Q$2,FALSE)*BV$19+BV$18*VLOOKUP(BV$1,Conditions!$A:$CT,MATCH($B61&amp;"_m2",Conditions!$S$1:$CT$1,0)+Conditions!$Q$2,FALSE))+VLOOKUP(BV$1,Conditions!$A:$CT,MATCH($B61&amp;"_b",Conditions!$S$1:$CT$1,0)+Conditions!$Q$2,FALSE),"")</f>
        <v/>
      </c>
      <c r="BW61" s="15" t="str">
        <f>IF(BW34,BW45*(VLOOKUP(BW$1,Conditions!$A:$CT,MATCH($B61&amp;"_m1",Conditions!$S$1:$CT$1,0)+Conditions!$Q$2,FALSE)*BW$19+BW$18*VLOOKUP(BW$1,Conditions!$A:$CT,MATCH($B61&amp;"_m2",Conditions!$S$1:$CT$1,0)+Conditions!$Q$2,FALSE))+VLOOKUP(BW$1,Conditions!$A:$CT,MATCH($B61&amp;"_b",Conditions!$S$1:$CT$1,0)+Conditions!$Q$2,FALSE),"")</f>
        <v/>
      </c>
      <c r="BX61" s="15" t="str">
        <f>IF(BX34,BX45*(VLOOKUP(BX$1,Conditions!$A:$CT,MATCH($B61&amp;"_m1",Conditions!$S$1:$CT$1,0)+Conditions!$Q$2,FALSE)*BX$19+BX$18*VLOOKUP(BX$1,Conditions!$A:$CT,MATCH($B61&amp;"_m2",Conditions!$S$1:$CT$1,0)+Conditions!$Q$2,FALSE))+VLOOKUP(BX$1,Conditions!$A:$CT,MATCH($B61&amp;"_b",Conditions!$S$1:$CT$1,0)+Conditions!$Q$2,FALSE),"")</f>
        <v/>
      </c>
      <c r="BY61" s="15" t="str">
        <f>IF(BY34,BY45*(VLOOKUP(BY$1,Conditions!$A:$CT,MATCH($B61&amp;"_m1",Conditions!$S$1:$CT$1,0)+Conditions!$Q$2,FALSE)*BY$19+BY$18*VLOOKUP(BY$1,Conditions!$A:$CT,MATCH($B61&amp;"_m2",Conditions!$S$1:$CT$1,0)+Conditions!$Q$2,FALSE))+VLOOKUP(BY$1,Conditions!$A:$CT,MATCH($B61&amp;"_b",Conditions!$S$1:$CT$1,0)+Conditions!$Q$2,FALSE),"")</f>
        <v/>
      </c>
      <c r="BZ61" s="15" t="str">
        <f>IF(BZ34,BZ45*(VLOOKUP(BZ$1,Conditions!$A:$CT,MATCH($B61&amp;"_m1",Conditions!$S$1:$CT$1,0)+Conditions!$Q$2,FALSE)*BZ$19+BZ$18*VLOOKUP(BZ$1,Conditions!$A:$CT,MATCH($B61&amp;"_m2",Conditions!$S$1:$CT$1,0)+Conditions!$Q$2,FALSE))+VLOOKUP(BZ$1,Conditions!$A:$CT,MATCH($B61&amp;"_b",Conditions!$S$1:$CT$1,0)+Conditions!$Q$2,FALSE),"")</f>
        <v/>
      </c>
      <c r="CA61" s="15" t="str">
        <f>IF(CA34,CA45*(VLOOKUP(CA$1,Conditions!$A:$CT,MATCH($B61&amp;"_m1",Conditions!$S$1:$CT$1,0)+Conditions!$Q$2,FALSE)*CA$19+CA$18*VLOOKUP(CA$1,Conditions!$A:$CT,MATCH($B61&amp;"_m2",Conditions!$S$1:$CT$1,0)+Conditions!$Q$2,FALSE))+VLOOKUP(CA$1,Conditions!$A:$CT,MATCH($B61&amp;"_b",Conditions!$S$1:$CT$1,0)+Conditions!$Q$2,FALSE),"")</f>
        <v/>
      </c>
      <c r="CB61" s="15" t="str">
        <f>IF(CB34,CB45*(VLOOKUP(CB$1,Conditions!$A:$CT,MATCH($B61&amp;"_m1",Conditions!$S$1:$CT$1,0)+Conditions!$Q$2,FALSE)*CB$19+CB$18*VLOOKUP(CB$1,Conditions!$A:$CT,MATCH($B61&amp;"_m2",Conditions!$S$1:$CT$1,0)+Conditions!$Q$2,FALSE))+VLOOKUP(CB$1,Conditions!$A:$CT,MATCH($B61&amp;"_b",Conditions!$S$1:$CT$1,0)+Conditions!$Q$2,FALSE),"")</f>
        <v/>
      </c>
      <c r="CC61" s="15" t="str">
        <f>IF(CC34,CC45*(VLOOKUP(CC$1,Conditions!$A:$CT,MATCH($B61&amp;"_m1",Conditions!$S$1:$CT$1,0)+Conditions!$Q$2,FALSE)*CC$19+CC$18*VLOOKUP(CC$1,Conditions!$A:$CT,MATCH($B61&amp;"_m2",Conditions!$S$1:$CT$1,0)+Conditions!$Q$2,FALSE))+VLOOKUP(CC$1,Conditions!$A:$CT,MATCH($B61&amp;"_b",Conditions!$S$1:$CT$1,0)+Conditions!$Q$2,FALSE),"")</f>
        <v/>
      </c>
      <c r="CD61" s="15" t="str">
        <f>IF(CD34,CD45*(VLOOKUP(CD$1,Conditions!$A:$CT,MATCH($B61&amp;"_m1",Conditions!$S$1:$CT$1,0)+Conditions!$Q$2,FALSE)*CD$19+CD$18*VLOOKUP(CD$1,Conditions!$A:$CT,MATCH($B61&amp;"_m2",Conditions!$S$1:$CT$1,0)+Conditions!$Q$2,FALSE))+VLOOKUP(CD$1,Conditions!$A:$CT,MATCH($B61&amp;"_b",Conditions!$S$1:$CT$1,0)+Conditions!$Q$2,FALSE),"")</f>
        <v/>
      </c>
      <c r="CE61" s="15" t="str">
        <f>IF(CE34,CE45*(VLOOKUP(CE$1,Conditions!$A:$CT,MATCH($B61&amp;"_m1",Conditions!$S$1:$CT$1,0)+Conditions!$Q$2,FALSE)*CE$19+CE$18*VLOOKUP(CE$1,Conditions!$A:$CT,MATCH($B61&amp;"_m2",Conditions!$S$1:$CT$1,0)+Conditions!$Q$2,FALSE))+VLOOKUP(CE$1,Conditions!$A:$CT,MATCH($B61&amp;"_b",Conditions!$S$1:$CT$1,0)+Conditions!$Q$2,FALSE),"")</f>
        <v/>
      </c>
      <c r="CF61" s="15" t="str">
        <f>IF(CF34,CF45*(VLOOKUP(CF$1,Conditions!$A:$CT,MATCH($B61&amp;"_m1",Conditions!$S$1:$CT$1,0)+Conditions!$Q$2,FALSE)*CF$19+CF$18*VLOOKUP(CF$1,Conditions!$A:$CT,MATCH($B61&amp;"_m2",Conditions!$S$1:$CT$1,0)+Conditions!$Q$2,FALSE))+VLOOKUP(CF$1,Conditions!$A:$CT,MATCH($B61&amp;"_b",Conditions!$S$1:$CT$1,0)+Conditions!$Q$2,FALSE),"")</f>
        <v/>
      </c>
      <c r="CG61" s="15" t="str">
        <f>IF(CG34,CG45*(VLOOKUP(CG$1,Conditions!$A:$CT,MATCH($B61&amp;"_m1",Conditions!$S$1:$CT$1,0)+Conditions!$Q$2,FALSE)*CG$19+CG$18*VLOOKUP(CG$1,Conditions!$A:$CT,MATCH($B61&amp;"_m2",Conditions!$S$1:$CT$1,0)+Conditions!$Q$2,FALSE))+VLOOKUP(CG$1,Conditions!$A:$CT,MATCH($B61&amp;"_b",Conditions!$S$1:$CT$1,0)+Conditions!$Q$2,FALSE),"")</f>
        <v/>
      </c>
      <c r="CH61" s="15" t="str">
        <f>IF(CH34,CH45*(VLOOKUP(CH$1,Conditions!$A:$CT,MATCH($B61&amp;"_m1",Conditions!$S$1:$CT$1,0)+Conditions!$Q$2,FALSE)*CH$19+CH$18*VLOOKUP(CH$1,Conditions!$A:$CT,MATCH($B61&amp;"_m2",Conditions!$S$1:$CT$1,0)+Conditions!$Q$2,FALSE))+VLOOKUP(CH$1,Conditions!$A:$CT,MATCH($B61&amp;"_b",Conditions!$S$1:$CT$1,0)+Conditions!$Q$2,FALSE),"")</f>
        <v/>
      </c>
      <c r="CI61" s="15" t="str">
        <f>IF(CI34,CI45*(VLOOKUP(CI$1,Conditions!$A:$CT,MATCH($B61&amp;"_m1",Conditions!$S$1:$CT$1,0)+Conditions!$Q$2,FALSE)*CI$19+CI$18*VLOOKUP(CI$1,Conditions!$A:$CT,MATCH($B61&amp;"_m2",Conditions!$S$1:$CT$1,0)+Conditions!$Q$2,FALSE))+VLOOKUP(CI$1,Conditions!$A:$CT,MATCH($B61&amp;"_b",Conditions!$S$1:$CT$1,0)+Conditions!$Q$2,FALSE),"")</f>
        <v/>
      </c>
      <c r="CJ61" s="15" t="str">
        <f>IF(CJ34,CJ45*(VLOOKUP(CJ$1,Conditions!$A:$CT,MATCH($B61&amp;"_m1",Conditions!$S$1:$CT$1,0)+Conditions!$Q$2,FALSE)*CJ$19+CJ$18*VLOOKUP(CJ$1,Conditions!$A:$CT,MATCH($B61&amp;"_m2",Conditions!$S$1:$CT$1,0)+Conditions!$Q$2,FALSE))+VLOOKUP(CJ$1,Conditions!$A:$CT,MATCH($B61&amp;"_b",Conditions!$S$1:$CT$1,0)+Conditions!$Q$2,FALSE),"")</f>
        <v/>
      </c>
      <c r="CK61" s="15" t="str">
        <f>IF(CK34,CK45*(VLOOKUP(CK$1,Conditions!$A:$CT,MATCH($B61&amp;"_m1",Conditions!$S$1:$CT$1,0)+Conditions!$Q$2,FALSE)*CK$19+CK$18*VLOOKUP(CK$1,Conditions!$A:$CT,MATCH($B61&amp;"_m2",Conditions!$S$1:$CT$1,0)+Conditions!$Q$2,FALSE))+VLOOKUP(CK$1,Conditions!$A:$CT,MATCH($B61&amp;"_b",Conditions!$S$1:$CT$1,0)+Conditions!$Q$2,FALSE),"")</f>
        <v/>
      </c>
      <c r="CL61" s="15" t="str">
        <f>IF(CL34,CL45*(VLOOKUP(CL$1,Conditions!$A:$CT,MATCH($B61&amp;"_m1",Conditions!$S$1:$CT$1,0)+Conditions!$Q$2,FALSE)*CL$19+CL$18*VLOOKUP(CL$1,Conditions!$A:$CT,MATCH($B61&amp;"_m2",Conditions!$S$1:$CT$1,0)+Conditions!$Q$2,FALSE))+VLOOKUP(CL$1,Conditions!$A:$CT,MATCH($B61&amp;"_b",Conditions!$S$1:$CT$1,0)+Conditions!$Q$2,FALSE),"")</f>
        <v/>
      </c>
      <c r="CM61" s="15" t="str">
        <f>IF(CM34,CM45*(VLOOKUP(CM$1,Conditions!$A:$CT,MATCH($B61&amp;"_m1",Conditions!$S$1:$CT$1,0)+Conditions!$Q$2,FALSE)*CM$19+CM$18*VLOOKUP(CM$1,Conditions!$A:$CT,MATCH($B61&amp;"_m2",Conditions!$S$1:$CT$1,0)+Conditions!$Q$2,FALSE))+VLOOKUP(CM$1,Conditions!$A:$CT,MATCH($B61&amp;"_b",Conditions!$S$1:$CT$1,0)+Conditions!$Q$2,FALSE),"")</f>
        <v/>
      </c>
      <c r="CN61" s="15">
        <f>IF(CN34,CN45*(VLOOKUP(CN$1,Conditions!$A:$CT,MATCH($B61&amp;"_m1",Conditions!$S$1:$CT$1,0)+Conditions!$Q$2,FALSE)*CN$19+CN$18*VLOOKUP(CN$1,Conditions!$A:$CT,MATCH($B61&amp;"_m2",Conditions!$S$1:$CT$1,0)+Conditions!$Q$2,FALSE))+VLOOKUP(CN$1,Conditions!$A:$CT,MATCH($B61&amp;"_b",Conditions!$S$1:$CT$1,0)+Conditions!$Q$2,FALSE),"")</f>
        <v>6.1356386437004055E-6</v>
      </c>
      <c r="CO61" s="15">
        <f>IF(CO34,CO45*(VLOOKUP(CO$1,Conditions!$A:$CT,MATCH($B61&amp;"_m1",Conditions!$S$1:$CT$1,0)+Conditions!$Q$2,FALSE)*CO$19+CO$18*VLOOKUP(CO$1,Conditions!$A:$CT,MATCH($B61&amp;"_m2",Conditions!$S$1:$CT$1,0)+Conditions!$Q$2,FALSE))+VLOOKUP(CO$1,Conditions!$A:$CT,MATCH($B61&amp;"_b",Conditions!$S$1:$CT$1,0)+Conditions!$Q$2,FALSE),"")</f>
        <v>5.7953279203092719E-6</v>
      </c>
      <c r="CP61" s="15">
        <f>IF(CP34,CP45*(VLOOKUP(CP$1,Conditions!$A:$CT,MATCH($B61&amp;"_m1",Conditions!$S$1:$CT$1,0)+Conditions!$Q$2,FALSE)*CP$19+CP$18*VLOOKUP(CP$1,Conditions!$A:$CT,MATCH($B61&amp;"_m2",Conditions!$S$1:$CT$1,0)+Conditions!$Q$2,FALSE))+VLOOKUP(CP$1,Conditions!$A:$CT,MATCH($B61&amp;"_b",Conditions!$S$1:$CT$1,0)+Conditions!$Q$2,FALSE),"")</f>
        <v>5.7061989213258793E-6</v>
      </c>
      <c r="CQ61" s="15">
        <f>IF(CQ34,CQ45*(VLOOKUP(CQ$1,Conditions!$A:$CT,MATCH($B61&amp;"_m1",Conditions!$S$1:$CT$1,0)+Conditions!$Q$2,FALSE)*CQ$19+CQ$18*VLOOKUP(CQ$1,Conditions!$A:$CT,MATCH($B61&amp;"_m2",Conditions!$S$1:$CT$1,0)+Conditions!$Q$2,FALSE))+VLOOKUP(CQ$1,Conditions!$A:$CT,MATCH($B61&amp;"_b",Conditions!$S$1:$CT$1,0)+Conditions!$Q$2,FALSE),"")</f>
        <v>6.8729785443811955E-6</v>
      </c>
      <c r="CR61" s="15" t="str">
        <f>IF(CR34,CR45*(VLOOKUP(CR$1,Conditions!$A:$CT,MATCH($B61&amp;"_m1",Conditions!$S$1:$CT$1,0)+Conditions!$Q$2,FALSE)*CR$19+CR$18*VLOOKUP(CR$1,Conditions!$A:$CT,MATCH($B61&amp;"_m2",Conditions!$S$1:$CT$1,0)+Conditions!$Q$2,FALSE))+VLOOKUP(CR$1,Conditions!$A:$CT,MATCH($B61&amp;"_b",Conditions!$S$1:$CT$1,0)+Conditions!$Q$2,FALSE),"")</f>
        <v/>
      </c>
      <c r="CS61" s="15" t="str">
        <f>IF(CS34,CS45*(VLOOKUP(CS$1,Conditions!$A:$CT,MATCH($B61&amp;"_m1",Conditions!$S$1:$CT$1,0)+Conditions!$Q$2,FALSE)*CS$19+CS$18*VLOOKUP(CS$1,Conditions!$A:$CT,MATCH($B61&amp;"_m2",Conditions!$S$1:$CT$1,0)+Conditions!$Q$2,FALSE))+VLOOKUP(CS$1,Conditions!$A:$CT,MATCH($B61&amp;"_b",Conditions!$S$1:$CT$1,0)+Conditions!$Q$2,FALSE),"")</f>
        <v/>
      </c>
      <c r="CT61" s="15" t="str">
        <f>IF(CT34,CT45*(VLOOKUP(CT$1,Conditions!$A:$CT,MATCH($B61&amp;"_m1",Conditions!$S$1:$CT$1,0)+Conditions!$Q$2,FALSE)*CT$19+CT$18*VLOOKUP(CT$1,Conditions!$A:$CT,MATCH($B61&amp;"_m2",Conditions!$S$1:$CT$1,0)+Conditions!$Q$2,FALSE))+VLOOKUP(CT$1,Conditions!$A:$CT,MATCH($B61&amp;"_b",Conditions!$S$1:$CT$1,0)+Conditions!$Q$2,FALSE),"")</f>
        <v/>
      </c>
      <c r="CU61" s="15" t="str">
        <f>IF(CU34,CU45*(VLOOKUP(CU$1,Conditions!$A:$CT,MATCH($B61&amp;"_m1",Conditions!$S$1:$CT$1,0)+Conditions!$Q$2,FALSE)*CU$19+CU$18*VLOOKUP(CU$1,Conditions!$A:$CT,MATCH($B61&amp;"_m2",Conditions!$S$1:$CT$1,0)+Conditions!$Q$2,FALSE))+VLOOKUP(CU$1,Conditions!$A:$CT,MATCH($B61&amp;"_b",Conditions!$S$1:$CT$1,0)+Conditions!$Q$2,FALSE),"")</f>
        <v/>
      </c>
      <c r="CV61" s="15" t="str">
        <f>IF(CV34,CV45*(VLOOKUP(CV$1,Conditions!$A:$CT,MATCH($B61&amp;"_m1",Conditions!$S$1:$CT$1,0)+Conditions!$Q$2,FALSE)*CV$19+CV$18*VLOOKUP(CV$1,Conditions!$A:$CT,MATCH($B61&amp;"_m2",Conditions!$S$1:$CT$1,0)+Conditions!$Q$2,FALSE))+VLOOKUP(CV$1,Conditions!$A:$CT,MATCH($B61&amp;"_b",Conditions!$S$1:$CT$1,0)+Conditions!$Q$2,FALSE),"")</f>
        <v/>
      </c>
      <c r="CW61" s="15" t="str">
        <f>IF(CW34,CW45*(VLOOKUP(CW$1,Conditions!$A:$CT,MATCH($B61&amp;"_m1",Conditions!$S$1:$CT$1,0)+Conditions!$Q$2,FALSE)*CW$19+CW$18*VLOOKUP(CW$1,Conditions!$A:$CT,MATCH($B61&amp;"_m2",Conditions!$S$1:$CT$1,0)+Conditions!$Q$2,FALSE))+VLOOKUP(CW$1,Conditions!$A:$CT,MATCH($B61&amp;"_b",Conditions!$S$1:$CT$1,0)+Conditions!$Q$2,FALSE),"")</f>
        <v/>
      </c>
      <c r="CX61" s="15" t="str">
        <f>IF(CX34,CX45*(VLOOKUP(CX$1,Conditions!$A:$CT,MATCH($B61&amp;"_m1",Conditions!$S$1:$CT$1,0)+Conditions!$Q$2,FALSE)*CX$19+CX$18*VLOOKUP(CX$1,Conditions!$A:$CT,MATCH($B61&amp;"_m2",Conditions!$S$1:$CT$1,0)+Conditions!$Q$2,FALSE))+VLOOKUP(CX$1,Conditions!$A:$CT,MATCH($B61&amp;"_b",Conditions!$S$1:$CT$1,0)+Conditions!$Q$2,FALSE),"")</f>
        <v/>
      </c>
      <c r="CY61" s="15" t="str">
        <f>IF(CY34,CY45*(VLOOKUP(CY$1,Conditions!$A:$CT,MATCH($B61&amp;"_m1",Conditions!$S$1:$CT$1,0)+Conditions!$Q$2,FALSE)*CY$19+CY$18*VLOOKUP(CY$1,Conditions!$A:$CT,MATCH($B61&amp;"_m2",Conditions!$S$1:$CT$1,0)+Conditions!$Q$2,FALSE))+VLOOKUP(CY$1,Conditions!$A:$CT,MATCH($B61&amp;"_b",Conditions!$S$1:$CT$1,0)+Conditions!$Q$2,FALSE),"")</f>
        <v/>
      </c>
      <c r="CZ61" s="15" t="str">
        <f>IF(CZ34,CZ45*(VLOOKUP(CZ$1,Conditions!$A:$CT,MATCH($B61&amp;"_m1",Conditions!$S$1:$CT$1,0)+Conditions!$Q$2,FALSE)*CZ$19+CZ$18*VLOOKUP(CZ$1,Conditions!$A:$CT,MATCH($B61&amp;"_m2",Conditions!$S$1:$CT$1,0)+Conditions!$Q$2,FALSE))+VLOOKUP(CZ$1,Conditions!$A:$CT,MATCH($B61&amp;"_b",Conditions!$S$1:$CT$1,0)+Conditions!$Q$2,FALSE),"")</f>
        <v/>
      </c>
      <c r="DA61" s="15" t="str">
        <f>IF(DA34,DA45*(VLOOKUP(DA$1,Conditions!$A:$CT,MATCH($B61&amp;"_m1",Conditions!$S$1:$CT$1,0)+Conditions!$Q$2,FALSE)*DA$19+DA$18*VLOOKUP(DA$1,Conditions!$A:$CT,MATCH($B61&amp;"_m2",Conditions!$S$1:$CT$1,0)+Conditions!$Q$2,FALSE))+VLOOKUP(DA$1,Conditions!$A:$CT,MATCH($B61&amp;"_b",Conditions!$S$1:$CT$1,0)+Conditions!$Q$2,FALSE),"")</f>
        <v/>
      </c>
      <c r="DB61" s="15" t="str">
        <f>IF(DB34,DB45*(VLOOKUP(DB$1,Conditions!$A:$CT,MATCH($B61&amp;"_m1",Conditions!$S$1:$CT$1,0)+Conditions!$Q$2,FALSE)*DB$19+DB$18*VLOOKUP(DB$1,Conditions!$A:$CT,MATCH($B61&amp;"_m2",Conditions!$S$1:$CT$1,0)+Conditions!$Q$2,FALSE))+VLOOKUP(DB$1,Conditions!$A:$CT,MATCH($B61&amp;"_b",Conditions!$S$1:$CT$1,0)+Conditions!$Q$2,FALSE),"")</f>
        <v/>
      </c>
      <c r="DC61" s="15" t="str">
        <f>IF(DC34,DC45*(VLOOKUP(DC$1,Conditions!$A:$CT,MATCH($B61&amp;"_m1",Conditions!$S$1:$CT$1,0)+Conditions!$Q$2,FALSE)*DC$19+DC$18*VLOOKUP(DC$1,Conditions!$A:$CT,MATCH($B61&amp;"_m2",Conditions!$S$1:$CT$1,0)+Conditions!$Q$2,FALSE))+VLOOKUP(DC$1,Conditions!$A:$CT,MATCH($B61&amp;"_b",Conditions!$S$1:$CT$1,0)+Conditions!$Q$2,FALSE),"")</f>
        <v/>
      </c>
      <c r="DD61" s="15" t="str">
        <f>IF(DD34,DD45*(VLOOKUP(DD$1,Conditions!$A:$CT,MATCH($B61&amp;"_m1",Conditions!$S$1:$CT$1,0)+Conditions!$Q$2,FALSE)*DD$19+DD$18*VLOOKUP(DD$1,Conditions!$A:$CT,MATCH($B61&amp;"_m2",Conditions!$S$1:$CT$1,0)+Conditions!$Q$2,FALSE))+VLOOKUP(DD$1,Conditions!$A:$CT,MATCH($B61&amp;"_b",Conditions!$S$1:$CT$1,0)+Conditions!$Q$2,FALSE),"")</f>
        <v/>
      </c>
      <c r="DE61" s="15" t="str">
        <f>IF(DE34,DE45*(VLOOKUP(DE$1,Conditions!$A:$CT,MATCH($B61&amp;"_m1",Conditions!$S$1:$CT$1,0)+Conditions!$Q$2,FALSE)*DE$19+DE$18*VLOOKUP(DE$1,Conditions!$A:$CT,MATCH($B61&amp;"_m2",Conditions!$S$1:$CT$1,0)+Conditions!$Q$2,FALSE))+VLOOKUP(DE$1,Conditions!$A:$CT,MATCH($B61&amp;"_b",Conditions!$S$1:$CT$1,0)+Conditions!$Q$2,FALSE),"")</f>
        <v/>
      </c>
      <c r="DF61" s="15" t="str">
        <f>IF(DF34,DF45*(VLOOKUP(DF$1,Conditions!$A:$CT,MATCH($B61&amp;"_m1",Conditions!$S$1:$CT$1,0)+Conditions!$Q$2,FALSE)*DF$19+DF$18*VLOOKUP(DF$1,Conditions!$A:$CT,MATCH($B61&amp;"_m2",Conditions!$S$1:$CT$1,0)+Conditions!$Q$2,FALSE))+VLOOKUP(DF$1,Conditions!$A:$CT,MATCH($B61&amp;"_b",Conditions!$S$1:$CT$1,0)+Conditions!$Q$2,FALSE),"")</f>
        <v/>
      </c>
      <c r="DG61" s="15" t="str">
        <f>IF(DG34,DG45*(VLOOKUP(DG$1,Conditions!$A:$CT,MATCH($B61&amp;"_m1",Conditions!$S$1:$CT$1,0)+Conditions!$Q$2,FALSE)*DG$19+DG$18*VLOOKUP(DG$1,Conditions!$A:$CT,MATCH($B61&amp;"_m2",Conditions!$S$1:$CT$1,0)+Conditions!$Q$2,FALSE))+VLOOKUP(DG$1,Conditions!$A:$CT,MATCH($B61&amp;"_b",Conditions!$S$1:$CT$1,0)+Conditions!$Q$2,FALSE),"")</f>
        <v/>
      </c>
      <c r="DH61" s="15" t="str">
        <f>IF(DH34,DH45*(VLOOKUP(DH$1,Conditions!$A:$CT,MATCH($B61&amp;"_m1",Conditions!$S$1:$CT$1,0)+Conditions!$Q$2,FALSE)*DH$19+DH$18*VLOOKUP(DH$1,Conditions!$A:$CT,MATCH($B61&amp;"_m2",Conditions!$S$1:$CT$1,0)+Conditions!$Q$2,FALSE))+VLOOKUP(DH$1,Conditions!$A:$CT,MATCH($B61&amp;"_b",Conditions!$S$1:$CT$1,0)+Conditions!$Q$2,FALSE),"")</f>
        <v/>
      </c>
      <c r="DI61" s="15" t="str">
        <f>IF(DI34,DI45*(VLOOKUP(DI$1,Conditions!$A:$CT,MATCH($B61&amp;"_m1",Conditions!$S$1:$CT$1,0)+Conditions!$Q$2,FALSE)*DI$19+DI$18*VLOOKUP(DI$1,Conditions!$A:$CT,MATCH($B61&amp;"_m2",Conditions!$S$1:$CT$1,0)+Conditions!$Q$2,FALSE))+VLOOKUP(DI$1,Conditions!$A:$CT,MATCH($B61&amp;"_b",Conditions!$S$1:$CT$1,0)+Conditions!$Q$2,FALSE),"")</f>
        <v/>
      </c>
      <c r="DJ61" s="15" t="str">
        <f>IF(DJ34,DJ45*(VLOOKUP(DJ$1,Conditions!$A:$CT,MATCH($B61&amp;"_m1",Conditions!$S$1:$CT$1,0)+Conditions!$Q$2,FALSE)*DJ$19+DJ$18*VLOOKUP(DJ$1,Conditions!$A:$CT,MATCH($B61&amp;"_m2",Conditions!$S$1:$CT$1,0)+Conditions!$Q$2,FALSE))+VLOOKUP(DJ$1,Conditions!$A:$CT,MATCH($B61&amp;"_b",Conditions!$S$1:$CT$1,0)+Conditions!$Q$2,FALSE),"")</f>
        <v/>
      </c>
      <c r="DK61" s="15" t="str">
        <f>IF(DK34,DK45*(VLOOKUP(DK$1,Conditions!$A:$CT,MATCH($B61&amp;"_m1",Conditions!$S$1:$CT$1,0)+Conditions!$Q$2,FALSE)*DK$19+DK$18*VLOOKUP(DK$1,Conditions!$A:$CT,MATCH($B61&amp;"_m2",Conditions!$S$1:$CT$1,0)+Conditions!$Q$2,FALSE))+VLOOKUP(DK$1,Conditions!$A:$CT,MATCH($B61&amp;"_b",Conditions!$S$1:$CT$1,0)+Conditions!$Q$2,FALSE),"")</f>
        <v/>
      </c>
      <c r="DL61" s="15" t="str">
        <f>IF(DL34,DL45*(VLOOKUP(DL$1,Conditions!$A:$CT,MATCH($B61&amp;"_m1",Conditions!$S$1:$CT$1,0)+Conditions!$Q$2,FALSE)*DL$19+DL$18*VLOOKUP(DL$1,Conditions!$A:$CT,MATCH($B61&amp;"_m2",Conditions!$S$1:$CT$1,0)+Conditions!$Q$2,FALSE))+VLOOKUP(DL$1,Conditions!$A:$CT,MATCH($B61&amp;"_b",Conditions!$S$1:$CT$1,0)+Conditions!$Q$2,FALSE),"")</f>
        <v/>
      </c>
      <c r="DM61" s="15" t="str">
        <f>IF(DM34,DM45*(VLOOKUP(DM$1,Conditions!$A:$CT,MATCH($B61&amp;"_m1",Conditions!$S$1:$CT$1,0)+Conditions!$Q$2,FALSE)*DM$19+DM$18*VLOOKUP(DM$1,Conditions!$A:$CT,MATCH($B61&amp;"_m2",Conditions!$S$1:$CT$1,0)+Conditions!$Q$2,FALSE))+VLOOKUP(DM$1,Conditions!$A:$CT,MATCH($B61&amp;"_b",Conditions!$S$1:$CT$1,0)+Conditions!$Q$2,FALSE),"")</f>
        <v/>
      </c>
      <c r="DN61" s="15" t="str">
        <f>IF(DN34,DN45*(VLOOKUP(DN$1,Conditions!$A:$CT,MATCH($B61&amp;"_m1",Conditions!$S$1:$CT$1,0)+Conditions!$Q$2,FALSE)*DN$19+DN$18*VLOOKUP(DN$1,Conditions!$A:$CT,MATCH($B61&amp;"_m2",Conditions!$S$1:$CT$1,0)+Conditions!$Q$2,FALSE))+VLOOKUP(DN$1,Conditions!$A:$CT,MATCH($B61&amp;"_b",Conditions!$S$1:$CT$1,0)+Conditions!$Q$2,FALSE),"")</f>
        <v/>
      </c>
      <c r="DO61" s="15" t="str">
        <f>IF(DO34,DO45*(VLOOKUP(DO$1,Conditions!$A:$CT,MATCH($B61&amp;"_m1",Conditions!$S$1:$CT$1,0)+Conditions!$Q$2,FALSE)*DO$19+DO$18*VLOOKUP(DO$1,Conditions!$A:$CT,MATCH($B61&amp;"_m2",Conditions!$S$1:$CT$1,0)+Conditions!$Q$2,FALSE))+VLOOKUP(DO$1,Conditions!$A:$CT,MATCH($B61&amp;"_b",Conditions!$S$1:$CT$1,0)+Conditions!$Q$2,FALSE),"")</f>
        <v/>
      </c>
      <c r="DP61" s="15" t="str">
        <f>IF(DP34,DP45*(VLOOKUP(DP$1,Conditions!$A:$CT,MATCH($B61&amp;"_m1",Conditions!$S$1:$CT$1,0)+Conditions!$Q$2,FALSE)*DP$19+DP$18*VLOOKUP(DP$1,Conditions!$A:$CT,MATCH($B61&amp;"_m2",Conditions!$S$1:$CT$1,0)+Conditions!$Q$2,FALSE))+VLOOKUP(DP$1,Conditions!$A:$CT,MATCH($B61&amp;"_b",Conditions!$S$1:$CT$1,0)+Conditions!$Q$2,FALSE),"")</f>
        <v/>
      </c>
      <c r="DQ61" s="15" t="str">
        <f>IF(DQ34,DQ45*(VLOOKUP(DQ$1,Conditions!$A:$CT,MATCH($B61&amp;"_m1",Conditions!$S$1:$CT$1,0)+Conditions!$Q$2,FALSE)*DQ$19+DQ$18*VLOOKUP(DQ$1,Conditions!$A:$CT,MATCH($B61&amp;"_m2",Conditions!$S$1:$CT$1,0)+Conditions!$Q$2,FALSE))+VLOOKUP(DQ$1,Conditions!$A:$CT,MATCH($B61&amp;"_b",Conditions!$S$1:$CT$1,0)+Conditions!$Q$2,FALSE),"")</f>
        <v/>
      </c>
      <c r="DR61" s="15" t="str">
        <f>IF(DR34,DR45*(VLOOKUP(DR$1,Conditions!$A:$CT,MATCH($B61&amp;"_m1",Conditions!$S$1:$CT$1,0)+Conditions!$Q$2,FALSE)*DR$19+DR$18*VLOOKUP(DR$1,Conditions!$A:$CT,MATCH($B61&amp;"_m2",Conditions!$S$1:$CT$1,0)+Conditions!$Q$2,FALSE))+VLOOKUP(DR$1,Conditions!$A:$CT,MATCH($B61&amp;"_b",Conditions!$S$1:$CT$1,0)+Conditions!$Q$2,FALSE),"")</f>
        <v/>
      </c>
      <c r="DS61" s="15" t="str">
        <f>IF(DS34,DS45*(VLOOKUP(DS$1,Conditions!$A:$CT,MATCH($B61&amp;"_m1",Conditions!$S$1:$CT$1,0)+Conditions!$Q$2,FALSE)*DS$19+DS$18*VLOOKUP(DS$1,Conditions!$A:$CT,MATCH($B61&amp;"_m2",Conditions!$S$1:$CT$1,0)+Conditions!$Q$2,FALSE))+VLOOKUP(DS$1,Conditions!$A:$CT,MATCH($B61&amp;"_b",Conditions!$S$1:$CT$1,0)+Conditions!$Q$2,FALSE),"")</f>
        <v/>
      </c>
      <c r="DT61" s="15" t="str">
        <f>IF(DT34,DT45*(VLOOKUP(DT$1,Conditions!$A:$CT,MATCH($B61&amp;"_m1",Conditions!$S$1:$CT$1,0)+Conditions!$Q$2,FALSE)*DT$19+DT$18*VLOOKUP(DT$1,Conditions!$A:$CT,MATCH($B61&amp;"_m2",Conditions!$S$1:$CT$1,0)+Conditions!$Q$2,FALSE))+VLOOKUP(DT$1,Conditions!$A:$CT,MATCH($B61&amp;"_b",Conditions!$S$1:$CT$1,0)+Conditions!$Q$2,FALSE),"")</f>
        <v/>
      </c>
      <c r="DU61" s="15" t="str">
        <f>IF(DU34,DU45*(VLOOKUP(DU$1,Conditions!$A:$CT,MATCH($B61&amp;"_m1",Conditions!$S$1:$CT$1,0)+Conditions!$Q$2,FALSE)*DU$19+DU$18*VLOOKUP(DU$1,Conditions!$A:$CT,MATCH($B61&amp;"_m2",Conditions!$S$1:$CT$1,0)+Conditions!$Q$2,FALSE))+VLOOKUP(DU$1,Conditions!$A:$CT,MATCH($B61&amp;"_b",Conditions!$S$1:$CT$1,0)+Conditions!$Q$2,FALSE),"")</f>
        <v/>
      </c>
      <c r="DV61" s="15" t="str">
        <f>IF(DV34,DV45*(VLOOKUP(DV$1,Conditions!$A:$CT,MATCH($B61&amp;"_m1",Conditions!$S$1:$CT$1,0)+Conditions!$Q$2,FALSE)*DV$19+DV$18*VLOOKUP(DV$1,Conditions!$A:$CT,MATCH($B61&amp;"_m2",Conditions!$S$1:$CT$1,0)+Conditions!$Q$2,FALSE))+VLOOKUP(DV$1,Conditions!$A:$CT,MATCH($B61&amp;"_b",Conditions!$S$1:$CT$1,0)+Conditions!$Q$2,FALSE),"")</f>
        <v/>
      </c>
      <c r="DW61" s="15" t="str">
        <f>IF(DW34,DW45*(VLOOKUP(DW$1,Conditions!$A:$CT,MATCH($B61&amp;"_m1",Conditions!$S$1:$CT$1,0)+Conditions!$Q$2,FALSE)*DW$19+DW$18*VLOOKUP(DW$1,Conditions!$A:$CT,MATCH($B61&amp;"_m2",Conditions!$S$1:$CT$1,0)+Conditions!$Q$2,FALSE))+VLOOKUP(DW$1,Conditions!$A:$CT,MATCH($B61&amp;"_b",Conditions!$S$1:$CT$1,0)+Conditions!$Q$2,FALSE),"")</f>
        <v/>
      </c>
      <c r="DX61" s="15" t="str">
        <f>IF(DX34,DX45*(VLOOKUP(DX$1,Conditions!$A:$CT,MATCH($B61&amp;"_m1",Conditions!$S$1:$CT$1,0)+Conditions!$Q$2,FALSE)*DX$19+DX$18*VLOOKUP(DX$1,Conditions!$A:$CT,MATCH($B61&amp;"_m2",Conditions!$S$1:$CT$1,0)+Conditions!$Q$2,FALSE))+VLOOKUP(DX$1,Conditions!$A:$CT,MATCH($B61&amp;"_b",Conditions!$S$1:$CT$1,0)+Conditions!$Q$2,FALSE),"")</f>
        <v/>
      </c>
      <c r="DY61" s="15" t="str">
        <f>IF(DY34,DY45*(VLOOKUP(DY$1,Conditions!$A:$CT,MATCH($B61&amp;"_m1",Conditions!$S$1:$CT$1,0)+Conditions!$Q$2,FALSE)*DY$19+DY$18*VLOOKUP(DY$1,Conditions!$A:$CT,MATCH($B61&amp;"_m2",Conditions!$S$1:$CT$1,0)+Conditions!$Q$2,FALSE))+VLOOKUP(DY$1,Conditions!$A:$CT,MATCH($B61&amp;"_b",Conditions!$S$1:$CT$1,0)+Conditions!$Q$2,FALSE),"")</f>
        <v/>
      </c>
      <c r="DZ61" s="15" t="str">
        <f>IF(DZ34,DZ45*(VLOOKUP(DZ$1,Conditions!$A:$CT,MATCH($B61&amp;"_m1",Conditions!$S$1:$CT$1,0)+Conditions!$Q$2,FALSE)*DZ$19+DZ$18*VLOOKUP(DZ$1,Conditions!$A:$CT,MATCH($B61&amp;"_m2",Conditions!$S$1:$CT$1,0)+Conditions!$Q$2,FALSE))+VLOOKUP(DZ$1,Conditions!$A:$CT,MATCH($B61&amp;"_b",Conditions!$S$1:$CT$1,0)+Conditions!$Q$2,FALSE),"")</f>
        <v/>
      </c>
      <c r="EA61" s="15" t="str">
        <f>IF(EA34,EA45*(VLOOKUP(EA$1,Conditions!$A:$CT,MATCH($B61&amp;"_m1",Conditions!$S$1:$CT$1,0)+Conditions!$Q$2,FALSE)*EA$19+EA$18*VLOOKUP(EA$1,Conditions!$A:$CT,MATCH($B61&amp;"_m2",Conditions!$S$1:$CT$1,0)+Conditions!$Q$2,FALSE))+VLOOKUP(EA$1,Conditions!$A:$CT,MATCH($B61&amp;"_b",Conditions!$S$1:$CT$1,0)+Conditions!$Q$2,FALSE),"")</f>
        <v/>
      </c>
      <c r="EB61" s="15" t="str">
        <f>IF(EB34,EB45*(VLOOKUP(EB$1,Conditions!$A:$CT,MATCH($B61&amp;"_m1",Conditions!$S$1:$CT$1,0)+Conditions!$Q$2,FALSE)*EB$19+EB$18*VLOOKUP(EB$1,Conditions!$A:$CT,MATCH($B61&amp;"_m2",Conditions!$S$1:$CT$1,0)+Conditions!$Q$2,FALSE))+VLOOKUP(EB$1,Conditions!$A:$CT,MATCH($B61&amp;"_b",Conditions!$S$1:$CT$1,0)+Conditions!$Q$2,FALSE),"")</f>
        <v/>
      </c>
      <c r="EC61" s="15" t="str">
        <f>IF(EC34,EC45*(VLOOKUP(EC$1,Conditions!$A:$CT,MATCH($B61&amp;"_m1",Conditions!$S$1:$CT$1,0)+Conditions!$Q$2,FALSE)*EC$19+EC$18*VLOOKUP(EC$1,Conditions!$A:$CT,MATCH($B61&amp;"_m2",Conditions!$S$1:$CT$1,0)+Conditions!$Q$2,FALSE))+VLOOKUP(EC$1,Conditions!$A:$CT,MATCH($B61&amp;"_b",Conditions!$S$1:$CT$1,0)+Conditions!$Q$2,FALSE),"")</f>
        <v/>
      </c>
      <c r="ED61" s="15" t="str">
        <f>IF(ED34,ED45*(VLOOKUP(ED$1,Conditions!$A:$CT,MATCH($B61&amp;"_m1",Conditions!$S$1:$CT$1,0)+Conditions!$Q$2,FALSE)*ED$19+ED$18*VLOOKUP(ED$1,Conditions!$A:$CT,MATCH($B61&amp;"_m2",Conditions!$S$1:$CT$1,0)+Conditions!$Q$2,FALSE))+VLOOKUP(ED$1,Conditions!$A:$CT,MATCH($B61&amp;"_b",Conditions!$S$1:$CT$1,0)+Conditions!$Q$2,FALSE),"")</f>
        <v/>
      </c>
      <c r="EE61" s="15" t="str">
        <f>IF(EE34,EE45*(VLOOKUP(EE$1,Conditions!$A:$CT,MATCH($B61&amp;"_m1",Conditions!$S$1:$CT$1,0)+Conditions!$Q$2,FALSE)*EE$19+EE$18*VLOOKUP(EE$1,Conditions!$A:$CT,MATCH($B61&amp;"_m2",Conditions!$S$1:$CT$1,0)+Conditions!$Q$2,FALSE))+VLOOKUP(EE$1,Conditions!$A:$CT,MATCH($B61&amp;"_b",Conditions!$S$1:$CT$1,0)+Conditions!$Q$2,FALSE),"")</f>
        <v/>
      </c>
      <c r="EF61" s="15" t="str">
        <f>IF(EF34,EF45*(VLOOKUP(EF$1,Conditions!$A:$CT,MATCH($B61&amp;"_m1",Conditions!$S$1:$CT$1,0)+Conditions!$Q$2,FALSE)*EF$19+EF$18*VLOOKUP(EF$1,Conditions!$A:$CT,MATCH($B61&amp;"_m2",Conditions!$S$1:$CT$1,0)+Conditions!$Q$2,FALSE))+VLOOKUP(EF$1,Conditions!$A:$CT,MATCH($B61&amp;"_b",Conditions!$S$1:$CT$1,0)+Conditions!$Q$2,FALSE),"")</f>
        <v/>
      </c>
      <c r="EG61" s="15" t="str">
        <f>IF(EG34,EG45*(VLOOKUP(EG$1,Conditions!$A:$CT,MATCH($B61&amp;"_m1",Conditions!$S$1:$CT$1,0)+Conditions!$Q$2,FALSE)*EG$19+EG$18*VLOOKUP(EG$1,Conditions!$A:$CT,MATCH($B61&amp;"_m2",Conditions!$S$1:$CT$1,0)+Conditions!$Q$2,FALSE))+VLOOKUP(EG$1,Conditions!$A:$CT,MATCH($B61&amp;"_b",Conditions!$S$1:$CT$1,0)+Conditions!$Q$2,FALSE),"")</f>
        <v/>
      </c>
      <c r="EH61" s="15" t="str">
        <f>IF(EH34,EH45*(VLOOKUP(EH$1,Conditions!$A:$CT,MATCH($B61&amp;"_m1",Conditions!$S$1:$CT$1,0)+Conditions!$Q$2,FALSE)*EH$19+EH$18*VLOOKUP(EH$1,Conditions!$A:$CT,MATCH($B61&amp;"_m2",Conditions!$S$1:$CT$1,0)+Conditions!$Q$2,FALSE))+VLOOKUP(EH$1,Conditions!$A:$CT,MATCH($B61&amp;"_b",Conditions!$S$1:$CT$1,0)+Conditions!$Q$2,FALSE),"")</f>
        <v/>
      </c>
      <c r="EI61" s="15" t="str">
        <f>IF(EI34,EI45*(VLOOKUP(EI$1,Conditions!$A:$CT,MATCH($B61&amp;"_m1",Conditions!$S$1:$CT$1,0)+Conditions!$Q$2,FALSE)*EI$19+EI$18*VLOOKUP(EI$1,Conditions!$A:$CT,MATCH($B61&amp;"_m2",Conditions!$S$1:$CT$1,0)+Conditions!$Q$2,FALSE))+VLOOKUP(EI$1,Conditions!$A:$CT,MATCH($B61&amp;"_b",Conditions!$S$1:$CT$1,0)+Conditions!$Q$2,FALSE),"")</f>
        <v/>
      </c>
      <c r="EJ61" s="15" t="str">
        <f>IF(EJ34,EJ45*(VLOOKUP(EJ$1,Conditions!$A:$CT,MATCH($B61&amp;"_m1",Conditions!$S$1:$CT$1,0)+Conditions!$Q$2,FALSE)*EJ$19+EJ$18*VLOOKUP(EJ$1,Conditions!$A:$CT,MATCH($B61&amp;"_m2",Conditions!$S$1:$CT$1,0)+Conditions!$Q$2,FALSE))+VLOOKUP(EJ$1,Conditions!$A:$CT,MATCH($B61&amp;"_b",Conditions!$S$1:$CT$1,0)+Conditions!$Q$2,FALSE),"")</f>
        <v/>
      </c>
      <c r="EK61" s="15" t="str">
        <f>IF(EK34,EK45*(VLOOKUP(EK$1,Conditions!$A:$CT,MATCH($B61&amp;"_m1",Conditions!$S$1:$CT$1,0)+Conditions!$Q$2,FALSE)*EK$19+EK$18*VLOOKUP(EK$1,Conditions!$A:$CT,MATCH($B61&amp;"_m2",Conditions!$S$1:$CT$1,0)+Conditions!$Q$2,FALSE))+VLOOKUP(EK$1,Conditions!$A:$CT,MATCH($B61&amp;"_b",Conditions!$S$1:$CT$1,0)+Conditions!$Q$2,FALSE),"")</f>
        <v/>
      </c>
      <c r="EL61" s="15" t="str">
        <f>IF(EL34,EL45*(VLOOKUP(EL$1,Conditions!$A:$CT,MATCH($B61&amp;"_m1",Conditions!$S$1:$CT$1,0)+Conditions!$Q$2,FALSE)*EL$19+EL$18*VLOOKUP(EL$1,Conditions!$A:$CT,MATCH($B61&amp;"_m2",Conditions!$S$1:$CT$1,0)+Conditions!$Q$2,FALSE))+VLOOKUP(EL$1,Conditions!$A:$CT,MATCH($B61&amp;"_b",Conditions!$S$1:$CT$1,0)+Conditions!$Q$2,FALSE),"")</f>
        <v/>
      </c>
      <c r="EM61" s="15" t="str">
        <f>IF(EM34,EM45*(VLOOKUP(EM$1,Conditions!$A:$CT,MATCH($B61&amp;"_m1",Conditions!$S$1:$CT$1,0)+Conditions!$Q$2,FALSE)*EM$19+EM$18*VLOOKUP(EM$1,Conditions!$A:$CT,MATCH($B61&amp;"_m2",Conditions!$S$1:$CT$1,0)+Conditions!$Q$2,FALSE))+VLOOKUP(EM$1,Conditions!$A:$CT,MATCH($B61&amp;"_b",Conditions!$S$1:$CT$1,0)+Conditions!$Q$2,FALSE),"")</f>
        <v/>
      </c>
      <c r="EN61" s="15" t="str">
        <f>IF(EN34,EN45*(VLOOKUP(EN$1,Conditions!$A:$CT,MATCH($B61&amp;"_m1",Conditions!$S$1:$CT$1,0)+Conditions!$Q$2,FALSE)*EN$19+EN$18*VLOOKUP(EN$1,Conditions!$A:$CT,MATCH($B61&amp;"_m2",Conditions!$S$1:$CT$1,0)+Conditions!$Q$2,FALSE))+VLOOKUP(EN$1,Conditions!$A:$CT,MATCH($B61&amp;"_b",Conditions!$S$1:$CT$1,0)+Conditions!$Q$2,FALSE),"")</f>
        <v/>
      </c>
      <c r="EO61" s="15" t="str">
        <f>IF(EO34,EO45*(VLOOKUP(EO$1,Conditions!$A:$CT,MATCH($B61&amp;"_m1",Conditions!$S$1:$CT$1,0)+Conditions!$Q$2,FALSE)*EO$19+EO$18*VLOOKUP(EO$1,Conditions!$A:$CT,MATCH($B61&amp;"_m2",Conditions!$S$1:$CT$1,0)+Conditions!$Q$2,FALSE))+VLOOKUP(EO$1,Conditions!$A:$CT,MATCH($B61&amp;"_b",Conditions!$S$1:$CT$1,0)+Conditions!$Q$2,FALSE),"")</f>
        <v/>
      </c>
      <c r="EP61" s="15" t="str">
        <f>IF(EP34,EP45*(VLOOKUP(EP$1,Conditions!$A:$CT,MATCH($B61&amp;"_m1",Conditions!$S$1:$CT$1,0)+Conditions!$Q$2,FALSE)*EP$19+EP$18*VLOOKUP(EP$1,Conditions!$A:$CT,MATCH($B61&amp;"_m2",Conditions!$S$1:$CT$1,0)+Conditions!$Q$2,FALSE))+VLOOKUP(EP$1,Conditions!$A:$CT,MATCH($B61&amp;"_b",Conditions!$S$1:$CT$1,0)+Conditions!$Q$2,FALSE),"")</f>
        <v/>
      </c>
      <c r="EQ61" s="15" t="str">
        <f>IF(EQ34,EQ45*(VLOOKUP(EQ$1,Conditions!$A:$CT,MATCH($B61&amp;"_m1",Conditions!$S$1:$CT$1,0)+Conditions!$Q$2,FALSE)*EQ$19+EQ$18*VLOOKUP(EQ$1,Conditions!$A:$CT,MATCH($B61&amp;"_m2",Conditions!$S$1:$CT$1,0)+Conditions!$Q$2,FALSE))+VLOOKUP(EQ$1,Conditions!$A:$CT,MATCH($B61&amp;"_b",Conditions!$S$1:$CT$1,0)+Conditions!$Q$2,FALSE),"")</f>
        <v/>
      </c>
      <c r="ER61" s="15" t="str">
        <f>IF(ER34,ER45*(VLOOKUP(ER$1,Conditions!$A:$CT,MATCH($B61&amp;"_m1",Conditions!$S$1:$CT$1,0)+Conditions!$Q$2,FALSE)*ER$19+ER$18*VLOOKUP(ER$1,Conditions!$A:$CT,MATCH($B61&amp;"_m2",Conditions!$S$1:$CT$1,0)+Conditions!$Q$2,FALSE))+VLOOKUP(ER$1,Conditions!$A:$CT,MATCH($B61&amp;"_b",Conditions!$S$1:$CT$1,0)+Conditions!$Q$2,FALSE),"")</f>
        <v/>
      </c>
      <c r="ES61" s="15" t="str">
        <f>IF(ES34,ES45*(VLOOKUP(ES$1,Conditions!$A:$CT,MATCH($B61&amp;"_m1",Conditions!$S$1:$CT$1,0)+Conditions!$Q$2,FALSE)*ES$19+ES$18*VLOOKUP(ES$1,Conditions!$A:$CT,MATCH($B61&amp;"_m2",Conditions!$S$1:$CT$1,0)+Conditions!$Q$2,FALSE))+VLOOKUP(ES$1,Conditions!$A:$CT,MATCH($B61&amp;"_b",Conditions!$S$1:$CT$1,0)+Conditions!$Q$2,FALSE),"")</f>
        <v/>
      </c>
      <c r="ET61" s="15" t="str">
        <f>IF(ET34,ET45*(VLOOKUP(ET$1,Conditions!$A:$CT,MATCH($B61&amp;"_m1",Conditions!$S$1:$CT$1,0)+Conditions!$Q$2,FALSE)*ET$19+ET$18*VLOOKUP(ET$1,Conditions!$A:$CT,MATCH($B61&amp;"_m2",Conditions!$S$1:$CT$1,0)+Conditions!$Q$2,FALSE))+VLOOKUP(ET$1,Conditions!$A:$CT,MATCH($B61&amp;"_b",Conditions!$S$1:$CT$1,0)+Conditions!$Q$2,FALSE),"")</f>
        <v/>
      </c>
      <c r="EU61" s="15" t="str">
        <f>IF(EU34,EU45*(VLOOKUP(EU$1,Conditions!$A:$CT,MATCH($B61&amp;"_m1",Conditions!$S$1:$CT$1,0)+Conditions!$Q$2,FALSE)*EU$19+EU$18*VLOOKUP(EU$1,Conditions!$A:$CT,MATCH($B61&amp;"_m2",Conditions!$S$1:$CT$1,0)+Conditions!$Q$2,FALSE))+VLOOKUP(EU$1,Conditions!$A:$CT,MATCH($B61&amp;"_b",Conditions!$S$1:$CT$1,0)+Conditions!$Q$2,FALSE),"")</f>
        <v/>
      </c>
      <c r="EV61" s="15" t="str">
        <f>IF(EV34,EV45*(VLOOKUP(EV$1,Conditions!$A:$CT,MATCH($B61&amp;"_m1",Conditions!$S$1:$CT$1,0)+Conditions!$Q$2,FALSE)*EV$19+EV$18*VLOOKUP(EV$1,Conditions!$A:$CT,MATCH($B61&amp;"_m2",Conditions!$S$1:$CT$1,0)+Conditions!$Q$2,FALSE))+VLOOKUP(EV$1,Conditions!$A:$CT,MATCH($B61&amp;"_b",Conditions!$S$1:$CT$1,0)+Conditions!$Q$2,FALSE),"")</f>
        <v/>
      </c>
      <c r="EW61" s="15" t="str">
        <f>IF(EW34,EW45*(VLOOKUP(EW$1,Conditions!$A:$CT,MATCH($B61&amp;"_m1",Conditions!$S$1:$CT$1,0)+Conditions!$Q$2,FALSE)*EW$19+EW$18*VLOOKUP(EW$1,Conditions!$A:$CT,MATCH($B61&amp;"_m2",Conditions!$S$1:$CT$1,0)+Conditions!$Q$2,FALSE))+VLOOKUP(EW$1,Conditions!$A:$CT,MATCH($B61&amp;"_b",Conditions!$S$1:$CT$1,0)+Conditions!$Q$2,FALSE),"")</f>
        <v/>
      </c>
      <c r="EX61" s="15" t="str">
        <f>IF(EX34,EX45*(VLOOKUP(EX$1,Conditions!$A:$CT,MATCH($B61&amp;"_m1",Conditions!$S$1:$CT$1,0)+Conditions!$Q$2,FALSE)*EX$19+EX$18*VLOOKUP(EX$1,Conditions!$A:$CT,MATCH($B61&amp;"_m2",Conditions!$S$1:$CT$1,0)+Conditions!$Q$2,FALSE))+VLOOKUP(EX$1,Conditions!$A:$CT,MATCH($B61&amp;"_b",Conditions!$S$1:$CT$1,0)+Conditions!$Q$2,FALSE),"")</f>
        <v/>
      </c>
      <c r="EY61" s="15" t="str">
        <f>IF(EY34,EY45*(VLOOKUP(EY$1,Conditions!$A:$CT,MATCH($B61&amp;"_m1",Conditions!$S$1:$CT$1,0)+Conditions!$Q$2,FALSE)*EY$19+EY$18*VLOOKUP(EY$1,Conditions!$A:$CT,MATCH($B61&amp;"_m2",Conditions!$S$1:$CT$1,0)+Conditions!$Q$2,FALSE))+VLOOKUP(EY$1,Conditions!$A:$CT,MATCH($B61&amp;"_b",Conditions!$S$1:$CT$1,0)+Conditions!$Q$2,FALSE),"")</f>
        <v/>
      </c>
      <c r="EZ61" s="15" t="str">
        <f>IF(EZ34,EZ45*(VLOOKUP(EZ$1,Conditions!$A:$CT,MATCH($B61&amp;"_m1",Conditions!$S$1:$CT$1,0)+Conditions!$Q$2,FALSE)*EZ$19+EZ$18*VLOOKUP(EZ$1,Conditions!$A:$CT,MATCH($B61&amp;"_m2",Conditions!$S$1:$CT$1,0)+Conditions!$Q$2,FALSE))+VLOOKUP(EZ$1,Conditions!$A:$CT,MATCH($B61&amp;"_b",Conditions!$S$1:$CT$1,0)+Conditions!$Q$2,FALSE),"")</f>
        <v/>
      </c>
      <c r="FA61" s="15" t="str">
        <f>IF(FA34,FA45*(VLOOKUP(FA$1,Conditions!$A:$CT,MATCH($B61&amp;"_m1",Conditions!$S$1:$CT$1,0)+Conditions!$Q$2,FALSE)*FA$19+FA$18*VLOOKUP(FA$1,Conditions!$A:$CT,MATCH($B61&amp;"_m2",Conditions!$S$1:$CT$1,0)+Conditions!$Q$2,FALSE))+VLOOKUP(FA$1,Conditions!$A:$CT,MATCH($B61&amp;"_b",Conditions!$S$1:$CT$1,0)+Conditions!$Q$2,FALSE),"")</f>
        <v/>
      </c>
      <c r="FB61" s="15" t="str">
        <f>IF(FB34,FB45*(VLOOKUP(FB$1,Conditions!$A:$CT,MATCH($B61&amp;"_m1",Conditions!$S$1:$CT$1,0)+Conditions!$Q$2,FALSE)*FB$19+FB$18*VLOOKUP(FB$1,Conditions!$A:$CT,MATCH($B61&amp;"_m2",Conditions!$S$1:$CT$1,0)+Conditions!$Q$2,FALSE))+VLOOKUP(FB$1,Conditions!$A:$CT,MATCH($B61&amp;"_b",Conditions!$S$1:$CT$1,0)+Conditions!$Q$2,FALSE),"")</f>
        <v/>
      </c>
      <c r="FC61" s="15" t="str">
        <f>IF(FC34,FC45*(VLOOKUP(FC$1,Conditions!$A:$CT,MATCH($B61&amp;"_m1",Conditions!$S$1:$CT$1,0)+Conditions!$Q$2,FALSE)*FC$19+FC$18*VLOOKUP(FC$1,Conditions!$A:$CT,MATCH($B61&amp;"_m2",Conditions!$S$1:$CT$1,0)+Conditions!$Q$2,FALSE))+VLOOKUP(FC$1,Conditions!$A:$CT,MATCH($B61&amp;"_b",Conditions!$S$1:$CT$1,0)+Conditions!$Q$2,FALSE),"")</f>
        <v/>
      </c>
      <c r="FD61" s="15" t="str">
        <f>IF(FD34,FD45*(VLOOKUP(FD$1,Conditions!$A:$CT,MATCH($B61&amp;"_m1",Conditions!$S$1:$CT$1,0)+Conditions!$Q$2,FALSE)*FD$19+FD$18*VLOOKUP(FD$1,Conditions!$A:$CT,MATCH($B61&amp;"_m2",Conditions!$S$1:$CT$1,0)+Conditions!$Q$2,FALSE))+VLOOKUP(FD$1,Conditions!$A:$CT,MATCH($B61&amp;"_b",Conditions!$S$1:$CT$1,0)+Conditions!$Q$2,FALSE),"")</f>
        <v/>
      </c>
      <c r="FE61" s="15" t="str">
        <f>IF(FE34,FE45*(VLOOKUP(FE$1,Conditions!$A:$CT,MATCH($B61&amp;"_m1",Conditions!$S$1:$CT$1,0)+Conditions!$Q$2,FALSE)*FE$19+FE$18*VLOOKUP(FE$1,Conditions!$A:$CT,MATCH($B61&amp;"_m2",Conditions!$S$1:$CT$1,0)+Conditions!$Q$2,FALSE))+VLOOKUP(FE$1,Conditions!$A:$CT,MATCH($B61&amp;"_b",Conditions!$S$1:$CT$1,0)+Conditions!$Q$2,FALSE),"")</f>
        <v/>
      </c>
      <c r="FF61" s="15" t="str">
        <f>IF(FF34,FF45*(VLOOKUP(FF$1,Conditions!$A:$CT,MATCH($B61&amp;"_m1",Conditions!$S$1:$CT$1,0)+Conditions!$Q$2,FALSE)*FF$19+FF$18*VLOOKUP(FF$1,Conditions!$A:$CT,MATCH($B61&amp;"_m2",Conditions!$S$1:$CT$1,0)+Conditions!$Q$2,FALSE))+VLOOKUP(FF$1,Conditions!$A:$CT,MATCH($B61&amp;"_b",Conditions!$S$1:$CT$1,0)+Conditions!$Q$2,FALSE),"")</f>
        <v/>
      </c>
      <c r="FG61" s="15" t="str">
        <f>IF(FG34,FG45*(VLOOKUP(FG$1,Conditions!$A:$CT,MATCH($B61&amp;"_m1",Conditions!$S$1:$CT$1,0)+Conditions!$Q$2,FALSE)*FG$19+FG$18*VLOOKUP(FG$1,Conditions!$A:$CT,MATCH($B61&amp;"_m2",Conditions!$S$1:$CT$1,0)+Conditions!$Q$2,FALSE))+VLOOKUP(FG$1,Conditions!$A:$CT,MATCH($B61&amp;"_b",Conditions!$S$1:$CT$1,0)+Conditions!$Q$2,FALSE),"")</f>
        <v/>
      </c>
      <c r="FH61" s="15" t="str">
        <f>IF(FH34,FH45*(VLOOKUP(FH$1,Conditions!$A:$CT,MATCH($B61&amp;"_m1",Conditions!$S$1:$CT$1,0)+Conditions!$Q$2,FALSE)*FH$19+FH$18*VLOOKUP(FH$1,Conditions!$A:$CT,MATCH($B61&amp;"_m2",Conditions!$S$1:$CT$1,0)+Conditions!$Q$2,FALSE))+VLOOKUP(FH$1,Conditions!$A:$CT,MATCH($B61&amp;"_b",Conditions!$S$1:$CT$1,0)+Conditions!$Q$2,FALSE),"")</f>
        <v/>
      </c>
      <c r="FI61" s="15" t="str">
        <f>IF(FI34,FI45*(VLOOKUP(FI$1,Conditions!$A:$CT,MATCH($B61&amp;"_m1",Conditions!$S$1:$CT$1,0)+Conditions!$Q$2,FALSE)*FI$19+FI$18*VLOOKUP(FI$1,Conditions!$A:$CT,MATCH($B61&amp;"_m2",Conditions!$S$1:$CT$1,0)+Conditions!$Q$2,FALSE))+VLOOKUP(FI$1,Conditions!$A:$CT,MATCH($B61&amp;"_b",Conditions!$S$1:$CT$1,0)+Conditions!$Q$2,FALSE),"")</f>
        <v/>
      </c>
      <c r="FJ61" s="15" t="str">
        <f>IF(FJ34,FJ45*(VLOOKUP(FJ$1,Conditions!$A:$CT,MATCH($B61&amp;"_m1",Conditions!$S$1:$CT$1,0)+Conditions!$Q$2,FALSE)*FJ$19+FJ$18*VLOOKUP(FJ$1,Conditions!$A:$CT,MATCH($B61&amp;"_m2",Conditions!$S$1:$CT$1,0)+Conditions!$Q$2,FALSE))+VLOOKUP(FJ$1,Conditions!$A:$CT,MATCH($B61&amp;"_b",Conditions!$S$1:$CT$1,0)+Conditions!$Q$2,FALSE),"")</f>
        <v/>
      </c>
      <c r="FK61" s="15" t="str">
        <f>IF(FK34,FK45*(VLOOKUP(FK$1,Conditions!$A:$CT,MATCH($B61&amp;"_m1",Conditions!$S$1:$CT$1,0)+Conditions!$Q$2,FALSE)*FK$19+FK$18*VLOOKUP(FK$1,Conditions!$A:$CT,MATCH($B61&amp;"_m2",Conditions!$S$1:$CT$1,0)+Conditions!$Q$2,FALSE))+VLOOKUP(FK$1,Conditions!$A:$CT,MATCH($B61&amp;"_b",Conditions!$S$1:$CT$1,0)+Conditions!$Q$2,FALSE),"")</f>
        <v/>
      </c>
      <c r="FL61" s="15" t="str">
        <f>IF(FL34,FL45*(VLOOKUP(FL$1,Conditions!$A:$CT,MATCH($B61&amp;"_m1",Conditions!$S$1:$CT$1,0)+Conditions!$Q$2,FALSE)*FL$19+FL$18*VLOOKUP(FL$1,Conditions!$A:$CT,MATCH($B61&amp;"_m2",Conditions!$S$1:$CT$1,0)+Conditions!$Q$2,FALSE))+VLOOKUP(FL$1,Conditions!$A:$CT,MATCH($B61&amp;"_b",Conditions!$S$1:$CT$1,0)+Conditions!$Q$2,FALSE),"")</f>
        <v/>
      </c>
      <c r="FM61" s="15" t="str">
        <f>IF(FM34,FM45*(VLOOKUP(FM$1,Conditions!$A:$CT,MATCH($B61&amp;"_m1",Conditions!$S$1:$CT$1,0)+Conditions!$Q$2,FALSE)*FM$19+FM$18*VLOOKUP(FM$1,Conditions!$A:$CT,MATCH($B61&amp;"_m2",Conditions!$S$1:$CT$1,0)+Conditions!$Q$2,FALSE))+VLOOKUP(FM$1,Conditions!$A:$CT,MATCH($B61&amp;"_b",Conditions!$S$1:$CT$1,0)+Conditions!$Q$2,FALSE),"")</f>
        <v/>
      </c>
      <c r="FN61" s="15">
        <f>IF(FN34,FN45*(VLOOKUP(FN$1,Conditions!$A:$CT,MATCH($B61&amp;"_m1",Conditions!$S$1:$CT$1,0)+Conditions!$Q$2,FALSE)*FN$19+FN$18*VLOOKUP(FN$1,Conditions!$A:$CT,MATCH($B61&amp;"_m2",Conditions!$S$1:$CT$1,0)+Conditions!$Q$2,FALSE))+VLOOKUP(FN$1,Conditions!$A:$CT,MATCH($B61&amp;"_b",Conditions!$S$1:$CT$1,0)+Conditions!$Q$2,FALSE),"")</f>
        <v>2.1406061184511762E-6</v>
      </c>
      <c r="FO61" s="15">
        <f>IF(FO34,FO45*(VLOOKUP(FO$1,Conditions!$A:$CT,MATCH($B61&amp;"_m1",Conditions!$S$1:$CT$1,0)+Conditions!$Q$2,FALSE)*FO$19+FO$18*VLOOKUP(FO$1,Conditions!$A:$CT,MATCH($B61&amp;"_m2",Conditions!$S$1:$CT$1,0)+Conditions!$Q$2,FALSE))+VLOOKUP(FO$1,Conditions!$A:$CT,MATCH($B61&amp;"_b",Conditions!$S$1:$CT$1,0)+Conditions!$Q$2,FALSE),"")</f>
        <v>1.4263593839286424E-6</v>
      </c>
      <c r="FP61" s="15">
        <f>IF(FP34,FP45*(VLOOKUP(FP$1,Conditions!$A:$CT,MATCH($B61&amp;"_m1",Conditions!$S$1:$CT$1,0)+Conditions!$Q$2,FALSE)*FP$19+FP$18*VLOOKUP(FP$1,Conditions!$A:$CT,MATCH($B61&amp;"_m2",Conditions!$S$1:$CT$1,0)+Conditions!$Q$2,FALSE))+VLOOKUP(FP$1,Conditions!$A:$CT,MATCH($B61&amp;"_b",Conditions!$S$1:$CT$1,0)+Conditions!$Q$2,FALSE),"")</f>
        <v>1.3682230218163433E-6</v>
      </c>
      <c r="FQ61" s="15">
        <f>IF(FQ34,FQ45*(VLOOKUP(FQ$1,Conditions!$A:$CT,MATCH($B61&amp;"_m1",Conditions!$S$1:$CT$1,0)+Conditions!$Q$2,FALSE)*FQ$19+FQ$18*VLOOKUP(FQ$1,Conditions!$A:$CT,MATCH($B61&amp;"_m2",Conditions!$S$1:$CT$1,0)+Conditions!$Q$2,FALSE))+VLOOKUP(FQ$1,Conditions!$A:$CT,MATCH($B61&amp;"_b",Conditions!$S$1:$CT$1,0)+Conditions!$Q$2,FALSE),"")</f>
        <v>1.3239286506831631E-6</v>
      </c>
      <c r="FR61" s="15">
        <f>IF(FR34,FR45*(VLOOKUP(FR$1,Conditions!$A:$CT,MATCH($B61&amp;"_m1",Conditions!$S$1:$CT$1,0)+Conditions!$Q$2,FALSE)*FR$19+FR$18*VLOOKUP(FR$1,Conditions!$A:$CT,MATCH($B61&amp;"_m2",Conditions!$S$1:$CT$1,0)+Conditions!$Q$2,FALSE))+VLOOKUP(FR$1,Conditions!$A:$CT,MATCH($B61&amp;"_b",Conditions!$S$1:$CT$1,0)+Conditions!$Q$2,FALSE),"")</f>
        <v>1.3322338452706342E-6</v>
      </c>
      <c r="FS61" s="15">
        <f>IF(FS34,FS45*(VLOOKUP(FS$1,Conditions!$A:$CT,MATCH($B61&amp;"_m1",Conditions!$S$1:$CT$1,0)+Conditions!$Q$2,FALSE)*FS$19+FS$18*VLOOKUP(FS$1,Conditions!$A:$CT,MATCH($B61&amp;"_m2",Conditions!$S$1:$CT$1,0)+Conditions!$Q$2,FALSE))+VLOOKUP(FS$1,Conditions!$A:$CT,MATCH($B61&amp;"_b",Conditions!$S$1:$CT$1,0)+Conditions!$Q$2,FALSE),"")</f>
        <v>1.3543810308372244E-6</v>
      </c>
      <c r="FT61" s="15">
        <f>IF(FT34,FT45*(VLOOKUP(FT$1,Conditions!$A:$CT,MATCH($B61&amp;"_m1",Conditions!$S$1:$CT$1,0)+Conditions!$Q$2,FALSE)*FT$19+FT$18*VLOOKUP(FT$1,Conditions!$A:$CT,MATCH($B61&amp;"_m2",Conditions!$S$1:$CT$1,0)+Conditions!$Q$2,FALSE))+VLOOKUP(FT$1,Conditions!$A:$CT,MATCH($B61&amp;"_b",Conditions!$S$1:$CT$1,0)+Conditions!$Q$2,FALSE),"")</f>
        <v>1.3709914200121671E-6</v>
      </c>
      <c r="FU61" s="15">
        <f>IF(FU34,FU45*(VLOOKUP(FU$1,Conditions!$A:$CT,MATCH($B61&amp;"_m1",Conditions!$S$1:$CT$1,0)+Conditions!$Q$2,FALSE)*FU$19+FU$18*VLOOKUP(FU$1,Conditions!$A:$CT,MATCH($B61&amp;"_m2",Conditions!$S$1:$CT$1,0)+Conditions!$Q$2,FALSE))+VLOOKUP(FU$1,Conditions!$A:$CT,MATCH($B61&amp;"_b",Conditions!$S$1:$CT$1,0)+Conditions!$Q$2,FALSE),"")</f>
        <v>1.3737598182079909E-6</v>
      </c>
      <c r="FV61" s="15" t="str">
        <f>IF(FV34,FV45*(VLOOKUP(FV$1,Conditions!$A:$CT,MATCH($B61&amp;"_m1",Conditions!$S$1:$CT$1,0)+Conditions!$Q$2,FALSE)*FV$19+FV$18*VLOOKUP(FV$1,Conditions!$A:$CT,MATCH($B61&amp;"_m2",Conditions!$S$1:$CT$1,0)+Conditions!$Q$2,FALSE))+VLOOKUP(FV$1,Conditions!$A:$CT,MATCH($B61&amp;"_b",Conditions!$S$1:$CT$1,0)+Conditions!$Q$2,FALSE),"")</f>
        <v/>
      </c>
      <c r="FW61" s="15" t="str">
        <f>IF(FW34,FW45*(VLOOKUP(FW$1,Conditions!$A:$CT,MATCH($B61&amp;"_m1",Conditions!$S$1:$CT$1,0)+Conditions!$Q$2,FALSE)*FW$19+FW$18*VLOOKUP(FW$1,Conditions!$A:$CT,MATCH($B61&amp;"_m2",Conditions!$S$1:$CT$1,0)+Conditions!$Q$2,FALSE))+VLOOKUP(FW$1,Conditions!$A:$CT,MATCH($B61&amp;"_b",Conditions!$S$1:$CT$1,0)+Conditions!$Q$2,FALSE),"")</f>
        <v/>
      </c>
      <c r="FX61" s="15" t="str">
        <f>IF(FX34,FX45*(VLOOKUP(FX$1,Conditions!$A:$CT,MATCH($B61&amp;"_m1",Conditions!$S$1:$CT$1,0)+Conditions!$Q$2,FALSE)*FX$19+FX$18*VLOOKUP(FX$1,Conditions!$A:$CT,MATCH($B61&amp;"_m2",Conditions!$S$1:$CT$1,0)+Conditions!$Q$2,FALSE))+VLOOKUP(FX$1,Conditions!$A:$CT,MATCH($B61&amp;"_b",Conditions!$S$1:$CT$1,0)+Conditions!$Q$2,FALSE),"")</f>
        <v/>
      </c>
      <c r="FY61" s="15" t="str">
        <f>IF(FY34,FY45*(VLOOKUP(FY$1,Conditions!$A:$CT,MATCH($B61&amp;"_m1",Conditions!$S$1:$CT$1,0)+Conditions!$Q$2,FALSE)*FY$19+FY$18*VLOOKUP(FY$1,Conditions!$A:$CT,MATCH($B61&amp;"_m2",Conditions!$S$1:$CT$1,0)+Conditions!$Q$2,FALSE))+VLOOKUP(FY$1,Conditions!$A:$CT,MATCH($B61&amp;"_b",Conditions!$S$1:$CT$1,0)+Conditions!$Q$2,FALSE),"")</f>
        <v/>
      </c>
      <c r="FZ61" s="15" t="str">
        <f>IF(FZ34,FZ45*(VLOOKUP(FZ$1,Conditions!$A:$CT,MATCH($B61&amp;"_m1",Conditions!$S$1:$CT$1,0)+Conditions!$Q$2,FALSE)*FZ$19+FZ$18*VLOOKUP(FZ$1,Conditions!$A:$CT,MATCH($B61&amp;"_m2",Conditions!$S$1:$CT$1,0)+Conditions!$Q$2,FALSE))+VLOOKUP(FZ$1,Conditions!$A:$CT,MATCH($B61&amp;"_b",Conditions!$S$1:$CT$1,0)+Conditions!$Q$2,FALSE),"")</f>
        <v/>
      </c>
      <c r="GA61" s="15" t="str">
        <f>IF(GA34,GA45*(VLOOKUP(GA$1,Conditions!$A:$CT,MATCH($B61&amp;"_m1",Conditions!$S$1:$CT$1,0)+Conditions!$Q$2,FALSE)*GA$19+GA$18*VLOOKUP(GA$1,Conditions!$A:$CT,MATCH($B61&amp;"_m2",Conditions!$S$1:$CT$1,0)+Conditions!$Q$2,FALSE))+VLOOKUP(GA$1,Conditions!$A:$CT,MATCH($B61&amp;"_b",Conditions!$S$1:$CT$1,0)+Conditions!$Q$2,FALSE),"")</f>
        <v/>
      </c>
      <c r="GB61" s="15" t="str">
        <f>IF(GB34,GB45*(VLOOKUP(GB$1,Conditions!$A:$CT,MATCH($B61&amp;"_m1",Conditions!$S$1:$CT$1,0)+Conditions!$Q$2,FALSE)*GB$19+GB$18*VLOOKUP(GB$1,Conditions!$A:$CT,MATCH($B61&amp;"_m2",Conditions!$S$1:$CT$1,0)+Conditions!$Q$2,FALSE))+VLOOKUP(GB$1,Conditions!$A:$CT,MATCH($B61&amp;"_b",Conditions!$S$1:$CT$1,0)+Conditions!$Q$2,FALSE),"")</f>
        <v/>
      </c>
      <c r="GC61" s="15" t="str">
        <f>IF(GC34,GC45*(VLOOKUP(GC$1,Conditions!$A:$CT,MATCH($B61&amp;"_m1",Conditions!$S$1:$CT$1,0)+Conditions!$Q$2,FALSE)*GC$19+GC$18*VLOOKUP(GC$1,Conditions!$A:$CT,MATCH($B61&amp;"_m2",Conditions!$S$1:$CT$1,0)+Conditions!$Q$2,FALSE))+VLOOKUP(GC$1,Conditions!$A:$CT,MATCH($B61&amp;"_b",Conditions!$S$1:$CT$1,0)+Conditions!$Q$2,FALSE),"")</f>
        <v/>
      </c>
      <c r="GD61" s="15" t="str">
        <f>IF(GD34,GD45*(VLOOKUP(GD$1,Conditions!$A:$CT,MATCH($B61&amp;"_m1",Conditions!$S$1:$CT$1,0)+Conditions!$Q$2,FALSE)*GD$19+GD$18*VLOOKUP(GD$1,Conditions!$A:$CT,MATCH($B61&amp;"_m2",Conditions!$S$1:$CT$1,0)+Conditions!$Q$2,FALSE))+VLOOKUP(GD$1,Conditions!$A:$CT,MATCH($B61&amp;"_b",Conditions!$S$1:$CT$1,0)+Conditions!$Q$2,FALSE),"")</f>
        <v/>
      </c>
      <c r="GE61" s="15" t="str">
        <f>IF(GE34,GE45*(VLOOKUP(GE$1,Conditions!$A:$CT,MATCH($B61&amp;"_m1",Conditions!$S$1:$CT$1,0)+Conditions!$Q$2,FALSE)*GE$19+GE$18*VLOOKUP(GE$1,Conditions!$A:$CT,MATCH($B61&amp;"_m2",Conditions!$S$1:$CT$1,0)+Conditions!$Q$2,FALSE))+VLOOKUP(GE$1,Conditions!$A:$CT,MATCH($B61&amp;"_b",Conditions!$S$1:$CT$1,0)+Conditions!$Q$2,FALSE),"")</f>
        <v/>
      </c>
      <c r="GF61" s="15" t="str">
        <f>IF(GF34,GF45*(VLOOKUP(GF$1,Conditions!$A:$CT,MATCH($B61&amp;"_m1",Conditions!$S$1:$CT$1,0)+Conditions!$Q$2,FALSE)*GF$19+GF$18*VLOOKUP(GF$1,Conditions!$A:$CT,MATCH($B61&amp;"_m2",Conditions!$S$1:$CT$1,0)+Conditions!$Q$2,FALSE))+VLOOKUP(GF$1,Conditions!$A:$CT,MATCH($B61&amp;"_b",Conditions!$S$1:$CT$1,0)+Conditions!$Q$2,FALSE),"")</f>
        <v/>
      </c>
      <c r="GG61" s="15" t="str">
        <f>IF(GG34,GG45*(VLOOKUP(GG$1,Conditions!$A:$CT,MATCH($B61&amp;"_m1",Conditions!$S$1:$CT$1,0)+Conditions!$Q$2,FALSE)*GG$19+GG$18*VLOOKUP(GG$1,Conditions!$A:$CT,MATCH($B61&amp;"_m2",Conditions!$S$1:$CT$1,0)+Conditions!$Q$2,FALSE))+VLOOKUP(GG$1,Conditions!$A:$CT,MATCH($B61&amp;"_b",Conditions!$S$1:$CT$1,0)+Conditions!$Q$2,FALSE),"")</f>
        <v/>
      </c>
      <c r="GH61" s="15" t="str">
        <f>IF(GH34,GH45*(VLOOKUP(GH$1,Conditions!$A:$CT,MATCH($B61&amp;"_m1",Conditions!$S$1:$CT$1,0)+Conditions!$Q$2,FALSE)*GH$19+GH$18*VLOOKUP(GH$1,Conditions!$A:$CT,MATCH($B61&amp;"_m2",Conditions!$S$1:$CT$1,0)+Conditions!$Q$2,FALSE))+VLOOKUP(GH$1,Conditions!$A:$CT,MATCH($B61&amp;"_b",Conditions!$S$1:$CT$1,0)+Conditions!$Q$2,FALSE),"")</f>
        <v/>
      </c>
      <c r="GI61" s="15" t="str">
        <f>IF(GI34,GI45*(VLOOKUP(GI$1,Conditions!$A:$CT,MATCH($B61&amp;"_m1",Conditions!$S$1:$CT$1,0)+Conditions!$Q$2,FALSE)*GI$19+GI$18*VLOOKUP(GI$1,Conditions!$A:$CT,MATCH($B61&amp;"_m2",Conditions!$S$1:$CT$1,0)+Conditions!$Q$2,FALSE))+VLOOKUP(GI$1,Conditions!$A:$CT,MATCH($B61&amp;"_b",Conditions!$S$1:$CT$1,0)+Conditions!$Q$2,FALSE),"")</f>
        <v/>
      </c>
      <c r="GJ61" s="15" t="str">
        <f>IF(GJ34,GJ45*(VLOOKUP(GJ$1,Conditions!$A:$CT,MATCH($B61&amp;"_m1",Conditions!$S$1:$CT$1,0)+Conditions!$Q$2,FALSE)*GJ$19+GJ$18*VLOOKUP(GJ$1,Conditions!$A:$CT,MATCH($B61&amp;"_m2",Conditions!$S$1:$CT$1,0)+Conditions!$Q$2,FALSE))+VLOOKUP(GJ$1,Conditions!$A:$CT,MATCH($B61&amp;"_b",Conditions!$S$1:$CT$1,0)+Conditions!$Q$2,FALSE),"")</f>
        <v/>
      </c>
      <c r="GK61" s="15" t="str">
        <f>IF(GK34,GK45*(VLOOKUP(GK$1,Conditions!$A:$CT,MATCH($B61&amp;"_m1",Conditions!$S$1:$CT$1,0)+Conditions!$Q$2,FALSE)*GK$19+GK$18*VLOOKUP(GK$1,Conditions!$A:$CT,MATCH($B61&amp;"_m2",Conditions!$S$1:$CT$1,0)+Conditions!$Q$2,FALSE))+VLOOKUP(GK$1,Conditions!$A:$CT,MATCH($B61&amp;"_b",Conditions!$S$1:$CT$1,0)+Conditions!$Q$2,FALSE),"")</f>
        <v/>
      </c>
      <c r="GL61" s="15" t="str">
        <f>IF(GL34,GL45*(VLOOKUP(GL$1,Conditions!$A:$CT,MATCH($B61&amp;"_m1",Conditions!$S$1:$CT$1,0)+Conditions!$Q$2,FALSE)*GL$19+GL$18*VLOOKUP(GL$1,Conditions!$A:$CT,MATCH($B61&amp;"_m2",Conditions!$S$1:$CT$1,0)+Conditions!$Q$2,FALSE))+VLOOKUP(GL$1,Conditions!$A:$CT,MATCH($B61&amp;"_b",Conditions!$S$1:$CT$1,0)+Conditions!$Q$2,FALSE),"")</f>
        <v/>
      </c>
      <c r="GM61" s="15" t="str">
        <f>IF(GM34,GM45*(VLOOKUP(GM$1,Conditions!$A:$CT,MATCH($B61&amp;"_m1",Conditions!$S$1:$CT$1,0)+Conditions!$Q$2,FALSE)*GM$19+GM$18*VLOOKUP(GM$1,Conditions!$A:$CT,MATCH($B61&amp;"_m2",Conditions!$S$1:$CT$1,0)+Conditions!$Q$2,FALSE))+VLOOKUP(GM$1,Conditions!$A:$CT,MATCH($B61&amp;"_b",Conditions!$S$1:$CT$1,0)+Conditions!$Q$2,FALSE),"")</f>
        <v/>
      </c>
      <c r="GN61" s="15" t="str">
        <f>IF(GN34,GN45*(VLOOKUP(GN$1,Conditions!$A:$CT,MATCH($B61&amp;"_m1",Conditions!$S$1:$CT$1,0)+Conditions!$Q$2,FALSE)*GN$19+GN$18*VLOOKUP(GN$1,Conditions!$A:$CT,MATCH($B61&amp;"_m2",Conditions!$S$1:$CT$1,0)+Conditions!$Q$2,FALSE))+VLOOKUP(GN$1,Conditions!$A:$CT,MATCH($B61&amp;"_b",Conditions!$S$1:$CT$1,0)+Conditions!$Q$2,FALSE),"")</f>
        <v/>
      </c>
      <c r="GO61" s="15" t="str">
        <f>IF(GO34,GO45*(VLOOKUP(GO$1,Conditions!$A:$CT,MATCH($B61&amp;"_m1",Conditions!$S$1:$CT$1,0)+Conditions!$Q$2,FALSE)*GO$19+GO$18*VLOOKUP(GO$1,Conditions!$A:$CT,MATCH($B61&amp;"_m2",Conditions!$S$1:$CT$1,0)+Conditions!$Q$2,FALSE))+VLOOKUP(GO$1,Conditions!$A:$CT,MATCH($B61&amp;"_b",Conditions!$S$1:$CT$1,0)+Conditions!$Q$2,FALSE),"")</f>
        <v/>
      </c>
      <c r="GP61" s="15" t="str">
        <f>IF(GP34,GP45*(VLOOKUP(GP$1,Conditions!$A:$CT,MATCH($B61&amp;"_m1",Conditions!$S$1:$CT$1,0)+Conditions!$Q$2,FALSE)*GP$19+GP$18*VLOOKUP(GP$1,Conditions!$A:$CT,MATCH($B61&amp;"_m2",Conditions!$S$1:$CT$1,0)+Conditions!$Q$2,FALSE))+VLOOKUP(GP$1,Conditions!$A:$CT,MATCH($B61&amp;"_b",Conditions!$S$1:$CT$1,0)+Conditions!$Q$2,FALSE),"")</f>
        <v/>
      </c>
      <c r="GQ61" s="15" t="str">
        <f>IF(GQ34,GQ45*(VLOOKUP(GQ$1,Conditions!$A:$CT,MATCH($B61&amp;"_m1",Conditions!$S$1:$CT$1,0)+Conditions!$Q$2,FALSE)*GQ$19+GQ$18*VLOOKUP(GQ$1,Conditions!$A:$CT,MATCH($B61&amp;"_m2",Conditions!$S$1:$CT$1,0)+Conditions!$Q$2,FALSE))+VLOOKUP(GQ$1,Conditions!$A:$CT,MATCH($B61&amp;"_b",Conditions!$S$1:$CT$1,0)+Conditions!$Q$2,FALSE),"")</f>
        <v/>
      </c>
      <c r="GR61" s="15" t="str">
        <f>IF(GR34,GR45*(VLOOKUP(GR$1,Conditions!$A:$CT,MATCH($B61&amp;"_m1",Conditions!$S$1:$CT$1,0)+Conditions!$Q$2,FALSE)*GR$19+GR$18*VLOOKUP(GR$1,Conditions!$A:$CT,MATCH($B61&amp;"_m2",Conditions!$S$1:$CT$1,0)+Conditions!$Q$2,FALSE))+VLOOKUP(GR$1,Conditions!$A:$CT,MATCH($B61&amp;"_b",Conditions!$S$1:$CT$1,0)+Conditions!$Q$2,FALSE),"")</f>
        <v/>
      </c>
      <c r="GS61" s="15" t="str">
        <f>IF(GS34,GS45*(VLOOKUP(GS$1,Conditions!$A:$CT,MATCH($B61&amp;"_m1",Conditions!$S$1:$CT$1,0)+Conditions!$Q$2,FALSE)*GS$19+GS$18*VLOOKUP(GS$1,Conditions!$A:$CT,MATCH($B61&amp;"_m2",Conditions!$S$1:$CT$1,0)+Conditions!$Q$2,FALSE))+VLOOKUP(GS$1,Conditions!$A:$CT,MATCH($B61&amp;"_b",Conditions!$S$1:$CT$1,0)+Conditions!$Q$2,FALSE),"")</f>
        <v/>
      </c>
      <c r="GT61" s="15" t="str">
        <f>IF(GT34,GT45*(VLOOKUP(GT$1,Conditions!$A:$CT,MATCH($B61&amp;"_m1",Conditions!$S$1:$CT$1,0)+Conditions!$Q$2,FALSE)*GT$19+GT$18*VLOOKUP(GT$1,Conditions!$A:$CT,MATCH($B61&amp;"_m2",Conditions!$S$1:$CT$1,0)+Conditions!$Q$2,FALSE))+VLOOKUP(GT$1,Conditions!$A:$CT,MATCH($B61&amp;"_b",Conditions!$S$1:$CT$1,0)+Conditions!$Q$2,FALSE),"")</f>
        <v/>
      </c>
      <c r="GU61" s="15" t="str">
        <f>IF(GU34,GU45*(VLOOKUP(GU$1,Conditions!$A:$CT,MATCH($B61&amp;"_m1",Conditions!$S$1:$CT$1,0)+Conditions!$Q$2,FALSE)*GU$19+GU$18*VLOOKUP(GU$1,Conditions!$A:$CT,MATCH($B61&amp;"_m2",Conditions!$S$1:$CT$1,0)+Conditions!$Q$2,FALSE))+VLOOKUP(GU$1,Conditions!$A:$CT,MATCH($B61&amp;"_b",Conditions!$S$1:$CT$1,0)+Conditions!$Q$2,FALSE),"")</f>
        <v/>
      </c>
      <c r="GV61" s="15" t="str">
        <f>IF(GV34,GV45*(VLOOKUP(GV$1,Conditions!$A:$CT,MATCH($B61&amp;"_m1",Conditions!$S$1:$CT$1,0)+Conditions!$Q$2,FALSE)*GV$19+GV$18*VLOOKUP(GV$1,Conditions!$A:$CT,MATCH($B61&amp;"_m2",Conditions!$S$1:$CT$1,0)+Conditions!$Q$2,FALSE))+VLOOKUP(GV$1,Conditions!$A:$CT,MATCH($B61&amp;"_b",Conditions!$S$1:$CT$1,0)+Conditions!$Q$2,FALSE),"")</f>
        <v/>
      </c>
      <c r="GW61" s="15" t="str">
        <f>IF(GW34,GW45*(VLOOKUP(GW$1,Conditions!$A:$CT,MATCH($B61&amp;"_m1",Conditions!$S$1:$CT$1,0)+Conditions!$Q$2,FALSE)*GW$19+GW$18*VLOOKUP(GW$1,Conditions!$A:$CT,MATCH($B61&amp;"_m2",Conditions!$S$1:$CT$1,0)+Conditions!$Q$2,FALSE))+VLOOKUP(GW$1,Conditions!$A:$CT,MATCH($B61&amp;"_b",Conditions!$S$1:$CT$1,0)+Conditions!$Q$2,FALSE),"")</f>
        <v/>
      </c>
      <c r="GX61" s="15" t="str">
        <f>IF(GX34,GX45*(VLOOKUP(GX$1,Conditions!$A:$CT,MATCH($B61&amp;"_m1",Conditions!$S$1:$CT$1,0)+Conditions!$Q$2,FALSE)*GX$19+GX$18*VLOOKUP(GX$1,Conditions!$A:$CT,MATCH($B61&amp;"_m2",Conditions!$S$1:$CT$1,0)+Conditions!$Q$2,FALSE))+VLOOKUP(GX$1,Conditions!$A:$CT,MATCH($B61&amp;"_b",Conditions!$S$1:$CT$1,0)+Conditions!$Q$2,FALSE),"")</f>
        <v/>
      </c>
      <c r="GY61" s="15" t="str">
        <f>IF(GY34,GY45*(VLOOKUP(GY$1,Conditions!$A:$CT,MATCH($B61&amp;"_m1",Conditions!$S$1:$CT$1,0)+Conditions!$Q$2,FALSE)*GY$19+GY$18*VLOOKUP(GY$1,Conditions!$A:$CT,MATCH($B61&amp;"_m2",Conditions!$S$1:$CT$1,0)+Conditions!$Q$2,FALSE))+VLOOKUP(GY$1,Conditions!$A:$CT,MATCH($B61&amp;"_b",Conditions!$S$1:$CT$1,0)+Conditions!$Q$2,FALSE),"")</f>
        <v/>
      </c>
      <c r="GZ61" s="15" t="str">
        <f>IF(GZ34,GZ45*(VLOOKUP(GZ$1,Conditions!$A:$CT,MATCH($B61&amp;"_m1",Conditions!$S$1:$CT$1,0)+Conditions!$Q$2,FALSE)*GZ$19+GZ$18*VLOOKUP(GZ$1,Conditions!$A:$CT,MATCH($B61&amp;"_m2",Conditions!$S$1:$CT$1,0)+Conditions!$Q$2,FALSE))+VLOOKUP(GZ$1,Conditions!$A:$CT,MATCH($B61&amp;"_b",Conditions!$S$1:$CT$1,0)+Conditions!$Q$2,FALSE),"")</f>
        <v/>
      </c>
      <c r="HA61" s="15" t="str">
        <f>IF(HA34,HA45*(VLOOKUP(HA$1,Conditions!$A:$CT,MATCH($B61&amp;"_m1",Conditions!$S$1:$CT$1,0)+Conditions!$Q$2,FALSE)*HA$19+HA$18*VLOOKUP(HA$1,Conditions!$A:$CT,MATCH($B61&amp;"_m2",Conditions!$S$1:$CT$1,0)+Conditions!$Q$2,FALSE))+VLOOKUP(HA$1,Conditions!$A:$CT,MATCH($B61&amp;"_b",Conditions!$S$1:$CT$1,0)+Conditions!$Q$2,FALSE),"")</f>
        <v/>
      </c>
      <c r="HB61" s="15" t="str">
        <f>IF(HB34,HB45*(VLOOKUP(HB$1,Conditions!$A:$CT,MATCH($B61&amp;"_m1",Conditions!$S$1:$CT$1,0)+Conditions!$Q$2,FALSE)*HB$19+HB$18*VLOOKUP(HB$1,Conditions!$A:$CT,MATCH($B61&amp;"_m2",Conditions!$S$1:$CT$1,0)+Conditions!$Q$2,FALSE))+VLOOKUP(HB$1,Conditions!$A:$CT,MATCH($B61&amp;"_b",Conditions!$S$1:$CT$1,0)+Conditions!$Q$2,FALSE),"")</f>
        <v/>
      </c>
      <c r="HC61" s="15" t="str">
        <f>IF(HC34,HC45*(VLOOKUP(HC$1,Conditions!$A:$CT,MATCH($B61&amp;"_m1",Conditions!$S$1:$CT$1,0)+Conditions!$Q$2,FALSE)*HC$19+HC$18*VLOOKUP(HC$1,Conditions!$A:$CT,MATCH($B61&amp;"_m2",Conditions!$S$1:$CT$1,0)+Conditions!$Q$2,FALSE))+VLOOKUP(HC$1,Conditions!$A:$CT,MATCH($B61&amp;"_b",Conditions!$S$1:$CT$1,0)+Conditions!$Q$2,FALSE),"")</f>
        <v/>
      </c>
      <c r="HD61" s="15" t="str">
        <f>IF(HD34,HD45*(VLOOKUP(HD$1,Conditions!$A:$CT,MATCH($B61&amp;"_m1",Conditions!$S$1:$CT$1,0)+Conditions!$Q$2,FALSE)*HD$19+HD$18*VLOOKUP(HD$1,Conditions!$A:$CT,MATCH($B61&amp;"_m2",Conditions!$S$1:$CT$1,0)+Conditions!$Q$2,FALSE))+VLOOKUP(HD$1,Conditions!$A:$CT,MATCH($B61&amp;"_b",Conditions!$S$1:$CT$1,0)+Conditions!$Q$2,FALSE),"")</f>
        <v/>
      </c>
      <c r="HE61" s="15" t="str">
        <f>IF(HE34,HE45*(VLOOKUP(HE$1,Conditions!$A:$CT,MATCH($B61&amp;"_m1",Conditions!$S$1:$CT$1,0)+Conditions!$Q$2,FALSE)*HE$19+HE$18*VLOOKUP(HE$1,Conditions!$A:$CT,MATCH($B61&amp;"_m2",Conditions!$S$1:$CT$1,0)+Conditions!$Q$2,FALSE))+VLOOKUP(HE$1,Conditions!$A:$CT,MATCH($B61&amp;"_b",Conditions!$S$1:$CT$1,0)+Conditions!$Q$2,FALSE),"")</f>
        <v/>
      </c>
      <c r="HF61" s="15" t="str">
        <f>IF(HF34,HF45*(VLOOKUP(HF$1,Conditions!$A:$CT,MATCH($B61&amp;"_m1",Conditions!$S$1:$CT$1,0)+Conditions!$Q$2,FALSE)*HF$19+HF$18*VLOOKUP(HF$1,Conditions!$A:$CT,MATCH($B61&amp;"_m2",Conditions!$S$1:$CT$1,0)+Conditions!$Q$2,FALSE))+VLOOKUP(HF$1,Conditions!$A:$CT,MATCH($B61&amp;"_b",Conditions!$S$1:$CT$1,0)+Conditions!$Q$2,FALSE),"")</f>
        <v/>
      </c>
      <c r="HG61" s="15" t="str">
        <f>IF(HG34,HG45*(VLOOKUP(HG$1,Conditions!$A:$CT,MATCH($B61&amp;"_m1",Conditions!$S$1:$CT$1,0)+Conditions!$Q$2,FALSE)*HG$19+HG$18*VLOOKUP(HG$1,Conditions!$A:$CT,MATCH($B61&amp;"_m2",Conditions!$S$1:$CT$1,0)+Conditions!$Q$2,FALSE))+VLOOKUP(HG$1,Conditions!$A:$CT,MATCH($B61&amp;"_b",Conditions!$S$1:$CT$1,0)+Conditions!$Q$2,FALSE),"")</f>
        <v/>
      </c>
      <c r="HH61" s="15" t="str">
        <f>IF(HH34,HH45*(VLOOKUP(HH$1,Conditions!$A:$CT,MATCH($B61&amp;"_m1",Conditions!$S$1:$CT$1,0)+Conditions!$Q$2,FALSE)*HH$19+HH$18*VLOOKUP(HH$1,Conditions!$A:$CT,MATCH($B61&amp;"_m2",Conditions!$S$1:$CT$1,0)+Conditions!$Q$2,FALSE))+VLOOKUP(HH$1,Conditions!$A:$CT,MATCH($B61&amp;"_b",Conditions!$S$1:$CT$1,0)+Conditions!$Q$2,FALSE),"")</f>
        <v/>
      </c>
      <c r="HI61" s="15" t="str">
        <f>IF(HI34,HI45*(VLOOKUP(HI$1,Conditions!$A:$CT,MATCH($B61&amp;"_m1",Conditions!$S$1:$CT$1,0)+Conditions!$Q$2,FALSE)*HI$19+HI$18*VLOOKUP(HI$1,Conditions!$A:$CT,MATCH($B61&amp;"_m2",Conditions!$S$1:$CT$1,0)+Conditions!$Q$2,FALSE))+VLOOKUP(HI$1,Conditions!$A:$CT,MATCH($B61&amp;"_b",Conditions!$S$1:$CT$1,0)+Conditions!$Q$2,FALSE),"")</f>
        <v/>
      </c>
      <c r="HJ61" s="15" t="str">
        <f>IF(HJ34,HJ45*(VLOOKUP(HJ$1,Conditions!$A:$CT,MATCH($B61&amp;"_m1",Conditions!$S$1:$CT$1,0)+Conditions!$Q$2,FALSE)*HJ$19+HJ$18*VLOOKUP(HJ$1,Conditions!$A:$CT,MATCH($B61&amp;"_m2",Conditions!$S$1:$CT$1,0)+Conditions!$Q$2,FALSE))+VLOOKUP(HJ$1,Conditions!$A:$CT,MATCH($B61&amp;"_b",Conditions!$S$1:$CT$1,0)+Conditions!$Q$2,FALSE),"")</f>
        <v/>
      </c>
    </row>
    <row r="62" spans="1:218" s="10" customFormat="1" x14ac:dyDescent="0.2">
      <c r="A62" s="9"/>
      <c r="B62" s="21" t="str">
        <f>CONCATENATE(B36,"_",$C$58)</f>
        <v>ethane_TCD</v>
      </c>
      <c r="C62" s="11">
        <v>2</v>
      </c>
      <c r="D62" s="11"/>
      <c r="E62" s="15" t="str">
        <f>IF(E36,E46*(VLOOKUP(E$1,Conditions!$A:$CT,MATCH($B62&amp;"_m1",Conditions!$S$1:$CT$1,0)+Conditions!$Q$2,FALSE)*E$19+E$18*VLOOKUP(E$1,Conditions!$A:$CT,MATCH($B62&amp;"_m2",Conditions!$S$1:$CT$1,0)+Conditions!$Q$2,FALSE))+VLOOKUP(E$1,Conditions!$A:$CT,MATCH($B62&amp;"_b",Conditions!$S$1:$CT$1,0)+Conditions!$Q$2,FALSE),"")</f>
        <v/>
      </c>
      <c r="F62" s="15" t="str">
        <f>IF(F36,F46*(VLOOKUP(F$1,Conditions!$A:$CT,MATCH($B62&amp;"_m1",Conditions!$S$1:$CT$1,0)+Conditions!$Q$2,FALSE)*F$19+F$18*VLOOKUP(F$1,Conditions!$A:$CT,MATCH($B62&amp;"_m2",Conditions!$S$1:$CT$1,0)+Conditions!$Q$2,FALSE))+VLOOKUP(F$1,Conditions!$A:$CT,MATCH($B62&amp;"_b",Conditions!$S$1:$CT$1,0)+Conditions!$Q$2,FALSE),"")</f>
        <v/>
      </c>
      <c r="G62" s="15" t="str">
        <f>IF(G36,G46*(VLOOKUP(G$1,Conditions!$A:$CT,MATCH($B62&amp;"_m1",Conditions!$S$1:$CT$1,0)+Conditions!$Q$2,FALSE)*G$19+G$18*VLOOKUP(G$1,Conditions!$A:$CT,MATCH($B62&amp;"_m2",Conditions!$S$1:$CT$1,0)+Conditions!$Q$2,FALSE))+VLOOKUP(G$1,Conditions!$A:$CT,MATCH($B62&amp;"_b",Conditions!$S$1:$CT$1,0)+Conditions!$Q$2,FALSE),"")</f>
        <v/>
      </c>
      <c r="H62" s="15" t="str">
        <f>IF(H36,H46*(VLOOKUP(H$1,Conditions!$A:$CT,MATCH($B62&amp;"_m1",Conditions!$S$1:$CT$1,0)+Conditions!$Q$2,FALSE)*H$19+H$18*VLOOKUP(H$1,Conditions!$A:$CT,MATCH($B62&amp;"_m2",Conditions!$S$1:$CT$1,0)+Conditions!$Q$2,FALSE))+VLOOKUP(H$1,Conditions!$A:$CT,MATCH($B62&amp;"_b",Conditions!$S$1:$CT$1,0)+Conditions!$Q$2,FALSE),"")</f>
        <v/>
      </c>
      <c r="I62" s="15" t="str">
        <f>IF(I36,I46*(VLOOKUP(I$1,Conditions!$A:$CT,MATCH($B62&amp;"_m1",Conditions!$S$1:$CT$1,0)+Conditions!$Q$2,FALSE)*I$19+I$18*VLOOKUP(I$1,Conditions!$A:$CT,MATCH($B62&amp;"_m2",Conditions!$S$1:$CT$1,0)+Conditions!$Q$2,FALSE))+VLOOKUP(I$1,Conditions!$A:$CT,MATCH($B62&amp;"_b",Conditions!$S$1:$CT$1,0)+Conditions!$Q$2,FALSE),"")</f>
        <v/>
      </c>
      <c r="J62" s="15" t="str">
        <f>IF(J36,J46*(VLOOKUP(J$1,Conditions!$A:$CT,MATCH($B62&amp;"_m1",Conditions!$S$1:$CT$1,0)+Conditions!$Q$2,FALSE)*J$19+J$18*VLOOKUP(J$1,Conditions!$A:$CT,MATCH($B62&amp;"_m2",Conditions!$S$1:$CT$1,0)+Conditions!$Q$2,FALSE))+VLOOKUP(J$1,Conditions!$A:$CT,MATCH($B62&amp;"_b",Conditions!$S$1:$CT$1,0)+Conditions!$Q$2,FALSE),"")</f>
        <v/>
      </c>
      <c r="K62" s="15" t="str">
        <f>IF(K36,K46*(VLOOKUP(K$1,Conditions!$A:$CT,MATCH($B62&amp;"_m1",Conditions!$S$1:$CT$1,0)+Conditions!$Q$2,FALSE)*K$19+K$18*VLOOKUP(K$1,Conditions!$A:$CT,MATCH($B62&amp;"_m2",Conditions!$S$1:$CT$1,0)+Conditions!$Q$2,FALSE))+VLOOKUP(K$1,Conditions!$A:$CT,MATCH($B62&amp;"_b",Conditions!$S$1:$CT$1,0)+Conditions!$Q$2,FALSE),"")</f>
        <v/>
      </c>
      <c r="L62" s="15" t="str">
        <f>IF(L36,L46*(VLOOKUP(L$1,Conditions!$A:$CT,MATCH($B62&amp;"_m1",Conditions!$S$1:$CT$1,0)+Conditions!$Q$2,FALSE)*L$19+L$18*VLOOKUP(L$1,Conditions!$A:$CT,MATCH($B62&amp;"_m2",Conditions!$S$1:$CT$1,0)+Conditions!$Q$2,FALSE))+VLOOKUP(L$1,Conditions!$A:$CT,MATCH($B62&amp;"_b",Conditions!$S$1:$CT$1,0)+Conditions!$Q$2,FALSE),"")</f>
        <v/>
      </c>
      <c r="M62" s="15" t="str">
        <f>IF(M36,M46*(VLOOKUP(M$1,Conditions!$A:$CT,MATCH($B62&amp;"_m1",Conditions!$S$1:$CT$1,0)+Conditions!$Q$2,FALSE)*M$19+M$18*VLOOKUP(M$1,Conditions!$A:$CT,MATCH($B62&amp;"_m2",Conditions!$S$1:$CT$1,0)+Conditions!$Q$2,FALSE))+VLOOKUP(M$1,Conditions!$A:$CT,MATCH($B62&amp;"_b",Conditions!$S$1:$CT$1,0)+Conditions!$Q$2,FALSE),"")</f>
        <v/>
      </c>
      <c r="N62" s="15" t="str">
        <f>IF(N36,N46*(VLOOKUP(N$1,Conditions!$A:$CT,MATCH($B62&amp;"_m1",Conditions!$S$1:$CT$1,0)+Conditions!$Q$2,FALSE)*N$19+N$18*VLOOKUP(N$1,Conditions!$A:$CT,MATCH($B62&amp;"_m2",Conditions!$S$1:$CT$1,0)+Conditions!$Q$2,FALSE))+VLOOKUP(N$1,Conditions!$A:$CT,MATCH($B62&amp;"_b",Conditions!$S$1:$CT$1,0)+Conditions!$Q$2,FALSE),"")</f>
        <v/>
      </c>
      <c r="O62" s="15" t="str">
        <f>IF(O36,O46*(VLOOKUP(O$1,Conditions!$A:$CT,MATCH($B62&amp;"_m1",Conditions!$S$1:$CT$1,0)+Conditions!$Q$2,FALSE)*O$19+O$18*VLOOKUP(O$1,Conditions!$A:$CT,MATCH($B62&amp;"_m2",Conditions!$S$1:$CT$1,0)+Conditions!$Q$2,FALSE))+VLOOKUP(O$1,Conditions!$A:$CT,MATCH($B62&amp;"_b",Conditions!$S$1:$CT$1,0)+Conditions!$Q$2,FALSE),"")</f>
        <v/>
      </c>
      <c r="P62" s="15" t="str">
        <f>IF(P36,P46*(VLOOKUP(P$1,Conditions!$A:$CT,MATCH($B62&amp;"_m1",Conditions!$S$1:$CT$1,0)+Conditions!$Q$2,FALSE)*P$19+P$18*VLOOKUP(P$1,Conditions!$A:$CT,MATCH($B62&amp;"_m2",Conditions!$S$1:$CT$1,0)+Conditions!$Q$2,FALSE))+VLOOKUP(P$1,Conditions!$A:$CT,MATCH($B62&amp;"_b",Conditions!$S$1:$CT$1,0)+Conditions!$Q$2,FALSE),"")</f>
        <v/>
      </c>
      <c r="Q62" s="15" t="str">
        <f>IF(Q36,Q46*(VLOOKUP(Q$1,Conditions!$A:$CT,MATCH($B62&amp;"_m1",Conditions!$S$1:$CT$1,0)+Conditions!$Q$2,FALSE)*Q$19+Q$18*VLOOKUP(Q$1,Conditions!$A:$CT,MATCH($B62&amp;"_m2",Conditions!$S$1:$CT$1,0)+Conditions!$Q$2,FALSE))+VLOOKUP(Q$1,Conditions!$A:$CT,MATCH($B62&amp;"_b",Conditions!$S$1:$CT$1,0)+Conditions!$Q$2,FALSE),"")</f>
        <v/>
      </c>
      <c r="R62" s="15" t="str">
        <f>IF(R36,R46*(VLOOKUP(R$1,Conditions!$A:$CT,MATCH($B62&amp;"_m1",Conditions!$S$1:$CT$1,0)+Conditions!$Q$2,FALSE)*R$19+R$18*VLOOKUP(R$1,Conditions!$A:$CT,MATCH($B62&amp;"_m2",Conditions!$S$1:$CT$1,0)+Conditions!$Q$2,FALSE))+VLOOKUP(R$1,Conditions!$A:$CT,MATCH($B62&amp;"_b",Conditions!$S$1:$CT$1,0)+Conditions!$Q$2,FALSE),"")</f>
        <v/>
      </c>
      <c r="S62" s="15" t="str">
        <f>IF(S36,S46*(VLOOKUP(S$1,Conditions!$A:$CT,MATCH($B62&amp;"_m1",Conditions!$S$1:$CT$1,0)+Conditions!$Q$2,FALSE)*S$19+S$18*VLOOKUP(S$1,Conditions!$A:$CT,MATCH($B62&amp;"_m2",Conditions!$S$1:$CT$1,0)+Conditions!$Q$2,FALSE))+VLOOKUP(S$1,Conditions!$A:$CT,MATCH($B62&amp;"_b",Conditions!$S$1:$CT$1,0)+Conditions!$Q$2,FALSE),"")</f>
        <v/>
      </c>
      <c r="T62" s="15" t="str">
        <f>IF(T36,T46*(VLOOKUP(T$1,Conditions!$A:$CT,MATCH($B62&amp;"_m1",Conditions!$S$1:$CT$1,0)+Conditions!$Q$2,FALSE)*T$19+T$18*VLOOKUP(T$1,Conditions!$A:$CT,MATCH($B62&amp;"_m2",Conditions!$S$1:$CT$1,0)+Conditions!$Q$2,FALSE))+VLOOKUP(T$1,Conditions!$A:$CT,MATCH($B62&amp;"_b",Conditions!$S$1:$CT$1,0)+Conditions!$Q$2,FALSE),"")</f>
        <v/>
      </c>
      <c r="U62" s="15" t="str">
        <f>IF(U36,U46*(VLOOKUP(U$1,Conditions!$A:$CT,MATCH($B62&amp;"_m1",Conditions!$S$1:$CT$1,0)+Conditions!$Q$2,FALSE)*U$19+U$18*VLOOKUP(U$1,Conditions!$A:$CT,MATCH($B62&amp;"_m2",Conditions!$S$1:$CT$1,0)+Conditions!$Q$2,FALSE))+VLOOKUP(U$1,Conditions!$A:$CT,MATCH($B62&amp;"_b",Conditions!$S$1:$CT$1,0)+Conditions!$Q$2,FALSE),"")</f>
        <v/>
      </c>
      <c r="V62" s="15" t="str">
        <f>IF(V36,V46*(VLOOKUP(V$1,Conditions!$A:$CT,MATCH($B62&amp;"_m1",Conditions!$S$1:$CT$1,0)+Conditions!$Q$2,FALSE)*V$19+V$18*VLOOKUP(V$1,Conditions!$A:$CT,MATCH($B62&amp;"_m2",Conditions!$S$1:$CT$1,0)+Conditions!$Q$2,FALSE))+VLOOKUP(V$1,Conditions!$A:$CT,MATCH($B62&amp;"_b",Conditions!$S$1:$CT$1,0)+Conditions!$Q$2,FALSE),"")</f>
        <v/>
      </c>
      <c r="W62" s="15" t="str">
        <f>IF(W36,W46*(VLOOKUP(W$1,Conditions!$A:$CT,MATCH($B62&amp;"_m1",Conditions!$S$1:$CT$1,0)+Conditions!$Q$2,FALSE)*W$19+W$18*VLOOKUP(W$1,Conditions!$A:$CT,MATCH($B62&amp;"_m2",Conditions!$S$1:$CT$1,0)+Conditions!$Q$2,FALSE))+VLOOKUP(W$1,Conditions!$A:$CT,MATCH($B62&amp;"_b",Conditions!$S$1:$CT$1,0)+Conditions!$Q$2,FALSE),"")</f>
        <v/>
      </c>
      <c r="X62" s="15">
        <f>IF(X36,X46*(VLOOKUP(X$1,Conditions!$A:$CT,MATCH($B62&amp;"_m1",Conditions!$S$1:$CT$1,0)+Conditions!$Q$2,FALSE)*X$19+X$18*VLOOKUP(X$1,Conditions!$A:$CT,MATCH($B62&amp;"_m2",Conditions!$S$1:$CT$1,0)+Conditions!$Q$2,FALSE))+VLOOKUP(X$1,Conditions!$A:$CT,MATCH($B62&amp;"_b",Conditions!$S$1:$CT$1,0)+Conditions!$Q$2,FALSE),"")</f>
        <v>2.9148726544091181E-6</v>
      </c>
      <c r="Y62" s="15">
        <f>IF(Y36,Y46*(VLOOKUP(Y$1,Conditions!$A:$CT,MATCH($B62&amp;"_m1",Conditions!$S$1:$CT$1,0)+Conditions!$Q$2,FALSE)*Y$19+Y$18*VLOOKUP(Y$1,Conditions!$A:$CT,MATCH($B62&amp;"_m2",Conditions!$S$1:$CT$1,0)+Conditions!$Q$2,FALSE))+VLOOKUP(Y$1,Conditions!$A:$CT,MATCH($B62&amp;"_b",Conditions!$S$1:$CT$1,0)+Conditions!$Q$2,FALSE),"")</f>
        <v>2.9339496663626228E-6</v>
      </c>
      <c r="Z62" s="15">
        <f>IF(Z36,Z46*(VLOOKUP(Z$1,Conditions!$A:$CT,MATCH($B62&amp;"_m1",Conditions!$S$1:$CT$1,0)+Conditions!$Q$2,FALSE)*Z$19+Z$18*VLOOKUP(Z$1,Conditions!$A:$CT,MATCH($B62&amp;"_m2",Conditions!$S$1:$CT$1,0)+Conditions!$Q$2,FALSE))+VLOOKUP(Z$1,Conditions!$A:$CT,MATCH($B62&amp;"_b",Conditions!$S$1:$CT$1,0)+Conditions!$Q$2,FALSE),"")</f>
        <v>2.9911807022231368E-6</v>
      </c>
      <c r="AA62" s="15" t="str">
        <f>IF(AA36,AA46*(VLOOKUP(AA$1,Conditions!$A:$CT,MATCH($B62&amp;"_m1",Conditions!$S$1:$CT$1,0)+Conditions!$Q$2,FALSE)*AA$19+AA$18*VLOOKUP(AA$1,Conditions!$A:$CT,MATCH($B62&amp;"_m2",Conditions!$S$1:$CT$1,0)+Conditions!$Q$2,FALSE))+VLOOKUP(AA$1,Conditions!$A:$CT,MATCH($B62&amp;"_b",Conditions!$S$1:$CT$1,0)+Conditions!$Q$2,FALSE),"")</f>
        <v/>
      </c>
      <c r="AB62" s="15" t="str">
        <f>IF(AB36,AB46*(VLOOKUP(AB$1,Conditions!$A:$CT,MATCH($B62&amp;"_m1",Conditions!$S$1:$CT$1,0)+Conditions!$Q$2,FALSE)*AB$19+AB$18*VLOOKUP(AB$1,Conditions!$A:$CT,MATCH($B62&amp;"_m2",Conditions!$S$1:$CT$1,0)+Conditions!$Q$2,FALSE))+VLOOKUP(AB$1,Conditions!$A:$CT,MATCH($B62&amp;"_b",Conditions!$S$1:$CT$1,0)+Conditions!$Q$2,FALSE),"")</f>
        <v/>
      </c>
      <c r="AC62" s="15" t="str">
        <f>IF(AC36,AC46*(VLOOKUP(AC$1,Conditions!$A:$CT,MATCH($B62&amp;"_m1",Conditions!$S$1:$CT$1,0)+Conditions!$Q$2,FALSE)*AC$19+AC$18*VLOOKUP(AC$1,Conditions!$A:$CT,MATCH($B62&amp;"_m2",Conditions!$S$1:$CT$1,0)+Conditions!$Q$2,FALSE))+VLOOKUP(AC$1,Conditions!$A:$CT,MATCH($B62&amp;"_b",Conditions!$S$1:$CT$1,0)+Conditions!$Q$2,FALSE),"")</f>
        <v/>
      </c>
      <c r="AD62" s="15" t="str">
        <f>IF(AD36,AD46*(VLOOKUP(AD$1,Conditions!$A:$CT,MATCH($B62&amp;"_m1",Conditions!$S$1:$CT$1,0)+Conditions!$Q$2,FALSE)*AD$19+AD$18*VLOOKUP(AD$1,Conditions!$A:$CT,MATCH($B62&amp;"_m2",Conditions!$S$1:$CT$1,0)+Conditions!$Q$2,FALSE))+VLOOKUP(AD$1,Conditions!$A:$CT,MATCH($B62&amp;"_b",Conditions!$S$1:$CT$1,0)+Conditions!$Q$2,FALSE),"")</f>
        <v/>
      </c>
      <c r="AE62" s="15" t="str">
        <f>IF(AE36,AE46*(VLOOKUP(AE$1,Conditions!$A:$CT,MATCH($B62&amp;"_m1",Conditions!$S$1:$CT$1,0)+Conditions!$Q$2,FALSE)*AE$19+AE$18*VLOOKUP(AE$1,Conditions!$A:$CT,MATCH($B62&amp;"_m2",Conditions!$S$1:$CT$1,0)+Conditions!$Q$2,FALSE))+VLOOKUP(AE$1,Conditions!$A:$CT,MATCH($B62&amp;"_b",Conditions!$S$1:$CT$1,0)+Conditions!$Q$2,FALSE),"")</f>
        <v/>
      </c>
      <c r="AF62" s="15" t="str">
        <f>IF(AF36,AF46*(VLOOKUP(AF$1,Conditions!$A:$CT,MATCH($B62&amp;"_m1",Conditions!$S$1:$CT$1,0)+Conditions!$Q$2,FALSE)*AF$19+AF$18*VLOOKUP(AF$1,Conditions!$A:$CT,MATCH($B62&amp;"_m2",Conditions!$S$1:$CT$1,0)+Conditions!$Q$2,FALSE))+VLOOKUP(AF$1,Conditions!$A:$CT,MATCH($B62&amp;"_b",Conditions!$S$1:$CT$1,0)+Conditions!$Q$2,FALSE),"")</f>
        <v/>
      </c>
      <c r="AG62" s="15" t="str">
        <f>IF(AG36,AG46*(VLOOKUP(AG$1,Conditions!$A:$CT,MATCH($B62&amp;"_m1",Conditions!$S$1:$CT$1,0)+Conditions!$Q$2,FALSE)*AG$19+AG$18*VLOOKUP(AG$1,Conditions!$A:$CT,MATCH($B62&amp;"_m2",Conditions!$S$1:$CT$1,0)+Conditions!$Q$2,FALSE))+VLOOKUP(AG$1,Conditions!$A:$CT,MATCH($B62&amp;"_b",Conditions!$S$1:$CT$1,0)+Conditions!$Q$2,FALSE),"")</f>
        <v/>
      </c>
      <c r="AH62" s="15" t="str">
        <f>IF(AH36,AH46*(VLOOKUP(AH$1,Conditions!$A:$CT,MATCH($B62&amp;"_m1",Conditions!$S$1:$CT$1,0)+Conditions!$Q$2,FALSE)*AH$19+AH$18*VLOOKUP(AH$1,Conditions!$A:$CT,MATCH($B62&amp;"_m2",Conditions!$S$1:$CT$1,0)+Conditions!$Q$2,FALSE))+VLOOKUP(AH$1,Conditions!$A:$CT,MATCH($B62&amp;"_b",Conditions!$S$1:$CT$1,0)+Conditions!$Q$2,FALSE),"")</f>
        <v/>
      </c>
      <c r="AI62" s="15" t="str">
        <f>IF(AI36,AI46*(VLOOKUP(AI$1,Conditions!$A:$CT,MATCH($B62&amp;"_m1",Conditions!$S$1:$CT$1,0)+Conditions!$Q$2,FALSE)*AI$19+AI$18*VLOOKUP(AI$1,Conditions!$A:$CT,MATCH($B62&amp;"_m2",Conditions!$S$1:$CT$1,0)+Conditions!$Q$2,FALSE))+VLOOKUP(AI$1,Conditions!$A:$CT,MATCH($B62&amp;"_b",Conditions!$S$1:$CT$1,0)+Conditions!$Q$2,FALSE),"")</f>
        <v/>
      </c>
      <c r="AJ62" s="15" t="str">
        <f>IF(AJ36,AJ46*(VLOOKUP(AJ$1,Conditions!$A:$CT,MATCH($B62&amp;"_m1",Conditions!$S$1:$CT$1,0)+Conditions!$Q$2,FALSE)*AJ$19+AJ$18*VLOOKUP(AJ$1,Conditions!$A:$CT,MATCH($B62&amp;"_m2",Conditions!$S$1:$CT$1,0)+Conditions!$Q$2,FALSE))+VLOOKUP(AJ$1,Conditions!$A:$CT,MATCH($B62&amp;"_b",Conditions!$S$1:$CT$1,0)+Conditions!$Q$2,FALSE),"")</f>
        <v/>
      </c>
      <c r="AK62" s="15" t="str">
        <f>IF(AK36,AK46*(VLOOKUP(AK$1,Conditions!$A:$CT,MATCH($B62&amp;"_m1",Conditions!$S$1:$CT$1,0)+Conditions!$Q$2,FALSE)*AK$19+AK$18*VLOOKUP(AK$1,Conditions!$A:$CT,MATCH($B62&amp;"_m2",Conditions!$S$1:$CT$1,0)+Conditions!$Q$2,FALSE))+VLOOKUP(AK$1,Conditions!$A:$CT,MATCH($B62&amp;"_b",Conditions!$S$1:$CT$1,0)+Conditions!$Q$2,FALSE),"")</f>
        <v/>
      </c>
      <c r="AL62" s="15" t="str">
        <f>IF(AL36,AL46*(VLOOKUP(AL$1,Conditions!$A:$CT,MATCH($B62&amp;"_m1",Conditions!$S$1:$CT$1,0)+Conditions!$Q$2,FALSE)*AL$19+AL$18*VLOOKUP(AL$1,Conditions!$A:$CT,MATCH($B62&amp;"_m2",Conditions!$S$1:$CT$1,0)+Conditions!$Q$2,FALSE))+VLOOKUP(AL$1,Conditions!$A:$CT,MATCH($B62&amp;"_b",Conditions!$S$1:$CT$1,0)+Conditions!$Q$2,FALSE),"")</f>
        <v/>
      </c>
      <c r="AM62" s="15" t="str">
        <f>IF(AM36,AM46*(VLOOKUP(AM$1,Conditions!$A:$CT,MATCH($B62&amp;"_m1",Conditions!$S$1:$CT$1,0)+Conditions!$Q$2,FALSE)*AM$19+AM$18*VLOOKUP(AM$1,Conditions!$A:$CT,MATCH($B62&amp;"_m2",Conditions!$S$1:$CT$1,0)+Conditions!$Q$2,FALSE))+VLOOKUP(AM$1,Conditions!$A:$CT,MATCH($B62&amp;"_b",Conditions!$S$1:$CT$1,0)+Conditions!$Q$2,FALSE),"")</f>
        <v/>
      </c>
      <c r="AN62" s="15" t="str">
        <f>IF(AN36,AN46*(VLOOKUP(AN$1,Conditions!$A:$CT,MATCH($B62&amp;"_m1",Conditions!$S$1:$CT$1,0)+Conditions!$Q$2,FALSE)*AN$19+AN$18*VLOOKUP(AN$1,Conditions!$A:$CT,MATCH($B62&amp;"_m2",Conditions!$S$1:$CT$1,0)+Conditions!$Q$2,FALSE))+VLOOKUP(AN$1,Conditions!$A:$CT,MATCH($B62&amp;"_b",Conditions!$S$1:$CT$1,0)+Conditions!$Q$2,FALSE),"")</f>
        <v/>
      </c>
      <c r="AO62" s="15" t="str">
        <f>IF(AO36,AO46*(VLOOKUP(AO$1,Conditions!$A:$CT,MATCH($B62&amp;"_m1",Conditions!$S$1:$CT$1,0)+Conditions!$Q$2,FALSE)*AO$19+AO$18*VLOOKUP(AO$1,Conditions!$A:$CT,MATCH($B62&amp;"_m2",Conditions!$S$1:$CT$1,0)+Conditions!$Q$2,FALSE))+VLOOKUP(AO$1,Conditions!$A:$CT,MATCH($B62&amp;"_b",Conditions!$S$1:$CT$1,0)+Conditions!$Q$2,FALSE),"")</f>
        <v/>
      </c>
      <c r="AP62" s="15" t="str">
        <f>IF(AP36,AP46*(VLOOKUP(AP$1,Conditions!$A:$CT,MATCH($B62&amp;"_m1",Conditions!$S$1:$CT$1,0)+Conditions!$Q$2,FALSE)*AP$19+AP$18*VLOOKUP(AP$1,Conditions!$A:$CT,MATCH($B62&amp;"_m2",Conditions!$S$1:$CT$1,0)+Conditions!$Q$2,FALSE))+VLOOKUP(AP$1,Conditions!$A:$CT,MATCH($B62&amp;"_b",Conditions!$S$1:$CT$1,0)+Conditions!$Q$2,FALSE),"")</f>
        <v/>
      </c>
      <c r="AQ62" s="15" t="str">
        <f>IF(AQ36,AQ46*(VLOOKUP(AQ$1,Conditions!$A:$CT,MATCH($B62&amp;"_m1",Conditions!$S$1:$CT$1,0)+Conditions!$Q$2,FALSE)*AQ$19+AQ$18*VLOOKUP(AQ$1,Conditions!$A:$CT,MATCH($B62&amp;"_m2",Conditions!$S$1:$CT$1,0)+Conditions!$Q$2,FALSE))+VLOOKUP(AQ$1,Conditions!$A:$CT,MATCH($B62&amp;"_b",Conditions!$S$1:$CT$1,0)+Conditions!$Q$2,FALSE),"")</f>
        <v/>
      </c>
      <c r="AR62" s="15" t="str">
        <f>IF(AR36,AR46*(VLOOKUP(AR$1,Conditions!$A:$CT,MATCH($B62&amp;"_m1",Conditions!$S$1:$CT$1,0)+Conditions!$Q$2,FALSE)*AR$19+AR$18*VLOOKUP(AR$1,Conditions!$A:$CT,MATCH($B62&amp;"_m2",Conditions!$S$1:$CT$1,0)+Conditions!$Q$2,FALSE))+VLOOKUP(AR$1,Conditions!$A:$CT,MATCH($B62&amp;"_b",Conditions!$S$1:$CT$1,0)+Conditions!$Q$2,FALSE),"")</f>
        <v/>
      </c>
      <c r="AS62" s="15" t="str">
        <f>IF(AS36,AS46*(VLOOKUP(AS$1,Conditions!$A:$CT,MATCH($B62&amp;"_m1",Conditions!$S$1:$CT$1,0)+Conditions!$Q$2,FALSE)*AS$19+AS$18*VLOOKUP(AS$1,Conditions!$A:$CT,MATCH($B62&amp;"_m2",Conditions!$S$1:$CT$1,0)+Conditions!$Q$2,FALSE))+VLOOKUP(AS$1,Conditions!$A:$CT,MATCH($B62&amp;"_b",Conditions!$S$1:$CT$1,0)+Conditions!$Q$2,FALSE),"")</f>
        <v/>
      </c>
      <c r="AT62" s="15" t="str">
        <f>IF(AT36,AT46*(VLOOKUP(AT$1,Conditions!$A:$CT,MATCH($B62&amp;"_m1",Conditions!$S$1:$CT$1,0)+Conditions!$Q$2,FALSE)*AT$19+AT$18*VLOOKUP(AT$1,Conditions!$A:$CT,MATCH($B62&amp;"_m2",Conditions!$S$1:$CT$1,0)+Conditions!$Q$2,FALSE))+VLOOKUP(AT$1,Conditions!$A:$CT,MATCH($B62&amp;"_b",Conditions!$S$1:$CT$1,0)+Conditions!$Q$2,FALSE),"")</f>
        <v/>
      </c>
      <c r="AU62" s="15" t="str">
        <f>IF(AU36,AU46*(VLOOKUP(AU$1,Conditions!$A:$CT,MATCH($B62&amp;"_m1",Conditions!$S$1:$CT$1,0)+Conditions!$Q$2,FALSE)*AU$19+AU$18*VLOOKUP(AU$1,Conditions!$A:$CT,MATCH($B62&amp;"_m2",Conditions!$S$1:$CT$1,0)+Conditions!$Q$2,FALSE))+VLOOKUP(AU$1,Conditions!$A:$CT,MATCH($B62&amp;"_b",Conditions!$S$1:$CT$1,0)+Conditions!$Q$2,FALSE),"")</f>
        <v/>
      </c>
      <c r="AV62" s="15" t="str">
        <f>IF(AV36,AV46*(VLOOKUP(AV$1,Conditions!$A:$CT,MATCH($B62&amp;"_m1",Conditions!$S$1:$CT$1,0)+Conditions!$Q$2,FALSE)*AV$19+AV$18*VLOOKUP(AV$1,Conditions!$A:$CT,MATCH($B62&amp;"_m2",Conditions!$S$1:$CT$1,0)+Conditions!$Q$2,FALSE))+VLOOKUP(AV$1,Conditions!$A:$CT,MATCH($B62&amp;"_b",Conditions!$S$1:$CT$1,0)+Conditions!$Q$2,FALSE),"")</f>
        <v/>
      </c>
      <c r="AW62" s="15" t="str">
        <f>IF(AW36,AW46*(VLOOKUP(AW$1,Conditions!$A:$CT,MATCH($B62&amp;"_m1",Conditions!$S$1:$CT$1,0)+Conditions!$Q$2,FALSE)*AW$19+AW$18*VLOOKUP(AW$1,Conditions!$A:$CT,MATCH($B62&amp;"_m2",Conditions!$S$1:$CT$1,0)+Conditions!$Q$2,FALSE))+VLOOKUP(AW$1,Conditions!$A:$CT,MATCH($B62&amp;"_b",Conditions!$S$1:$CT$1,0)+Conditions!$Q$2,FALSE),"")</f>
        <v/>
      </c>
      <c r="AX62" s="15" t="str">
        <f>IF(AX36,AX46*(VLOOKUP(AX$1,Conditions!$A:$CT,MATCH($B62&amp;"_m1",Conditions!$S$1:$CT$1,0)+Conditions!$Q$2,FALSE)*AX$19+AX$18*VLOOKUP(AX$1,Conditions!$A:$CT,MATCH($B62&amp;"_m2",Conditions!$S$1:$CT$1,0)+Conditions!$Q$2,FALSE))+VLOOKUP(AX$1,Conditions!$A:$CT,MATCH($B62&amp;"_b",Conditions!$S$1:$CT$1,0)+Conditions!$Q$2,FALSE),"")</f>
        <v/>
      </c>
      <c r="AY62" s="15" t="str">
        <f>IF(AY36,AY46*(VLOOKUP(AY$1,Conditions!$A:$CT,MATCH($B62&amp;"_m1",Conditions!$S$1:$CT$1,0)+Conditions!$Q$2,FALSE)*AY$19+AY$18*VLOOKUP(AY$1,Conditions!$A:$CT,MATCH($B62&amp;"_m2",Conditions!$S$1:$CT$1,0)+Conditions!$Q$2,FALSE))+VLOOKUP(AY$1,Conditions!$A:$CT,MATCH($B62&amp;"_b",Conditions!$S$1:$CT$1,0)+Conditions!$Q$2,FALSE),"")</f>
        <v/>
      </c>
      <c r="AZ62" s="15" t="str">
        <f>IF(AZ36,AZ46*(VLOOKUP(AZ$1,Conditions!$A:$CT,MATCH($B62&amp;"_m1",Conditions!$S$1:$CT$1,0)+Conditions!$Q$2,FALSE)*AZ$19+AZ$18*VLOOKUP(AZ$1,Conditions!$A:$CT,MATCH($B62&amp;"_m2",Conditions!$S$1:$CT$1,0)+Conditions!$Q$2,FALSE))+VLOOKUP(AZ$1,Conditions!$A:$CT,MATCH($B62&amp;"_b",Conditions!$S$1:$CT$1,0)+Conditions!$Q$2,FALSE),"")</f>
        <v/>
      </c>
      <c r="BA62" s="15" t="str">
        <f>IF(BA36,BA46*(VLOOKUP(BA$1,Conditions!$A:$CT,MATCH($B62&amp;"_m1",Conditions!$S$1:$CT$1,0)+Conditions!$Q$2,FALSE)*BA$19+BA$18*VLOOKUP(BA$1,Conditions!$A:$CT,MATCH($B62&amp;"_m2",Conditions!$S$1:$CT$1,0)+Conditions!$Q$2,FALSE))+VLOOKUP(BA$1,Conditions!$A:$CT,MATCH($B62&amp;"_b",Conditions!$S$1:$CT$1,0)+Conditions!$Q$2,FALSE),"")</f>
        <v/>
      </c>
      <c r="BB62" s="15" t="str">
        <f>IF(BB36,BB46*(VLOOKUP(BB$1,Conditions!$A:$CT,MATCH($B62&amp;"_m1",Conditions!$S$1:$CT$1,0)+Conditions!$Q$2,FALSE)*BB$19+BB$18*VLOOKUP(BB$1,Conditions!$A:$CT,MATCH($B62&amp;"_m2",Conditions!$S$1:$CT$1,0)+Conditions!$Q$2,FALSE))+VLOOKUP(BB$1,Conditions!$A:$CT,MATCH($B62&amp;"_b",Conditions!$S$1:$CT$1,0)+Conditions!$Q$2,FALSE),"")</f>
        <v/>
      </c>
      <c r="BC62" s="15" t="str">
        <f>IF(BC36,BC46*(VLOOKUP(BC$1,Conditions!$A:$CT,MATCH($B62&amp;"_m1",Conditions!$S$1:$CT$1,0)+Conditions!$Q$2,FALSE)*BC$19+BC$18*VLOOKUP(BC$1,Conditions!$A:$CT,MATCH($B62&amp;"_m2",Conditions!$S$1:$CT$1,0)+Conditions!$Q$2,FALSE))+VLOOKUP(BC$1,Conditions!$A:$CT,MATCH($B62&amp;"_b",Conditions!$S$1:$CT$1,0)+Conditions!$Q$2,FALSE),"")</f>
        <v/>
      </c>
      <c r="BD62" s="15" t="str">
        <f>IF(BD36,BD46*(VLOOKUP(BD$1,Conditions!$A:$CT,MATCH($B62&amp;"_m1",Conditions!$S$1:$CT$1,0)+Conditions!$Q$2,FALSE)*BD$19+BD$18*VLOOKUP(BD$1,Conditions!$A:$CT,MATCH($B62&amp;"_m2",Conditions!$S$1:$CT$1,0)+Conditions!$Q$2,FALSE))+VLOOKUP(BD$1,Conditions!$A:$CT,MATCH($B62&amp;"_b",Conditions!$S$1:$CT$1,0)+Conditions!$Q$2,FALSE),"")</f>
        <v/>
      </c>
      <c r="BE62" s="15" t="str">
        <f>IF(BE36,BE46*(VLOOKUP(BE$1,Conditions!$A:$CT,MATCH($B62&amp;"_m1",Conditions!$S$1:$CT$1,0)+Conditions!$Q$2,FALSE)*BE$19+BE$18*VLOOKUP(BE$1,Conditions!$A:$CT,MATCH($B62&amp;"_m2",Conditions!$S$1:$CT$1,0)+Conditions!$Q$2,FALSE))+VLOOKUP(BE$1,Conditions!$A:$CT,MATCH($B62&amp;"_b",Conditions!$S$1:$CT$1,0)+Conditions!$Q$2,FALSE),"")</f>
        <v/>
      </c>
      <c r="BF62" s="15" t="str">
        <f>IF(BF36,BF46*(VLOOKUP(BF$1,Conditions!$A:$CT,MATCH($B62&amp;"_m1",Conditions!$S$1:$CT$1,0)+Conditions!$Q$2,FALSE)*BF$19+BF$18*VLOOKUP(BF$1,Conditions!$A:$CT,MATCH($B62&amp;"_m2",Conditions!$S$1:$CT$1,0)+Conditions!$Q$2,FALSE))+VLOOKUP(BF$1,Conditions!$A:$CT,MATCH($B62&amp;"_b",Conditions!$S$1:$CT$1,0)+Conditions!$Q$2,FALSE),"")</f>
        <v/>
      </c>
      <c r="BG62" s="15" t="str">
        <f>IF(BG36,BG46*(VLOOKUP(BG$1,Conditions!$A:$CT,MATCH($B62&amp;"_m1",Conditions!$S$1:$CT$1,0)+Conditions!$Q$2,FALSE)*BG$19+BG$18*VLOOKUP(BG$1,Conditions!$A:$CT,MATCH($B62&amp;"_m2",Conditions!$S$1:$CT$1,0)+Conditions!$Q$2,FALSE))+VLOOKUP(BG$1,Conditions!$A:$CT,MATCH($B62&amp;"_b",Conditions!$S$1:$CT$1,0)+Conditions!$Q$2,FALSE),"")</f>
        <v/>
      </c>
      <c r="BH62" s="15" t="str">
        <f>IF(BH36,BH46*(VLOOKUP(BH$1,Conditions!$A:$CT,MATCH($B62&amp;"_m1",Conditions!$S$1:$CT$1,0)+Conditions!$Q$2,FALSE)*BH$19+BH$18*VLOOKUP(BH$1,Conditions!$A:$CT,MATCH($B62&amp;"_m2",Conditions!$S$1:$CT$1,0)+Conditions!$Q$2,FALSE))+VLOOKUP(BH$1,Conditions!$A:$CT,MATCH($B62&amp;"_b",Conditions!$S$1:$CT$1,0)+Conditions!$Q$2,FALSE),"")</f>
        <v/>
      </c>
      <c r="BI62" s="15" t="str">
        <f>IF(BI36,BI46*(VLOOKUP(BI$1,Conditions!$A:$CT,MATCH($B62&amp;"_m1",Conditions!$S$1:$CT$1,0)+Conditions!$Q$2,FALSE)*BI$19+BI$18*VLOOKUP(BI$1,Conditions!$A:$CT,MATCH($B62&amp;"_m2",Conditions!$S$1:$CT$1,0)+Conditions!$Q$2,FALSE))+VLOOKUP(BI$1,Conditions!$A:$CT,MATCH($B62&amp;"_b",Conditions!$S$1:$CT$1,0)+Conditions!$Q$2,FALSE),"")</f>
        <v/>
      </c>
      <c r="BJ62" s="15" t="str">
        <f>IF(BJ36,BJ46*(VLOOKUP(BJ$1,Conditions!$A:$CT,MATCH($B62&amp;"_m1",Conditions!$S$1:$CT$1,0)+Conditions!$Q$2,FALSE)*BJ$19+BJ$18*VLOOKUP(BJ$1,Conditions!$A:$CT,MATCH($B62&amp;"_m2",Conditions!$S$1:$CT$1,0)+Conditions!$Q$2,FALSE))+VLOOKUP(BJ$1,Conditions!$A:$CT,MATCH($B62&amp;"_b",Conditions!$S$1:$CT$1,0)+Conditions!$Q$2,FALSE),"")</f>
        <v/>
      </c>
      <c r="BK62" s="15" t="str">
        <f>IF(BK36,BK46*(VLOOKUP(BK$1,Conditions!$A:$CT,MATCH($B62&amp;"_m1",Conditions!$S$1:$CT$1,0)+Conditions!$Q$2,FALSE)*BK$19+BK$18*VLOOKUP(BK$1,Conditions!$A:$CT,MATCH($B62&amp;"_m2",Conditions!$S$1:$CT$1,0)+Conditions!$Q$2,FALSE))+VLOOKUP(BK$1,Conditions!$A:$CT,MATCH($B62&amp;"_b",Conditions!$S$1:$CT$1,0)+Conditions!$Q$2,FALSE),"")</f>
        <v/>
      </c>
      <c r="BL62" s="15" t="str">
        <f>IF(BL36,BL46*(VLOOKUP(BL$1,Conditions!$A:$CT,MATCH($B62&amp;"_m1",Conditions!$S$1:$CT$1,0)+Conditions!$Q$2,FALSE)*BL$19+BL$18*VLOOKUP(BL$1,Conditions!$A:$CT,MATCH($B62&amp;"_m2",Conditions!$S$1:$CT$1,0)+Conditions!$Q$2,FALSE))+VLOOKUP(BL$1,Conditions!$A:$CT,MATCH($B62&amp;"_b",Conditions!$S$1:$CT$1,0)+Conditions!$Q$2,FALSE),"")</f>
        <v/>
      </c>
      <c r="BM62" s="15" t="str">
        <f>IF(BM36,BM46*(VLOOKUP(BM$1,Conditions!$A:$CT,MATCH($B62&amp;"_m1",Conditions!$S$1:$CT$1,0)+Conditions!$Q$2,FALSE)*BM$19+BM$18*VLOOKUP(BM$1,Conditions!$A:$CT,MATCH($B62&amp;"_m2",Conditions!$S$1:$CT$1,0)+Conditions!$Q$2,FALSE))+VLOOKUP(BM$1,Conditions!$A:$CT,MATCH($B62&amp;"_b",Conditions!$S$1:$CT$1,0)+Conditions!$Q$2,FALSE),"")</f>
        <v/>
      </c>
      <c r="BN62" s="15" t="str">
        <f>IF(BN36,BN46*(VLOOKUP(BN$1,Conditions!$A:$CT,MATCH($B62&amp;"_m1",Conditions!$S$1:$CT$1,0)+Conditions!$Q$2,FALSE)*BN$19+BN$18*VLOOKUP(BN$1,Conditions!$A:$CT,MATCH($B62&amp;"_m2",Conditions!$S$1:$CT$1,0)+Conditions!$Q$2,FALSE))+VLOOKUP(BN$1,Conditions!$A:$CT,MATCH($B62&amp;"_b",Conditions!$S$1:$CT$1,0)+Conditions!$Q$2,FALSE),"")</f>
        <v/>
      </c>
      <c r="BO62" s="15" t="str">
        <f>IF(BO36,BO46*(VLOOKUP(BO$1,Conditions!$A:$CT,MATCH($B62&amp;"_m1",Conditions!$S$1:$CT$1,0)+Conditions!$Q$2,FALSE)*BO$19+BO$18*VLOOKUP(BO$1,Conditions!$A:$CT,MATCH($B62&amp;"_m2",Conditions!$S$1:$CT$1,0)+Conditions!$Q$2,FALSE))+VLOOKUP(BO$1,Conditions!$A:$CT,MATCH($B62&amp;"_b",Conditions!$S$1:$CT$1,0)+Conditions!$Q$2,FALSE),"")</f>
        <v/>
      </c>
      <c r="BP62" s="15" t="str">
        <f>IF(BP36,BP46*(VLOOKUP(BP$1,Conditions!$A:$CT,MATCH($B62&amp;"_m1",Conditions!$S$1:$CT$1,0)+Conditions!$Q$2,FALSE)*BP$19+BP$18*VLOOKUP(BP$1,Conditions!$A:$CT,MATCH($B62&amp;"_m2",Conditions!$S$1:$CT$1,0)+Conditions!$Q$2,FALSE))+VLOOKUP(BP$1,Conditions!$A:$CT,MATCH($B62&amp;"_b",Conditions!$S$1:$CT$1,0)+Conditions!$Q$2,FALSE),"")</f>
        <v/>
      </c>
      <c r="BQ62" s="15" t="str">
        <f>IF(BQ36,BQ46*(VLOOKUP(BQ$1,Conditions!$A:$CT,MATCH($B62&amp;"_m1",Conditions!$S$1:$CT$1,0)+Conditions!$Q$2,FALSE)*BQ$19+BQ$18*VLOOKUP(BQ$1,Conditions!$A:$CT,MATCH($B62&amp;"_m2",Conditions!$S$1:$CT$1,0)+Conditions!$Q$2,FALSE))+VLOOKUP(BQ$1,Conditions!$A:$CT,MATCH($B62&amp;"_b",Conditions!$S$1:$CT$1,0)+Conditions!$Q$2,FALSE),"")</f>
        <v/>
      </c>
      <c r="BR62" s="15" t="str">
        <f>IF(BR36,BR46*(VLOOKUP(BR$1,Conditions!$A:$CT,MATCH($B62&amp;"_m1",Conditions!$S$1:$CT$1,0)+Conditions!$Q$2,FALSE)*BR$19+BR$18*VLOOKUP(BR$1,Conditions!$A:$CT,MATCH($B62&amp;"_m2",Conditions!$S$1:$CT$1,0)+Conditions!$Q$2,FALSE))+VLOOKUP(BR$1,Conditions!$A:$CT,MATCH($B62&amp;"_b",Conditions!$S$1:$CT$1,0)+Conditions!$Q$2,FALSE),"")</f>
        <v/>
      </c>
      <c r="BS62" s="15" t="str">
        <f>IF(BS36,BS46*(VLOOKUP(BS$1,Conditions!$A:$CT,MATCH($B62&amp;"_m1",Conditions!$S$1:$CT$1,0)+Conditions!$Q$2,FALSE)*BS$19+BS$18*VLOOKUP(BS$1,Conditions!$A:$CT,MATCH($B62&amp;"_m2",Conditions!$S$1:$CT$1,0)+Conditions!$Q$2,FALSE))+VLOOKUP(BS$1,Conditions!$A:$CT,MATCH($B62&amp;"_b",Conditions!$S$1:$CT$1,0)+Conditions!$Q$2,FALSE),"")</f>
        <v/>
      </c>
      <c r="BT62" s="15" t="str">
        <f>IF(BT36,BT46*(VLOOKUP(BT$1,Conditions!$A:$CT,MATCH($B62&amp;"_m1",Conditions!$S$1:$CT$1,0)+Conditions!$Q$2,FALSE)*BT$19+BT$18*VLOOKUP(BT$1,Conditions!$A:$CT,MATCH($B62&amp;"_m2",Conditions!$S$1:$CT$1,0)+Conditions!$Q$2,FALSE))+VLOOKUP(BT$1,Conditions!$A:$CT,MATCH($B62&amp;"_b",Conditions!$S$1:$CT$1,0)+Conditions!$Q$2,FALSE),"")</f>
        <v/>
      </c>
      <c r="BU62" s="15" t="str">
        <f>IF(BU36,BU46*(VLOOKUP(BU$1,Conditions!$A:$CT,MATCH($B62&amp;"_m1",Conditions!$S$1:$CT$1,0)+Conditions!$Q$2,FALSE)*BU$19+BU$18*VLOOKUP(BU$1,Conditions!$A:$CT,MATCH($B62&amp;"_m2",Conditions!$S$1:$CT$1,0)+Conditions!$Q$2,FALSE))+VLOOKUP(BU$1,Conditions!$A:$CT,MATCH($B62&amp;"_b",Conditions!$S$1:$CT$1,0)+Conditions!$Q$2,FALSE),"")</f>
        <v/>
      </c>
      <c r="BV62" s="15" t="str">
        <f>IF(BV36,BV46*(VLOOKUP(BV$1,Conditions!$A:$CT,MATCH($B62&amp;"_m1",Conditions!$S$1:$CT$1,0)+Conditions!$Q$2,FALSE)*BV$19+BV$18*VLOOKUP(BV$1,Conditions!$A:$CT,MATCH($B62&amp;"_m2",Conditions!$S$1:$CT$1,0)+Conditions!$Q$2,FALSE))+VLOOKUP(BV$1,Conditions!$A:$CT,MATCH($B62&amp;"_b",Conditions!$S$1:$CT$1,0)+Conditions!$Q$2,FALSE),"")</f>
        <v/>
      </c>
      <c r="BW62" s="15" t="str">
        <f>IF(BW36,BW46*(VLOOKUP(BW$1,Conditions!$A:$CT,MATCH($B62&amp;"_m1",Conditions!$S$1:$CT$1,0)+Conditions!$Q$2,FALSE)*BW$19+BW$18*VLOOKUP(BW$1,Conditions!$A:$CT,MATCH($B62&amp;"_m2",Conditions!$S$1:$CT$1,0)+Conditions!$Q$2,FALSE))+VLOOKUP(BW$1,Conditions!$A:$CT,MATCH($B62&amp;"_b",Conditions!$S$1:$CT$1,0)+Conditions!$Q$2,FALSE),"")</f>
        <v/>
      </c>
      <c r="BX62" s="15" t="str">
        <f>IF(BX36,BX46*(VLOOKUP(BX$1,Conditions!$A:$CT,MATCH($B62&amp;"_m1",Conditions!$S$1:$CT$1,0)+Conditions!$Q$2,FALSE)*BX$19+BX$18*VLOOKUP(BX$1,Conditions!$A:$CT,MATCH($B62&amp;"_m2",Conditions!$S$1:$CT$1,0)+Conditions!$Q$2,FALSE))+VLOOKUP(BX$1,Conditions!$A:$CT,MATCH($B62&amp;"_b",Conditions!$S$1:$CT$1,0)+Conditions!$Q$2,FALSE),"")</f>
        <v/>
      </c>
      <c r="BY62" s="15" t="str">
        <f>IF(BY36,BY46*(VLOOKUP(BY$1,Conditions!$A:$CT,MATCH($B62&amp;"_m1",Conditions!$S$1:$CT$1,0)+Conditions!$Q$2,FALSE)*BY$19+BY$18*VLOOKUP(BY$1,Conditions!$A:$CT,MATCH($B62&amp;"_m2",Conditions!$S$1:$CT$1,0)+Conditions!$Q$2,FALSE))+VLOOKUP(BY$1,Conditions!$A:$CT,MATCH($B62&amp;"_b",Conditions!$S$1:$CT$1,0)+Conditions!$Q$2,FALSE),"")</f>
        <v/>
      </c>
      <c r="BZ62" s="15" t="str">
        <f>IF(BZ36,BZ46*(VLOOKUP(BZ$1,Conditions!$A:$CT,MATCH($B62&amp;"_m1",Conditions!$S$1:$CT$1,0)+Conditions!$Q$2,FALSE)*BZ$19+BZ$18*VLOOKUP(BZ$1,Conditions!$A:$CT,MATCH($B62&amp;"_m2",Conditions!$S$1:$CT$1,0)+Conditions!$Q$2,FALSE))+VLOOKUP(BZ$1,Conditions!$A:$CT,MATCH($B62&amp;"_b",Conditions!$S$1:$CT$1,0)+Conditions!$Q$2,FALSE),"")</f>
        <v/>
      </c>
      <c r="CA62" s="15" t="str">
        <f>IF(CA36,CA46*(VLOOKUP(CA$1,Conditions!$A:$CT,MATCH($B62&amp;"_m1",Conditions!$S$1:$CT$1,0)+Conditions!$Q$2,FALSE)*CA$19+CA$18*VLOOKUP(CA$1,Conditions!$A:$CT,MATCH($B62&amp;"_m2",Conditions!$S$1:$CT$1,0)+Conditions!$Q$2,FALSE))+VLOOKUP(CA$1,Conditions!$A:$CT,MATCH($B62&amp;"_b",Conditions!$S$1:$CT$1,0)+Conditions!$Q$2,FALSE),"")</f>
        <v/>
      </c>
      <c r="CB62" s="15" t="str">
        <f>IF(CB36,CB46*(VLOOKUP(CB$1,Conditions!$A:$CT,MATCH($B62&amp;"_m1",Conditions!$S$1:$CT$1,0)+Conditions!$Q$2,FALSE)*CB$19+CB$18*VLOOKUP(CB$1,Conditions!$A:$CT,MATCH($B62&amp;"_m2",Conditions!$S$1:$CT$1,0)+Conditions!$Q$2,FALSE))+VLOOKUP(CB$1,Conditions!$A:$CT,MATCH($B62&amp;"_b",Conditions!$S$1:$CT$1,0)+Conditions!$Q$2,FALSE),"")</f>
        <v/>
      </c>
      <c r="CC62" s="15" t="str">
        <f>IF(CC36,CC46*(VLOOKUP(CC$1,Conditions!$A:$CT,MATCH($B62&amp;"_m1",Conditions!$S$1:$CT$1,0)+Conditions!$Q$2,FALSE)*CC$19+CC$18*VLOOKUP(CC$1,Conditions!$A:$CT,MATCH($B62&amp;"_m2",Conditions!$S$1:$CT$1,0)+Conditions!$Q$2,FALSE))+VLOOKUP(CC$1,Conditions!$A:$CT,MATCH($B62&amp;"_b",Conditions!$S$1:$CT$1,0)+Conditions!$Q$2,FALSE),"")</f>
        <v/>
      </c>
      <c r="CD62" s="15" t="str">
        <f>IF(CD36,CD46*(VLOOKUP(CD$1,Conditions!$A:$CT,MATCH($B62&amp;"_m1",Conditions!$S$1:$CT$1,0)+Conditions!$Q$2,FALSE)*CD$19+CD$18*VLOOKUP(CD$1,Conditions!$A:$CT,MATCH($B62&amp;"_m2",Conditions!$S$1:$CT$1,0)+Conditions!$Q$2,FALSE))+VLOOKUP(CD$1,Conditions!$A:$CT,MATCH($B62&amp;"_b",Conditions!$S$1:$CT$1,0)+Conditions!$Q$2,FALSE),"")</f>
        <v/>
      </c>
      <c r="CE62" s="15" t="str">
        <f>IF(CE36,CE46*(VLOOKUP(CE$1,Conditions!$A:$CT,MATCH($B62&amp;"_m1",Conditions!$S$1:$CT$1,0)+Conditions!$Q$2,FALSE)*CE$19+CE$18*VLOOKUP(CE$1,Conditions!$A:$CT,MATCH($B62&amp;"_m2",Conditions!$S$1:$CT$1,0)+Conditions!$Q$2,FALSE))+VLOOKUP(CE$1,Conditions!$A:$CT,MATCH($B62&amp;"_b",Conditions!$S$1:$CT$1,0)+Conditions!$Q$2,FALSE),"")</f>
        <v/>
      </c>
      <c r="CF62" s="15" t="str">
        <f>IF(CF36,CF46*(VLOOKUP(CF$1,Conditions!$A:$CT,MATCH($B62&amp;"_m1",Conditions!$S$1:$CT$1,0)+Conditions!$Q$2,FALSE)*CF$19+CF$18*VLOOKUP(CF$1,Conditions!$A:$CT,MATCH($B62&amp;"_m2",Conditions!$S$1:$CT$1,0)+Conditions!$Q$2,FALSE))+VLOOKUP(CF$1,Conditions!$A:$CT,MATCH($B62&amp;"_b",Conditions!$S$1:$CT$1,0)+Conditions!$Q$2,FALSE),"")</f>
        <v/>
      </c>
      <c r="CG62" s="15" t="str">
        <f>IF(CG36,CG46*(VLOOKUP(CG$1,Conditions!$A:$CT,MATCH($B62&amp;"_m1",Conditions!$S$1:$CT$1,0)+Conditions!$Q$2,FALSE)*CG$19+CG$18*VLOOKUP(CG$1,Conditions!$A:$CT,MATCH($B62&amp;"_m2",Conditions!$S$1:$CT$1,0)+Conditions!$Q$2,FALSE))+VLOOKUP(CG$1,Conditions!$A:$CT,MATCH($B62&amp;"_b",Conditions!$S$1:$CT$1,0)+Conditions!$Q$2,FALSE),"")</f>
        <v/>
      </c>
      <c r="CH62" s="15" t="str">
        <f>IF(CH36,CH46*(VLOOKUP(CH$1,Conditions!$A:$CT,MATCH($B62&amp;"_m1",Conditions!$S$1:$CT$1,0)+Conditions!$Q$2,FALSE)*CH$19+CH$18*VLOOKUP(CH$1,Conditions!$A:$CT,MATCH($B62&amp;"_m2",Conditions!$S$1:$CT$1,0)+Conditions!$Q$2,FALSE))+VLOOKUP(CH$1,Conditions!$A:$CT,MATCH($B62&amp;"_b",Conditions!$S$1:$CT$1,0)+Conditions!$Q$2,FALSE),"")</f>
        <v/>
      </c>
      <c r="CI62" s="15" t="str">
        <f>IF(CI36,CI46*(VLOOKUP(CI$1,Conditions!$A:$CT,MATCH($B62&amp;"_m1",Conditions!$S$1:$CT$1,0)+Conditions!$Q$2,FALSE)*CI$19+CI$18*VLOOKUP(CI$1,Conditions!$A:$CT,MATCH($B62&amp;"_m2",Conditions!$S$1:$CT$1,0)+Conditions!$Q$2,FALSE))+VLOOKUP(CI$1,Conditions!$A:$CT,MATCH($B62&amp;"_b",Conditions!$S$1:$CT$1,0)+Conditions!$Q$2,FALSE),"")</f>
        <v/>
      </c>
      <c r="CJ62" s="15" t="str">
        <f>IF(CJ36,CJ46*(VLOOKUP(CJ$1,Conditions!$A:$CT,MATCH($B62&amp;"_m1",Conditions!$S$1:$CT$1,0)+Conditions!$Q$2,FALSE)*CJ$19+CJ$18*VLOOKUP(CJ$1,Conditions!$A:$CT,MATCH($B62&amp;"_m2",Conditions!$S$1:$CT$1,0)+Conditions!$Q$2,FALSE))+VLOOKUP(CJ$1,Conditions!$A:$CT,MATCH($B62&amp;"_b",Conditions!$S$1:$CT$1,0)+Conditions!$Q$2,FALSE),"")</f>
        <v/>
      </c>
      <c r="CK62" s="15" t="str">
        <f>IF(CK36,CK46*(VLOOKUP(CK$1,Conditions!$A:$CT,MATCH($B62&amp;"_m1",Conditions!$S$1:$CT$1,0)+Conditions!$Q$2,FALSE)*CK$19+CK$18*VLOOKUP(CK$1,Conditions!$A:$CT,MATCH($B62&amp;"_m2",Conditions!$S$1:$CT$1,0)+Conditions!$Q$2,FALSE))+VLOOKUP(CK$1,Conditions!$A:$CT,MATCH($B62&amp;"_b",Conditions!$S$1:$CT$1,0)+Conditions!$Q$2,FALSE),"")</f>
        <v/>
      </c>
      <c r="CL62" s="15" t="str">
        <f>IF(CL36,CL46*(VLOOKUP(CL$1,Conditions!$A:$CT,MATCH($B62&amp;"_m1",Conditions!$S$1:$CT$1,0)+Conditions!$Q$2,FALSE)*CL$19+CL$18*VLOOKUP(CL$1,Conditions!$A:$CT,MATCH($B62&amp;"_m2",Conditions!$S$1:$CT$1,0)+Conditions!$Q$2,FALSE))+VLOOKUP(CL$1,Conditions!$A:$CT,MATCH($B62&amp;"_b",Conditions!$S$1:$CT$1,0)+Conditions!$Q$2,FALSE),"")</f>
        <v/>
      </c>
      <c r="CM62" s="15" t="str">
        <f>IF(CM36,CM46*(VLOOKUP(CM$1,Conditions!$A:$CT,MATCH($B62&amp;"_m1",Conditions!$S$1:$CT$1,0)+Conditions!$Q$2,FALSE)*CM$19+CM$18*VLOOKUP(CM$1,Conditions!$A:$CT,MATCH($B62&amp;"_m2",Conditions!$S$1:$CT$1,0)+Conditions!$Q$2,FALSE))+VLOOKUP(CM$1,Conditions!$A:$CT,MATCH($B62&amp;"_b",Conditions!$S$1:$CT$1,0)+Conditions!$Q$2,FALSE),"")</f>
        <v/>
      </c>
      <c r="CN62" s="15">
        <f>IF(CN36,CN46*(VLOOKUP(CN$1,Conditions!$A:$CT,MATCH($B62&amp;"_m1",Conditions!$S$1:$CT$1,0)+Conditions!$Q$2,FALSE)*CN$19+CN$18*VLOOKUP(CN$1,Conditions!$A:$CT,MATCH($B62&amp;"_m2",Conditions!$S$1:$CT$1,0)+Conditions!$Q$2,FALSE))+VLOOKUP(CN$1,Conditions!$A:$CT,MATCH($B62&amp;"_b",Conditions!$S$1:$CT$1,0)+Conditions!$Q$2,FALSE),"")</f>
        <v>3.0303362450114702E-6</v>
      </c>
      <c r="CO62" s="15">
        <f>IF(CO36,CO46*(VLOOKUP(CO$1,Conditions!$A:$CT,MATCH($B62&amp;"_m1",Conditions!$S$1:$CT$1,0)+Conditions!$Q$2,FALSE)*CO$19+CO$18*VLOOKUP(CO$1,Conditions!$A:$CT,MATCH($B62&amp;"_m2",Conditions!$S$1:$CT$1,0)+Conditions!$Q$2,FALSE))+VLOOKUP(CO$1,Conditions!$A:$CT,MATCH($B62&amp;"_b",Conditions!$S$1:$CT$1,0)+Conditions!$Q$2,FALSE),"")</f>
        <v>3.1706223980562734E-6</v>
      </c>
      <c r="CP62" s="15">
        <f>IF(CP36,CP46*(VLOOKUP(CP$1,Conditions!$A:$CT,MATCH($B62&amp;"_m1",Conditions!$S$1:$CT$1,0)+Conditions!$Q$2,FALSE)*CP$19+CP$18*VLOOKUP(CP$1,Conditions!$A:$CT,MATCH($B62&amp;"_m2",Conditions!$S$1:$CT$1,0)+Conditions!$Q$2,FALSE))+VLOOKUP(CP$1,Conditions!$A:$CT,MATCH($B62&amp;"_b",Conditions!$S$1:$CT$1,0)+Conditions!$Q$2,FALSE),"")</f>
        <v>3.1004793215338718E-6</v>
      </c>
      <c r="CQ62" s="15">
        <f>IF(CQ36,CQ46*(VLOOKUP(CQ$1,Conditions!$A:$CT,MATCH($B62&amp;"_m1",Conditions!$S$1:$CT$1,0)+Conditions!$Q$2,FALSE)*CQ$19+CQ$18*VLOOKUP(CQ$1,Conditions!$A:$CT,MATCH($B62&amp;"_m2",Conditions!$S$1:$CT$1,0)+Conditions!$Q$2,FALSE))+VLOOKUP(CQ$1,Conditions!$A:$CT,MATCH($B62&amp;"_b",Conditions!$S$1:$CT$1,0)+Conditions!$Q$2,FALSE),"")</f>
        <v>3.0904588820306715E-6</v>
      </c>
      <c r="CR62" s="15" t="str">
        <f>IF(CR36,CR46*(VLOOKUP(CR$1,Conditions!$A:$CT,MATCH($B62&amp;"_m1",Conditions!$S$1:$CT$1,0)+Conditions!$Q$2,FALSE)*CR$19+CR$18*VLOOKUP(CR$1,Conditions!$A:$CT,MATCH($B62&amp;"_m2",Conditions!$S$1:$CT$1,0)+Conditions!$Q$2,FALSE))+VLOOKUP(CR$1,Conditions!$A:$CT,MATCH($B62&amp;"_b",Conditions!$S$1:$CT$1,0)+Conditions!$Q$2,FALSE),"")</f>
        <v/>
      </c>
      <c r="CS62" s="15" t="str">
        <f>IF(CS36,CS46*(VLOOKUP(CS$1,Conditions!$A:$CT,MATCH($B62&amp;"_m1",Conditions!$S$1:$CT$1,0)+Conditions!$Q$2,FALSE)*CS$19+CS$18*VLOOKUP(CS$1,Conditions!$A:$CT,MATCH($B62&amp;"_m2",Conditions!$S$1:$CT$1,0)+Conditions!$Q$2,FALSE))+VLOOKUP(CS$1,Conditions!$A:$CT,MATCH($B62&amp;"_b",Conditions!$S$1:$CT$1,0)+Conditions!$Q$2,FALSE),"")</f>
        <v/>
      </c>
      <c r="CT62" s="15" t="str">
        <f>IF(CT36,CT46*(VLOOKUP(CT$1,Conditions!$A:$CT,MATCH($B62&amp;"_m1",Conditions!$S$1:$CT$1,0)+Conditions!$Q$2,FALSE)*CT$19+CT$18*VLOOKUP(CT$1,Conditions!$A:$CT,MATCH($B62&amp;"_m2",Conditions!$S$1:$CT$1,0)+Conditions!$Q$2,FALSE))+VLOOKUP(CT$1,Conditions!$A:$CT,MATCH($B62&amp;"_b",Conditions!$S$1:$CT$1,0)+Conditions!$Q$2,FALSE),"")</f>
        <v/>
      </c>
      <c r="CU62" s="15" t="str">
        <f>IF(CU36,CU46*(VLOOKUP(CU$1,Conditions!$A:$CT,MATCH($B62&amp;"_m1",Conditions!$S$1:$CT$1,0)+Conditions!$Q$2,FALSE)*CU$19+CU$18*VLOOKUP(CU$1,Conditions!$A:$CT,MATCH($B62&amp;"_m2",Conditions!$S$1:$CT$1,0)+Conditions!$Q$2,FALSE))+VLOOKUP(CU$1,Conditions!$A:$CT,MATCH($B62&amp;"_b",Conditions!$S$1:$CT$1,0)+Conditions!$Q$2,FALSE),"")</f>
        <v/>
      </c>
      <c r="CV62" s="15" t="str">
        <f>IF(CV36,CV46*(VLOOKUP(CV$1,Conditions!$A:$CT,MATCH($B62&amp;"_m1",Conditions!$S$1:$CT$1,0)+Conditions!$Q$2,FALSE)*CV$19+CV$18*VLOOKUP(CV$1,Conditions!$A:$CT,MATCH($B62&amp;"_m2",Conditions!$S$1:$CT$1,0)+Conditions!$Q$2,FALSE))+VLOOKUP(CV$1,Conditions!$A:$CT,MATCH($B62&amp;"_b",Conditions!$S$1:$CT$1,0)+Conditions!$Q$2,FALSE),"")</f>
        <v/>
      </c>
      <c r="CW62" s="15" t="str">
        <f>IF(CW36,CW46*(VLOOKUP(CW$1,Conditions!$A:$CT,MATCH($B62&amp;"_m1",Conditions!$S$1:$CT$1,0)+Conditions!$Q$2,FALSE)*CW$19+CW$18*VLOOKUP(CW$1,Conditions!$A:$CT,MATCH($B62&amp;"_m2",Conditions!$S$1:$CT$1,0)+Conditions!$Q$2,FALSE))+VLOOKUP(CW$1,Conditions!$A:$CT,MATCH($B62&amp;"_b",Conditions!$S$1:$CT$1,0)+Conditions!$Q$2,FALSE),"")</f>
        <v/>
      </c>
      <c r="CX62" s="15" t="str">
        <f>IF(CX36,CX46*(VLOOKUP(CX$1,Conditions!$A:$CT,MATCH($B62&amp;"_m1",Conditions!$S$1:$CT$1,0)+Conditions!$Q$2,FALSE)*CX$19+CX$18*VLOOKUP(CX$1,Conditions!$A:$CT,MATCH($B62&amp;"_m2",Conditions!$S$1:$CT$1,0)+Conditions!$Q$2,FALSE))+VLOOKUP(CX$1,Conditions!$A:$CT,MATCH($B62&amp;"_b",Conditions!$S$1:$CT$1,0)+Conditions!$Q$2,FALSE),"")</f>
        <v/>
      </c>
      <c r="CY62" s="15" t="str">
        <f>IF(CY36,CY46*(VLOOKUP(CY$1,Conditions!$A:$CT,MATCH($B62&amp;"_m1",Conditions!$S$1:$CT$1,0)+Conditions!$Q$2,FALSE)*CY$19+CY$18*VLOOKUP(CY$1,Conditions!$A:$CT,MATCH($B62&amp;"_m2",Conditions!$S$1:$CT$1,0)+Conditions!$Q$2,FALSE))+VLOOKUP(CY$1,Conditions!$A:$CT,MATCH($B62&amp;"_b",Conditions!$S$1:$CT$1,0)+Conditions!$Q$2,FALSE),"")</f>
        <v/>
      </c>
      <c r="CZ62" s="15" t="str">
        <f>IF(CZ36,CZ46*(VLOOKUP(CZ$1,Conditions!$A:$CT,MATCH($B62&amp;"_m1",Conditions!$S$1:$CT$1,0)+Conditions!$Q$2,FALSE)*CZ$19+CZ$18*VLOOKUP(CZ$1,Conditions!$A:$CT,MATCH($B62&amp;"_m2",Conditions!$S$1:$CT$1,0)+Conditions!$Q$2,FALSE))+VLOOKUP(CZ$1,Conditions!$A:$CT,MATCH($B62&amp;"_b",Conditions!$S$1:$CT$1,0)+Conditions!$Q$2,FALSE),"")</f>
        <v/>
      </c>
      <c r="DA62" s="15" t="str">
        <f>IF(DA36,DA46*(VLOOKUP(DA$1,Conditions!$A:$CT,MATCH($B62&amp;"_m1",Conditions!$S$1:$CT$1,0)+Conditions!$Q$2,FALSE)*DA$19+DA$18*VLOOKUP(DA$1,Conditions!$A:$CT,MATCH($B62&amp;"_m2",Conditions!$S$1:$CT$1,0)+Conditions!$Q$2,FALSE))+VLOOKUP(DA$1,Conditions!$A:$CT,MATCH($B62&amp;"_b",Conditions!$S$1:$CT$1,0)+Conditions!$Q$2,FALSE),"")</f>
        <v/>
      </c>
      <c r="DB62" s="15" t="str">
        <f>IF(DB36,DB46*(VLOOKUP(DB$1,Conditions!$A:$CT,MATCH($B62&amp;"_m1",Conditions!$S$1:$CT$1,0)+Conditions!$Q$2,FALSE)*DB$19+DB$18*VLOOKUP(DB$1,Conditions!$A:$CT,MATCH($B62&amp;"_m2",Conditions!$S$1:$CT$1,0)+Conditions!$Q$2,FALSE))+VLOOKUP(DB$1,Conditions!$A:$CT,MATCH($B62&amp;"_b",Conditions!$S$1:$CT$1,0)+Conditions!$Q$2,FALSE),"")</f>
        <v/>
      </c>
      <c r="DC62" s="15" t="str">
        <f>IF(DC36,DC46*(VLOOKUP(DC$1,Conditions!$A:$CT,MATCH($B62&amp;"_m1",Conditions!$S$1:$CT$1,0)+Conditions!$Q$2,FALSE)*DC$19+DC$18*VLOOKUP(DC$1,Conditions!$A:$CT,MATCH($B62&amp;"_m2",Conditions!$S$1:$CT$1,0)+Conditions!$Q$2,FALSE))+VLOOKUP(DC$1,Conditions!$A:$CT,MATCH($B62&amp;"_b",Conditions!$S$1:$CT$1,0)+Conditions!$Q$2,FALSE),"")</f>
        <v/>
      </c>
      <c r="DD62" s="15" t="str">
        <f>IF(DD36,DD46*(VLOOKUP(DD$1,Conditions!$A:$CT,MATCH($B62&amp;"_m1",Conditions!$S$1:$CT$1,0)+Conditions!$Q$2,FALSE)*DD$19+DD$18*VLOOKUP(DD$1,Conditions!$A:$CT,MATCH($B62&amp;"_m2",Conditions!$S$1:$CT$1,0)+Conditions!$Q$2,FALSE))+VLOOKUP(DD$1,Conditions!$A:$CT,MATCH($B62&amp;"_b",Conditions!$S$1:$CT$1,0)+Conditions!$Q$2,FALSE),"")</f>
        <v/>
      </c>
      <c r="DE62" s="15" t="str">
        <f>IF(DE36,DE46*(VLOOKUP(DE$1,Conditions!$A:$CT,MATCH($B62&amp;"_m1",Conditions!$S$1:$CT$1,0)+Conditions!$Q$2,FALSE)*DE$19+DE$18*VLOOKUP(DE$1,Conditions!$A:$CT,MATCH($B62&amp;"_m2",Conditions!$S$1:$CT$1,0)+Conditions!$Q$2,FALSE))+VLOOKUP(DE$1,Conditions!$A:$CT,MATCH($B62&amp;"_b",Conditions!$S$1:$CT$1,0)+Conditions!$Q$2,FALSE),"")</f>
        <v/>
      </c>
      <c r="DF62" s="15" t="str">
        <f>IF(DF36,DF46*(VLOOKUP(DF$1,Conditions!$A:$CT,MATCH($B62&amp;"_m1",Conditions!$S$1:$CT$1,0)+Conditions!$Q$2,FALSE)*DF$19+DF$18*VLOOKUP(DF$1,Conditions!$A:$CT,MATCH($B62&amp;"_m2",Conditions!$S$1:$CT$1,0)+Conditions!$Q$2,FALSE))+VLOOKUP(DF$1,Conditions!$A:$CT,MATCH($B62&amp;"_b",Conditions!$S$1:$CT$1,0)+Conditions!$Q$2,FALSE),"")</f>
        <v/>
      </c>
      <c r="DG62" s="15" t="str">
        <f>IF(DG36,DG46*(VLOOKUP(DG$1,Conditions!$A:$CT,MATCH($B62&amp;"_m1",Conditions!$S$1:$CT$1,0)+Conditions!$Q$2,FALSE)*DG$19+DG$18*VLOOKUP(DG$1,Conditions!$A:$CT,MATCH($B62&amp;"_m2",Conditions!$S$1:$CT$1,0)+Conditions!$Q$2,FALSE))+VLOOKUP(DG$1,Conditions!$A:$CT,MATCH($B62&amp;"_b",Conditions!$S$1:$CT$1,0)+Conditions!$Q$2,FALSE),"")</f>
        <v/>
      </c>
      <c r="DH62" s="15" t="str">
        <f>IF(DH36,DH46*(VLOOKUP(DH$1,Conditions!$A:$CT,MATCH($B62&amp;"_m1",Conditions!$S$1:$CT$1,0)+Conditions!$Q$2,FALSE)*DH$19+DH$18*VLOOKUP(DH$1,Conditions!$A:$CT,MATCH($B62&amp;"_m2",Conditions!$S$1:$CT$1,0)+Conditions!$Q$2,FALSE))+VLOOKUP(DH$1,Conditions!$A:$CT,MATCH($B62&amp;"_b",Conditions!$S$1:$CT$1,0)+Conditions!$Q$2,FALSE),"")</f>
        <v/>
      </c>
      <c r="DI62" s="15" t="str">
        <f>IF(DI36,DI46*(VLOOKUP(DI$1,Conditions!$A:$CT,MATCH($B62&amp;"_m1",Conditions!$S$1:$CT$1,0)+Conditions!$Q$2,FALSE)*DI$19+DI$18*VLOOKUP(DI$1,Conditions!$A:$CT,MATCH($B62&amp;"_m2",Conditions!$S$1:$CT$1,0)+Conditions!$Q$2,FALSE))+VLOOKUP(DI$1,Conditions!$A:$CT,MATCH($B62&amp;"_b",Conditions!$S$1:$CT$1,0)+Conditions!$Q$2,FALSE),"")</f>
        <v/>
      </c>
      <c r="DJ62" s="15" t="str">
        <f>IF(DJ36,DJ46*(VLOOKUP(DJ$1,Conditions!$A:$CT,MATCH($B62&amp;"_m1",Conditions!$S$1:$CT$1,0)+Conditions!$Q$2,FALSE)*DJ$19+DJ$18*VLOOKUP(DJ$1,Conditions!$A:$CT,MATCH($B62&amp;"_m2",Conditions!$S$1:$CT$1,0)+Conditions!$Q$2,FALSE))+VLOOKUP(DJ$1,Conditions!$A:$CT,MATCH($B62&amp;"_b",Conditions!$S$1:$CT$1,0)+Conditions!$Q$2,FALSE),"")</f>
        <v/>
      </c>
      <c r="DK62" s="15" t="str">
        <f>IF(DK36,DK46*(VLOOKUP(DK$1,Conditions!$A:$CT,MATCH($B62&amp;"_m1",Conditions!$S$1:$CT$1,0)+Conditions!$Q$2,FALSE)*DK$19+DK$18*VLOOKUP(DK$1,Conditions!$A:$CT,MATCH($B62&amp;"_m2",Conditions!$S$1:$CT$1,0)+Conditions!$Q$2,FALSE))+VLOOKUP(DK$1,Conditions!$A:$CT,MATCH($B62&amp;"_b",Conditions!$S$1:$CT$1,0)+Conditions!$Q$2,FALSE),"")</f>
        <v/>
      </c>
      <c r="DL62" s="15" t="str">
        <f>IF(DL36,DL46*(VLOOKUP(DL$1,Conditions!$A:$CT,MATCH($B62&amp;"_m1",Conditions!$S$1:$CT$1,0)+Conditions!$Q$2,FALSE)*DL$19+DL$18*VLOOKUP(DL$1,Conditions!$A:$CT,MATCH($B62&amp;"_m2",Conditions!$S$1:$CT$1,0)+Conditions!$Q$2,FALSE))+VLOOKUP(DL$1,Conditions!$A:$CT,MATCH($B62&amp;"_b",Conditions!$S$1:$CT$1,0)+Conditions!$Q$2,FALSE),"")</f>
        <v/>
      </c>
      <c r="DM62" s="15" t="str">
        <f>IF(DM36,DM46*(VLOOKUP(DM$1,Conditions!$A:$CT,MATCH($B62&amp;"_m1",Conditions!$S$1:$CT$1,0)+Conditions!$Q$2,FALSE)*DM$19+DM$18*VLOOKUP(DM$1,Conditions!$A:$CT,MATCH($B62&amp;"_m2",Conditions!$S$1:$CT$1,0)+Conditions!$Q$2,FALSE))+VLOOKUP(DM$1,Conditions!$A:$CT,MATCH($B62&amp;"_b",Conditions!$S$1:$CT$1,0)+Conditions!$Q$2,FALSE),"")</f>
        <v/>
      </c>
      <c r="DN62" s="15" t="str">
        <f>IF(DN36,DN46*(VLOOKUP(DN$1,Conditions!$A:$CT,MATCH($B62&amp;"_m1",Conditions!$S$1:$CT$1,0)+Conditions!$Q$2,FALSE)*DN$19+DN$18*VLOOKUP(DN$1,Conditions!$A:$CT,MATCH($B62&amp;"_m2",Conditions!$S$1:$CT$1,0)+Conditions!$Q$2,FALSE))+VLOOKUP(DN$1,Conditions!$A:$CT,MATCH($B62&amp;"_b",Conditions!$S$1:$CT$1,0)+Conditions!$Q$2,FALSE),"")</f>
        <v/>
      </c>
      <c r="DO62" s="15" t="str">
        <f>IF(DO36,DO46*(VLOOKUP(DO$1,Conditions!$A:$CT,MATCH($B62&amp;"_m1",Conditions!$S$1:$CT$1,0)+Conditions!$Q$2,FALSE)*DO$19+DO$18*VLOOKUP(DO$1,Conditions!$A:$CT,MATCH($B62&amp;"_m2",Conditions!$S$1:$CT$1,0)+Conditions!$Q$2,FALSE))+VLOOKUP(DO$1,Conditions!$A:$CT,MATCH($B62&amp;"_b",Conditions!$S$1:$CT$1,0)+Conditions!$Q$2,FALSE),"")</f>
        <v/>
      </c>
      <c r="DP62" s="15" t="str">
        <f>IF(DP36,DP46*(VLOOKUP(DP$1,Conditions!$A:$CT,MATCH($B62&amp;"_m1",Conditions!$S$1:$CT$1,0)+Conditions!$Q$2,FALSE)*DP$19+DP$18*VLOOKUP(DP$1,Conditions!$A:$CT,MATCH($B62&amp;"_m2",Conditions!$S$1:$CT$1,0)+Conditions!$Q$2,FALSE))+VLOOKUP(DP$1,Conditions!$A:$CT,MATCH($B62&amp;"_b",Conditions!$S$1:$CT$1,0)+Conditions!$Q$2,FALSE),"")</f>
        <v/>
      </c>
      <c r="DQ62" s="15" t="str">
        <f>IF(DQ36,DQ46*(VLOOKUP(DQ$1,Conditions!$A:$CT,MATCH($B62&amp;"_m1",Conditions!$S$1:$CT$1,0)+Conditions!$Q$2,FALSE)*DQ$19+DQ$18*VLOOKUP(DQ$1,Conditions!$A:$CT,MATCH($B62&amp;"_m2",Conditions!$S$1:$CT$1,0)+Conditions!$Q$2,FALSE))+VLOOKUP(DQ$1,Conditions!$A:$CT,MATCH($B62&amp;"_b",Conditions!$S$1:$CT$1,0)+Conditions!$Q$2,FALSE),"")</f>
        <v/>
      </c>
      <c r="DR62" s="15" t="str">
        <f>IF(DR36,DR46*(VLOOKUP(DR$1,Conditions!$A:$CT,MATCH($B62&amp;"_m1",Conditions!$S$1:$CT$1,0)+Conditions!$Q$2,FALSE)*DR$19+DR$18*VLOOKUP(DR$1,Conditions!$A:$CT,MATCH($B62&amp;"_m2",Conditions!$S$1:$CT$1,0)+Conditions!$Q$2,FALSE))+VLOOKUP(DR$1,Conditions!$A:$CT,MATCH($B62&amp;"_b",Conditions!$S$1:$CT$1,0)+Conditions!$Q$2,FALSE),"")</f>
        <v/>
      </c>
      <c r="DS62" s="15" t="str">
        <f>IF(DS36,DS46*(VLOOKUP(DS$1,Conditions!$A:$CT,MATCH($B62&amp;"_m1",Conditions!$S$1:$CT$1,0)+Conditions!$Q$2,FALSE)*DS$19+DS$18*VLOOKUP(DS$1,Conditions!$A:$CT,MATCH($B62&amp;"_m2",Conditions!$S$1:$CT$1,0)+Conditions!$Q$2,FALSE))+VLOOKUP(DS$1,Conditions!$A:$CT,MATCH($B62&amp;"_b",Conditions!$S$1:$CT$1,0)+Conditions!$Q$2,FALSE),"")</f>
        <v/>
      </c>
      <c r="DT62" s="15" t="str">
        <f>IF(DT36,DT46*(VLOOKUP(DT$1,Conditions!$A:$CT,MATCH($B62&amp;"_m1",Conditions!$S$1:$CT$1,0)+Conditions!$Q$2,FALSE)*DT$19+DT$18*VLOOKUP(DT$1,Conditions!$A:$CT,MATCH($B62&amp;"_m2",Conditions!$S$1:$CT$1,0)+Conditions!$Q$2,FALSE))+VLOOKUP(DT$1,Conditions!$A:$CT,MATCH($B62&amp;"_b",Conditions!$S$1:$CT$1,0)+Conditions!$Q$2,FALSE),"")</f>
        <v/>
      </c>
      <c r="DU62" s="15" t="str">
        <f>IF(DU36,DU46*(VLOOKUP(DU$1,Conditions!$A:$CT,MATCH($B62&amp;"_m1",Conditions!$S$1:$CT$1,0)+Conditions!$Q$2,FALSE)*DU$19+DU$18*VLOOKUP(DU$1,Conditions!$A:$CT,MATCH($B62&amp;"_m2",Conditions!$S$1:$CT$1,0)+Conditions!$Q$2,FALSE))+VLOOKUP(DU$1,Conditions!$A:$CT,MATCH($B62&amp;"_b",Conditions!$S$1:$CT$1,0)+Conditions!$Q$2,FALSE),"")</f>
        <v/>
      </c>
      <c r="DV62" s="15" t="str">
        <f>IF(DV36,DV46*(VLOOKUP(DV$1,Conditions!$A:$CT,MATCH($B62&amp;"_m1",Conditions!$S$1:$CT$1,0)+Conditions!$Q$2,FALSE)*DV$19+DV$18*VLOOKUP(DV$1,Conditions!$A:$CT,MATCH($B62&amp;"_m2",Conditions!$S$1:$CT$1,0)+Conditions!$Q$2,FALSE))+VLOOKUP(DV$1,Conditions!$A:$CT,MATCH($B62&amp;"_b",Conditions!$S$1:$CT$1,0)+Conditions!$Q$2,FALSE),"")</f>
        <v/>
      </c>
      <c r="DW62" s="15" t="str">
        <f>IF(DW36,DW46*(VLOOKUP(DW$1,Conditions!$A:$CT,MATCH($B62&amp;"_m1",Conditions!$S$1:$CT$1,0)+Conditions!$Q$2,FALSE)*DW$19+DW$18*VLOOKUP(DW$1,Conditions!$A:$CT,MATCH($B62&amp;"_m2",Conditions!$S$1:$CT$1,0)+Conditions!$Q$2,FALSE))+VLOOKUP(DW$1,Conditions!$A:$CT,MATCH($B62&amp;"_b",Conditions!$S$1:$CT$1,0)+Conditions!$Q$2,FALSE),"")</f>
        <v/>
      </c>
      <c r="DX62" s="15" t="str">
        <f>IF(DX36,DX46*(VLOOKUP(DX$1,Conditions!$A:$CT,MATCH($B62&amp;"_m1",Conditions!$S$1:$CT$1,0)+Conditions!$Q$2,FALSE)*DX$19+DX$18*VLOOKUP(DX$1,Conditions!$A:$CT,MATCH($B62&amp;"_m2",Conditions!$S$1:$CT$1,0)+Conditions!$Q$2,FALSE))+VLOOKUP(DX$1,Conditions!$A:$CT,MATCH($B62&amp;"_b",Conditions!$S$1:$CT$1,0)+Conditions!$Q$2,FALSE),"")</f>
        <v/>
      </c>
      <c r="DY62" s="15" t="str">
        <f>IF(DY36,DY46*(VLOOKUP(DY$1,Conditions!$A:$CT,MATCH($B62&amp;"_m1",Conditions!$S$1:$CT$1,0)+Conditions!$Q$2,FALSE)*DY$19+DY$18*VLOOKUP(DY$1,Conditions!$A:$CT,MATCH($B62&amp;"_m2",Conditions!$S$1:$CT$1,0)+Conditions!$Q$2,FALSE))+VLOOKUP(DY$1,Conditions!$A:$CT,MATCH($B62&amp;"_b",Conditions!$S$1:$CT$1,0)+Conditions!$Q$2,FALSE),"")</f>
        <v/>
      </c>
      <c r="DZ62" s="15" t="str">
        <f>IF(DZ36,DZ46*(VLOOKUP(DZ$1,Conditions!$A:$CT,MATCH($B62&amp;"_m1",Conditions!$S$1:$CT$1,0)+Conditions!$Q$2,FALSE)*DZ$19+DZ$18*VLOOKUP(DZ$1,Conditions!$A:$CT,MATCH($B62&amp;"_m2",Conditions!$S$1:$CT$1,0)+Conditions!$Q$2,FALSE))+VLOOKUP(DZ$1,Conditions!$A:$CT,MATCH($B62&amp;"_b",Conditions!$S$1:$CT$1,0)+Conditions!$Q$2,FALSE),"")</f>
        <v/>
      </c>
      <c r="EA62" s="15" t="str">
        <f>IF(EA36,EA46*(VLOOKUP(EA$1,Conditions!$A:$CT,MATCH($B62&amp;"_m1",Conditions!$S$1:$CT$1,0)+Conditions!$Q$2,FALSE)*EA$19+EA$18*VLOOKUP(EA$1,Conditions!$A:$CT,MATCH($B62&amp;"_m2",Conditions!$S$1:$CT$1,0)+Conditions!$Q$2,FALSE))+VLOOKUP(EA$1,Conditions!$A:$CT,MATCH($B62&amp;"_b",Conditions!$S$1:$CT$1,0)+Conditions!$Q$2,FALSE),"")</f>
        <v/>
      </c>
      <c r="EB62" s="15" t="str">
        <f>IF(EB36,EB46*(VLOOKUP(EB$1,Conditions!$A:$CT,MATCH($B62&amp;"_m1",Conditions!$S$1:$CT$1,0)+Conditions!$Q$2,FALSE)*EB$19+EB$18*VLOOKUP(EB$1,Conditions!$A:$CT,MATCH($B62&amp;"_m2",Conditions!$S$1:$CT$1,0)+Conditions!$Q$2,FALSE))+VLOOKUP(EB$1,Conditions!$A:$CT,MATCH($B62&amp;"_b",Conditions!$S$1:$CT$1,0)+Conditions!$Q$2,FALSE),"")</f>
        <v/>
      </c>
      <c r="EC62" s="15" t="str">
        <f>IF(EC36,EC46*(VLOOKUP(EC$1,Conditions!$A:$CT,MATCH($B62&amp;"_m1",Conditions!$S$1:$CT$1,0)+Conditions!$Q$2,FALSE)*EC$19+EC$18*VLOOKUP(EC$1,Conditions!$A:$CT,MATCH($B62&amp;"_m2",Conditions!$S$1:$CT$1,0)+Conditions!$Q$2,FALSE))+VLOOKUP(EC$1,Conditions!$A:$CT,MATCH($B62&amp;"_b",Conditions!$S$1:$CT$1,0)+Conditions!$Q$2,FALSE),"")</f>
        <v/>
      </c>
      <c r="ED62" s="15" t="str">
        <f>IF(ED36,ED46*(VLOOKUP(ED$1,Conditions!$A:$CT,MATCH($B62&amp;"_m1",Conditions!$S$1:$CT$1,0)+Conditions!$Q$2,FALSE)*ED$19+ED$18*VLOOKUP(ED$1,Conditions!$A:$CT,MATCH($B62&amp;"_m2",Conditions!$S$1:$CT$1,0)+Conditions!$Q$2,FALSE))+VLOOKUP(ED$1,Conditions!$A:$CT,MATCH($B62&amp;"_b",Conditions!$S$1:$CT$1,0)+Conditions!$Q$2,FALSE),"")</f>
        <v/>
      </c>
      <c r="EE62" s="15" t="str">
        <f>IF(EE36,EE46*(VLOOKUP(EE$1,Conditions!$A:$CT,MATCH($B62&amp;"_m1",Conditions!$S$1:$CT$1,0)+Conditions!$Q$2,FALSE)*EE$19+EE$18*VLOOKUP(EE$1,Conditions!$A:$CT,MATCH($B62&amp;"_m2",Conditions!$S$1:$CT$1,0)+Conditions!$Q$2,FALSE))+VLOOKUP(EE$1,Conditions!$A:$CT,MATCH($B62&amp;"_b",Conditions!$S$1:$CT$1,0)+Conditions!$Q$2,FALSE),"")</f>
        <v/>
      </c>
      <c r="EF62" s="15" t="str">
        <f>IF(EF36,EF46*(VLOOKUP(EF$1,Conditions!$A:$CT,MATCH($B62&amp;"_m1",Conditions!$S$1:$CT$1,0)+Conditions!$Q$2,FALSE)*EF$19+EF$18*VLOOKUP(EF$1,Conditions!$A:$CT,MATCH($B62&amp;"_m2",Conditions!$S$1:$CT$1,0)+Conditions!$Q$2,FALSE))+VLOOKUP(EF$1,Conditions!$A:$CT,MATCH($B62&amp;"_b",Conditions!$S$1:$CT$1,0)+Conditions!$Q$2,FALSE),"")</f>
        <v/>
      </c>
      <c r="EG62" s="15" t="str">
        <f>IF(EG36,EG46*(VLOOKUP(EG$1,Conditions!$A:$CT,MATCH($B62&amp;"_m1",Conditions!$S$1:$CT$1,0)+Conditions!$Q$2,FALSE)*EG$19+EG$18*VLOOKUP(EG$1,Conditions!$A:$CT,MATCH($B62&amp;"_m2",Conditions!$S$1:$CT$1,0)+Conditions!$Q$2,FALSE))+VLOOKUP(EG$1,Conditions!$A:$CT,MATCH($B62&amp;"_b",Conditions!$S$1:$CT$1,0)+Conditions!$Q$2,FALSE),"")</f>
        <v/>
      </c>
      <c r="EH62" s="15" t="str">
        <f>IF(EH36,EH46*(VLOOKUP(EH$1,Conditions!$A:$CT,MATCH($B62&amp;"_m1",Conditions!$S$1:$CT$1,0)+Conditions!$Q$2,FALSE)*EH$19+EH$18*VLOOKUP(EH$1,Conditions!$A:$CT,MATCH($B62&amp;"_m2",Conditions!$S$1:$CT$1,0)+Conditions!$Q$2,FALSE))+VLOOKUP(EH$1,Conditions!$A:$CT,MATCH($B62&amp;"_b",Conditions!$S$1:$CT$1,0)+Conditions!$Q$2,FALSE),"")</f>
        <v/>
      </c>
      <c r="EI62" s="15" t="str">
        <f>IF(EI36,EI46*(VLOOKUP(EI$1,Conditions!$A:$CT,MATCH($B62&amp;"_m1",Conditions!$S$1:$CT$1,0)+Conditions!$Q$2,FALSE)*EI$19+EI$18*VLOOKUP(EI$1,Conditions!$A:$CT,MATCH($B62&amp;"_m2",Conditions!$S$1:$CT$1,0)+Conditions!$Q$2,FALSE))+VLOOKUP(EI$1,Conditions!$A:$CT,MATCH($B62&amp;"_b",Conditions!$S$1:$CT$1,0)+Conditions!$Q$2,FALSE),"")</f>
        <v/>
      </c>
      <c r="EJ62" s="15" t="str">
        <f>IF(EJ36,EJ46*(VLOOKUP(EJ$1,Conditions!$A:$CT,MATCH($B62&amp;"_m1",Conditions!$S$1:$CT$1,0)+Conditions!$Q$2,FALSE)*EJ$19+EJ$18*VLOOKUP(EJ$1,Conditions!$A:$CT,MATCH($B62&amp;"_m2",Conditions!$S$1:$CT$1,0)+Conditions!$Q$2,FALSE))+VLOOKUP(EJ$1,Conditions!$A:$CT,MATCH($B62&amp;"_b",Conditions!$S$1:$CT$1,0)+Conditions!$Q$2,FALSE),"")</f>
        <v/>
      </c>
      <c r="EK62" s="15" t="str">
        <f>IF(EK36,EK46*(VLOOKUP(EK$1,Conditions!$A:$CT,MATCH($B62&amp;"_m1",Conditions!$S$1:$CT$1,0)+Conditions!$Q$2,FALSE)*EK$19+EK$18*VLOOKUP(EK$1,Conditions!$A:$CT,MATCH($B62&amp;"_m2",Conditions!$S$1:$CT$1,0)+Conditions!$Q$2,FALSE))+VLOOKUP(EK$1,Conditions!$A:$CT,MATCH($B62&amp;"_b",Conditions!$S$1:$CT$1,0)+Conditions!$Q$2,FALSE),"")</f>
        <v/>
      </c>
      <c r="EL62" s="15" t="str">
        <f>IF(EL36,EL46*(VLOOKUP(EL$1,Conditions!$A:$CT,MATCH($B62&amp;"_m1",Conditions!$S$1:$CT$1,0)+Conditions!$Q$2,FALSE)*EL$19+EL$18*VLOOKUP(EL$1,Conditions!$A:$CT,MATCH($B62&amp;"_m2",Conditions!$S$1:$CT$1,0)+Conditions!$Q$2,FALSE))+VLOOKUP(EL$1,Conditions!$A:$CT,MATCH($B62&amp;"_b",Conditions!$S$1:$CT$1,0)+Conditions!$Q$2,FALSE),"")</f>
        <v/>
      </c>
      <c r="EM62" s="15" t="str">
        <f>IF(EM36,EM46*(VLOOKUP(EM$1,Conditions!$A:$CT,MATCH($B62&amp;"_m1",Conditions!$S$1:$CT$1,0)+Conditions!$Q$2,FALSE)*EM$19+EM$18*VLOOKUP(EM$1,Conditions!$A:$CT,MATCH($B62&amp;"_m2",Conditions!$S$1:$CT$1,0)+Conditions!$Q$2,FALSE))+VLOOKUP(EM$1,Conditions!$A:$CT,MATCH($B62&amp;"_b",Conditions!$S$1:$CT$1,0)+Conditions!$Q$2,FALSE),"")</f>
        <v/>
      </c>
      <c r="EN62" s="15" t="str">
        <f>IF(EN36,EN46*(VLOOKUP(EN$1,Conditions!$A:$CT,MATCH($B62&amp;"_m1",Conditions!$S$1:$CT$1,0)+Conditions!$Q$2,FALSE)*EN$19+EN$18*VLOOKUP(EN$1,Conditions!$A:$CT,MATCH($B62&amp;"_m2",Conditions!$S$1:$CT$1,0)+Conditions!$Q$2,FALSE))+VLOOKUP(EN$1,Conditions!$A:$CT,MATCH($B62&amp;"_b",Conditions!$S$1:$CT$1,0)+Conditions!$Q$2,FALSE),"")</f>
        <v/>
      </c>
      <c r="EO62" s="15" t="str">
        <f>IF(EO36,EO46*(VLOOKUP(EO$1,Conditions!$A:$CT,MATCH($B62&amp;"_m1",Conditions!$S$1:$CT$1,0)+Conditions!$Q$2,FALSE)*EO$19+EO$18*VLOOKUP(EO$1,Conditions!$A:$CT,MATCH($B62&amp;"_m2",Conditions!$S$1:$CT$1,0)+Conditions!$Q$2,FALSE))+VLOOKUP(EO$1,Conditions!$A:$CT,MATCH($B62&amp;"_b",Conditions!$S$1:$CT$1,0)+Conditions!$Q$2,FALSE),"")</f>
        <v/>
      </c>
      <c r="EP62" s="15" t="str">
        <f>IF(EP36,EP46*(VLOOKUP(EP$1,Conditions!$A:$CT,MATCH($B62&amp;"_m1",Conditions!$S$1:$CT$1,0)+Conditions!$Q$2,FALSE)*EP$19+EP$18*VLOOKUP(EP$1,Conditions!$A:$CT,MATCH($B62&amp;"_m2",Conditions!$S$1:$CT$1,0)+Conditions!$Q$2,FALSE))+VLOOKUP(EP$1,Conditions!$A:$CT,MATCH($B62&amp;"_b",Conditions!$S$1:$CT$1,0)+Conditions!$Q$2,FALSE),"")</f>
        <v/>
      </c>
      <c r="EQ62" s="15" t="str">
        <f>IF(EQ36,EQ46*(VLOOKUP(EQ$1,Conditions!$A:$CT,MATCH($B62&amp;"_m1",Conditions!$S$1:$CT$1,0)+Conditions!$Q$2,FALSE)*EQ$19+EQ$18*VLOOKUP(EQ$1,Conditions!$A:$CT,MATCH($B62&amp;"_m2",Conditions!$S$1:$CT$1,0)+Conditions!$Q$2,FALSE))+VLOOKUP(EQ$1,Conditions!$A:$CT,MATCH($B62&amp;"_b",Conditions!$S$1:$CT$1,0)+Conditions!$Q$2,FALSE),"")</f>
        <v/>
      </c>
      <c r="ER62" s="15" t="str">
        <f>IF(ER36,ER46*(VLOOKUP(ER$1,Conditions!$A:$CT,MATCH($B62&amp;"_m1",Conditions!$S$1:$CT$1,0)+Conditions!$Q$2,FALSE)*ER$19+ER$18*VLOOKUP(ER$1,Conditions!$A:$CT,MATCH($B62&amp;"_m2",Conditions!$S$1:$CT$1,0)+Conditions!$Q$2,FALSE))+VLOOKUP(ER$1,Conditions!$A:$CT,MATCH($B62&amp;"_b",Conditions!$S$1:$CT$1,0)+Conditions!$Q$2,FALSE),"")</f>
        <v/>
      </c>
      <c r="ES62" s="15" t="str">
        <f>IF(ES36,ES46*(VLOOKUP(ES$1,Conditions!$A:$CT,MATCH($B62&amp;"_m1",Conditions!$S$1:$CT$1,0)+Conditions!$Q$2,FALSE)*ES$19+ES$18*VLOOKUP(ES$1,Conditions!$A:$CT,MATCH($B62&amp;"_m2",Conditions!$S$1:$CT$1,0)+Conditions!$Q$2,FALSE))+VLOOKUP(ES$1,Conditions!$A:$CT,MATCH($B62&amp;"_b",Conditions!$S$1:$CT$1,0)+Conditions!$Q$2,FALSE),"")</f>
        <v/>
      </c>
      <c r="ET62" s="15" t="str">
        <f>IF(ET36,ET46*(VLOOKUP(ET$1,Conditions!$A:$CT,MATCH($B62&amp;"_m1",Conditions!$S$1:$CT$1,0)+Conditions!$Q$2,FALSE)*ET$19+ET$18*VLOOKUP(ET$1,Conditions!$A:$CT,MATCH($B62&amp;"_m2",Conditions!$S$1:$CT$1,0)+Conditions!$Q$2,FALSE))+VLOOKUP(ET$1,Conditions!$A:$CT,MATCH($B62&amp;"_b",Conditions!$S$1:$CT$1,0)+Conditions!$Q$2,FALSE),"")</f>
        <v/>
      </c>
      <c r="EU62" s="15" t="str">
        <f>IF(EU36,EU46*(VLOOKUP(EU$1,Conditions!$A:$CT,MATCH($B62&amp;"_m1",Conditions!$S$1:$CT$1,0)+Conditions!$Q$2,FALSE)*EU$19+EU$18*VLOOKUP(EU$1,Conditions!$A:$CT,MATCH($B62&amp;"_m2",Conditions!$S$1:$CT$1,0)+Conditions!$Q$2,FALSE))+VLOOKUP(EU$1,Conditions!$A:$CT,MATCH($B62&amp;"_b",Conditions!$S$1:$CT$1,0)+Conditions!$Q$2,FALSE),"")</f>
        <v/>
      </c>
      <c r="EV62" s="15" t="str">
        <f>IF(EV36,EV46*(VLOOKUP(EV$1,Conditions!$A:$CT,MATCH($B62&amp;"_m1",Conditions!$S$1:$CT$1,0)+Conditions!$Q$2,FALSE)*EV$19+EV$18*VLOOKUP(EV$1,Conditions!$A:$CT,MATCH($B62&amp;"_m2",Conditions!$S$1:$CT$1,0)+Conditions!$Q$2,FALSE))+VLOOKUP(EV$1,Conditions!$A:$CT,MATCH($B62&amp;"_b",Conditions!$S$1:$CT$1,0)+Conditions!$Q$2,FALSE),"")</f>
        <v/>
      </c>
      <c r="EW62" s="15" t="str">
        <f>IF(EW36,EW46*(VLOOKUP(EW$1,Conditions!$A:$CT,MATCH($B62&amp;"_m1",Conditions!$S$1:$CT$1,0)+Conditions!$Q$2,FALSE)*EW$19+EW$18*VLOOKUP(EW$1,Conditions!$A:$CT,MATCH($B62&amp;"_m2",Conditions!$S$1:$CT$1,0)+Conditions!$Q$2,FALSE))+VLOOKUP(EW$1,Conditions!$A:$CT,MATCH($B62&amp;"_b",Conditions!$S$1:$CT$1,0)+Conditions!$Q$2,FALSE),"")</f>
        <v/>
      </c>
      <c r="EX62" s="15" t="str">
        <f>IF(EX36,EX46*(VLOOKUP(EX$1,Conditions!$A:$CT,MATCH($B62&amp;"_m1",Conditions!$S$1:$CT$1,0)+Conditions!$Q$2,FALSE)*EX$19+EX$18*VLOOKUP(EX$1,Conditions!$A:$CT,MATCH($B62&amp;"_m2",Conditions!$S$1:$CT$1,0)+Conditions!$Q$2,FALSE))+VLOOKUP(EX$1,Conditions!$A:$CT,MATCH($B62&amp;"_b",Conditions!$S$1:$CT$1,0)+Conditions!$Q$2,FALSE),"")</f>
        <v/>
      </c>
      <c r="EY62" s="15" t="str">
        <f>IF(EY36,EY46*(VLOOKUP(EY$1,Conditions!$A:$CT,MATCH($B62&amp;"_m1",Conditions!$S$1:$CT$1,0)+Conditions!$Q$2,FALSE)*EY$19+EY$18*VLOOKUP(EY$1,Conditions!$A:$CT,MATCH($B62&amp;"_m2",Conditions!$S$1:$CT$1,0)+Conditions!$Q$2,FALSE))+VLOOKUP(EY$1,Conditions!$A:$CT,MATCH($B62&amp;"_b",Conditions!$S$1:$CT$1,0)+Conditions!$Q$2,FALSE),"")</f>
        <v/>
      </c>
      <c r="EZ62" s="15" t="str">
        <f>IF(EZ36,EZ46*(VLOOKUP(EZ$1,Conditions!$A:$CT,MATCH($B62&amp;"_m1",Conditions!$S$1:$CT$1,0)+Conditions!$Q$2,FALSE)*EZ$19+EZ$18*VLOOKUP(EZ$1,Conditions!$A:$CT,MATCH($B62&amp;"_m2",Conditions!$S$1:$CT$1,0)+Conditions!$Q$2,FALSE))+VLOOKUP(EZ$1,Conditions!$A:$CT,MATCH($B62&amp;"_b",Conditions!$S$1:$CT$1,0)+Conditions!$Q$2,FALSE),"")</f>
        <v/>
      </c>
      <c r="FA62" s="15" t="str">
        <f>IF(FA36,FA46*(VLOOKUP(FA$1,Conditions!$A:$CT,MATCH($B62&amp;"_m1",Conditions!$S$1:$CT$1,0)+Conditions!$Q$2,FALSE)*FA$19+FA$18*VLOOKUP(FA$1,Conditions!$A:$CT,MATCH($B62&amp;"_m2",Conditions!$S$1:$CT$1,0)+Conditions!$Q$2,FALSE))+VLOOKUP(FA$1,Conditions!$A:$CT,MATCH($B62&amp;"_b",Conditions!$S$1:$CT$1,0)+Conditions!$Q$2,FALSE),"")</f>
        <v/>
      </c>
      <c r="FB62" s="15" t="str">
        <f>IF(FB36,FB46*(VLOOKUP(FB$1,Conditions!$A:$CT,MATCH($B62&amp;"_m1",Conditions!$S$1:$CT$1,0)+Conditions!$Q$2,FALSE)*FB$19+FB$18*VLOOKUP(FB$1,Conditions!$A:$CT,MATCH($B62&amp;"_m2",Conditions!$S$1:$CT$1,0)+Conditions!$Q$2,FALSE))+VLOOKUP(FB$1,Conditions!$A:$CT,MATCH($B62&amp;"_b",Conditions!$S$1:$CT$1,0)+Conditions!$Q$2,FALSE),"")</f>
        <v/>
      </c>
      <c r="FC62" s="15" t="str">
        <f>IF(FC36,FC46*(VLOOKUP(FC$1,Conditions!$A:$CT,MATCH($B62&amp;"_m1",Conditions!$S$1:$CT$1,0)+Conditions!$Q$2,FALSE)*FC$19+FC$18*VLOOKUP(FC$1,Conditions!$A:$CT,MATCH($B62&amp;"_m2",Conditions!$S$1:$CT$1,0)+Conditions!$Q$2,FALSE))+VLOOKUP(FC$1,Conditions!$A:$CT,MATCH($B62&amp;"_b",Conditions!$S$1:$CT$1,0)+Conditions!$Q$2,FALSE),"")</f>
        <v/>
      </c>
      <c r="FD62" s="15" t="str">
        <f>IF(FD36,FD46*(VLOOKUP(FD$1,Conditions!$A:$CT,MATCH($B62&amp;"_m1",Conditions!$S$1:$CT$1,0)+Conditions!$Q$2,FALSE)*FD$19+FD$18*VLOOKUP(FD$1,Conditions!$A:$CT,MATCH($B62&amp;"_m2",Conditions!$S$1:$CT$1,0)+Conditions!$Q$2,FALSE))+VLOOKUP(FD$1,Conditions!$A:$CT,MATCH($B62&amp;"_b",Conditions!$S$1:$CT$1,0)+Conditions!$Q$2,FALSE),"")</f>
        <v/>
      </c>
      <c r="FE62" s="15" t="str">
        <f>IF(FE36,FE46*(VLOOKUP(FE$1,Conditions!$A:$CT,MATCH($B62&amp;"_m1",Conditions!$S$1:$CT$1,0)+Conditions!$Q$2,FALSE)*FE$19+FE$18*VLOOKUP(FE$1,Conditions!$A:$CT,MATCH($B62&amp;"_m2",Conditions!$S$1:$CT$1,0)+Conditions!$Q$2,FALSE))+VLOOKUP(FE$1,Conditions!$A:$CT,MATCH($B62&amp;"_b",Conditions!$S$1:$CT$1,0)+Conditions!$Q$2,FALSE),"")</f>
        <v/>
      </c>
      <c r="FF62" s="15" t="str">
        <f>IF(FF36,FF46*(VLOOKUP(FF$1,Conditions!$A:$CT,MATCH($B62&amp;"_m1",Conditions!$S$1:$CT$1,0)+Conditions!$Q$2,FALSE)*FF$19+FF$18*VLOOKUP(FF$1,Conditions!$A:$CT,MATCH($B62&amp;"_m2",Conditions!$S$1:$CT$1,0)+Conditions!$Q$2,FALSE))+VLOOKUP(FF$1,Conditions!$A:$CT,MATCH($B62&amp;"_b",Conditions!$S$1:$CT$1,0)+Conditions!$Q$2,FALSE),"")</f>
        <v/>
      </c>
      <c r="FG62" s="15" t="str">
        <f>IF(FG36,FG46*(VLOOKUP(FG$1,Conditions!$A:$CT,MATCH($B62&amp;"_m1",Conditions!$S$1:$CT$1,0)+Conditions!$Q$2,FALSE)*FG$19+FG$18*VLOOKUP(FG$1,Conditions!$A:$CT,MATCH($B62&amp;"_m2",Conditions!$S$1:$CT$1,0)+Conditions!$Q$2,FALSE))+VLOOKUP(FG$1,Conditions!$A:$CT,MATCH($B62&amp;"_b",Conditions!$S$1:$CT$1,0)+Conditions!$Q$2,FALSE),"")</f>
        <v/>
      </c>
      <c r="FH62" s="15" t="str">
        <f>IF(FH36,FH46*(VLOOKUP(FH$1,Conditions!$A:$CT,MATCH($B62&amp;"_m1",Conditions!$S$1:$CT$1,0)+Conditions!$Q$2,FALSE)*FH$19+FH$18*VLOOKUP(FH$1,Conditions!$A:$CT,MATCH($B62&amp;"_m2",Conditions!$S$1:$CT$1,0)+Conditions!$Q$2,FALSE))+VLOOKUP(FH$1,Conditions!$A:$CT,MATCH($B62&amp;"_b",Conditions!$S$1:$CT$1,0)+Conditions!$Q$2,FALSE),"")</f>
        <v/>
      </c>
      <c r="FI62" s="15" t="str">
        <f>IF(FI36,FI46*(VLOOKUP(FI$1,Conditions!$A:$CT,MATCH($B62&amp;"_m1",Conditions!$S$1:$CT$1,0)+Conditions!$Q$2,FALSE)*FI$19+FI$18*VLOOKUP(FI$1,Conditions!$A:$CT,MATCH($B62&amp;"_m2",Conditions!$S$1:$CT$1,0)+Conditions!$Q$2,FALSE))+VLOOKUP(FI$1,Conditions!$A:$CT,MATCH($B62&amp;"_b",Conditions!$S$1:$CT$1,0)+Conditions!$Q$2,FALSE),"")</f>
        <v/>
      </c>
      <c r="FJ62" s="15" t="str">
        <f>IF(FJ36,FJ46*(VLOOKUP(FJ$1,Conditions!$A:$CT,MATCH($B62&amp;"_m1",Conditions!$S$1:$CT$1,0)+Conditions!$Q$2,FALSE)*FJ$19+FJ$18*VLOOKUP(FJ$1,Conditions!$A:$CT,MATCH($B62&amp;"_m2",Conditions!$S$1:$CT$1,0)+Conditions!$Q$2,FALSE))+VLOOKUP(FJ$1,Conditions!$A:$CT,MATCH($B62&amp;"_b",Conditions!$S$1:$CT$1,0)+Conditions!$Q$2,FALSE),"")</f>
        <v/>
      </c>
      <c r="FK62" s="15" t="str">
        <f>IF(FK36,FK46*(VLOOKUP(FK$1,Conditions!$A:$CT,MATCH($B62&amp;"_m1",Conditions!$S$1:$CT$1,0)+Conditions!$Q$2,FALSE)*FK$19+FK$18*VLOOKUP(FK$1,Conditions!$A:$CT,MATCH($B62&amp;"_m2",Conditions!$S$1:$CT$1,0)+Conditions!$Q$2,FALSE))+VLOOKUP(FK$1,Conditions!$A:$CT,MATCH($B62&amp;"_b",Conditions!$S$1:$CT$1,0)+Conditions!$Q$2,FALSE),"")</f>
        <v/>
      </c>
      <c r="FL62" s="15" t="str">
        <f>IF(FL36,FL46*(VLOOKUP(FL$1,Conditions!$A:$CT,MATCH($B62&amp;"_m1",Conditions!$S$1:$CT$1,0)+Conditions!$Q$2,FALSE)*FL$19+FL$18*VLOOKUP(FL$1,Conditions!$A:$CT,MATCH($B62&amp;"_m2",Conditions!$S$1:$CT$1,0)+Conditions!$Q$2,FALSE))+VLOOKUP(FL$1,Conditions!$A:$CT,MATCH($B62&amp;"_b",Conditions!$S$1:$CT$1,0)+Conditions!$Q$2,FALSE),"")</f>
        <v/>
      </c>
      <c r="FM62" s="15" t="str">
        <f>IF(FM36,FM46*(VLOOKUP(FM$1,Conditions!$A:$CT,MATCH($B62&amp;"_m1",Conditions!$S$1:$CT$1,0)+Conditions!$Q$2,FALSE)*FM$19+FM$18*VLOOKUP(FM$1,Conditions!$A:$CT,MATCH($B62&amp;"_m2",Conditions!$S$1:$CT$1,0)+Conditions!$Q$2,FALSE))+VLOOKUP(FM$1,Conditions!$A:$CT,MATCH($B62&amp;"_b",Conditions!$S$1:$CT$1,0)+Conditions!$Q$2,FALSE),"")</f>
        <v/>
      </c>
      <c r="FN62" s="15">
        <f>IF(FN36,FN46*(VLOOKUP(FN$1,Conditions!$A:$CT,MATCH($B62&amp;"_m1",Conditions!$S$1:$CT$1,0)+Conditions!$Q$2,FALSE)*FN$19+FN$18*VLOOKUP(FN$1,Conditions!$A:$CT,MATCH($B62&amp;"_m2",Conditions!$S$1:$CT$1,0)+Conditions!$Q$2,FALSE))+VLOOKUP(FN$1,Conditions!$A:$CT,MATCH($B62&amp;"_b",Conditions!$S$1:$CT$1,0)+Conditions!$Q$2,FALSE),"")</f>
        <v>2.6509614532000098E-6</v>
      </c>
      <c r="FO62" s="15">
        <f>IF(FO36,FO46*(VLOOKUP(FO$1,Conditions!$A:$CT,MATCH($B62&amp;"_m1",Conditions!$S$1:$CT$1,0)+Conditions!$Q$2,FALSE)*FO$19+FO$18*VLOOKUP(FO$1,Conditions!$A:$CT,MATCH($B62&amp;"_m2",Conditions!$S$1:$CT$1,0)+Conditions!$Q$2,FALSE))+VLOOKUP(FO$1,Conditions!$A:$CT,MATCH($B62&amp;"_b",Conditions!$S$1:$CT$1,0)+Conditions!$Q$2,FALSE),"")</f>
        <v>2.561946630301614E-6</v>
      </c>
      <c r="FP62" s="15">
        <f>IF(FP36,FP46*(VLOOKUP(FP$1,Conditions!$A:$CT,MATCH($B62&amp;"_m1",Conditions!$S$1:$CT$1,0)+Conditions!$Q$2,FALSE)*FP$19+FP$18*VLOOKUP(FP$1,Conditions!$A:$CT,MATCH($B62&amp;"_m2",Conditions!$S$1:$CT$1,0)+Conditions!$Q$2,FALSE))+VLOOKUP(FP$1,Conditions!$A:$CT,MATCH($B62&amp;"_b",Conditions!$S$1:$CT$1,0)+Conditions!$Q$2,FALSE),"")</f>
        <v>2.6749269824418855E-6</v>
      </c>
      <c r="FQ62" s="15">
        <f>IF(FQ36,FQ46*(VLOOKUP(FQ$1,Conditions!$A:$CT,MATCH($B62&amp;"_m1",Conditions!$S$1:$CT$1,0)+Conditions!$Q$2,FALSE)*FQ$19+FQ$18*VLOOKUP(FQ$1,Conditions!$A:$CT,MATCH($B62&amp;"_m2",Conditions!$S$1:$CT$1,0)+Conditions!$Q$2,FALSE))+VLOOKUP(FQ$1,Conditions!$A:$CT,MATCH($B62&amp;"_b",Conditions!$S$1:$CT$1,0)+Conditions!$Q$2,FALSE),"")</f>
        <v>2.6543851002345634E-6</v>
      </c>
      <c r="FR62" s="15">
        <f>IF(FR36,FR46*(VLOOKUP(FR$1,Conditions!$A:$CT,MATCH($B62&amp;"_m1",Conditions!$S$1:$CT$1,0)+Conditions!$Q$2,FALSE)*FR$19+FR$18*VLOOKUP(FR$1,Conditions!$A:$CT,MATCH($B62&amp;"_m2",Conditions!$S$1:$CT$1,0)+Conditions!$Q$2,FALSE))+VLOOKUP(FR$1,Conditions!$A:$CT,MATCH($B62&amp;"_b",Conditions!$S$1:$CT$1,0)+Conditions!$Q$2,FALSE),"")</f>
        <v>2.6543851002345634E-6</v>
      </c>
      <c r="FS62" s="15">
        <f>IF(FS36,FS46*(VLOOKUP(FS$1,Conditions!$A:$CT,MATCH($B62&amp;"_m1",Conditions!$S$1:$CT$1,0)+Conditions!$Q$2,FALSE)*FS$19+FS$18*VLOOKUP(FS$1,Conditions!$A:$CT,MATCH($B62&amp;"_m2",Conditions!$S$1:$CT$1,0)+Conditions!$Q$2,FALSE))+VLOOKUP(FS$1,Conditions!$A:$CT,MATCH($B62&amp;"_b",Conditions!$S$1:$CT$1,0)+Conditions!$Q$2,FALSE),"")</f>
        <v>2.6612323943036706E-6</v>
      </c>
      <c r="FT62" s="15">
        <f>IF(FT36,FT46*(VLOOKUP(FT$1,Conditions!$A:$CT,MATCH($B62&amp;"_m1",Conditions!$S$1:$CT$1,0)+Conditions!$Q$2,FALSE)*FT$19+FT$18*VLOOKUP(FT$1,Conditions!$A:$CT,MATCH($B62&amp;"_m2",Conditions!$S$1:$CT$1,0)+Conditions!$Q$2,FALSE))+VLOOKUP(FT$1,Conditions!$A:$CT,MATCH($B62&amp;"_b",Conditions!$S$1:$CT$1,0)+Conditions!$Q$2,FALSE),"")</f>
        <v>2.6612323943036706E-6</v>
      </c>
      <c r="FU62" s="15">
        <f>IF(FU36,FU46*(VLOOKUP(FU$1,Conditions!$A:$CT,MATCH($B62&amp;"_m1",Conditions!$S$1:$CT$1,0)+Conditions!$Q$2,FALSE)*FU$19+FU$18*VLOOKUP(FU$1,Conditions!$A:$CT,MATCH($B62&amp;"_m2",Conditions!$S$1:$CT$1,0)+Conditions!$Q$2,FALSE))+VLOOKUP(FU$1,Conditions!$A:$CT,MATCH($B62&amp;"_b",Conditions!$S$1:$CT$1,0)+Conditions!$Q$2,FALSE),"")</f>
        <v>2.657808747269117E-6</v>
      </c>
      <c r="FV62" s="15" t="str">
        <f>IF(FV36,FV46*(VLOOKUP(FV$1,Conditions!$A:$CT,MATCH($B62&amp;"_m1",Conditions!$S$1:$CT$1,0)+Conditions!$Q$2,FALSE)*FV$19+FV$18*VLOOKUP(FV$1,Conditions!$A:$CT,MATCH($B62&amp;"_m2",Conditions!$S$1:$CT$1,0)+Conditions!$Q$2,FALSE))+VLOOKUP(FV$1,Conditions!$A:$CT,MATCH($B62&amp;"_b",Conditions!$S$1:$CT$1,0)+Conditions!$Q$2,FALSE),"")</f>
        <v/>
      </c>
      <c r="FW62" s="15" t="str">
        <f>IF(FW36,FW46*(VLOOKUP(FW$1,Conditions!$A:$CT,MATCH($B62&amp;"_m1",Conditions!$S$1:$CT$1,0)+Conditions!$Q$2,FALSE)*FW$19+FW$18*VLOOKUP(FW$1,Conditions!$A:$CT,MATCH($B62&amp;"_m2",Conditions!$S$1:$CT$1,0)+Conditions!$Q$2,FALSE))+VLOOKUP(FW$1,Conditions!$A:$CT,MATCH($B62&amp;"_b",Conditions!$S$1:$CT$1,0)+Conditions!$Q$2,FALSE),"")</f>
        <v/>
      </c>
      <c r="FX62" s="15" t="str">
        <f>IF(FX36,FX46*(VLOOKUP(FX$1,Conditions!$A:$CT,MATCH($B62&amp;"_m1",Conditions!$S$1:$CT$1,0)+Conditions!$Q$2,FALSE)*FX$19+FX$18*VLOOKUP(FX$1,Conditions!$A:$CT,MATCH($B62&amp;"_m2",Conditions!$S$1:$CT$1,0)+Conditions!$Q$2,FALSE))+VLOOKUP(FX$1,Conditions!$A:$CT,MATCH($B62&amp;"_b",Conditions!$S$1:$CT$1,0)+Conditions!$Q$2,FALSE),"")</f>
        <v/>
      </c>
      <c r="FY62" s="15" t="str">
        <f>IF(FY36,FY46*(VLOOKUP(FY$1,Conditions!$A:$CT,MATCH($B62&amp;"_m1",Conditions!$S$1:$CT$1,0)+Conditions!$Q$2,FALSE)*FY$19+FY$18*VLOOKUP(FY$1,Conditions!$A:$CT,MATCH($B62&amp;"_m2",Conditions!$S$1:$CT$1,0)+Conditions!$Q$2,FALSE))+VLOOKUP(FY$1,Conditions!$A:$CT,MATCH($B62&amp;"_b",Conditions!$S$1:$CT$1,0)+Conditions!$Q$2,FALSE),"")</f>
        <v/>
      </c>
      <c r="FZ62" s="15" t="str">
        <f>IF(FZ36,FZ46*(VLOOKUP(FZ$1,Conditions!$A:$CT,MATCH($B62&amp;"_m1",Conditions!$S$1:$CT$1,0)+Conditions!$Q$2,FALSE)*FZ$19+FZ$18*VLOOKUP(FZ$1,Conditions!$A:$CT,MATCH($B62&amp;"_m2",Conditions!$S$1:$CT$1,0)+Conditions!$Q$2,FALSE))+VLOOKUP(FZ$1,Conditions!$A:$CT,MATCH($B62&amp;"_b",Conditions!$S$1:$CT$1,0)+Conditions!$Q$2,FALSE),"")</f>
        <v/>
      </c>
      <c r="GA62" s="15" t="str">
        <f>IF(GA36,GA46*(VLOOKUP(GA$1,Conditions!$A:$CT,MATCH($B62&amp;"_m1",Conditions!$S$1:$CT$1,0)+Conditions!$Q$2,FALSE)*GA$19+GA$18*VLOOKUP(GA$1,Conditions!$A:$CT,MATCH($B62&amp;"_m2",Conditions!$S$1:$CT$1,0)+Conditions!$Q$2,FALSE))+VLOOKUP(GA$1,Conditions!$A:$CT,MATCH($B62&amp;"_b",Conditions!$S$1:$CT$1,0)+Conditions!$Q$2,FALSE),"")</f>
        <v/>
      </c>
      <c r="GB62" s="15" t="str">
        <f>IF(GB36,GB46*(VLOOKUP(GB$1,Conditions!$A:$CT,MATCH($B62&amp;"_m1",Conditions!$S$1:$CT$1,0)+Conditions!$Q$2,FALSE)*GB$19+GB$18*VLOOKUP(GB$1,Conditions!$A:$CT,MATCH($B62&amp;"_m2",Conditions!$S$1:$CT$1,0)+Conditions!$Q$2,FALSE))+VLOOKUP(GB$1,Conditions!$A:$CT,MATCH($B62&amp;"_b",Conditions!$S$1:$CT$1,0)+Conditions!$Q$2,FALSE),"")</f>
        <v/>
      </c>
      <c r="GC62" s="15" t="str">
        <f>IF(GC36,GC46*(VLOOKUP(GC$1,Conditions!$A:$CT,MATCH($B62&amp;"_m1",Conditions!$S$1:$CT$1,0)+Conditions!$Q$2,FALSE)*GC$19+GC$18*VLOOKUP(GC$1,Conditions!$A:$CT,MATCH($B62&amp;"_m2",Conditions!$S$1:$CT$1,0)+Conditions!$Q$2,FALSE))+VLOOKUP(GC$1,Conditions!$A:$CT,MATCH($B62&amp;"_b",Conditions!$S$1:$CT$1,0)+Conditions!$Q$2,FALSE),"")</f>
        <v/>
      </c>
      <c r="GD62" s="15" t="str">
        <f>IF(GD36,GD46*(VLOOKUP(GD$1,Conditions!$A:$CT,MATCH($B62&amp;"_m1",Conditions!$S$1:$CT$1,0)+Conditions!$Q$2,FALSE)*GD$19+GD$18*VLOOKUP(GD$1,Conditions!$A:$CT,MATCH($B62&amp;"_m2",Conditions!$S$1:$CT$1,0)+Conditions!$Q$2,FALSE))+VLOOKUP(GD$1,Conditions!$A:$CT,MATCH($B62&amp;"_b",Conditions!$S$1:$CT$1,0)+Conditions!$Q$2,FALSE),"")</f>
        <v/>
      </c>
      <c r="GE62" s="15" t="str">
        <f>IF(GE36,GE46*(VLOOKUP(GE$1,Conditions!$A:$CT,MATCH($B62&amp;"_m1",Conditions!$S$1:$CT$1,0)+Conditions!$Q$2,FALSE)*GE$19+GE$18*VLOOKUP(GE$1,Conditions!$A:$CT,MATCH($B62&amp;"_m2",Conditions!$S$1:$CT$1,0)+Conditions!$Q$2,FALSE))+VLOOKUP(GE$1,Conditions!$A:$CT,MATCH($B62&amp;"_b",Conditions!$S$1:$CT$1,0)+Conditions!$Q$2,FALSE),"")</f>
        <v/>
      </c>
      <c r="GF62" s="15" t="str">
        <f>IF(GF36,GF46*(VLOOKUP(GF$1,Conditions!$A:$CT,MATCH($B62&amp;"_m1",Conditions!$S$1:$CT$1,0)+Conditions!$Q$2,FALSE)*GF$19+GF$18*VLOOKUP(GF$1,Conditions!$A:$CT,MATCH($B62&amp;"_m2",Conditions!$S$1:$CT$1,0)+Conditions!$Q$2,FALSE))+VLOOKUP(GF$1,Conditions!$A:$CT,MATCH($B62&amp;"_b",Conditions!$S$1:$CT$1,0)+Conditions!$Q$2,FALSE),"")</f>
        <v/>
      </c>
      <c r="GG62" s="15" t="str">
        <f>IF(GG36,GG46*(VLOOKUP(GG$1,Conditions!$A:$CT,MATCH($B62&amp;"_m1",Conditions!$S$1:$CT$1,0)+Conditions!$Q$2,FALSE)*GG$19+GG$18*VLOOKUP(GG$1,Conditions!$A:$CT,MATCH($B62&amp;"_m2",Conditions!$S$1:$CT$1,0)+Conditions!$Q$2,FALSE))+VLOOKUP(GG$1,Conditions!$A:$CT,MATCH($B62&amp;"_b",Conditions!$S$1:$CT$1,0)+Conditions!$Q$2,FALSE),"")</f>
        <v/>
      </c>
      <c r="GH62" s="15" t="str">
        <f>IF(GH36,GH46*(VLOOKUP(GH$1,Conditions!$A:$CT,MATCH($B62&amp;"_m1",Conditions!$S$1:$CT$1,0)+Conditions!$Q$2,FALSE)*GH$19+GH$18*VLOOKUP(GH$1,Conditions!$A:$CT,MATCH($B62&amp;"_m2",Conditions!$S$1:$CT$1,0)+Conditions!$Q$2,FALSE))+VLOOKUP(GH$1,Conditions!$A:$CT,MATCH($B62&amp;"_b",Conditions!$S$1:$CT$1,0)+Conditions!$Q$2,FALSE),"")</f>
        <v/>
      </c>
      <c r="GI62" s="15" t="str">
        <f>IF(GI36,GI46*(VLOOKUP(GI$1,Conditions!$A:$CT,MATCH($B62&amp;"_m1",Conditions!$S$1:$CT$1,0)+Conditions!$Q$2,FALSE)*GI$19+GI$18*VLOOKUP(GI$1,Conditions!$A:$CT,MATCH($B62&amp;"_m2",Conditions!$S$1:$CT$1,0)+Conditions!$Q$2,FALSE))+VLOOKUP(GI$1,Conditions!$A:$CT,MATCH($B62&amp;"_b",Conditions!$S$1:$CT$1,0)+Conditions!$Q$2,FALSE),"")</f>
        <v/>
      </c>
      <c r="GJ62" s="15" t="str">
        <f>IF(GJ36,GJ46*(VLOOKUP(GJ$1,Conditions!$A:$CT,MATCH($B62&amp;"_m1",Conditions!$S$1:$CT$1,0)+Conditions!$Q$2,FALSE)*GJ$19+GJ$18*VLOOKUP(GJ$1,Conditions!$A:$CT,MATCH($B62&amp;"_m2",Conditions!$S$1:$CT$1,0)+Conditions!$Q$2,FALSE))+VLOOKUP(GJ$1,Conditions!$A:$CT,MATCH($B62&amp;"_b",Conditions!$S$1:$CT$1,0)+Conditions!$Q$2,FALSE),"")</f>
        <v/>
      </c>
      <c r="GK62" s="15" t="str">
        <f>IF(GK36,GK46*(VLOOKUP(GK$1,Conditions!$A:$CT,MATCH($B62&amp;"_m1",Conditions!$S$1:$CT$1,0)+Conditions!$Q$2,FALSE)*GK$19+GK$18*VLOOKUP(GK$1,Conditions!$A:$CT,MATCH($B62&amp;"_m2",Conditions!$S$1:$CT$1,0)+Conditions!$Q$2,FALSE))+VLOOKUP(GK$1,Conditions!$A:$CT,MATCH($B62&amp;"_b",Conditions!$S$1:$CT$1,0)+Conditions!$Q$2,FALSE),"")</f>
        <v/>
      </c>
      <c r="GL62" s="15" t="str">
        <f>IF(GL36,GL46*(VLOOKUP(GL$1,Conditions!$A:$CT,MATCH($B62&amp;"_m1",Conditions!$S$1:$CT$1,0)+Conditions!$Q$2,FALSE)*GL$19+GL$18*VLOOKUP(GL$1,Conditions!$A:$CT,MATCH($B62&amp;"_m2",Conditions!$S$1:$CT$1,0)+Conditions!$Q$2,FALSE))+VLOOKUP(GL$1,Conditions!$A:$CT,MATCH($B62&amp;"_b",Conditions!$S$1:$CT$1,0)+Conditions!$Q$2,FALSE),"")</f>
        <v/>
      </c>
      <c r="GM62" s="15" t="str">
        <f>IF(GM36,GM46*(VLOOKUP(GM$1,Conditions!$A:$CT,MATCH($B62&amp;"_m1",Conditions!$S$1:$CT$1,0)+Conditions!$Q$2,FALSE)*GM$19+GM$18*VLOOKUP(GM$1,Conditions!$A:$CT,MATCH($B62&amp;"_m2",Conditions!$S$1:$CT$1,0)+Conditions!$Q$2,FALSE))+VLOOKUP(GM$1,Conditions!$A:$CT,MATCH($B62&amp;"_b",Conditions!$S$1:$CT$1,0)+Conditions!$Q$2,FALSE),"")</f>
        <v/>
      </c>
      <c r="GN62" s="15" t="str">
        <f>IF(GN36,GN46*(VLOOKUP(GN$1,Conditions!$A:$CT,MATCH($B62&amp;"_m1",Conditions!$S$1:$CT$1,0)+Conditions!$Q$2,FALSE)*GN$19+GN$18*VLOOKUP(GN$1,Conditions!$A:$CT,MATCH($B62&amp;"_m2",Conditions!$S$1:$CT$1,0)+Conditions!$Q$2,FALSE))+VLOOKUP(GN$1,Conditions!$A:$CT,MATCH($B62&amp;"_b",Conditions!$S$1:$CT$1,0)+Conditions!$Q$2,FALSE),"")</f>
        <v/>
      </c>
      <c r="GO62" s="15" t="str">
        <f>IF(GO36,GO46*(VLOOKUP(GO$1,Conditions!$A:$CT,MATCH($B62&amp;"_m1",Conditions!$S$1:$CT$1,0)+Conditions!$Q$2,FALSE)*GO$19+GO$18*VLOOKUP(GO$1,Conditions!$A:$CT,MATCH($B62&amp;"_m2",Conditions!$S$1:$CT$1,0)+Conditions!$Q$2,FALSE))+VLOOKUP(GO$1,Conditions!$A:$CT,MATCH($B62&amp;"_b",Conditions!$S$1:$CT$1,0)+Conditions!$Q$2,FALSE),"")</f>
        <v/>
      </c>
      <c r="GP62" s="15" t="str">
        <f>IF(GP36,GP46*(VLOOKUP(GP$1,Conditions!$A:$CT,MATCH($B62&amp;"_m1",Conditions!$S$1:$CT$1,0)+Conditions!$Q$2,FALSE)*GP$19+GP$18*VLOOKUP(GP$1,Conditions!$A:$CT,MATCH($B62&amp;"_m2",Conditions!$S$1:$CT$1,0)+Conditions!$Q$2,FALSE))+VLOOKUP(GP$1,Conditions!$A:$CT,MATCH($B62&amp;"_b",Conditions!$S$1:$CT$1,0)+Conditions!$Q$2,FALSE),"")</f>
        <v/>
      </c>
      <c r="GQ62" s="15" t="str">
        <f>IF(GQ36,GQ46*(VLOOKUP(GQ$1,Conditions!$A:$CT,MATCH($B62&amp;"_m1",Conditions!$S$1:$CT$1,0)+Conditions!$Q$2,FALSE)*GQ$19+GQ$18*VLOOKUP(GQ$1,Conditions!$A:$CT,MATCH($B62&amp;"_m2",Conditions!$S$1:$CT$1,0)+Conditions!$Q$2,FALSE))+VLOOKUP(GQ$1,Conditions!$A:$CT,MATCH($B62&amp;"_b",Conditions!$S$1:$CT$1,0)+Conditions!$Q$2,FALSE),"")</f>
        <v/>
      </c>
      <c r="GR62" s="15" t="str">
        <f>IF(GR36,GR46*(VLOOKUP(GR$1,Conditions!$A:$CT,MATCH($B62&amp;"_m1",Conditions!$S$1:$CT$1,0)+Conditions!$Q$2,FALSE)*GR$19+GR$18*VLOOKUP(GR$1,Conditions!$A:$CT,MATCH($B62&amp;"_m2",Conditions!$S$1:$CT$1,0)+Conditions!$Q$2,FALSE))+VLOOKUP(GR$1,Conditions!$A:$CT,MATCH($B62&amp;"_b",Conditions!$S$1:$CT$1,0)+Conditions!$Q$2,FALSE),"")</f>
        <v/>
      </c>
      <c r="GS62" s="15" t="str">
        <f>IF(GS36,GS46*(VLOOKUP(GS$1,Conditions!$A:$CT,MATCH($B62&amp;"_m1",Conditions!$S$1:$CT$1,0)+Conditions!$Q$2,FALSE)*GS$19+GS$18*VLOOKUP(GS$1,Conditions!$A:$CT,MATCH($B62&amp;"_m2",Conditions!$S$1:$CT$1,0)+Conditions!$Q$2,FALSE))+VLOOKUP(GS$1,Conditions!$A:$CT,MATCH($B62&amp;"_b",Conditions!$S$1:$CT$1,0)+Conditions!$Q$2,FALSE),"")</f>
        <v/>
      </c>
      <c r="GT62" s="15" t="str">
        <f>IF(GT36,GT46*(VLOOKUP(GT$1,Conditions!$A:$CT,MATCH($B62&amp;"_m1",Conditions!$S$1:$CT$1,0)+Conditions!$Q$2,FALSE)*GT$19+GT$18*VLOOKUP(GT$1,Conditions!$A:$CT,MATCH($B62&amp;"_m2",Conditions!$S$1:$CT$1,0)+Conditions!$Q$2,FALSE))+VLOOKUP(GT$1,Conditions!$A:$CT,MATCH($B62&amp;"_b",Conditions!$S$1:$CT$1,0)+Conditions!$Q$2,FALSE),"")</f>
        <v/>
      </c>
      <c r="GU62" s="15" t="str">
        <f>IF(GU36,GU46*(VLOOKUP(GU$1,Conditions!$A:$CT,MATCH($B62&amp;"_m1",Conditions!$S$1:$CT$1,0)+Conditions!$Q$2,FALSE)*GU$19+GU$18*VLOOKUP(GU$1,Conditions!$A:$CT,MATCH($B62&amp;"_m2",Conditions!$S$1:$CT$1,0)+Conditions!$Q$2,FALSE))+VLOOKUP(GU$1,Conditions!$A:$CT,MATCH($B62&amp;"_b",Conditions!$S$1:$CT$1,0)+Conditions!$Q$2,FALSE),"")</f>
        <v/>
      </c>
      <c r="GV62" s="15" t="str">
        <f>IF(GV36,GV46*(VLOOKUP(GV$1,Conditions!$A:$CT,MATCH($B62&amp;"_m1",Conditions!$S$1:$CT$1,0)+Conditions!$Q$2,FALSE)*GV$19+GV$18*VLOOKUP(GV$1,Conditions!$A:$CT,MATCH($B62&amp;"_m2",Conditions!$S$1:$CT$1,0)+Conditions!$Q$2,FALSE))+VLOOKUP(GV$1,Conditions!$A:$CT,MATCH($B62&amp;"_b",Conditions!$S$1:$CT$1,0)+Conditions!$Q$2,FALSE),"")</f>
        <v/>
      </c>
      <c r="GW62" s="15" t="str">
        <f>IF(GW36,GW46*(VLOOKUP(GW$1,Conditions!$A:$CT,MATCH($B62&amp;"_m1",Conditions!$S$1:$CT$1,0)+Conditions!$Q$2,FALSE)*GW$19+GW$18*VLOOKUP(GW$1,Conditions!$A:$CT,MATCH($B62&amp;"_m2",Conditions!$S$1:$CT$1,0)+Conditions!$Q$2,FALSE))+VLOOKUP(GW$1,Conditions!$A:$CT,MATCH($B62&amp;"_b",Conditions!$S$1:$CT$1,0)+Conditions!$Q$2,FALSE),"")</f>
        <v/>
      </c>
      <c r="GX62" s="15" t="str">
        <f>IF(GX36,GX46*(VLOOKUP(GX$1,Conditions!$A:$CT,MATCH($B62&amp;"_m1",Conditions!$S$1:$CT$1,0)+Conditions!$Q$2,FALSE)*GX$19+GX$18*VLOOKUP(GX$1,Conditions!$A:$CT,MATCH($B62&amp;"_m2",Conditions!$S$1:$CT$1,0)+Conditions!$Q$2,FALSE))+VLOOKUP(GX$1,Conditions!$A:$CT,MATCH($B62&amp;"_b",Conditions!$S$1:$CT$1,0)+Conditions!$Q$2,FALSE),"")</f>
        <v/>
      </c>
      <c r="GY62" s="15" t="str">
        <f>IF(GY36,GY46*(VLOOKUP(GY$1,Conditions!$A:$CT,MATCH($B62&amp;"_m1",Conditions!$S$1:$CT$1,0)+Conditions!$Q$2,FALSE)*GY$19+GY$18*VLOOKUP(GY$1,Conditions!$A:$CT,MATCH($B62&amp;"_m2",Conditions!$S$1:$CT$1,0)+Conditions!$Q$2,FALSE))+VLOOKUP(GY$1,Conditions!$A:$CT,MATCH($B62&amp;"_b",Conditions!$S$1:$CT$1,0)+Conditions!$Q$2,FALSE),"")</f>
        <v/>
      </c>
      <c r="GZ62" s="15" t="str">
        <f>IF(GZ36,GZ46*(VLOOKUP(GZ$1,Conditions!$A:$CT,MATCH($B62&amp;"_m1",Conditions!$S$1:$CT$1,0)+Conditions!$Q$2,FALSE)*GZ$19+GZ$18*VLOOKUP(GZ$1,Conditions!$A:$CT,MATCH($B62&amp;"_m2",Conditions!$S$1:$CT$1,0)+Conditions!$Q$2,FALSE))+VLOOKUP(GZ$1,Conditions!$A:$CT,MATCH($B62&amp;"_b",Conditions!$S$1:$CT$1,0)+Conditions!$Q$2,FALSE),"")</f>
        <v/>
      </c>
      <c r="HA62" s="15" t="str">
        <f>IF(HA36,HA46*(VLOOKUP(HA$1,Conditions!$A:$CT,MATCH($B62&amp;"_m1",Conditions!$S$1:$CT$1,0)+Conditions!$Q$2,FALSE)*HA$19+HA$18*VLOOKUP(HA$1,Conditions!$A:$CT,MATCH($B62&amp;"_m2",Conditions!$S$1:$CT$1,0)+Conditions!$Q$2,FALSE))+VLOOKUP(HA$1,Conditions!$A:$CT,MATCH($B62&amp;"_b",Conditions!$S$1:$CT$1,0)+Conditions!$Q$2,FALSE),"")</f>
        <v/>
      </c>
      <c r="HB62" s="15" t="str">
        <f>IF(HB36,HB46*(VLOOKUP(HB$1,Conditions!$A:$CT,MATCH($B62&amp;"_m1",Conditions!$S$1:$CT$1,0)+Conditions!$Q$2,FALSE)*HB$19+HB$18*VLOOKUP(HB$1,Conditions!$A:$CT,MATCH($B62&amp;"_m2",Conditions!$S$1:$CT$1,0)+Conditions!$Q$2,FALSE))+VLOOKUP(HB$1,Conditions!$A:$CT,MATCH($B62&amp;"_b",Conditions!$S$1:$CT$1,0)+Conditions!$Q$2,FALSE),"")</f>
        <v/>
      </c>
      <c r="HC62" s="15" t="str">
        <f>IF(HC36,HC46*(VLOOKUP(HC$1,Conditions!$A:$CT,MATCH($B62&amp;"_m1",Conditions!$S$1:$CT$1,0)+Conditions!$Q$2,FALSE)*HC$19+HC$18*VLOOKUP(HC$1,Conditions!$A:$CT,MATCH($B62&amp;"_m2",Conditions!$S$1:$CT$1,0)+Conditions!$Q$2,FALSE))+VLOOKUP(HC$1,Conditions!$A:$CT,MATCH($B62&amp;"_b",Conditions!$S$1:$CT$1,0)+Conditions!$Q$2,FALSE),"")</f>
        <v/>
      </c>
      <c r="HD62" s="15" t="str">
        <f>IF(HD36,HD46*(VLOOKUP(HD$1,Conditions!$A:$CT,MATCH($B62&amp;"_m1",Conditions!$S$1:$CT$1,0)+Conditions!$Q$2,FALSE)*HD$19+HD$18*VLOOKUP(HD$1,Conditions!$A:$CT,MATCH($B62&amp;"_m2",Conditions!$S$1:$CT$1,0)+Conditions!$Q$2,FALSE))+VLOOKUP(HD$1,Conditions!$A:$CT,MATCH($B62&amp;"_b",Conditions!$S$1:$CT$1,0)+Conditions!$Q$2,FALSE),"")</f>
        <v/>
      </c>
      <c r="HE62" s="15" t="str">
        <f>IF(HE36,HE46*(VLOOKUP(HE$1,Conditions!$A:$CT,MATCH($B62&amp;"_m1",Conditions!$S$1:$CT$1,0)+Conditions!$Q$2,FALSE)*HE$19+HE$18*VLOOKUP(HE$1,Conditions!$A:$CT,MATCH($B62&amp;"_m2",Conditions!$S$1:$CT$1,0)+Conditions!$Q$2,FALSE))+VLOOKUP(HE$1,Conditions!$A:$CT,MATCH($B62&amp;"_b",Conditions!$S$1:$CT$1,0)+Conditions!$Q$2,FALSE),"")</f>
        <v/>
      </c>
      <c r="HF62" s="15" t="str">
        <f>IF(HF36,HF46*(VLOOKUP(HF$1,Conditions!$A:$CT,MATCH($B62&amp;"_m1",Conditions!$S$1:$CT$1,0)+Conditions!$Q$2,FALSE)*HF$19+HF$18*VLOOKUP(HF$1,Conditions!$A:$CT,MATCH($B62&amp;"_m2",Conditions!$S$1:$CT$1,0)+Conditions!$Q$2,FALSE))+VLOOKUP(HF$1,Conditions!$A:$CT,MATCH($B62&amp;"_b",Conditions!$S$1:$CT$1,0)+Conditions!$Q$2,FALSE),"")</f>
        <v/>
      </c>
      <c r="HG62" s="15" t="str">
        <f>IF(HG36,HG46*(VLOOKUP(HG$1,Conditions!$A:$CT,MATCH($B62&amp;"_m1",Conditions!$S$1:$CT$1,0)+Conditions!$Q$2,FALSE)*HG$19+HG$18*VLOOKUP(HG$1,Conditions!$A:$CT,MATCH($B62&amp;"_m2",Conditions!$S$1:$CT$1,0)+Conditions!$Q$2,FALSE))+VLOOKUP(HG$1,Conditions!$A:$CT,MATCH($B62&amp;"_b",Conditions!$S$1:$CT$1,0)+Conditions!$Q$2,FALSE),"")</f>
        <v/>
      </c>
      <c r="HH62" s="15" t="str">
        <f>IF(HH36,HH46*(VLOOKUP(HH$1,Conditions!$A:$CT,MATCH($B62&amp;"_m1",Conditions!$S$1:$CT$1,0)+Conditions!$Q$2,FALSE)*HH$19+HH$18*VLOOKUP(HH$1,Conditions!$A:$CT,MATCH($B62&amp;"_m2",Conditions!$S$1:$CT$1,0)+Conditions!$Q$2,FALSE))+VLOOKUP(HH$1,Conditions!$A:$CT,MATCH($B62&amp;"_b",Conditions!$S$1:$CT$1,0)+Conditions!$Q$2,FALSE),"")</f>
        <v/>
      </c>
      <c r="HI62" s="15" t="str">
        <f>IF(HI36,HI46*(VLOOKUP(HI$1,Conditions!$A:$CT,MATCH($B62&amp;"_m1",Conditions!$S$1:$CT$1,0)+Conditions!$Q$2,FALSE)*HI$19+HI$18*VLOOKUP(HI$1,Conditions!$A:$CT,MATCH($B62&amp;"_m2",Conditions!$S$1:$CT$1,0)+Conditions!$Q$2,FALSE))+VLOOKUP(HI$1,Conditions!$A:$CT,MATCH($B62&amp;"_b",Conditions!$S$1:$CT$1,0)+Conditions!$Q$2,FALSE),"")</f>
        <v/>
      </c>
      <c r="HJ62" s="15" t="str">
        <f>IF(HJ36,HJ46*(VLOOKUP(HJ$1,Conditions!$A:$CT,MATCH($B62&amp;"_m1",Conditions!$S$1:$CT$1,0)+Conditions!$Q$2,FALSE)*HJ$19+HJ$18*VLOOKUP(HJ$1,Conditions!$A:$CT,MATCH($B62&amp;"_m2",Conditions!$S$1:$CT$1,0)+Conditions!$Q$2,FALSE))+VLOOKUP(HJ$1,Conditions!$A:$CT,MATCH($B62&amp;"_b",Conditions!$S$1:$CT$1,0)+Conditions!$Q$2,FALSE),"")</f>
        <v/>
      </c>
    </row>
    <row r="63" spans="1:218" s="10" customFormat="1" x14ac:dyDescent="0.2">
      <c r="A63" s="9"/>
      <c r="B63" s="21" t="str">
        <f>CONCATENATE(B37,"_",$C$58)</f>
        <v>methanol_TCD</v>
      </c>
      <c r="C63" s="11">
        <v>4</v>
      </c>
      <c r="D63" s="11"/>
      <c r="E63" s="15" t="str">
        <f>IF(E37,E47*(VLOOKUP(E$1,Conditions!$A:$CT,MATCH($B63&amp;"_m1",Conditions!$S$1:$CT$1,0)+Conditions!$Q$2,FALSE)*E$19+E$18*VLOOKUP(E$1,Conditions!$A:$CT,MATCH($B63&amp;"_m2",Conditions!$S$1:$CT$1,0)+Conditions!$Q$2,FALSE))+VLOOKUP(E$1,Conditions!$A:$CT,MATCH($B63&amp;"_b",Conditions!$S$1:$CT$1,0)+Conditions!$Q$2,FALSE),"")</f>
        <v/>
      </c>
      <c r="F63" s="15" t="str">
        <f>IF(F37,F47*(VLOOKUP(F$1,Conditions!$A:$CT,MATCH($B63&amp;"_m1",Conditions!$S$1:$CT$1,0)+Conditions!$Q$2,FALSE)*F$19+F$18*VLOOKUP(F$1,Conditions!$A:$CT,MATCH($B63&amp;"_m2",Conditions!$S$1:$CT$1,0)+Conditions!$Q$2,FALSE))+VLOOKUP(F$1,Conditions!$A:$CT,MATCH($B63&amp;"_b",Conditions!$S$1:$CT$1,0)+Conditions!$Q$2,FALSE),"")</f>
        <v/>
      </c>
      <c r="G63" s="15" t="str">
        <f>IF(G37,G47*(VLOOKUP(G$1,Conditions!$A:$CT,MATCH($B63&amp;"_m1",Conditions!$S$1:$CT$1,0)+Conditions!$Q$2,FALSE)*G$19+G$18*VLOOKUP(G$1,Conditions!$A:$CT,MATCH($B63&amp;"_m2",Conditions!$S$1:$CT$1,0)+Conditions!$Q$2,FALSE))+VLOOKUP(G$1,Conditions!$A:$CT,MATCH($B63&amp;"_b",Conditions!$S$1:$CT$1,0)+Conditions!$Q$2,FALSE),"")</f>
        <v/>
      </c>
      <c r="H63" s="15" t="str">
        <f>IF(H37,H47*(VLOOKUP(H$1,Conditions!$A:$CT,MATCH($B63&amp;"_m1",Conditions!$S$1:$CT$1,0)+Conditions!$Q$2,FALSE)*H$19+H$18*VLOOKUP(H$1,Conditions!$A:$CT,MATCH($B63&amp;"_m2",Conditions!$S$1:$CT$1,0)+Conditions!$Q$2,FALSE))+VLOOKUP(H$1,Conditions!$A:$CT,MATCH($B63&amp;"_b",Conditions!$S$1:$CT$1,0)+Conditions!$Q$2,FALSE),"")</f>
        <v/>
      </c>
      <c r="I63" s="15" t="str">
        <f>IF(I37,I47*(VLOOKUP(I$1,Conditions!$A:$CT,MATCH($B63&amp;"_m1",Conditions!$S$1:$CT$1,0)+Conditions!$Q$2,FALSE)*I$19+I$18*VLOOKUP(I$1,Conditions!$A:$CT,MATCH($B63&amp;"_m2",Conditions!$S$1:$CT$1,0)+Conditions!$Q$2,FALSE))+VLOOKUP(I$1,Conditions!$A:$CT,MATCH($B63&amp;"_b",Conditions!$S$1:$CT$1,0)+Conditions!$Q$2,FALSE),"")</f>
        <v/>
      </c>
      <c r="J63" s="15" t="str">
        <f>IF(J37,J47*(VLOOKUP(J$1,Conditions!$A:$CT,MATCH($B63&amp;"_m1",Conditions!$S$1:$CT$1,0)+Conditions!$Q$2,FALSE)*J$19+J$18*VLOOKUP(J$1,Conditions!$A:$CT,MATCH($B63&amp;"_m2",Conditions!$S$1:$CT$1,0)+Conditions!$Q$2,FALSE))+VLOOKUP(J$1,Conditions!$A:$CT,MATCH($B63&amp;"_b",Conditions!$S$1:$CT$1,0)+Conditions!$Q$2,FALSE),"")</f>
        <v/>
      </c>
      <c r="K63" s="15" t="str">
        <f>IF(K37,K47*(VLOOKUP(K$1,Conditions!$A:$CT,MATCH($B63&amp;"_m1",Conditions!$S$1:$CT$1,0)+Conditions!$Q$2,FALSE)*K$19+K$18*VLOOKUP(K$1,Conditions!$A:$CT,MATCH($B63&amp;"_m2",Conditions!$S$1:$CT$1,0)+Conditions!$Q$2,FALSE))+VLOOKUP(K$1,Conditions!$A:$CT,MATCH($B63&amp;"_b",Conditions!$S$1:$CT$1,0)+Conditions!$Q$2,FALSE),"")</f>
        <v/>
      </c>
      <c r="L63" s="15" t="str">
        <f>IF(L37,L47*(VLOOKUP(L$1,Conditions!$A:$CT,MATCH($B63&amp;"_m1",Conditions!$S$1:$CT$1,0)+Conditions!$Q$2,FALSE)*L$19+L$18*VLOOKUP(L$1,Conditions!$A:$CT,MATCH($B63&amp;"_m2",Conditions!$S$1:$CT$1,0)+Conditions!$Q$2,FALSE))+VLOOKUP(L$1,Conditions!$A:$CT,MATCH($B63&amp;"_b",Conditions!$S$1:$CT$1,0)+Conditions!$Q$2,FALSE),"")</f>
        <v/>
      </c>
      <c r="M63" s="15" t="str">
        <f>IF(M37,M47*(VLOOKUP(M$1,Conditions!$A:$CT,MATCH($B63&amp;"_m1",Conditions!$S$1:$CT$1,0)+Conditions!$Q$2,FALSE)*M$19+M$18*VLOOKUP(M$1,Conditions!$A:$CT,MATCH($B63&amp;"_m2",Conditions!$S$1:$CT$1,0)+Conditions!$Q$2,FALSE))+VLOOKUP(M$1,Conditions!$A:$CT,MATCH($B63&amp;"_b",Conditions!$S$1:$CT$1,0)+Conditions!$Q$2,FALSE),"")</f>
        <v/>
      </c>
      <c r="N63" s="15" t="str">
        <f>IF(N37,N47*(VLOOKUP(N$1,Conditions!$A:$CT,MATCH($B63&amp;"_m1",Conditions!$S$1:$CT$1,0)+Conditions!$Q$2,FALSE)*N$19+N$18*VLOOKUP(N$1,Conditions!$A:$CT,MATCH($B63&amp;"_m2",Conditions!$S$1:$CT$1,0)+Conditions!$Q$2,FALSE))+VLOOKUP(N$1,Conditions!$A:$CT,MATCH($B63&amp;"_b",Conditions!$S$1:$CT$1,0)+Conditions!$Q$2,FALSE),"")</f>
        <v/>
      </c>
      <c r="O63" s="15" t="str">
        <f>IF(O37,O47*(VLOOKUP(O$1,Conditions!$A:$CT,MATCH($B63&amp;"_m1",Conditions!$S$1:$CT$1,0)+Conditions!$Q$2,FALSE)*O$19+O$18*VLOOKUP(O$1,Conditions!$A:$CT,MATCH($B63&amp;"_m2",Conditions!$S$1:$CT$1,0)+Conditions!$Q$2,FALSE))+VLOOKUP(O$1,Conditions!$A:$CT,MATCH($B63&amp;"_b",Conditions!$S$1:$CT$1,0)+Conditions!$Q$2,FALSE),"")</f>
        <v/>
      </c>
      <c r="P63" s="15" t="str">
        <f>IF(P37,P47*(VLOOKUP(P$1,Conditions!$A:$CT,MATCH($B63&amp;"_m1",Conditions!$S$1:$CT$1,0)+Conditions!$Q$2,FALSE)*P$19+P$18*VLOOKUP(P$1,Conditions!$A:$CT,MATCH($B63&amp;"_m2",Conditions!$S$1:$CT$1,0)+Conditions!$Q$2,FALSE))+VLOOKUP(P$1,Conditions!$A:$CT,MATCH($B63&amp;"_b",Conditions!$S$1:$CT$1,0)+Conditions!$Q$2,FALSE),"")</f>
        <v/>
      </c>
      <c r="Q63" s="15" t="str">
        <f>IF(Q37,Q47*(VLOOKUP(Q$1,Conditions!$A:$CT,MATCH($B63&amp;"_m1",Conditions!$S$1:$CT$1,0)+Conditions!$Q$2,FALSE)*Q$19+Q$18*VLOOKUP(Q$1,Conditions!$A:$CT,MATCH($B63&amp;"_m2",Conditions!$S$1:$CT$1,0)+Conditions!$Q$2,FALSE))+VLOOKUP(Q$1,Conditions!$A:$CT,MATCH($B63&amp;"_b",Conditions!$S$1:$CT$1,0)+Conditions!$Q$2,FALSE),"")</f>
        <v/>
      </c>
      <c r="R63" s="15" t="str">
        <f>IF(R37,R47*(VLOOKUP(R$1,Conditions!$A:$CT,MATCH($B63&amp;"_m1",Conditions!$S$1:$CT$1,0)+Conditions!$Q$2,FALSE)*R$19+R$18*VLOOKUP(R$1,Conditions!$A:$CT,MATCH($B63&amp;"_m2",Conditions!$S$1:$CT$1,0)+Conditions!$Q$2,FALSE))+VLOOKUP(R$1,Conditions!$A:$CT,MATCH($B63&amp;"_b",Conditions!$S$1:$CT$1,0)+Conditions!$Q$2,FALSE),"")</f>
        <v/>
      </c>
      <c r="S63" s="15" t="str">
        <f>IF(S37,S47*(VLOOKUP(S$1,Conditions!$A:$CT,MATCH($B63&amp;"_m1",Conditions!$S$1:$CT$1,0)+Conditions!$Q$2,FALSE)*S$19+S$18*VLOOKUP(S$1,Conditions!$A:$CT,MATCH($B63&amp;"_m2",Conditions!$S$1:$CT$1,0)+Conditions!$Q$2,FALSE))+VLOOKUP(S$1,Conditions!$A:$CT,MATCH($B63&amp;"_b",Conditions!$S$1:$CT$1,0)+Conditions!$Q$2,FALSE),"")</f>
        <v/>
      </c>
      <c r="T63" s="15" t="str">
        <f>IF(T37,T47*(VLOOKUP(T$1,Conditions!$A:$CT,MATCH($B63&amp;"_m1",Conditions!$S$1:$CT$1,0)+Conditions!$Q$2,FALSE)*T$19+T$18*VLOOKUP(T$1,Conditions!$A:$CT,MATCH($B63&amp;"_m2",Conditions!$S$1:$CT$1,0)+Conditions!$Q$2,FALSE))+VLOOKUP(T$1,Conditions!$A:$CT,MATCH($B63&amp;"_b",Conditions!$S$1:$CT$1,0)+Conditions!$Q$2,FALSE),"")</f>
        <v/>
      </c>
      <c r="U63" s="15" t="str">
        <f>IF(U37,U47*(VLOOKUP(U$1,Conditions!$A:$CT,MATCH($B63&amp;"_m1",Conditions!$S$1:$CT$1,0)+Conditions!$Q$2,FALSE)*U$19+U$18*VLOOKUP(U$1,Conditions!$A:$CT,MATCH($B63&amp;"_m2",Conditions!$S$1:$CT$1,0)+Conditions!$Q$2,FALSE))+VLOOKUP(U$1,Conditions!$A:$CT,MATCH($B63&amp;"_b",Conditions!$S$1:$CT$1,0)+Conditions!$Q$2,FALSE),"")</f>
        <v/>
      </c>
      <c r="V63" s="15" t="str">
        <f>IF(V37,V47*(VLOOKUP(V$1,Conditions!$A:$CT,MATCH($B63&amp;"_m1",Conditions!$S$1:$CT$1,0)+Conditions!$Q$2,FALSE)*V$19+V$18*VLOOKUP(V$1,Conditions!$A:$CT,MATCH($B63&amp;"_m2",Conditions!$S$1:$CT$1,0)+Conditions!$Q$2,FALSE))+VLOOKUP(V$1,Conditions!$A:$CT,MATCH($B63&amp;"_b",Conditions!$S$1:$CT$1,0)+Conditions!$Q$2,FALSE),"")</f>
        <v/>
      </c>
      <c r="W63" s="15" t="str">
        <f>IF(W37,W47*(VLOOKUP(W$1,Conditions!$A:$CT,MATCH($B63&amp;"_m1",Conditions!$S$1:$CT$1,0)+Conditions!$Q$2,FALSE)*W$19+W$18*VLOOKUP(W$1,Conditions!$A:$CT,MATCH($B63&amp;"_m2",Conditions!$S$1:$CT$1,0)+Conditions!$Q$2,FALSE))+VLOOKUP(W$1,Conditions!$A:$CT,MATCH($B63&amp;"_b",Conditions!$S$1:$CT$1,0)+Conditions!$Q$2,FALSE),"")</f>
        <v/>
      </c>
      <c r="X63" s="15">
        <f>IF(X37,X47*(VLOOKUP(X$1,Conditions!$A:$CT,MATCH($B63&amp;"_m1",Conditions!$S$1:$CT$1,0)+Conditions!$Q$2,FALSE)*X$19+X$18*VLOOKUP(X$1,Conditions!$A:$CT,MATCH($B63&amp;"_m2",Conditions!$S$1:$CT$1,0)+Conditions!$Q$2,FALSE))+VLOOKUP(X$1,Conditions!$A:$CT,MATCH($B63&amp;"_b",Conditions!$S$1:$CT$1,0)+Conditions!$Q$2,FALSE),"")</f>
        <v>7.2169952418694553E-6</v>
      </c>
      <c r="Y63" s="15">
        <f>IF(Y37,Y47*(VLOOKUP(Y$1,Conditions!$A:$CT,MATCH($B63&amp;"_m1",Conditions!$S$1:$CT$1,0)+Conditions!$Q$2,FALSE)*Y$19+Y$18*VLOOKUP(Y$1,Conditions!$A:$CT,MATCH($B63&amp;"_m2",Conditions!$S$1:$CT$1,0)+Conditions!$Q$2,FALSE))+VLOOKUP(Y$1,Conditions!$A:$CT,MATCH($B63&amp;"_b",Conditions!$S$1:$CT$1,0)+Conditions!$Q$2,FALSE),"")</f>
        <v>7.2169271968458999E-6</v>
      </c>
      <c r="Z63" s="15">
        <f>IF(Z37,Z47*(VLOOKUP(Z$1,Conditions!$A:$CT,MATCH($B63&amp;"_m1",Conditions!$S$1:$CT$1,0)+Conditions!$Q$2,FALSE)*Z$19+Z$18*VLOOKUP(Z$1,Conditions!$A:$CT,MATCH($B63&amp;"_m2",Conditions!$S$1:$CT$1,0)+Conditions!$Q$2,FALSE))+VLOOKUP(Z$1,Conditions!$A:$CT,MATCH($B63&amp;"_b",Conditions!$S$1:$CT$1,0)+Conditions!$Q$2,FALSE),"")</f>
        <v>7.3947288433964227E-6</v>
      </c>
      <c r="AA63" s="15" t="str">
        <f>IF(AA37,AA47*(VLOOKUP(AA$1,Conditions!$A:$CT,MATCH($B63&amp;"_m1",Conditions!$S$1:$CT$1,0)+Conditions!$Q$2,FALSE)*AA$19+AA$18*VLOOKUP(AA$1,Conditions!$A:$CT,MATCH($B63&amp;"_m2",Conditions!$S$1:$CT$1,0)+Conditions!$Q$2,FALSE))+VLOOKUP(AA$1,Conditions!$A:$CT,MATCH($B63&amp;"_b",Conditions!$S$1:$CT$1,0)+Conditions!$Q$2,FALSE),"")</f>
        <v/>
      </c>
      <c r="AB63" s="15" t="str">
        <f>IF(AB37,AB47*(VLOOKUP(AB$1,Conditions!$A:$CT,MATCH($B63&amp;"_m1",Conditions!$S$1:$CT$1,0)+Conditions!$Q$2,FALSE)*AB$19+AB$18*VLOOKUP(AB$1,Conditions!$A:$CT,MATCH($B63&amp;"_m2",Conditions!$S$1:$CT$1,0)+Conditions!$Q$2,FALSE))+VLOOKUP(AB$1,Conditions!$A:$CT,MATCH($B63&amp;"_b",Conditions!$S$1:$CT$1,0)+Conditions!$Q$2,FALSE),"")</f>
        <v/>
      </c>
      <c r="AC63" s="15" t="str">
        <f>IF(AC37,AC47*(VLOOKUP(AC$1,Conditions!$A:$CT,MATCH($B63&amp;"_m1",Conditions!$S$1:$CT$1,0)+Conditions!$Q$2,FALSE)*AC$19+AC$18*VLOOKUP(AC$1,Conditions!$A:$CT,MATCH($B63&amp;"_m2",Conditions!$S$1:$CT$1,0)+Conditions!$Q$2,FALSE))+VLOOKUP(AC$1,Conditions!$A:$CT,MATCH($B63&amp;"_b",Conditions!$S$1:$CT$1,0)+Conditions!$Q$2,FALSE),"")</f>
        <v/>
      </c>
      <c r="AD63" s="15" t="str">
        <f>IF(AD37,AD47*(VLOOKUP(AD$1,Conditions!$A:$CT,MATCH($B63&amp;"_m1",Conditions!$S$1:$CT$1,0)+Conditions!$Q$2,FALSE)*AD$19+AD$18*VLOOKUP(AD$1,Conditions!$A:$CT,MATCH($B63&amp;"_m2",Conditions!$S$1:$CT$1,0)+Conditions!$Q$2,FALSE))+VLOOKUP(AD$1,Conditions!$A:$CT,MATCH($B63&amp;"_b",Conditions!$S$1:$CT$1,0)+Conditions!$Q$2,FALSE),"")</f>
        <v/>
      </c>
      <c r="AE63" s="15" t="str">
        <f>IF(AE37,AE47*(VLOOKUP(AE$1,Conditions!$A:$CT,MATCH($B63&amp;"_m1",Conditions!$S$1:$CT$1,0)+Conditions!$Q$2,FALSE)*AE$19+AE$18*VLOOKUP(AE$1,Conditions!$A:$CT,MATCH($B63&amp;"_m2",Conditions!$S$1:$CT$1,0)+Conditions!$Q$2,FALSE))+VLOOKUP(AE$1,Conditions!$A:$CT,MATCH($B63&amp;"_b",Conditions!$S$1:$CT$1,0)+Conditions!$Q$2,FALSE),"")</f>
        <v/>
      </c>
      <c r="AF63" s="15" t="str">
        <f>IF(AF37,AF47*(VLOOKUP(AF$1,Conditions!$A:$CT,MATCH($B63&amp;"_m1",Conditions!$S$1:$CT$1,0)+Conditions!$Q$2,FALSE)*AF$19+AF$18*VLOOKUP(AF$1,Conditions!$A:$CT,MATCH($B63&amp;"_m2",Conditions!$S$1:$CT$1,0)+Conditions!$Q$2,FALSE))+VLOOKUP(AF$1,Conditions!$A:$CT,MATCH($B63&amp;"_b",Conditions!$S$1:$CT$1,0)+Conditions!$Q$2,FALSE),"")</f>
        <v/>
      </c>
      <c r="AG63" s="15" t="str">
        <f>IF(AG37,AG47*(VLOOKUP(AG$1,Conditions!$A:$CT,MATCH($B63&amp;"_m1",Conditions!$S$1:$CT$1,0)+Conditions!$Q$2,FALSE)*AG$19+AG$18*VLOOKUP(AG$1,Conditions!$A:$CT,MATCH($B63&amp;"_m2",Conditions!$S$1:$CT$1,0)+Conditions!$Q$2,FALSE))+VLOOKUP(AG$1,Conditions!$A:$CT,MATCH($B63&amp;"_b",Conditions!$S$1:$CT$1,0)+Conditions!$Q$2,FALSE),"")</f>
        <v/>
      </c>
      <c r="AH63" s="15" t="str">
        <f>IF(AH37,AH47*(VLOOKUP(AH$1,Conditions!$A:$CT,MATCH($B63&amp;"_m1",Conditions!$S$1:$CT$1,0)+Conditions!$Q$2,FALSE)*AH$19+AH$18*VLOOKUP(AH$1,Conditions!$A:$CT,MATCH($B63&amp;"_m2",Conditions!$S$1:$CT$1,0)+Conditions!$Q$2,FALSE))+VLOOKUP(AH$1,Conditions!$A:$CT,MATCH($B63&amp;"_b",Conditions!$S$1:$CT$1,0)+Conditions!$Q$2,FALSE),"")</f>
        <v/>
      </c>
      <c r="AI63" s="15" t="str">
        <f>IF(AI37,AI47*(VLOOKUP(AI$1,Conditions!$A:$CT,MATCH($B63&amp;"_m1",Conditions!$S$1:$CT$1,0)+Conditions!$Q$2,FALSE)*AI$19+AI$18*VLOOKUP(AI$1,Conditions!$A:$CT,MATCH($B63&amp;"_m2",Conditions!$S$1:$CT$1,0)+Conditions!$Q$2,FALSE))+VLOOKUP(AI$1,Conditions!$A:$CT,MATCH($B63&amp;"_b",Conditions!$S$1:$CT$1,0)+Conditions!$Q$2,FALSE),"")</f>
        <v/>
      </c>
      <c r="AJ63" s="15" t="str">
        <f>IF(AJ37,AJ47*(VLOOKUP(AJ$1,Conditions!$A:$CT,MATCH($B63&amp;"_m1",Conditions!$S$1:$CT$1,0)+Conditions!$Q$2,FALSE)*AJ$19+AJ$18*VLOOKUP(AJ$1,Conditions!$A:$CT,MATCH($B63&amp;"_m2",Conditions!$S$1:$CT$1,0)+Conditions!$Q$2,FALSE))+VLOOKUP(AJ$1,Conditions!$A:$CT,MATCH($B63&amp;"_b",Conditions!$S$1:$CT$1,0)+Conditions!$Q$2,FALSE),"")</f>
        <v/>
      </c>
      <c r="AK63" s="15" t="str">
        <f>IF(AK37,AK47*(VLOOKUP(AK$1,Conditions!$A:$CT,MATCH($B63&amp;"_m1",Conditions!$S$1:$CT$1,0)+Conditions!$Q$2,FALSE)*AK$19+AK$18*VLOOKUP(AK$1,Conditions!$A:$CT,MATCH($B63&amp;"_m2",Conditions!$S$1:$CT$1,0)+Conditions!$Q$2,FALSE))+VLOOKUP(AK$1,Conditions!$A:$CT,MATCH($B63&amp;"_b",Conditions!$S$1:$CT$1,0)+Conditions!$Q$2,FALSE),"")</f>
        <v/>
      </c>
      <c r="AL63" s="15" t="str">
        <f>IF(AL37,AL47*(VLOOKUP(AL$1,Conditions!$A:$CT,MATCH($B63&amp;"_m1",Conditions!$S$1:$CT$1,0)+Conditions!$Q$2,FALSE)*AL$19+AL$18*VLOOKUP(AL$1,Conditions!$A:$CT,MATCH($B63&amp;"_m2",Conditions!$S$1:$CT$1,0)+Conditions!$Q$2,FALSE))+VLOOKUP(AL$1,Conditions!$A:$CT,MATCH($B63&amp;"_b",Conditions!$S$1:$CT$1,0)+Conditions!$Q$2,FALSE),"")</f>
        <v/>
      </c>
      <c r="AM63" s="15" t="str">
        <f>IF(AM37,AM47*(VLOOKUP(AM$1,Conditions!$A:$CT,MATCH($B63&amp;"_m1",Conditions!$S$1:$CT$1,0)+Conditions!$Q$2,FALSE)*AM$19+AM$18*VLOOKUP(AM$1,Conditions!$A:$CT,MATCH($B63&amp;"_m2",Conditions!$S$1:$CT$1,0)+Conditions!$Q$2,FALSE))+VLOOKUP(AM$1,Conditions!$A:$CT,MATCH($B63&amp;"_b",Conditions!$S$1:$CT$1,0)+Conditions!$Q$2,FALSE),"")</f>
        <v/>
      </c>
      <c r="AN63" s="15" t="str">
        <f>IF(AN37,AN47*(VLOOKUP(AN$1,Conditions!$A:$CT,MATCH($B63&amp;"_m1",Conditions!$S$1:$CT$1,0)+Conditions!$Q$2,FALSE)*AN$19+AN$18*VLOOKUP(AN$1,Conditions!$A:$CT,MATCH($B63&amp;"_m2",Conditions!$S$1:$CT$1,0)+Conditions!$Q$2,FALSE))+VLOOKUP(AN$1,Conditions!$A:$CT,MATCH($B63&amp;"_b",Conditions!$S$1:$CT$1,0)+Conditions!$Q$2,FALSE),"")</f>
        <v/>
      </c>
      <c r="AO63" s="15" t="str">
        <f>IF(AO37,AO47*(VLOOKUP(AO$1,Conditions!$A:$CT,MATCH($B63&amp;"_m1",Conditions!$S$1:$CT$1,0)+Conditions!$Q$2,FALSE)*AO$19+AO$18*VLOOKUP(AO$1,Conditions!$A:$CT,MATCH($B63&amp;"_m2",Conditions!$S$1:$CT$1,0)+Conditions!$Q$2,FALSE))+VLOOKUP(AO$1,Conditions!$A:$CT,MATCH($B63&amp;"_b",Conditions!$S$1:$CT$1,0)+Conditions!$Q$2,FALSE),"")</f>
        <v/>
      </c>
      <c r="AP63" s="15" t="str">
        <f>IF(AP37,AP47*(VLOOKUP(AP$1,Conditions!$A:$CT,MATCH($B63&amp;"_m1",Conditions!$S$1:$CT$1,0)+Conditions!$Q$2,FALSE)*AP$19+AP$18*VLOOKUP(AP$1,Conditions!$A:$CT,MATCH($B63&amp;"_m2",Conditions!$S$1:$CT$1,0)+Conditions!$Q$2,FALSE))+VLOOKUP(AP$1,Conditions!$A:$CT,MATCH($B63&amp;"_b",Conditions!$S$1:$CT$1,0)+Conditions!$Q$2,FALSE),"")</f>
        <v/>
      </c>
      <c r="AQ63" s="15" t="str">
        <f>IF(AQ37,AQ47*(VLOOKUP(AQ$1,Conditions!$A:$CT,MATCH($B63&amp;"_m1",Conditions!$S$1:$CT$1,0)+Conditions!$Q$2,FALSE)*AQ$19+AQ$18*VLOOKUP(AQ$1,Conditions!$A:$CT,MATCH($B63&amp;"_m2",Conditions!$S$1:$CT$1,0)+Conditions!$Q$2,FALSE))+VLOOKUP(AQ$1,Conditions!$A:$CT,MATCH($B63&amp;"_b",Conditions!$S$1:$CT$1,0)+Conditions!$Q$2,FALSE),"")</f>
        <v/>
      </c>
      <c r="AR63" s="15" t="str">
        <f>IF(AR37,AR47*(VLOOKUP(AR$1,Conditions!$A:$CT,MATCH($B63&amp;"_m1",Conditions!$S$1:$CT$1,0)+Conditions!$Q$2,FALSE)*AR$19+AR$18*VLOOKUP(AR$1,Conditions!$A:$CT,MATCH($B63&amp;"_m2",Conditions!$S$1:$CT$1,0)+Conditions!$Q$2,FALSE))+VLOOKUP(AR$1,Conditions!$A:$CT,MATCH($B63&amp;"_b",Conditions!$S$1:$CT$1,0)+Conditions!$Q$2,FALSE),"")</f>
        <v/>
      </c>
      <c r="AS63" s="15" t="str">
        <f>IF(AS37,AS47*(VLOOKUP(AS$1,Conditions!$A:$CT,MATCH($B63&amp;"_m1",Conditions!$S$1:$CT$1,0)+Conditions!$Q$2,FALSE)*AS$19+AS$18*VLOOKUP(AS$1,Conditions!$A:$CT,MATCH($B63&amp;"_m2",Conditions!$S$1:$CT$1,0)+Conditions!$Q$2,FALSE))+VLOOKUP(AS$1,Conditions!$A:$CT,MATCH($B63&amp;"_b",Conditions!$S$1:$CT$1,0)+Conditions!$Q$2,FALSE),"")</f>
        <v/>
      </c>
      <c r="AT63" s="15" t="str">
        <f>IF(AT37,AT47*(VLOOKUP(AT$1,Conditions!$A:$CT,MATCH($B63&amp;"_m1",Conditions!$S$1:$CT$1,0)+Conditions!$Q$2,FALSE)*AT$19+AT$18*VLOOKUP(AT$1,Conditions!$A:$CT,MATCH($B63&amp;"_m2",Conditions!$S$1:$CT$1,0)+Conditions!$Q$2,FALSE))+VLOOKUP(AT$1,Conditions!$A:$CT,MATCH($B63&amp;"_b",Conditions!$S$1:$CT$1,0)+Conditions!$Q$2,FALSE),"")</f>
        <v/>
      </c>
      <c r="AU63" s="15" t="str">
        <f>IF(AU37,AU47*(VLOOKUP(AU$1,Conditions!$A:$CT,MATCH($B63&amp;"_m1",Conditions!$S$1:$CT$1,0)+Conditions!$Q$2,FALSE)*AU$19+AU$18*VLOOKUP(AU$1,Conditions!$A:$CT,MATCH($B63&amp;"_m2",Conditions!$S$1:$CT$1,0)+Conditions!$Q$2,FALSE))+VLOOKUP(AU$1,Conditions!$A:$CT,MATCH($B63&amp;"_b",Conditions!$S$1:$CT$1,0)+Conditions!$Q$2,FALSE),"")</f>
        <v/>
      </c>
      <c r="AV63" s="15" t="str">
        <f>IF(AV37,AV47*(VLOOKUP(AV$1,Conditions!$A:$CT,MATCH($B63&amp;"_m1",Conditions!$S$1:$CT$1,0)+Conditions!$Q$2,FALSE)*AV$19+AV$18*VLOOKUP(AV$1,Conditions!$A:$CT,MATCH($B63&amp;"_m2",Conditions!$S$1:$CT$1,0)+Conditions!$Q$2,FALSE))+VLOOKUP(AV$1,Conditions!$A:$CT,MATCH($B63&amp;"_b",Conditions!$S$1:$CT$1,0)+Conditions!$Q$2,FALSE),"")</f>
        <v/>
      </c>
      <c r="AW63" s="15" t="str">
        <f>IF(AW37,AW47*(VLOOKUP(AW$1,Conditions!$A:$CT,MATCH($B63&amp;"_m1",Conditions!$S$1:$CT$1,0)+Conditions!$Q$2,FALSE)*AW$19+AW$18*VLOOKUP(AW$1,Conditions!$A:$CT,MATCH($B63&amp;"_m2",Conditions!$S$1:$CT$1,0)+Conditions!$Q$2,FALSE))+VLOOKUP(AW$1,Conditions!$A:$CT,MATCH($B63&amp;"_b",Conditions!$S$1:$CT$1,0)+Conditions!$Q$2,FALSE),"")</f>
        <v/>
      </c>
      <c r="AX63" s="15" t="str">
        <f>IF(AX37,AX47*(VLOOKUP(AX$1,Conditions!$A:$CT,MATCH($B63&amp;"_m1",Conditions!$S$1:$CT$1,0)+Conditions!$Q$2,FALSE)*AX$19+AX$18*VLOOKUP(AX$1,Conditions!$A:$CT,MATCH($B63&amp;"_m2",Conditions!$S$1:$CT$1,0)+Conditions!$Q$2,FALSE))+VLOOKUP(AX$1,Conditions!$A:$CT,MATCH($B63&amp;"_b",Conditions!$S$1:$CT$1,0)+Conditions!$Q$2,FALSE),"")</f>
        <v/>
      </c>
      <c r="AY63" s="15" t="str">
        <f>IF(AY37,AY47*(VLOOKUP(AY$1,Conditions!$A:$CT,MATCH($B63&amp;"_m1",Conditions!$S$1:$CT$1,0)+Conditions!$Q$2,FALSE)*AY$19+AY$18*VLOOKUP(AY$1,Conditions!$A:$CT,MATCH($B63&amp;"_m2",Conditions!$S$1:$CT$1,0)+Conditions!$Q$2,FALSE))+VLOOKUP(AY$1,Conditions!$A:$CT,MATCH($B63&amp;"_b",Conditions!$S$1:$CT$1,0)+Conditions!$Q$2,FALSE),"")</f>
        <v/>
      </c>
      <c r="AZ63" s="15" t="str">
        <f>IF(AZ37,AZ47*(VLOOKUP(AZ$1,Conditions!$A:$CT,MATCH($B63&amp;"_m1",Conditions!$S$1:$CT$1,0)+Conditions!$Q$2,FALSE)*AZ$19+AZ$18*VLOOKUP(AZ$1,Conditions!$A:$CT,MATCH($B63&amp;"_m2",Conditions!$S$1:$CT$1,0)+Conditions!$Q$2,FALSE))+VLOOKUP(AZ$1,Conditions!$A:$CT,MATCH($B63&amp;"_b",Conditions!$S$1:$CT$1,0)+Conditions!$Q$2,FALSE),"")</f>
        <v/>
      </c>
      <c r="BA63" s="15" t="str">
        <f>IF(BA37,BA47*(VLOOKUP(BA$1,Conditions!$A:$CT,MATCH($B63&amp;"_m1",Conditions!$S$1:$CT$1,0)+Conditions!$Q$2,FALSE)*BA$19+BA$18*VLOOKUP(BA$1,Conditions!$A:$CT,MATCH($B63&amp;"_m2",Conditions!$S$1:$CT$1,0)+Conditions!$Q$2,FALSE))+VLOOKUP(BA$1,Conditions!$A:$CT,MATCH($B63&amp;"_b",Conditions!$S$1:$CT$1,0)+Conditions!$Q$2,FALSE),"")</f>
        <v/>
      </c>
      <c r="BB63" s="15" t="str">
        <f>IF(BB37,BB47*(VLOOKUP(BB$1,Conditions!$A:$CT,MATCH($B63&amp;"_m1",Conditions!$S$1:$CT$1,0)+Conditions!$Q$2,FALSE)*BB$19+BB$18*VLOOKUP(BB$1,Conditions!$A:$CT,MATCH($B63&amp;"_m2",Conditions!$S$1:$CT$1,0)+Conditions!$Q$2,FALSE))+VLOOKUP(BB$1,Conditions!$A:$CT,MATCH($B63&amp;"_b",Conditions!$S$1:$CT$1,0)+Conditions!$Q$2,FALSE),"")</f>
        <v/>
      </c>
      <c r="BC63" s="15" t="str">
        <f>IF(BC37,BC47*(VLOOKUP(BC$1,Conditions!$A:$CT,MATCH($B63&amp;"_m1",Conditions!$S$1:$CT$1,0)+Conditions!$Q$2,FALSE)*BC$19+BC$18*VLOOKUP(BC$1,Conditions!$A:$CT,MATCH($B63&amp;"_m2",Conditions!$S$1:$CT$1,0)+Conditions!$Q$2,FALSE))+VLOOKUP(BC$1,Conditions!$A:$CT,MATCH($B63&amp;"_b",Conditions!$S$1:$CT$1,0)+Conditions!$Q$2,FALSE),"")</f>
        <v/>
      </c>
      <c r="BD63" s="15" t="str">
        <f>IF(BD37,BD47*(VLOOKUP(BD$1,Conditions!$A:$CT,MATCH($B63&amp;"_m1",Conditions!$S$1:$CT$1,0)+Conditions!$Q$2,FALSE)*BD$19+BD$18*VLOOKUP(BD$1,Conditions!$A:$CT,MATCH($B63&amp;"_m2",Conditions!$S$1:$CT$1,0)+Conditions!$Q$2,FALSE))+VLOOKUP(BD$1,Conditions!$A:$CT,MATCH($B63&amp;"_b",Conditions!$S$1:$CT$1,0)+Conditions!$Q$2,FALSE),"")</f>
        <v/>
      </c>
      <c r="BE63" s="15" t="str">
        <f>IF(BE37,BE47*(VLOOKUP(BE$1,Conditions!$A:$CT,MATCH($B63&amp;"_m1",Conditions!$S$1:$CT$1,0)+Conditions!$Q$2,FALSE)*BE$19+BE$18*VLOOKUP(BE$1,Conditions!$A:$CT,MATCH($B63&amp;"_m2",Conditions!$S$1:$CT$1,0)+Conditions!$Q$2,FALSE))+VLOOKUP(BE$1,Conditions!$A:$CT,MATCH($B63&amp;"_b",Conditions!$S$1:$CT$1,0)+Conditions!$Q$2,FALSE),"")</f>
        <v/>
      </c>
      <c r="BF63" s="15" t="str">
        <f>IF(BF37,BF47*(VLOOKUP(BF$1,Conditions!$A:$CT,MATCH($B63&amp;"_m1",Conditions!$S$1:$CT$1,0)+Conditions!$Q$2,FALSE)*BF$19+BF$18*VLOOKUP(BF$1,Conditions!$A:$CT,MATCH($B63&amp;"_m2",Conditions!$S$1:$CT$1,0)+Conditions!$Q$2,FALSE))+VLOOKUP(BF$1,Conditions!$A:$CT,MATCH($B63&amp;"_b",Conditions!$S$1:$CT$1,0)+Conditions!$Q$2,FALSE),"")</f>
        <v/>
      </c>
      <c r="BG63" s="15" t="str">
        <f>IF(BG37,BG47*(VLOOKUP(BG$1,Conditions!$A:$CT,MATCH($B63&amp;"_m1",Conditions!$S$1:$CT$1,0)+Conditions!$Q$2,FALSE)*BG$19+BG$18*VLOOKUP(BG$1,Conditions!$A:$CT,MATCH($B63&amp;"_m2",Conditions!$S$1:$CT$1,0)+Conditions!$Q$2,FALSE))+VLOOKUP(BG$1,Conditions!$A:$CT,MATCH($B63&amp;"_b",Conditions!$S$1:$CT$1,0)+Conditions!$Q$2,FALSE),"")</f>
        <v/>
      </c>
      <c r="BH63" s="15" t="str">
        <f>IF(BH37,BH47*(VLOOKUP(BH$1,Conditions!$A:$CT,MATCH($B63&amp;"_m1",Conditions!$S$1:$CT$1,0)+Conditions!$Q$2,FALSE)*BH$19+BH$18*VLOOKUP(BH$1,Conditions!$A:$CT,MATCH($B63&amp;"_m2",Conditions!$S$1:$CT$1,0)+Conditions!$Q$2,FALSE))+VLOOKUP(BH$1,Conditions!$A:$CT,MATCH($B63&amp;"_b",Conditions!$S$1:$CT$1,0)+Conditions!$Q$2,FALSE),"")</f>
        <v/>
      </c>
      <c r="BI63" s="15" t="str">
        <f>IF(BI37,BI47*(VLOOKUP(BI$1,Conditions!$A:$CT,MATCH($B63&amp;"_m1",Conditions!$S$1:$CT$1,0)+Conditions!$Q$2,FALSE)*BI$19+BI$18*VLOOKUP(BI$1,Conditions!$A:$CT,MATCH($B63&amp;"_m2",Conditions!$S$1:$CT$1,0)+Conditions!$Q$2,FALSE))+VLOOKUP(BI$1,Conditions!$A:$CT,MATCH($B63&amp;"_b",Conditions!$S$1:$CT$1,0)+Conditions!$Q$2,FALSE),"")</f>
        <v/>
      </c>
      <c r="BJ63" s="15" t="str">
        <f>IF(BJ37,BJ47*(VLOOKUP(BJ$1,Conditions!$A:$CT,MATCH($B63&amp;"_m1",Conditions!$S$1:$CT$1,0)+Conditions!$Q$2,FALSE)*BJ$19+BJ$18*VLOOKUP(BJ$1,Conditions!$A:$CT,MATCH($B63&amp;"_m2",Conditions!$S$1:$CT$1,0)+Conditions!$Q$2,FALSE))+VLOOKUP(BJ$1,Conditions!$A:$CT,MATCH($B63&amp;"_b",Conditions!$S$1:$CT$1,0)+Conditions!$Q$2,FALSE),"")</f>
        <v/>
      </c>
      <c r="BK63" s="15" t="str">
        <f>IF(BK37,BK47*(VLOOKUP(BK$1,Conditions!$A:$CT,MATCH($B63&amp;"_m1",Conditions!$S$1:$CT$1,0)+Conditions!$Q$2,FALSE)*BK$19+BK$18*VLOOKUP(BK$1,Conditions!$A:$CT,MATCH($B63&amp;"_m2",Conditions!$S$1:$CT$1,0)+Conditions!$Q$2,FALSE))+VLOOKUP(BK$1,Conditions!$A:$CT,MATCH($B63&amp;"_b",Conditions!$S$1:$CT$1,0)+Conditions!$Q$2,FALSE),"")</f>
        <v/>
      </c>
      <c r="BL63" s="15" t="str">
        <f>IF(BL37,BL47*(VLOOKUP(BL$1,Conditions!$A:$CT,MATCH($B63&amp;"_m1",Conditions!$S$1:$CT$1,0)+Conditions!$Q$2,FALSE)*BL$19+BL$18*VLOOKUP(BL$1,Conditions!$A:$CT,MATCH($B63&amp;"_m2",Conditions!$S$1:$CT$1,0)+Conditions!$Q$2,FALSE))+VLOOKUP(BL$1,Conditions!$A:$CT,MATCH($B63&amp;"_b",Conditions!$S$1:$CT$1,0)+Conditions!$Q$2,FALSE),"")</f>
        <v/>
      </c>
      <c r="BM63" s="15" t="str">
        <f>IF(BM37,BM47*(VLOOKUP(BM$1,Conditions!$A:$CT,MATCH($B63&amp;"_m1",Conditions!$S$1:$CT$1,0)+Conditions!$Q$2,FALSE)*BM$19+BM$18*VLOOKUP(BM$1,Conditions!$A:$CT,MATCH($B63&amp;"_m2",Conditions!$S$1:$CT$1,0)+Conditions!$Q$2,FALSE))+VLOOKUP(BM$1,Conditions!$A:$CT,MATCH($B63&amp;"_b",Conditions!$S$1:$CT$1,0)+Conditions!$Q$2,FALSE),"")</f>
        <v/>
      </c>
      <c r="BN63" s="15" t="str">
        <f>IF(BN37,BN47*(VLOOKUP(BN$1,Conditions!$A:$CT,MATCH($B63&amp;"_m1",Conditions!$S$1:$CT$1,0)+Conditions!$Q$2,FALSE)*BN$19+BN$18*VLOOKUP(BN$1,Conditions!$A:$CT,MATCH($B63&amp;"_m2",Conditions!$S$1:$CT$1,0)+Conditions!$Q$2,FALSE))+VLOOKUP(BN$1,Conditions!$A:$CT,MATCH($B63&amp;"_b",Conditions!$S$1:$CT$1,0)+Conditions!$Q$2,FALSE),"")</f>
        <v/>
      </c>
      <c r="BO63" s="15" t="str">
        <f>IF(BO37,BO47*(VLOOKUP(BO$1,Conditions!$A:$CT,MATCH($B63&amp;"_m1",Conditions!$S$1:$CT$1,0)+Conditions!$Q$2,FALSE)*BO$19+BO$18*VLOOKUP(BO$1,Conditions!$A:$CT,MATCH($B63&amp;"_m2",Conditions!$S$1:$CT$1,0)+Conditions!$Q$2,FALSE))+VLOOKUP(BO$1,Conditions!$A:$CT,MATCH($B63&amp;"_b",Conditions!$S$1:$CT$1,0)+Conditions!$Q$2,FALSE),"")</f>
        <v/>
      </c>
      <c r="BP63" s="15" t="str">
        <f>IF(BP37,BP47*(VLOOKUP(BP$1,Conditions!$A:$CT,MATCH($B63&amp;"_m1",Conditions!$S$1:$CT$1,0)+Conditions!$Q$2,FALSE)*BP$19+BP$18*VLOOKUP(BP$1,Conditions!$A:$CT,MATCH($B63&amp;"_m2",Conditions!$S$1:$CT$1,0)+Conditions!$Q$2,FALSE))+VLOOKUP(BP$1,Conditions!$A:$CT,MATCH($B63&amp;"_b",Conditions!$S$1:$CT$1,0)+Conditions!$Q$2,FALSE),"")</f>
        <v/>
      </c>
      <c r="BQ63" s="15" t="str">
        <f>IF(BQ37,BQ47*(VLOOKUP(BQ$1,Conditions!$A:$CT,MATCH($B63&amp;"_m1",Conditions!$S$1:$CT$1,0)+Conditions!$Q$2,FALSE)*BQ$19+BQ$18*VLOOKUP(BQ$1,Conditions!$A:$CT,MATCH($B63&amp;"_m2",Conditions!$S$1:$CT$1,0)+Conditions!$Q$2,FALSE))+VLOOKUP(BQ$1,Conditions!$A:$CT,MATCH($B63&amp;"_b",Conditions!$S$1:$CT$1,0)+Conditions!$Q$2,FALSE),"")</f>
        <v/>
      </c>
      <c r="BR63" s="15" t="str">
        <f>IF(BR37,BR47*(VLOOKUP(BR$1,Conditions!$A:$CT,MATCH($B63&amp;"_m1",Conditions!$S$1:$CT$1,0)+Conditions!$Q$2,FALSE)*BR$19+BR$18*VLOOKUP(BR$1,Conditions!$A:$CT,MATCH($B63&amp;"_m2",Conditions!$S$1:$CT$1,0)+Conditions!$Q$2,FALSE))+VLOOKUP(BR$1,Conditions!$A:$CT,MATCH($B63&amp;"_b",Conditions!$S$1:$CT$1,0)+Conditions!$Q$2,FALSE),"")</f>
        <v/>
      </c>
      <c r="BS63" s="15" t="str">
        <f>IF(BS37,BS47*(VLOOKUP(BS$1,Conditions!$A:$CT,MATCH($B63&amp;"_m1",Conditions!$S$1:$CT$1,0)+Conditions!$Q$2,FALSE)*BS$19+BS$18*VLOOKUP(BS$1,Conditions!$A:$CT,MATCH($B63&amp;"_m2",Conditions!$S$1:$CT$1,0)+Conditions!$Q$2,FALSE))+VLOOKUP(BS$1,Conditions!$A:$CT,MATCH($B63&amp;"_b",Conditions!$S$1:$CT$1,0)+Conditions!$Q$2,FALSE),"")</f>
        <v/>
      </c>
      <c r="BT63" s="15" t="str">
        <f>IF(BT37,BT47*(VLOOKUP(BT$1,Conditions!$A:$CT,MATCH($B63&amp;"_m1",Conditions!$S$1:$CT$1,0)+Conditions!$Q$2,FALSE)*BT$19+BT$18*VLOOKUP(BT$1,Conditions!$A:$CT,MATCH($B63&amp;"_m2",Conditions!$S$1:$CT$1,0)+Conditions!$Q$2,FALSE))+VLOOKUP(BT$1,Conditions!$A:$CT,MATCH($B63&amp;"_b",Conditions!$S$1:$CT$1,0)+Conditions!$Q$2,FALSE),"")</f>
        <v/>
      </c>
      <c r="BU63" s="15" t="str">
        <f>IF(BU37,BU47*(VLOOKUP(BU$1,Conditions!$A:$CT,MATCH($B63&amp;"_m1",Conditions!$S$1:$CT$1,0)+Conditions!$Q$2,FALSE)*BU$19+BU$18*VLOOKUP(BU$1,Conditions!$A:$CT,MATCH($B63&amp;"_m2",Conditions!$S$1:$CT$1,0)+Conditions!$Q$2,FALSE))+VLOOKUP(BU$1,Conditions!$A:$CT,MATCH($B63&amp;"_b",Conditions!$S$1:$CT$1,0)+Conditions!$Q$2,FALSE),"")</f>
        <v/>
      </c>
      <c r="BV63" s="15" t="str">
        <f>IF(BV37,BV47*(VLOOKUP(BV$1,Conditions!$A:$CT,MATCH($B63&amp;"_m1",Conditions!$S$1:$CT$1,0)+Conditions!$Q$2,FALSE)*BV$19+BV$18*VLOOKUP(BV$1,Conditions!$A:$CT,MATCH($B63&amp;"_m2",Conditions!$S$1:$CT$1,0)+Conditions!$Q$2,FALSE))+VLOOKUP(BV$1,Conditions!$A:$CT,MATCH($B63&amp;"_b",Conditions!$S$1:$CT$1,0)+Conditions!$Q$2,FALSE),"")</f>
        <v/>
      </c>
      <c r="BW63" s="15" t="str">
        <f>IF(BW37,BW47*(VLOOKUP(BW$1,Conditions!$A:$CT,MATCH($B63&amp;"_m1",Conditions!$S$1:$CT$1,0)+Conditions!$Q$2,FALSE)*BW$19+BW$18*VLOOKUP(BW$1,Conditions!$A:$CT,MATCH($B63&amp;"_m2",Conditions!$S$1:$CT$1,0)+Conditions!$Q$2,FALSE))+VLOOKUP(BW$1,Conditions!$A:$CT,MATCH($B63&amp;"_b",Conditions!$S$1:$CT$1,0)+Conditions!$Q$2,FALSE),"")</f>
        <v/>
      </c>
      <c r="BX63" s="15" t="str">
        <f>IF(BX37,BX47*(VLOOKUP(BX$1,Conditions!$A:$CT,MATCH($B63&amp;"_m1",Conditions!$S$1:$CT$1,0)+Conditions!$Q$2,FALSE)*BX$19+BX$18*VLOOKUP(BX$1,Conditions!$A:$CT,MATCH($B63&amp;"_m2",Conditions!$S$1:$CT$1,0)+Conditions!$Q$2,FALSE))+VLOOKUP(BX$1,Conditions!$A:$CT,MATCH($B63&amp;"_b",Conditions!$S$1:$CT$1,0)+Conditions!$Q$2,FALSE),"")</f>
        <v/>
      </c>
      <c r="BY63" s="15" t="str">
        <f>IF(BY37,BY47*(VLOOKUP(BY$1,Conditions!$A:$CT,MATCH($B63&amp;"_m1",Conditions!$S$1:$CT$1,0)+Conditions!$Q$2,FALSE)*BY$19+BY$18*VLOOKUP(BY$1,Conditions!$A:$CT,MATCH($B63&amp;"_m2",Conditions!$S$1:$CT$1,0)+Conditions!$Q$2,FALSE))+VLOOKUP(BY$1,Conditions!$A:$CT,MATCH($B63&amp;"_b",Conditions!$S$1:$CT$1,0)+Conditions!$Q$2,FALSE),"")</f>
        <v/>
      </c>
      <c r="BZ63" s="15" t="str">
        <f>IF(BZ37,BZ47*(VLOOKUP(BZ$1,Conditions!$A:$CT,MATCH($B63&amp;"_m1",Conditions!$S$1:$CT$1,0)+Conditions!$Q$2,FALSE)*BZ$19+BZ$18*VLOOKUP(BZ$1,Conditions!$A:$CT,MATCH($B63&amp;"_m2",Conditions!$S$1:$CT$1,0)+Conditions!$Q$2,FALSE))+VLOOKUP(BZ$1,Conditions!$A:$CT,MATCH($B63&amp;"_b",Conditions!$S$1:$CT$1,0)+Conditions!$Q$2,FALSE),"")</f>
        <v/>
      </c>
      <c r="CA63" s="15" t="str">
        <f>IF(CA37,CA47*(VLOOKUP(CA$1,Conditions!$A:$CT,MATCH($B63&amp;"_m1",Conditions!$S$1:$CT$1,0)+Conditions!$Q$2,FALSE)*CA$19+CA$18*VLOOKUP(CA$1,Conditions!$A:$CT,MATCH($B63&amp;"_m2",Conditions!$S$1:$CT$1,0)+Conditions!$Q$2,FALSE))+VLOOKUP(CA$1,Conditions!$A:$CT,MATCH($B63&amp;"_b",Conditions!$S$1:$CT$1,0)+Conditions!$Q$2,FALSE),"")</f>
        <v/>
      </c>
      <c r="CB63" s="15" t="str">
        <f>IF(CB37,CB47*(VLOOKUP(CB$1,Conditions!$A:$CT,MATCH($B63&amp;"_m1",Conditions!$S$1:$CT$1,0)+Conditions!$Q$2,FALSE)*CB$19+CB$18*VLOOKUP(CB$1,Conditions!$A:$CT,MATCH($B63&amp;"_m2",Conditions!$S$1:$CT$1,0)+Conditions!$Q$2,FALSE))+VLOOKUP(CB$1,Conditions!$A:$CT,MATCH($B63&amp;"_b",Conditions!$S$1:$CT$1,0)+Conditions!$Q$2,FALSE),"")</f>
        <v/>
      </c>
      <c r="CC63" s="15" t="str">
        <f>IF(CC37,CC47*(VLOOKUP(CC$1,Conditions!$A:$CT,MATCH($B63&amp;"_m1",Conditions!$S$1:$CT$1,0)+Conditions!$Q$2,FALSE)*CC$19+CC$18*VLOOKUP(CC$1,Conditions!$A:$CT,MATCH($B63&amp;"_m2",Conditions!$S$1:$CT$1,0)+Conditions!$Q$2,FALSE))+VLOOKUP(CC$1,Conditions!$A:$CT,MATCH($B63&amp;"_b",Conditions!$S$1:$CT$1,0)+Conditions!$Q$2,FALSE),"")</f>
        <v/>
      </c>
      <c r="CD63" s="15" t="str">
        <f>IF(CD37,CD47*(VLOOKUP(CD$1,Conditions!$A:$CT,MATCH($B63&amp;"_m1",Conditions!$S$1:$CT$1,0)+Conditions!$Q$2,FALSE)*CD$19+CD$18*VLOOKUP(CD$1,Conditions!$A:$CT,MATCH($B63&amp;"_m2",Conditions!$S$1:$CT$1,0)+Conditions!$Q$2,FALSE))+VLOOKUP(CD$1,Conditions!$A:$CT,MATCH($B63&amp;"_b",Conditions!$S$1:$CT$1,0)+Conditions!$Q$2,FALSE),"")</f>
        <v/>
      </c>
      <c r="CE63" s="15" t="str">
        <f>IF(CE37,CE47*(VLOOKUP(CE$1,Conditions!$A:$CT,MATCH($B63&amp;"_m1",Conditions!$S$1:$CT$1,0)+Conditions!$Q$2,FALSE)*CE$19+CE$18*VLOOKUP(CE$1,Conditions!$A:$CT,MATCH($B63&amp;"_m2",Conditions!$S$1:$CT$1,0)+Conditions!$Q$2,FALSE))+VLOOKUP(CE$1,Conditions!$A:$CT,MATCH($B63&amp;"_b",Conditions!$S$1:$CT$1,0)+Conditions!$Q$2,FALSE),"")</f>
        <v/>
      </c>
      <c r="CF63" s="15" t="str">
        <f>IF(CF37,CF47*(VLOOKUP(CF$1,Conditions!$A:$CT,MATCH($B63&amp;"_m1",Conditions!$S$1:$CT$1,0)+Conditions!$Q$2,FALSE)*CF$19+CF$18*VLOOKUP(CF$1,Conditions!$A:$CT,MATCH($B63&amp;"_m2",Conditions!$S$1:$CT$1,0)+Conditions!$Q$2,FALSE))+VLOOKUP(CF$1,Conditions!$A:$CT,MATCH($B63&amp;"_b",Conditions!$S$1:$CT$1,0)+Conditions!$Q$2,FALSE),"")</f>
        <v/>
      </c>
      <c r="CG63" s="15" t="str">
        <f>IF(CG37,CG47*(VLOOKUP(CG$1,Conditions!$A:$CT,MATCH($B63&amp;"_m1",Conditions!$S$1:$CT$1,0)+Conditions!$Q$2,FALSE)*CG$19+CG$18*VLOOKUP(CG$1,Conditions!$A:$CT,MATCH($B63&amp;"_m2",Conditions!$S$1:$CT$1,0)+Conditions!$Q$2,FALSE))+VLOOKUP(CG$1,Conditions!$A:$CT,MATCH($B63&amp;"_b",Conditions!$S$1:$CT$1,0)+Conditions!$Q$2,FALSE),"")</f>
        <v/>
      </c>
      <c r="CH63" s="15" t="str">
        <f>IF(CH37,CH47*(VLOOKUP(CH$1,Conditions!$A:$CT,MATCH($B63&amp;"_m1",Conditions!$S$1:$CT$1,0)+Conditions!$Q$2,FALSE)*CH$19+CH$18*VLOOKUP(CH$1,Conditions!$A:$CT,MATCH($B63&amp;"_m2",Conditions!$S$1:$CT$1,0)+Conditions!$Q$2,FALSE))+VLOOKUP(CH$1,Conditions!$A:$CT,MATCH($B63&amp;"_b",Conditions!$S$1:$CT$1,0)+Conditions!$Q$2,FALSE),"")</f>
        <v/>
      </c>
      <c r="CI63" s="15" t="str">
        <f>IF(CI37,CI47*(VLOOKUP(CI$1,Conditions!$A:$CT,MATCH($B63&amp;"_m1",Conditions!$S$1:$CT$1,0)+Conditions!$Q$2,FALSE)*CI$19+CI$18*VLOOKUP(CI$1,Conditions!$A:$CT,MATCH($B63&amp;"_m2",Conditions!$S$1:$CT$1,0)+Conditions!$Q$2,FALSE))+VLOOKUP(CI$1,Conditions!$A:$CT,MATCH($B63&amp;"_b",Conditions!$S$1:$CT$1,0)+Conditions!$Q$2,FALSE),"")</f>
        <v/>
      </c>
      <c r="CJ63" s="15" t="str">
        <f>IF(CJ37,CJ47*(VLOOKUP(CJ$1,Conditions!$A:$CT,MATCH($B63&amp;"_m1",Conditions!$S$1:$CT$1,0)+Conditions!$Q$2,FALSE)*CJ$19+CJ$18*VLOOKUP(CJ$1,Conditions!$A:$CT,MATCH($B63&amp;"_m2",Conditions!$S$1:$CT$1,0)+Conditions!$Q$2,FALSE))+VLOOKUP(CJ$1,Conditions!$A:$CT,MATCH($B63&amp;"_b",Conditions!$S$1:$CT$1,0)+Conditions!$Q$2,FALSE),"")</f>
        <v/>
      </c>
      <c r="CK63" s="15" t="str">
        <f>IF(CK37,CK47*(VLOOKUP(CK$1,Conditions!$A:$CT,MATCH($B63&amp;"_m1",Conditions!$S$1:$CT$1,0)+Conditions!$Q$2,FALSE)*CK$19+CK$18*VLOOKUP(CK$1,Conditions!$A:$CT,MATCH($B63&amp;"_m2",Conditions!$S$1:$CT$1,0)+Conditions!$Q$2,FALSE))+VLOOKUP(CK$1,Conditions!$A:$CT,MATCH($B63&amp;"_b",Conditions!$S$1:$CT$1,0)+Conditions!$Q$2,FALSE),"")</f>
        <v/>
      </c>
      <c r="CL63" s="15" t="str">
        <f>IF(CL37,CL47*(VLOOKUP(CL$1,Conditions!$A:$CT,MATCH($B63&amp;"_m1",Conditions!$S$1:$CT$1,0)+Conditions!$Q$2,FALSE)*CL$19+CL$18*VLOOKUP(CL$1,Conditions!$A:$CT,MATCH($B63&amp;"_m2",Conditions!$S$1:$CT$1,0)+Conditions!$Q$2,FALSE))+VLOOKUP(CL$1,Conditions!$A:$CT,MATCH($B63&amp;"_b",Conditions!$S$1:$CT$1,0)+Conditions!$Q$2,FALSE),"")</f>
        <v/>
      </c>
      <c r="CM63" s="15" t="str">
        <f>IF(CM37,CM47*(VLOOKUP(CM$1,Conditions!$A:$CT,MATCH($B63&amp;"_m1",Conditions!$S$1:$CT$1,0)+Conditions!$Q$2,FALSE)*CM$19+CM$18*VLOOKUP(CM$1,Conditions!$A:$CT,MATCH($B63&amp;"_m2",Conditions!$S$1:$CT$1,0)+Conditions!$Q$2,FALSE))+VLOOKUP(CM$1,Conditions!$A:$CT,MATCH($B63&amp;"_b",Conditions!$S$1:$CT$1,0)+Conditions!$Q$2,FALSE),"")</f>
        <v/>
      </c>
      <c r="CN63" s="15">
        <f>IF(CN37,CN47*(VLOOKUP(CN$1,Conditions!$A:$CT,MATCH($B63&amp;"_m1",Conditions!$S$1:$CT$1,0)+Conditions!$Q$2,FALSE)*CN$19+CN$18*VLOOKUP(CN$1,Conditions!$A:$CT,MATCH($B63&amp;"_m2",Conditions!$S$1:$CT$1,0)+Conditions!$Q$2,FALSE))+VLOOKUP(CN$1,Conditions!$A:$CT,MATCH($B63&amp;"_b",Conditions!$S$1:$CT$1,0)+Conditions!$Q$2,FALSE),"")</f>
        <v>8.7306310970245465E-6</v>
      </c>
      <c r="CO63" s="15">
        <f>IF(CO37,CO47*(VLOOKUP(CO$1,Conditions!$A:$CT,MATCH($B63&amp;"_m1",Conditions!$S$1:$CT$1,0)+Conditions!$Q$2,FALSE)*CO$19+CO$18*VLOOKUP(CO$1,Conditions!$A:$CT,MATCH($B63&amp;"_m2",Conditions!$S$1:$CT$1,0)+Conditions!$Q$2,FALSE))+VLOOKUP(CO$1,Conditions!$A:$CT,MATCH($B63&amp;"_b",Conditions!$S$1:$CT$1,0)+Conditions!$Q$2,FALSE),"")</f>
        <v>7.6238318048353137E-6</v>
      </c>
      <c r="CP63" s="15">
        <f>IF(CP37,CP47*(VLOOKUP(CP$1,Conditions!$A:$CT,MATCH($B63&amp;"_m1",Conditions!$S$1:$CT$1,0)+Conditions!$Q$2,FALSE)*CP$19+CP$18*VLOOKUP(CP$1,Conditions!$A:$CT,MATCH($B63&amp;"_m2",Conditions!$S$1:$CT$1,0)+Conditions!$Q$2,FALSE))+VLOOKUP(CP$1,Conditions!$A:$CT,MATCH($B63&amp;"_b",Conditions!$S$1:$CT$1,0)+Conditions!$Q$2,FALSE),"")</f>
        <v>8.8641318342530211E-6</v>
      </c>
      <c r="CQ63" s="15">
        <f>IF(CQ37,CQ47*(VLOOKUP(CQ$1,Conditions!$A:$CT,MATCH($B63&amp;"_m1",Conditions!$S$1:$CT$1,0)+Conditions!$Q$2,FALSE)*CQ$19+CQ$18*VLOOKUP(CQ$1,Conditions!$A:$CT,MATCH($B63&amp;"_m2",Conditions!$S$1:$CT$1,0)+Conditions!$Q$2,FALSE))+VLOOKUP(CQ$1,Conditions!$A:$CT,MATCH($B63&amp;"_b",Conditions!$S$1:$CT$1,0)+Conditions!$Q$2,FALSE),"")</f>
        <v>8.9560682203799714E-6</v>
      </c>
      <c r="CR63" s="15" t="str">
        <f>IF(CR37,CR47*(VLOOKUP(CR$1,Conditions!$A:$CT,MATCH($B63&amp;"_m1",Conditions!$S$1:$CT$1,0)+Conditions!$Q$2,FALSE)*CR$19+CR$18*VLOOKUP(CR$1,Conditions!$A:$CT,MATCH($B63&amp;"_m2",Conditions!$S$1:$CT$1,0)+Conditions!$Q$2,FALSE))+VLOOKUP(CR$1,Conditions!$A:$CT,MATCH($B63&amp;"_b",Conditions!$S$1:$CT$1,0)+Conditions!$Q$2,FALSE),"")</f>
        <v/>
      </c>
      <c r="CS63" s="15" t="str">
        <f>IF(CS37,CS47*(VLOOKUP(CS$1,Conditions!$A:$CT,MATCH($B63&amp;"_m1",Conditions!$S$1:$CT$1,0)+Conditions!$Q$2,FALSE)*CS$19+CS$18*VLOOKUP(CS$1,Conditions!$A:$CT,MATCH($B63&amp;"_m2",Conditions!$S$1:$CT$1,0)+Conditions!$Q$2,FALSE))+VLOOKUP(CS$1,Conditions!$A:$CT,MATCH($B63&amp;"_b",Conditions!$S$1:$CT$1,0)+Conditions!$Q$2,FALSE),"")</f>
        <v/>
      </c>
      <c r="CT63" s="15" t="str">
        <f>IF(CT37,CT47*(VLOOKUP(CT$1,Conditions!$A:$CT,MATCH($B63&amp;"_m1",Conditions!$S$1:$CT$1,0)+Conditions!$Q$2,FALSE)*CT$19+CT$18*VLOOKUP(CT$1,Conditions!$A:$CT,MATCH($B63&amp;"_m2",Conditions!$S$1:$CT$1,0)+Conditions!$Q$2,FALSE))+VLOOKUP(CT$1,Conditions!$A:$CT,MATCH($B63&amp;"_b",Conditions!$S$1:$CT$1,0)+Conditions!$Q$2,FALSE),"")</f>
        <v/>
      </c>
      <c r="CU63" s="15" t="str">
        <f>IF(CU37,CU47*(VLOOKUP(CU$1,Conditions!$A:$CT,MATCH($B63&amp;"_m1",Conditions!$S$1:$CT$1,0)+Conditions!$Q$2,FALSE)*CU$19+CU$18*VLOOKUP(CU$1,Conditions!$A:$CT,MATCH($B63&amp;"_m2",Conditions!$S$1:$CT$1,0)+Conditions!$Q$2,FALSE))+VLOOKUP(CU$1,Conditions!$A:$CT,MATCH($B63&amp;"_b",Conditions!$S$1:$CT$1,0)+Conditions!$Q$2,FALSE),"")</f>
        <v/>
      </c>
      <c r="CV63" s="15" t="str">
        <f>IF(CV37,CV47*(VLOOKUP(CV$1,Conditions!$A:$CT,MATCH($B63&amp;"_m1",Conditions!$S$1:$CT$1,0)+Conditions!$Q$2,FALSE)*CV$19+CV$18*VLOOKUP(CV$1,Conditions!$A:$CT,MATCH($B63&amp;"_m2",Conditions!$S$1:$CT$1,0)+Conditions!$Q$2,FALSE))+VLOOKUP(CV$1,Conditions!$A:$CT,MATCH($B63&amp;"_b",Conditions!$S$1:$CT$1,0)+Conditions!$Q$2,FALSE),"")</f>
        <v/>
      </c>
      <c r="CW63" s="15" t="str">
        <f>IF(CW37,CW47*(VLOOKUP(CW$1,Conditions!$A:$CT,MATCH($B63&amp;"_m1",Conditions!$S$1:$CT$1,0)+Conditions!$Q$2,FALSE)*CW$19+CW$18*VLOOKUP(CW$1,Conditions!$A:$CT,MATCH($B63&amp;"_m2",Conditions!$S$1:$CT$1,0)+Conditions!$Q$2,FALSE))+VLOOKUP(CW$1,Conditions!$A:$CT,MATCH($B63&amp;"_b",Conditions!$S$1:$CT$1,0)+Conditions!$Q$2,FALSE),"")</f>
        <v/>
      </c>
      <c r="CX63" s="15" t="str">
        <f>IF(CX37,CX47*(VLOOKUP(CX$1,Conditions!$A:$CT,MATCH($B63&amp;"_m1",Conditions!$S$1:$CT$1,0)+Conditions!$Q$2,FALSE)*CX$19+CX$18*VLOOKUP(CX$1,Conditions!$A:$CT,MATCH($B63&amp;"_m2",Conditions!$S$1:$CT$1,0)+Conditions!$Q$2,FALSE))+VLOOKUP(CX$1,Conditions!$A:$CT,MATCH($B63&amp;"_b",Conditions!$S$1:$CT$1,0)+Conditions!$Q$2,FALSE),"")</f>
        <v/>
      </c>
      <c r="CY63" s="15" t="str">
        <f>IF(CY37,CY47*(VLOOKUP(CY$1,Conditions!$A:$CT,MATCH($B63&amp;"_m1",Conditions!$S$1:$CT$1,0)+Conditions!$Q$2,FALSE)*CY$19+CY$18*VLOOKUP(CY$1,Conditions!$A:$CT,MATCH($B63&amp;"_m2",Conditions!$S$1:$CT$1,0)+Conditions!$Q$2,FALSE))+VLOOKUP(CY$1,Conditions!$A:$CT,MATCH($B63&amp;"_b",Conditions!$S$1:$CT$1,0)+Conditions!$Q$2,FALSE),"")</f>
        <v/>
      </c>
      <c r="CZ63" s="15" t="str">
        <f>IF(CZ37,CZ47*(VLOOKUP(CZ$1,Conditions!$A:$CT,MATCH($B63&amp;"_m1",Conditions!$S$1:$CT$1,0)+Conditions!$Q$2,FALSE)*CZ$19+CZ$18*VLOOKUP(CZ$1,Conditions!$A:$CT,MATCH($B63&amp;"_m2",Conditions!$S$1:$CT$1,0)+Conditions!$Q$2,FALSE))+VLOOKUP(CZ$1,Conditions!$A:$CT,MATCH($B63&amp;"_b",Conditions!$S$1:$CT$1,0)+Conditions!$Q$2,FALSE),"")</f>
        <v/>
      </c>
      <c r="DA63" s="15" t="str">
        <f>IF(DA37,DA47*(VLOOKUP(DA$1,Conditions!$A:$CT,MATCH($B63&amp;"_m1",Conditions!$S$1:$CT$1,0)+Conditions!$Q$2,FALSE)*DA$19+DA$18*VLOOKUP(DA$1,Conditions!$A:$CT,MATCH($B63&amp;"_m2",Conditions!$S$1:$CT$1,0)+Conditions!$Q$2,FALSE))+VLOOKUP(DA$1,Conditions!$A:$CT,MATCH($B63&amp;"_b",Conditions!$S$1:$CT$1,0)+Conditions!$Q$2,FALSE),"")</f>
        <v/>
      </c>
      <c r="DB63" s="15" t="str">
        <f>IF(DB37,DB47*(VLOOKUP(DB$1,Conditions!$A:$CT,MATCH($B63&amp;"_m1",Conditions!$S$1:$CT$1,0)+Conditions!$Q$2,FALSE)*DB$19+DB$18*VLOOKUP(DB$1,Conditions!$A:$CT,MATCH($B63&amp;"_m2",Conditions!$S$1:$CT$1,0)+Conditions!$Q$2,FALSE))+VLOOKUP(DB$1,Conditions!$A:$CT,MATCH($B63&amp;"_b",Conditions!$S$1:$CT$1,0)+Conditions!$Q$2,FALSE),"")</f>
        <v/>
      </c>
      <c r="DC63" s="15" t="str">
        <f>IF(DC37,DC47*(VLOOKUP(DC$1,Conditions!$A:$CT,MATCH($B63&amp;"_m1",Conditions!$S$1:$CT$1,0)+Conditions!$Q$2,FALSE)*DC$19+DC$18*VLOOKUP(DC$1,Conditions!$A:$CT,MATCH($B63&amp;"_m2",Conditions!$S$1:$CT$1,0)+Conditions!$Q$2,FALSE))+VLOOKUP(DC$1,Conditions!$A:$CT,MATCH($B63&amp;"_b",Conditions!$S$1:$CT$1,0)+Conditions!$Q$2,FALSE),"")</f>
        <v/>
      </c>
      <c r="DD63" s="15" t="str">
        <f>IF(DD37,DD47*(VLOOKUP(DD$1,Conditions!$A:$CT,MATCH($B63&amp;"_m1",Conditions!$S$1:$CT$1,0)+Conditions!$Q$2,FALSE)*DD$19+DD$18*VLOOKUP(DD$1,Conditions!$A:$CT,MATCH($B63&amp;"_m2",Conditions!$S$1:$CT$1,0)+Conditions!$Q$2,FALSE))+VLOOKUP(DD$1,Conditions!$A:$CT,MATCH($B63&amp;"_b",Conditions!$S$1:$CT$1,0)+Conditions!$Q$2,FALSE),"")</f>
        <v/>
      </c>
      <c r="DE63" s="15" t="str">
        <f>IF(DE37,DE47*(VLOOKUP(DE$1,Conditions!$A:$CT,MATCH($B63&amp;"_m1",Conditions!$S$1:$CT$1,0)+Conditions!$Q$2,FALSE)*DE$19+DE$18*VLOOKUP(DE$1,Conditions!$A:$CT,MATCH($B63&amp;"_m2",Conditions!$S$1:$CT$1,0)+Conditions!$Q$2,FALSE))+VLOOKUP(DE$1,Conditions!$A:$CT,MATCH($B63&amp;"_b",Conditions!$S$1:$CT$1,0)+Conditions!$Q$2,FALSE),"")</f>
        <v/>
      </c>
      <c r="DF63" s="15" t="str">
        <f>IF(DF37,DF47*(VLOOKUP(DF$1,Conditions!$A:$CT,MATCH($B63&amp;"_m1",Conditions!$S$1:$CT$1,0)+Conditions!$Q$2,FALSE)*DF$19+DF$18*VLOOKUP(DF$1,Conditions!$A:$CT,MATCH($B63&amp;"_m2",Conditions!$S$1:$CT$1,0)+Conditions!$Q$2,FALSE))+VLOOKUP(DF$1,Conditions!$A:$CT,MATCH($B63&amp;"_b",Conditions!$S$1:$CT$1,0)+Conditions!$Q$2,FALSE),"")</f>
        <v/>
      </c>
      <c r="DG63" s="15" t="str">
        <f>IF(DG37,DG47*(VLOOKUP(DG$1,Conditions!$A:$CT,MATCH($B63&amp;"_m1",Conditions!$S$1:$CT$1,0)+Conditions!$Q$2,FALSE)*DG$19+DG$18*VLOOKUP(DG$1,Conditions!$A:$CT,MATCH($B63&amp;"_m2",Conditions!$S$1:$CT$1,0)+Conditions!$Q$2,FALSE))+VLOOKUP(DG$1,Conditions!$A:$CT,MATCH($B63&amp;"_b",Conditions!$S$1:$CT$1,0)+Conditions!$Q$2,FALSE),"")</f>
        <v/>
      </c>
      <c r="DH63" s="15" t="str">
        <f>IF(DH37,DH47*(VLOOKUP(DH$1,Conditions!$A:$CT,MATCH($B63&amp;"_m1",Conditions!$S$1:$CT$1,0)+Conditions!$Q$2,FALSE)*DH$19+DH$18*VLOOKUP(DH$1,Conditions!$A:$CT,MATCH($B63&amp;"_m2",Conditions!$S$1:$CT$1,0)+Conditions!$Q$2,FALSE))+VLOOKUP(DH$1,Conditions!$A:$CT,MATCH($B63&amp;"_b",Conditions!$S$1:$CT$1,0)+Conditions!$Q$2,FALSE),"")</f>
        <v/>
      </c>
      <c r="DI63" s="15" t="str">
        <f>IF(DI37,DI47*(VLOOKUP(DI$1,Conditions!$A:$CT,MATCH($B63&amp;"_m1",Conditions!$S$1:$CT$1,0)+Conditions!$Q$2,FALSE)*DI$19+DI$18*VLOOKUP(DI$1,Conditions!$A:$CT,MATCH($B63&amp;"_m2",Conditions!$S$1:$CT$1,0)+Conditions!$Q$2,FALSE))+VLOOKUP(DI$1,Conditions!$A:$CT,MATCH($B63&amp;"_b",Conditions!$S$1:$CT$1,0)+Conditions!$Q$2,FALSE),"")</f>
        <v/>
      </c>
      <c r="DJ63" s="15" t="str">
        <f>IF(DJ37,DJ47*(VLOOKUP(DJ$1,Conditions!$A:$CT,MATCH($B63&amp;"_m1",Conditions!$S$1:$CT$1,0)+Conditions!$Q$2,FALSE)*DJ$19+DJ$18*VLOOKUP(DJ$1,Conditions!$A:$CT,MATCH($B63&amp;"_m2",Conditions!$S$1:$CT$1,0)+Conditions!$Q$2,FALSE))+VLOOKUP(DJ$1,Conditions!$A:$CT,MATCH($B63&amp;"_b",Conditions!$S$1:$CT$1,0)+Conditions!$Q$2,FALSE),"")</f>
        <v/>
      </c>
      <c r="DK63" s="15" t="str">
        <f>IF(DK37,DK47*(VLOOKUP(DK$1,Conditions!$A:$CT,MATCH($B63&amp;"_m1",Conditions!$S$1:$CT$1,0)+Conditions!$Q$2,FALSE)*DK$19+DK$18*VLOOKUP(DK$1,Conditions!$A:$CT,MATCH($B63&amp;"_m2",Conditions!$S$1:$CT$1,0)+Conditions!$Q$2,FALSE))+VLOOKUP(DK$1,Conditions!$A:$CT,MATCH($B63&amp;"_b",Conditions!$S$1:$CT$1,0)+Conditions!$Q$2,FALSE),"")</f>
        <v/>
      </c>
      <c r="DL63" s="15" t="str">
        <f>IF(DL37,DL47*(VLOOKUP(DL$1,Conditions!$A:$CT,MATCH($B63&amp;"_m1",Conditions!$S$1:$CT$1,0)+Conditions!$Q$2,FALSE)*DL$19+DL$18*VLOOKUP(DL$1,Conditions!$A:$CT,MATCH($B63&amp;"_m2",Conditions!$S$1:$CT$1,0)+Conditions!$Q$2,FALSE))+VLOOKUP(DL$1,Conditions!$A:$CT,MATCH($B63&amp;"_b",Conditions!$S$1:$CT$1,0)+Conditions!$Q$2,FALSE),"")</f>
        <v/>
      </c>
      <c r="DM63" s="15" t="str">
        <f>IF(DM37,DM47*(VLOOKUP(DM$1,Conditions!$A:$CT,MATCH($B63&amp;"_m1",Conditions!$S$1:$CT$1,0)+Conditions!$Q$2,FALSE)*DM$19+DM$18*VLOOKUP(DM$1,Conditions!$A:$CT,MATCH($B63&amp;"_m2",Conditions!$S$1:$CT$1,0)+Conditions!$Q$2,FALSE))+VLOOKUP(DM$1,Conditions!$A:$CT,MATCH($B63&amp;"_b",Conditions!$S$1:$CT$1,0)+Conditions!$Q$2,FALSE),"")</f>
        <v/>
      </c>
      <c r="DN63" s="15" t="str">
        <f>IF(DN37,DN47*(VLOOKUP(DN$1,Conditions!$A:$CT,MATCH($B63&amp;"_m1",Conditions!$S$1:$CT$1,0)+Conditions!$Q$2,FALSE)*DN$19+DN$18*VLOOKUP(DN$1,Conditions!$A:$CT,MATCH($B63&amp;"_m2",Conditions!$S$1:$CT$1,0)+Conditions!$Q$2,FALSE))+VLOOKUP(DN$1,Conditions!$A:$CT,MATCH($B63&amp;"_b",Conditions!$S$1:$CT$1,0)+Conditions!$Q$2,FALSE),"")</f>
        <v/>
      </c>
      <c r="DO63" s="15" t="str">
        <f>IF(DO37,DO47*(VLOOKUP(DO$1,Conditions!$A:$CT,MATCH($B63&amp;"_m1",Conditions!$S$1:$CT$1,0)+Conditions!$Q$2,FALSE)*DO$19+DO$18*VLOOKUP(DO$1,Conditions!$A:$CT,MATCH($B63&amp;"_m2",Conditions!$S$1:$CT$1,0)+Conditions!$Q$2,FALSE))+VLOOKUP(DO$1,Conditions!$A:$CT,MATCH($B63&amp;"_b",Conditions!$S$1:$CT$1,0)+Conditions!$Q$2,FALSE),"")</f>
        <v/>
      </c>
      <c r="DP63" s="15" t="str">
        <f>IF(DP37,DP47*(VLOOKUP(DP$1,Conditions!$A:$CT,MATCH($B63&amp;"_m1",Conditions!$S$1:$CT$1,0)+Conditions!$Q$2,FALSE)*DP$19+DP$18*VLOOKUP(DP$1,Conditions!$A:$CT,MATCH($B63&amp;"_m2",Conditions!$S$1:$CT$1,0)+Conditions!$Q$2,FALSE))+VLOOKUP(DP$1,Conditions!$A:$CT,MATCH($B63&amp;"_b",Conditions!$S$1:$CT$1,0)+Conditions!$Q$2,FALSE),"")</f>
        <v/>
      </c>
      <c r="DQ63" s="15" t="str">
        <f>IF(DQ37,DQ47*(VLOOKUP(DQ$1,Conditions!$A:$CT,MATCH($B63&amp;"_m1",Conditions!$S$1:$CT$1,0)+Conditions!$Q$2,FALSE)*DQ$19+DQ$18*VLOOKUP(DQ$1,Conditions!$A:$CT,MATCH($B63&amp;"_m2",Conditions!$S$1:$CT$1,0)+Conditions!$Q$2,FALSE))+VLOOKUP(DQ$1,Conditions!$A:$CT,MATCH($B63&amp;"_b",Conditions!$S$1:$CT$1,0)+Conditions!$Q$2,FALSE),"")</f>
        <v/>
      </c>
      <c r="DR63" s="15" t="str">
        <f>IF(DR37,DR47*(VLOOKUP(DR$1,Conditions!$A:$CT,MATCH($B63&amp;"_m1",Conditions!$S$1:$CT$1,0)+Conditions!$Q$2,FALSE)*DR$19+DR$18*VLOOKUP(DR$1,Conditions!$A:$CT,MATCH($B63&amp;"_m2",Conditions!$S$1:$CT$1,0)+Conditions!$Q$2,FALSE))+VLOOKUP(DR$1,Conditions!$A:$CT,MATCH($B63&amp;"_b",Conditions!$S$1:$CT$1,0)+Conditions!$Q$2,FALSE),"")</f>
        <v/>
      </c>
      <c r="DS63" s="15" t="str">
        <f>IF(DS37,DS47*(VLOOKUP(DS$1,Conditions!$A:$CT,MATCH($B63&amp;"_m1",Conditions!$S$1:$CT$1,0)+Conditions!$Q$2,FALSE)*DS$19+DS$18*VLOOKUP(DS$1,Conditions!$A:$CT,MATCH($B63&amp;"_m2",Conditions!$S$1:$CT$1,0)+Conditions!$Q$2,FALSE))+VLOOKUP(DS$1,Conditions!$A:$CT,MATCH($B63&amp;"_b",Conditions!$S$1:$CT$1,0)+Conditions!$Q$2,FALSE),"")</f>
        <v/>
      </c>
      <c r="DT63" s="15" t="str">
        <f>IF(DT37,DT47*(VLOOKUP(DT$1,Conditions!$A:$CT,MATCH($B63&amp;"_m1",Conditions!$S$1:$CT$1,0)+Conditions!$Q$2,FALSE)*DT$19+DT$18*VLOOKUP(DT$1,Conditions!$A:$CT,MATCH($B63&amp;"_m2",Conditions!$S$1:$CT$1,0)+Conditions!$Q$2,FALSE))+VLOOKUP(DT$1,Conditions!$A:$CT,MATCH($B63&amp;"_b",Conditions!$S$1:$CT$1,0)+Conditions!$Q$2,FALSE),"")</f>
        <v/>
      </c>
      <c r="DU63" s="15" t="str">
        <f>IF(DU37,DU47*(VLOOKUP(DU$1,Conditions!$A:$CT,MATCH($B63&amp;"_m1",Conditions!$S$1:$CT$1,0)+Conditions!$Q$2,FALSE)*DU$19+DU$18*VLOOKUP(DU$1,Conditions!$A:$CT,MATCH($B63&amp;"_m2",Conditions!$S$1:$CT$1,0)+Conditions!$Q$2,FALSE))+VLOOKUP(DU$1,Conditions!$A:$CT,MATCH($B63&amp;"_b",Conditions!$S$1:$CT$1,0)+Conditions!$Q$2,FALSE),"")</f>
        <v/>
      </c>
      <c r="DV63" s="15" t="str">
        <f>IF(DV37,DV47*(VLOOKUP(DV$1,Conditions!$A:$CT,MATCH($B63&amp;"_m1",Conditions!$S$1:$CT$1,0)+Conditions!$Q$2,FALSE)*DV$19+DV$18*VLOOKUP(DV$1,Conditions!$A:$CT,MATCH($B63&amp;"_m2",Conditions!$S$1:$CT$1,0)+Conditions!$Q$2,FALSE))+VLOOKUP(DV$1,Conditions!$A:$CT,MATCH($B63&amp;"_b",Conditions!$S$1:$CT$1,0)+Conditions!$Q$2,FALSE),"")</f>
        <v/>
      </c>
      <c r="DW63" s="15" t="str">
        <f>IF(DW37,DW47*(VLOOKUP(DW$1,Conditions!$A:$CT,MATCH($B63&amp;"_m1",Conditions!$S$1:$CT$1,0)+Conditions!$Q$2,FALSE)*DW$19+DW$18*VLOOKUP(DW$1,Conditions!$A:$CT,MATCH($B63&amp;"_m2",Conditions!$S$1:$CT$1,0)+Conditions!$Q$2,FALSE))+VLOOKUP(DW$1,Conditions!$A:$CT,MATCH($B63&amp;"_b",Conditions!$S$1:$CT$1,0)+Conditions!$Q$2,FALSE),"")</f>
        <v/>
      </c>
      <c r="DX63" s="15" t="str">
        <f>IF(DX37,DX47*(VLOOKUP(DX$1,Conditions!$A:$CT,MATCH($B63&amp;"_m1",Conditions!$S$1:$CT$1,0)+Conditions!$Q$2,FALSE)*DX$19+DX$18*VLOOKUP(DX$1,Conditions!$A:$CT,MATCH($B63&amp;"_m2",Conditions!$S$1:$CT$1,0)+Conditions!$Q$2,FALSE))+VLOOKUP(DX$1,Conditions!$A:$CT,MATCH($B63&amp;"_b",Conditions!$S$1:$CT$1,0)+Conditions!$Q$2,FALSE),"")</f>
        <v/>
      </c>
      <c r="DY63" s="15" t="str">
        <f>IF(DY37,DY47*(VLOOKUP(DY$1,Conditions!$A:$CT,MATCH($B63&amp;"_m1",Conditions!$S$1:$CT$1,0)+Conditions!$Q$2,FALSE)*DY$19+DY$18*VLOOKUP(DY$1,Conditions!$A:$CT,MATCH($B63&amp;"_m2",Conditions!$S$1:$CT$1,0)+Conditions!$Q$2,FALSE))+VLOOKUP(DY$1,Conditions!$A:$CT,MATCH($B63&amp;"_b",Conditions!$S$1:$CT$1,0)+Conditions!$Q$2,FALSE),"")</f>
        <v/>
      </c>
      <c r="DZ63" s="15" t="str">
        <f>IF(DZ37,DZ47*(VLOOKUP(DZ$1,Conditions!$A:$CT,MATCH($B63&amp;"_m1",Conditions!$S$1:$CT$1,0)+Conditions!$Q$2,FALSE)*DZ$19+DZ$18*VLOOKUP(DZ$1,Conditions!$A:$CT,MATCH($B63&amp;"_m2",Conditions!$S$1:$CT$1,0)+Conditions!$Q$2,FALSE))+VLOOKUP(DZ$1,Conditions!$A:$CT,MATCH($B63&amp;"_b",Conditions!$S$1:$CT$1,0)+Conditions!$Q$2,FALSE),"")</f>
        <v/>
      </c>
      <c r="EA63" s="15" t="str">
        <f>IF(EA37,EA47*(VLOOKUP(EA$1,Conditions!$A:$CT,MATCH($B63&amp;"_m1",Conditions!$S$1:$CT$1,0)+Conditions!$Q$2,FALSE)*EA$19+EA$18*VLOOKUP(EA$1,Conditions!$A:$CT,MATCH($B63&amp;"_m2",Conditions!$S$1:$CT$1,0)+Conditions!$Q$2,FALSE))+VLOOKUP(EA$1,Conditions!$A:$CT,MATCH($B63&amp;"_b",Conditions!$S$1:$CT$1,0)+Conditions!$Q$2,FALSE),"")</f>
        <v/>
      </c>
      <c r="EB63" s="15" t="str">
        <f>IF(EB37,EB47*(VLOOKUP(EB$1,Conditions!$A:$CT,MATCH($B63&amp;"_m1",Conditions!$S$1:$CT$1,0)+Conditions!$Q$2,FALSE)*EB$19+EB$18*VLOOKUP(EB$1,Conditions!$A:$CT,MATCH($B63&amp;"_m2",Conditions!$S$1:$CT$1,0)+Conditions!$Q$2,FALSE))+VLOOKUP(EB$1,Conditions!$A:$CT,MATCH($B63&amp;"_b",Conditions!$S$1:$CT$1,0)+Conditions!$Q$2,FALSE),"")</f>
        <v/>
      </c>
      <c r="EC63" s="15" t="str">
        <f>IF(EC37,EC47*(VLOOKUP(EC$1,Conditions!$A:$CT,MATCH($B63&amp;"_m1",Conditions!$S$1:$CT$1,0)+Conditions!$Q$2,FALSE)*EC$19+EC$18*VLOOKUP(EC$1,Conditions!$A:$CT,MATCH($B63&amp;"_m2",Conditions!$S$1:$CT$1,0)+Conditions!$Q$2,FALSE))+VLOOKUP(EC$1,Conditions!$A:$CT,MATCH($B63&amp;"_b",Conditions!$S$1:$CT$1,0)+Conditions!$Q$2,FALSE),"")</f>
        <v/>
      </c>
      <c r="ED63" s="15" t="str">
        <f>IF(ED37,ED47*(VLOOKUP(ED$1,Conditions!$A:$CT,MATCH($B63&amp;"_m1",Conditions!$S$1:$CT$1,0)+Conditions!$Q$2,FALSE)*ED$19+ED$18*VLOOKUP(ED$1,Conditions!$A:$CT,MATCH($B63&amp;"_m2",Conditions!$S$1:$CT$1,0)+Conditions!$Q$2,FALSE))+VLOOKUP(ED$1,Conditions!$A:$CT,MATCH($B63&amp;"_b",Conditions!$S$1:$CT$1,0)+Conditions!$Q$2,FALSE),"")</f>
        <v/>
      </c>
      <c r="EE63" s="15" t="str">
        <f>IF(EE37,EE47*(VLOOKUP(EE$1,Conditions!$A:$CT,MATCH($B63&amp;"_m1",Conditions!$S$1:$CT$1,0)+Conditions!$Q$2,FALSE)*EE$19+EE$18*VLOOKUP(EE$1,Conditions!$A:$CT,MATCH($B63&amp;"_m2",Conditions!$S$1:$CT$1,0)+Conditions!$Q$2,FALSE))+VLOOKUP(EE$1,Conditions!$A:$CT,MATCH($B63&amp;"_b",Conditions!$S$1:$CT$1,0)+Conditions!$Q$2,FALSE),"")</f>
        <v/>
      </c>
      <c r="EF63" s="15" t="str">
        <f>IF(EF37,EF47*(VLOOKUP(EF$1,Conditions!$A:$CT,MATCH($B63&amp;"_m1",Conditions!$S$1:$CT$1,0)+Conditions!$Q$2,FALSE)*EF$19+EF$18*VLOOKUP(EF$1,Conditions!$A:$CT,MATCH($B63&amp;"_m2",Conditions!$S$1:$CT$1,0)+Conditions!$Q$2,FALSE))+VLOOKUP(EF$1,Conditions!$A:$CT,MATCH($B63&amp;"_b",Conditions!$S$1:$CT$1,0)+Conditions!$Q$2,FALSE),"")</f>
        <v/>
      </c>
      <c r="EG63" s="15" t="str">
        <f>IF(EG37,EG47*(VLOOKUP(EG$1,Conditions!$A:$CT,MATCH($B63&amp;"_m1",Conditions!$S$1:$CT$1,0)+Conditions!$Q$2,FALSE)*EG$19+EG$18*VLOOKUP(EG$1,Conditions!$A:$CT,MATCH($B63&amp;"_m2",Conditions!$S$1:$CT$1,0)+Conditions!$Q$2,FALSE))+VLOOKUP(EG$1,Conditions!$A:$CT,MATCH($B63&amp;"_b",Conditions!$S$1:$CT$1,0)+Conditions!$Q$2,FALSE),"")</f>
        <v/>
      </c>
      <c r="EH63" s="15" t="str">
        <f>IF(EH37,EH47*(VLOOKUP(EH$1,Conditions!$A:$CT,MATCH($B63&amp;"_m1",Conditions!$S$1:$CT$1,0)+Conditions!$Q$2,FALSE)*EH$19+EH$18*VLOOKUP(EH$1,Conditions!$A:$CT,MATCH($B63&amp;"_m2",Conditions!$S$1:$CT$1,0)+Conditions!$Q$2,FALSE))+VLOOKUP(EH$1,Conditions!$A:$CT,MATCH($B63&amp;"_b",Conditions!$S$1:$CT$1,0)+Conditions!$Q$2,FALSE),"")</f>
        <v/>
      </c>
      <c r="EI63" s="15" t="str">
        <f>IF(EI37,EI47*(VLOOKUP(EI$1,Conditions!$A:$CT,MATCH($B63&amp;"_m1",Conditions!$S$1:$CT$1,0)+Conditions!$Q$2,FALSE)*EI$19+EI$18*VLOOKUP(EI$1,Conditions!$A:$CT,MATCH($B63&amp;"_m2",Conditions!$S$1:$CT$1,0)+Conditions!$Q$2,FALSE))+VLOOKUP(EI$1,Conditions!$A:$CT,MATCH($B63&amp;"_b",Conditions!$S$1:$CT$1,0)+Conditions!$Q$2,FALSE),"")</f>
        <v/>
      </c>
      <c r="EJ63" s="15" t="str">
        <f>IF(EJ37,EJ47*(VLOOKUP(EJ$1,Conditions!$A:$CT,MATCH($B63&amp;"_m1",Conditions!$S$1:$CT$1,0)+Conditions!$Q$2,FALSE)*EJ$19+EJ$18*VLOOKUP(EJ$1,Conditions!$A:$CT,MATCH($B63&amp;"_m2",Conditions!$S$1:$CT$1,0)+Conditions!$Q$2,FALSE))+VLOOKUP(EJ$1,Conditions!$A:$CT,MATCH($B63&amp;"_b",Conditions!$S$1:$CT$1,0)+Conditions!$Q$2,FALSE),"")</f>
        <v/>
      </c>
      <c r="EK63" s="15" t="str">
        <f>IF(EK37,EK47*(VLOOKUP(EK$1,Conditions!$A:$CT,MATCH($B63&amp;"_m1",Conditions!$S$1:$CT$1,0)+Conditions!$Q$2,FALSE)*EK$19+EK$18*VLOOKUP(EK$1,Conditions!$A:$CT,MATCH($B63&amp;"_m2",Conditions!$S$1:$CT$1,0)+Conditions!$Q$2,FALSE))+VLOOKUP(EK$1,Conditions!$A:$CT,MATCH($B63&amp;"_b",Conditions!$S$1:$CT$1,0)+Conditions!$Q$2,FALSE),"")</f>
        <v/>
      </c>
      <c r="EL63" s="15" t="str">
        <f>IF(EL37,EL47*(VLOOKUP(EL$1,Conditions!$A:$CT,MATCH($B63&amp;"_m1",Conditions!$S$1:$CT$1,0)+Conditions!$Q$2,FALSE)*EL$19+EL$18*VLOOKUP(EL$1,Conditions!$A:$CT,MATCH($B63&amp;"_m2",Conditions!$S$1:$CT$1,0)+Conditions!$Q$2,FALSE))+VLOOKUP(EL$1,Conditions!$A:$CT,MATCH($B63&amp;"_b",Conditions!$S$1:$CT$1,0)+Conditions!$Q$2,FALSE),"")</f>
        <v/>
      </c>
      <c r="EM63" s="15" t="str">
        <f>IF(EM37,EM47*(VLOOKUP(EM$1,Conditions!$A:$CT,MATCH($B63&amp;"_m1",Conditions!$S$1:$CT$1,0)+Conditions!$Q$2,FALSE)*EM$19+EM$18*VLOOKUP(EM$1,Conditions!$A:$CT,MATCH($B63&amp;"_m2",Conditions!$S$1:$CT$1,0)+Conditions!$Q$2,FALSE))+VLOOKUP(EM$1,Conditions!$A:$CT,MATCH($B63&amp;"_b",Conditions!$S$1:$CT$1,0)+Conditions!$Q$2,FALSE),"")</f>
        <v/>
      </c>
      <c r="EN63" s="15" t="str">
        <f>IF(EN37,EN47*(VLOOKUP(EN$1,Conditions!$A:$CT,MATCH($B63&amp;"_m1",Conditions!$S$1:$CT$1,0)+Conditions!$Q$2,FALSE)*EN$19+EN$18*VLOOKUP(EN$1,Conditions!$A:$CT,MATCH($B63&amp;"_m2",Conditions!$S$1:$CT$1,0)+Conditions!$Q$2,FALSE))+VLOOKUP(EN$1,Conditions!$A:$CT,MATCH($B63&amp;"_b",Conditions!$S$1:$CT$1,0)+Conditions!$Q$2,FALSE),"")</f>
        <v/>
      </c>
      <c r="EO63" s="15" t="str">
        <f>IF(EO37,EO47*(VLOOKUP(EO$1,Conditions!$A:$CT,MATCH($B63&amp;"_m1",Conditions!$S$1:$CT$1,0)+Conditions!$Q$2,FALSE)*EO$19+EO$18*VLOOKUP(EO$1,Conditions!$A:$CT,MATCH($B63&amp;"_m2",Conditions!$S$1:$CT$1,0)+Conditions!$Q$2,FALSE))+VLOOKUP(EO$1,Conditions!$A:$CT,MATCH($B63&amp;"_b",Conditions!$S$1:$CT$1,0)+Conditions!$Q$2,FALSE),"")</f>
        <v/>
      </c>
      <c r="EP63" s="15" t="str">
        <f>IF(EP37,EP47*(VLOOKUP(EP$1,Conditions!$A:$CT,MATCH($B63&amp;"_m1",Conditions!$S$1:$CT$1,0)+Conditions!$Q$2,FALSE)*EP$19+EP$18*VLOOKUP(EP$1,Conditions!$A:$CT,MATCH($B63&amp;"_m2",Conditions!$S$1:$CT$1,0)+Conditions!$Q$2,FALSE))+VLOOKUP(EP$1,Conditions!$A:$CT,MATCH($B63&amp;"_b",Conditions!$S$1:$CT$1,0)+Conditions!$Q$2,FALSE),"")</f>
        <v/>
      </c>
      <c r="EQ63" s="15" t="str">
        <f>IF(EQ37,EQ47*(VLOOKUP(EQ$1,Conditions!$A:$CT,MATCH($B63&amp;"_m1",Conditions!$S$1:$CT$1,0)+Conditions!$Q$2,FALSE)*EQ$19+EQ$18*VLOOKUP(EQ$1,Conditions!$A:$CT,MATCH($B63&amp;"_m2",Conditions!$S$1:$CT$1,0)+Conditions!$Q$2,FALSE))+VLOOKUP(EQ$1,Conditions!$A:$CT,MATCH($B63&amp;"_b",Conditions!$S$1:$CT$1,0)+Conditions!$Q$2,FALSE),"")</f>
        <v/>
      </c>
      <c r="ER63" s="15" t="str">
        <f>IF(ER37,ER47*(VLOOKUP(ER$1,Conditions!$A:$CT,MATCH($B63&amp;"_m1",Conditions!$S$1:$CT$1,0)+Conditions!$Q$2,FALSE)*ER$19+ER$18*VLOOKUP(ER$1,Conditions!$A:$CT,MATCH($B63&amp;"_m2",Conditions!$S$1:$CT$1,0)+Conditions!$Q$2,FALSE))+VLOOKUP(ER$1,Conditions!$A:$CT,MATCH($B63&amp;"_b",Conditions!$S$1:$CT$1,0)+Conditions!$Q$2,FALSE),"")</f>
        <v/>
      </c>
      <c r="ES63" s="15" t="str">
        <f>IF(ES37,ES47*(VLOOKUP(ES$1,Conditions!$A:$CT,MATCH($B63&amp;"_m1",Conditions!$S$1:$CT$1,0)+Conditions!$Q$2,FALSE)*ES$19+ES$18*VLOOKUP(ES$1,Conditions!$A:$CT,MATCH($B63&amp;"_m2",Conditions!$S$1:$CT$1,0)+Conditions!$Q$2,FALSE))+VLOOKUP(ES$1,Conditions!$A:$CT,MATCH($B63&amp;"_b",Conditions!$S$1:$CT$1,0)+Conditions!$Q$2,FALSE),"")</f>
        <v/>
      </c>
      <c r="ET63" s="15" t="str">
        <f>IF(ET37,ET47*(VLOOKUP(ET$1,Conditions!$A:$CT,MATCH($B63&amp;"_m1",Conditions!$S$1:$CT$1,0)+Conditions!$Q$2,FALSE)*ET$19+ET$18*VLOOKUP(ET$1,Conditions!$A:$CT,MATCH($B63&amp;"_m2",Conditions!$S$1:$CT$1,0)+Conditions!$Q$2,FALSE))+VLOOKUP(ET$1,Conditions!$A:$CT,MATCH($B63&amp;"_b",Conditions!$S$1:$CT$1,0)+Conditions!$Q$2,FALSE),"")</f>
        <v/>
      </c>
      <c r="EU63" s="15" t="str">
        <f>IF(EU37,EU47*(VLOOKUP(EU$1,Conditions!$A:$CT,MATCH($B63&amp;"_m1",Conditions!$S$1:$CT$1,0)+Conditions!$Q$2,FALSE)*EU$19+EU$18*VLOOKUP(EU$1,Conditions!$A:$CT,MATCH($B63&amp;"_m2",Conditions!$S$1:$CT$1,0)+Conditions!$Q$2,FALSE))+VLOOKUP(EU$1,Conditions!$A:$CT,MATCH($B63&amp;"_b",Conditions!$S$1:$CT$1,0)+Conditions!$Q$2,FALSE),"")</f>
        <v/>
      </c>
      <c r="EV63" s="15" t="str">
        <f>IF(EV37,EV47*(VLOOKUP(EV$1,Conditions!$A:$CT,MATCH($B63&amp;"_m1",Conditions!$S$1:$CT$1,0)+Conditions!$Q$2,FALSE)*EV$19+EV$18*VLOOKUP(EV$1,Conditions!$A:$CT,MATCH($B63&amp;"_m2",Conditions!$S$1:$CT$1,0)+Conditions!$Q$2,FALSE))+VLOOKUP(EV$1,Conditions!$A:$CT,MATCH($B63&amp;"_b",Conditions!$S$1:$CT$1,0)+Conditions!$Q$2,FALSE),"")</f>
        <v/>
      </c>
      <c r="EW63" s="15" t="str">
        <f>IF(EW37,EW47*(VLOOKUP(EW$1,Conditions!$A:$CT,MATCH($B63&amp;"_m1",Conditions!$S$1:$CT$1,0)+Conditions!$Q$2,FALSE)*EW$19+EW$18*VLOOKUP(EW$1,Conditions!$A:$CT,MATCH($B63&amp;"_m2",Conditions!$S$1:$CT$1,0)+Conditions!$Q$2,FALSE))+VLOOKUP(EW$1,Conditions!$A:$CT,MATCH($B63&amp;"_b",Conditions!$S$1:$CT$1,0)+Conditions!$Q$2,FALSE),"")</f>
        <v/>
      </c>
      <c r="EX63" s="15" t="str">
        <f>IF(EX37,EX47*(VLOOKUP(EX$1,Conditions!$A:$CT,MATCH($B63&amp;"_m1",Conditions!$S$1:$CT$1,0)+Conditions!$Q$2,FALSE)*EX$19+EX$18*VLOOKUP(EX$1,Conditions!$A:$CT,MATCH($B63&amp;"_m2",Conditions!$S$1:$CT$1,0)+Conditions!$Q$2,FALSE))+VLOOKUP(EX$1,Conditions!$A:$CT,MATCH($B63&amp;"_b",Conditions!$S$1:$CT$1,0)+Conditions!$Q$2,FALSE),"")</f>
        <v/>
      </c>
      <c r="EY63" s="15" t="str">
        <f>IF(EY37,EY47*(VLOOKUP(EY$1,Conditions!$A:$CT,MATCH($B63&amp;"_m1",Conditions!$S$1:$CT$1,0)+Conditions!$Q$2,FALSE)*EY$19+EY$18*VLOOKUP(EY$1,Conditions!$A:$CT,MATCH($B63&amp;"_m2",Conditions!$S$1:$CT$1,0)+Conditions!$Q$2,FALSE))+VLOOKUP(EY$1,Conditions!$A:$CT,MATCH($B63&amp;"_b",Conditions!$S$1:$CT$1,0)+Conditions!$Q$2,FALSE),"")</f>
        <v/>
      </c>
      <c r="EZ63" s="15" t="str">
        <f>IF(EZ37,EZ47*(VLOOKUP(EZ$1,Conditions!$A:$CT,MATCH($B63&amp;"_m1",Conditions!$S$1:$CT$1,0)+Conditions!$Q$2,FALSE)*EZ$19+EZ$18*VLOOKUP(EZ$1,Conditions!$A:$CT,MATCH($B63&amp;"_m2",Conditions!$S$1:$CT$1,0)+Conditions!$Q$2,FALSE))+VLOOKUP(EZ$1,Conditions!$A:$CT,MATCH($B63&amp;"_b",Conditions!$S$1:$CT$1,0)+Conditions!$Q$2,FALSE),"")</f>
        <v/>
      </c>
      <c r="FA63" s="15" t="str">
        <f>IF(FA37,FA47*(VLOOKUP(FA$1,Conditions!$A:$CT,MATCH($B63&amp;"_m1",Conditions!$S$1:$CT$1,0)+Conditions!$Q$2,FALSE)*FA$19+FA$18*VLOOKUP(FA$1,Conditions!$A:$CT,MATCH($B63&amp;"_m2",Conditions!$S$1:$CT$1,0)+Conditions!$Q$2,FALSE))+VLOOKUP(FA$1,Conditions!$A:$CT,MATCH($B63&amp;"_b",Conditions!$S$1:$CT$1,0)+Conditions!$Q$2,FALSE),"")</f>
        <v/>
      </c>
      <c r="FB63" s="15" t="str">
        <f>IF(FB37,FB47*(VLOOKUP(FB$1,Conditions!$A:$CT,MATCH($B63&amp;"_m1",Conditions!$S$1:$CT$1,0)+Conditions!$Q$2,FALSE)*FB$19+FB$18*VLOOKUP(FB$1,Conditions!$A:$CT,MATCH($B63&amp;"_m2",Conditions!$S$1:$CT$1,0)+Conditions!$Q$2,FALSE))+VLOOKUP(FB$1,Conditions!$A:$CT,MATCH($B63&amp;"_b",Conditions!$S$1:$CT$1,0)+Conditions!$Q$2,FALSE),"")</f>
        <v/>
      </c>
      <c r="FC63" s="15" t="str">
        <f>IF(FC37,FC47*(VLOOKUP(FC$1,Conditions!$A:$CT,MATCH($B63&amp;"_m1",Conditions!$S$1:$CT$1,0)+Conditions!$Q$2,FALSE)*FC$19+FC$18*VLOOKUP(FC$1,Conditions!$A:$CT,MATCH($B63&amp;"_m2",Conditions!$S$1:$CT$1,0)+Conditions!$Q$2,FALSE))+VLOOKUP(FC$1,Conditions!$A:$CT,MATCH($B63&amp;"_b",Conditions!$S$1:$CT$1,0)+Conditions!$Q$2,FALSE),"")</f>
        <v/>
      </c>
      <c r="FD63" s="15" t="str">
        <f>IF(FD37,FD47*(VLOOKUP(FD$1,Conditions!$A:$CT,MATCH($B63&amp;"_m1",Conditions!$S$1:$CT$1,0)+Conditions!$Q$2,FALSE)*FD$19+FD$18*VLOOKUP(FD$1,Conditions!$A:$CT,MATCH($B63&amp;"_m2",Conditions!$S$1:$CT$1,0)+Conditions!$Q$2,FALSE))+VLOOKUP(FD$1,Conditions!$A:$CT,MATCH($B63&amp;"_b",Conditions!$S$1:$CT$1,0)+Conditions!$Q$2,FALSE),"")</f>
        <v/>
      </c>
      <c r="FE63" s="15" t="str">
        <f>IF(FE37,FE47*(VLOOKUP(FE$1,Conditions!$A:$CT,MATCH($B63&amp;"_m1",Conditions!$S$1:$CT$1,0)+Conditions!$Q$2,FALSE)*FE$19+FE$18*VLOOKUP(FE$1,Conditions!$A:$CT,MATCH($B63&amp;"_m2",Conditions!$S$1:$CT$1,0)+Conditions!$Q$2,FALSE))+VLOOKUP(FE$1,Conditions!$A:$CT,MATCH($B63&amp;"_b",Conditions!$S$1:$CT$1,0)+Conditions!$Q$2,FALSE),"")</f>
        <v/>
      </c>
      <c r="FF63" s="15" t="str">
        <f>IF(FF37,FF47*(VLOOKUP(FF$1,Conditions!$A:$CT,MATCH($B63&amp;"_m1",Conditions!$S$1:$CT$1,0)+Conditions!$Q$2,FALSE)*FF$19+FF$18*VLOOKUP(FF$1,Conditions!$A:$CT,MATCH($B63&amp;"_m2",Conditions!$S$1:$CT$1,0)+Conditions!$Q$2,FALSE))+VLOOKUP(FF$1,Conditions!$A:$CT,MATCH($B63&amp;"_b",Conditions!$S$1:$CT$1,0)+Conditions!$Q$2,FALSE),"")</f>
        <v/>
      </c>
      <c r="FG63" s="15" t="str">
        <f>IF(FG37,FG47*(VLOOKUP(FG$1,Conditions!$A:$CT,MATCH($B63&amp;"_m1",Conditions!$S$1:$CT$1,0)+Conditions!$Q$2,FALSE)*FG$19+FG$18*VLOOKUP(FG$1,Conditions!$A:$CT,MATCH($B63&amp;"_m2",Conditions!$S$1:$CT$1,0)+Conditions!$Q$2,FALSE))+VLOOKUP(FG$1,Conditions!$A:$CT,MATCH($B63&amp;"_b",Conditions!$S$1:$CT$1,0)+Conditions!$Q$2,FALSE),"")</f>
        <v/>
      </c>
      <c r="FH63" s="15" t="str">
        <f>IF(FH37,FH47*(VLOOKUP(FH$1,Conditions!$A:$CT,MATCH($B63&amp;"_m1",Conditions!$S$1:$CT$1,0)+Conditions!$Q$2,FALSE)*FH$19+FH$18*VLOOKUP(FH$1,Conditions!$A:$CT,MATCH($B63&amp;"_m2",Conditions!$S$1:$CT$1,0)+Conditions!$Q$2,FALSE))+VLOOKUP(FH$1,Conditions!$A:$CT,MATCH($B63&amp;"_b",Conditions!$S$1:$CT$1,0)+Conditions!$Q$2,FALSE),"")</f>
        <v/>
      </c>
      <c r="FI63" s="15" t="str">
        <f>IF(FI37,FI47*(VLOOKUP(FI$1,Conditions!$A:$CT,MATCH($B63&amp;"_m1",Conditions!$S$1:$CT$1,0)+Conditions!$Q$2,FALSE)*FI$19+FI$18*VLOOKUP(FI$1,Conditions!$A:$CT,MATCH($B63&amp;"_m2",Conditions!$S$1:$CT$1,0)+Conditions!$Q$2,FALSE))+VLOOKUP(FI$1,Conditions!$A:$CT,MATCH($B63&amp;"_b",Conditions!$S$1:$CT$1,0)+Conditions!$Q$2,FALSE),"")</f>
        <v/>
      </c>
      <c r="FJ63" s="15" t="str">
        <f>IF(FJ37,FJ47*(VLOOKUP(FJ$1,Conditions!$A:$CT,MATCH($B63&amp;"_m1",Conditions!$S$1:$CT$1,0)+Conditions!$Q$2,FALSE)*FJ$19+FJ$18*VLOOKUP(FJ$1,Conditions!$A:$CT,MATCH($B63&amp;"_m2",Conditions!$S$1:$CT$1,0)+Conditions!$Q$2,FALSE))+VLOOKUP(FJ$1,Conditions!$A:$CT,MATCH($B63&amp;"_b",Conditions!$S$1:$CT$1,0)+Conditions!$Q$2,FALSE),"")</f>
        <v/>
      </c>
      <c r="FK63" s="15" t="str">
        <f>IF(FK37,FK47*(VLOOKUP(FK$1,Conditions!$A:$CT,MATCH($B63&amp;"_m1",Conditions!$S$1:$CT$1,0)+Conditions!$Q$2,FALSE)*FK$19+FK$18*VLOOKUP(FK$1,Conditions!$A:$CT,MATCH($B63&amp;"_m2",Conditions!$S$1:$CT$1,0)+Conditions!$Q$2,FALSE))+VLOOKUP(FK$1,Conditions!$A:$CT,MATCH($B63&amp;"_b",Conditions!$S$1:$CT$1,0)+Conditions!$Q$2,FALSE),"")</f>
        <v/>
      </c>
      <c r="FL63" s="15" t="str">
        <f>IF(FL37,FL47*(VLOOKUP(FL$1,Conditions!$A:$CT,MATCH($B63&amp;"_m1",Conditions!$S$1:$CT$1,0)+Conditions!$Q$2,FALSE)*FL$19+FL$18*VLOOKUP(FL$1,Conditions!$A:$CT,MATCH($B63&amp;"_m2",Conditions!$S$1:$CT$1,0)+Conditions!$Q$2,FALSE))+VLOOKUP(FL$1,Conditions!$A:$CT,MATCH($B63&amp;"_b",Conditions!$S$1:$CT$1,0)+Conditions!$Q$2,FALSE),"")</f>
        <v/>
      </c>
      <c r="FM63" s="15" t="str">
        <f>IF(FM37,FM47*(VLOOKUP(FM$1,Conditions!$A:$CT,MATCH($B63&amp;"_m1",Conditions!$S$1:$CT$1,0)+Conditions!$Q$2,FALSE)*FM$19+FM$18*VLOOKUP(FM$1,Conditions!$A:$CT,MATCH($B63&amp;"_m2",Conditions!$S$1:$CT$1,0)+Conditions!$Q$2,FALSE))+VLOOKUP(FM$1,Conditions!$A:$CT,MATCH($B63&amp;"_b",Conditions!$S$1:$CT$1,0)+Conditions!$Q$2,FALSE),"")</f>
        <v/>
      </c>
      <c r="FN63" s="15">
        <f>IF(FN37,FN47*(VLOOKUP(FN$1,Conditions!$A:$CT,MATCH($B63&amp;"_m1",Conditions!$S$1:$CT$1,0)+Conditions!$Q$2,FALSE)*FN$19+FN$18*VLOOKUP(FN$1,Conditions!$A:$CT,MATCH($B63&amp;"_m2",Conditions!$S$1:$CT$1,0)+Conditions!$Q$2,FALSE))+VLOOKUP(FN$1,Conditions!$A:$CT,MATCH($B63&amp;"_b",Conditions!$S$1:$CT$1,0)+Conditions!$Q$2,FALSE),"")</f>
        <v>8.5859128162804468E-6</v>
      </c>
      <c r="FO63" s="15">
        <f>IF(FO37,FO47*(VLOOKUP(FO$1,Conditions!$A:$CT,MATCH($B63&amp;"_m1",Conditions!$S$1:$CT$1,0)+Conditions!$Q$2,FALSE)*FO$19+FO$18*VLOOKUP(FO$1,Conditions!$A:$CT,MATCH($B63&amp;"_m2",Conditions!$S$1:$CT$1,0)+Conditions!$Q$2,FALSE))+VLOOKUP(FO$1,Conditions!$A:$CT,MATCH($B63&amp;"_b",Conditions!$S$1:$CT$1,0)+Conditions!$Q$2,FALSE),"")</f>
        <v>6.9103562893703212E-6</v>
      </c>
      <c r="FP63" s="15">
        <f>IF(FP37,FP47*(VLOOKUP(FP$1,Conditions!$A:$CT,MATCH($B63&amp;"_m1",Conditions!$S$1:$CT$1,0)+Conditions!$Q$2,FALSE)*FP$19+FP$18*VLOOKUP(FP$1,Conditions!$A:$CT,MATCH($B63&amp;"_m2",Conditions!$S$1:$CT$1,0)+Conditions!$Q$2,FALSE))+VLOOKUP(FP$1,Conditions!$A:$CT,MATCH($B63&amp;"_b",Conditions!$S$1:$CT$1,0)+Conditions!$Q$2,FALSE),"")</f>
        <v>9.9112749077243487E-6</v>
      </c>
      <c r="FQ63" s="15">
        <f>IF(FQ37,FQ47*(VLOOKUP(FQ$1,Conditions!$A:$CT,MATCH($B63&amp;"_m1",Conditions!$S$1:$CT$1,0)+Conditions!$Q$2,FALSE)*FQ$19+FQ$18*VLOOKUP(FQ$1,Conditions!$A:$CT,MATCH($B63&amp;"_m2",Conditions!$S$1:$CT$1,0)+Conditions!$Q$2,FALSE))+VLOOKUP(FQ$1,Conditions!$A:$CT,MATCH($B63&amp;"_b",Conditions!$S$1:$CT$1,0)+Conditions!$Q$2,FALSE),"")</f>
        <v>9.6724418999825773E-6</v>
      </c>
      <c r="FR63" s="15">
        <f>IF(FR37,FR47*(VLOOKUP(FR$1,Conditions!$A:$CT,MATCH($B63&amp;"_m1",Conditions!$S$1:$CT$1,0)+Conditions!$Q$2,FALSE)*FR$19+FR$18*VLOOKUP(FR$1,Conditions!$A:$CT,MATCH($B63&amp;"_m2",Conditions!$S$1:$CT$1,0)+Conditions!$Q$2,FALSE))+VLOOKUP(FR$1,Conditions!$A:$CT,MATCH($B63&amp;"_b",Conditions!$S$1:$CT$1,0)+Conditions!$Q$2,FALSE),"")</f>
        <v>9.7237930104160954E-6</v>
      </c>
      <c r="FS63" s="15">
        <f>IF(FS37,FS47*(VLOOKUP(FS$1,Conditions!$A:$CT,MATCH($B63&amp;"_m1",Conditions!$S$1:$CT$1,0)+Conditions!$Q$2,FALSE)*FS$19+FS$18*VLOOKUP(FS$1,Conditions!$A:$CT,MATCH($B63&amp;"_m2",Conditions!$S$1:$CT$1,0)+Conditions!$Q$2,FALSE))+VLOOKUP(FS$1,Conditions!$A:$CT,MATCH($B63&amp;"_b",Conditions!$S$1:$CT$1,0)+Conditions!$Q$2,FALSE),"")</f>
        <v>9.7734324171684965E-6</v>
      </c>
      <c r="FT63" s="15">
        <f>IF(FT37,FT47*(VLOOKUP(FT$1,Conditions!$A:$CT,MATCH($B63&amp;"_m1",Conditions!$S$1:$CT$1,0)+Conditions!$Q$2,FALSE)*FT$19+FT$18*VLOOKUP(FT$1,Conditions!$A:$CT,MATCH($B63&amp;"_m2",Conditions!$S$1:$CT$1,0)+Conditions!$Q$2,FALSE))+VLOOKUP(FT$1,Conditions!$A:$CT,MATCH($B63&amp;"_b",Conditions!$S$1:$CT$1,0)+Conditions!$Q$2,FALSE),"")</f>
        <v>9.8737181151916012E-6</v>
      </c>
      <c r="FU63" s="15">
        <f>IF(FU37,FU47*(VLOOKUP(FU$1,Conditions!$A:$CT,MATCH($B63&amp;"_m1",Conditions!$S$1:$CT$1,0)+Conditions!$Q$2,FALSE)*FU$19+FU$18*VLOOKUP(FU$1,Conditions!$A:$CT,MATCH($B63&amp;"_m2",Conditions!$S$1:$CT$1,0)+Conditions!$Q$2,FALSE))+VLOOKUP(FU$1,Conditions!$A:$CT,MATCH($B63&amp;"_b",Conditions!$S$1:$CT$1,0)+Conditions!$Q$2,FALSE),"")</f>
        <v>9.7761510053679178E-6</v>
      </c>
      <c r="FV63" s="15" t="str">
        <f>IF(FV37,FV47*(VLOOKUP(FV$1,Conditions!$A:$CT,MATCH($B63&amp;"_m1",Conditions!$S$1:$CT$1,0)+Conditions!$Q$2,FALSE)*FV$19+FV$18*VLOOKUP(FV$1,Conditions!$A:$CT,MATCH($B63&amp;"_m2",Conditions!$S$1:$CT$1,0)+Conditions!$Q$2,FALSE))+VLOOKUP(FV$1,Conditions!$A:$CT,MATCH($B63&amp;"_b",Conditions!$S$1:$CT$1,0)+Conditions!$Q$2,FALSE),"")</f>
        <v/>
      </c>
      <c r="FW63" s="15" t="str">
        <f>IF(FW37,FW47*(VLOOKUP(FW$1,Conditions!$A:$CT,MATCH($B63&amp;"_m1",Conditions!$S$1:$CT$1,0)+Conditions!$Q$2,FALSE)*FW$19+FW$18*VLOOKUP(FW$1,Conditions!$A:$CT,MATCH($B63&amp;"_m2",Conditions!$S$1:$CT$1,0)+Conditions!$Q$2,FALSE))+VLOOKUP(FW$1,Conditions!$A:$CT,MATCH($B63&amp;"_b",Conditions!$S$1:$CT$1,0)+Conditions!$Q$2,FALSE),"")</f>
        <v/>
      </c>
      <c r="FX63" s="15" t="str">
        <f>IF(FX37,FX47*(VLOOKUP(FX$1,Conditions!$A:$CT,MATCH($B63&amp;"_m1",Conditions!$S$1:$CT$1,0)+Conditions!$Q$2,FALSE)*FX$19+FX$18*VLOOKUP(FX$1,Conditions!$A:$CT,MATCH($B63&amp;"_m2",Conditions!$S$1:$CT$1,0)+Conditions!$Q$2,FALSE))+VLOOKUP(FX$1,Conditions!$A:$CT,MATCH($B63&amp;"_b",Conditions!$S$1:$CT$1,0)+Conditions!$Q$2,FALSE),"")</f>
        <v/>
      </c>
      <c r="FY63" s="15" t="str">
        <f>IF(FY37,FY47*(VLOOKUP(FY$1,Conditions!$A:$CT,MATCH($B63&amp;"_m1",Conditions!$S$1:$CT$1,0)+Conditions!$Q$2,FALSE)*FY$19+FY$18*VLOOKUP(FY$1,Conditions!$A:$CT,MATCH($B63&amp;"_m2",Conditions!$S$1:$CT$1,0)+Conditions!$Q$2,FALSE))+VLOOKUP(FY$1,Conditions!$A:$CT,MATCH($B63&amp;"_b",Conditions!$S$1:$CT$1,0)+Conditions!$Q$2,FALSE),"")</f>
        <v/>
      </c>
      <c r="FZ63" s="15" t="str">
        <f>IF(FZ37,FZ47*(VLOOKUP(FZ$1,Conditions!$A:$CT,MATCH($B63&amp;"_m1",Conditions!$S$1:$CT$1,0)+Conditions!$Q$2,FALSE)*FZ$19+FZ$18*VLOOKUP(FZ$1,Conditions!$A:$CT,MATCH($B63&amp;"_m2",Conditions!$S$1:$CT$1,0)+Conditions!$Q$2,FALSE))+VLOOKUP(FZ$1,Conditions!$A:$CT,MATCH($B63&amp;"_b",Conditions!$S$1:$CT$1,0)+Conditions!$Q$2,FALSE),"")</f>
        <v/>
      </c>
      <c r="GA63" s="15" t="str">
        <f>IF(GA37,GA47*(VLOOKUP(GA$1,Conditions!$A:$CT,MATCH($B63&amp;"_m1",Conditions!$S$1:$CT$1,0)+Conditions!$Q$2,FALSE)*GA$19+GA$18*VLOOKUP(GA$1,Conditions!$A:$CT,MATCH($B63&amp;"_m2",Conditions!$S$1:$CT$1,0)+Conditions!$Q$2,FALSE))+VLOOKUP(GA$1,Conditions!$A:$CT,MATCH($B63&amp;"_b",Conditions!$S$1:$CT$1,0)+Conditions!$Q$2,FALSE),"")</f>
        <v/>
      </c>
      <c r="GB63" s="15" t="str">
        <f>IF(GB37,GB47*(VLOOKUP(GB$1,Conditions!$A:$CT,MATCH($B63&amp;"_m1",Conditions!$S$1:$CT$1,0)+Conditions!$Q$2,FALSE)*GB$19+GB$18*VLOOKUP(GB$1,Conditions!$A:$CT,MATCH($B63&amp;"_m2",Conditions!$S$1:$CT$1,0)+Conditions!$Q$2,FALSE))+VLOOKUP(GB$1,Conditions!$A:$CT,MATCH($B63&amp;"_b",Conditions!$S$1:$CT$1,0)+Conditions!$Q$2,FALSE),"")</f>
        <v/>
      </c>
      <c r="GC63" s="15" t="str">
        <f>IF(GC37,GC47*(VLOOKUP(GC$1,Conditions!$A:$CT,MATCH($B63&amp;"_m1",Conditions!$S$1:$CT$1,0)+Conditions!$Q$2,FALSE)*GC$19+GC$18*VLOOKUP(GC$1,Conditions!$A:$CT,MATCH($B63&amp;"_m2",Conditions!$S$1:$CT$1,0)+Conditions!$Q$2,FALSE))+VLOOKUP(GC$1,Conditions!$A:$CT,MATCH($B63&amp;"_b",Conditions!$S$1:$CT$1,0)+Conditions!$Q$2,FALSE),"")</f>
        <v/>
      </c>
      <c r="GD63" s="15" t="str">
        <f>IF(GD37,GD47*(VLOOKUP(GD$1,Conditions!$A:$CT,MATCH($B63&amp;"_m1",Conditions!$S$1:$CT$1,0)+Conditions!$Q$2,FALSE)*GD$19+GD$18*VLOOKUP(GD$1,Conditions!$A:$CT,MATCH($B63&amp;"_m2",Conditions!$S$1:$CT$1,0)+Conditions!$Q$2,FALSE))+VLOOKUP(GD$1,Conditions!$A:$CT,MATCH($B63&amp;"_b",Conditions!$S$1:$CT$1,0)+Conditions!$Q$2,FALSE),"")</f>
        <v/>
      </c>
      <c r="GE63" s="15" t="str">
        <f>IF(GE37,GE47*(VLOOKUP(GE$1,Conditions!$A:$CT,MATCH($B63&amp;"_m1",Conditions!$S$1:$CT$1,0)+Conditions!$Q$2,FALSE)*GE$19+GE$18*VLOOKUP(GE$1,Conditions!$A:$CT,MATCH($B63&amp;"_m2",Conditions!$S$1:$CT$1,0)+Conditions!$Q$2,FALSE))+VLOOKUP(GE$1,Conditions!$A:$CT,MATCH($B63&amp;"_b",Conditions!$S$1:$CT$1,0)+Conditions!$Q$2,FALSE),"")</f>
        <v/>
      </c>
      <c r="GF63" s="15" t="str">
        <f>IF(GF37,GF47*(VLOOKUP(GF$1,Conditions!$A:$CT,MATCH($B63&amp;"_m1",Conditions!$S$1:$CT$1,0)+Conditions!$Q$2,FALSE)*GF$19+GF$18*VLOOKUP(GF$1,Conditions!$A:$CT,MATCH($B63&amp;"_m2",Conditions!$S$1:$CT$1,0)+Conditions!$Q$2,FALSE))+VLOOKUP(GF$1,Conditions!$A:$CT,MATCH($B63&amp;"_b",Conditions!$S$1:$CT$1,0)+Conditions!$Q$2,FALSE),"")</f>
        <v/>
      </c>
      <c r="GG63" s="15" t="str">
        <f>IF(GG37,GG47*(VLOOKUP(GG$1,Conditions!$A:$CT,MATCH($B63&amp;"_m1",Conditions!$S$1:$CT$1,0)+Conditions!$Q$2,FALSE)*GG$19+GG$18*VLOOKUP(GG$1,Conditions!$A:$CT,MATCH($B63&amp;"_m2",Conditions!$S$1:$CT$1,0)+Conditions!$Q$2,FALSE))+VLOOKUP(GG$1,Conditions!$A:$CT,MATCH($B63&amp;"_b",Conditions!$S$1:$CT$1,0)+Conditions!$Q$2,FALSE),"")</f>
        <v/>
      </c>
      <c r="GH63" s="15" t="str">
        <f>IF(GH37,GH47*(VLOOKUP(GH$1,Conditions!$A:$CT,MATCH($B63&amp;"_m1",Conditions!$S$1:$CT$1,0)+Conditions!$Q$2,FALSE)*GH$19+GH$18*VLOOKUP(GH$1,Conditions!$A:$CT,MATCH($B63&amp;"_m2",Conditions!$S$1:$CT$1,0)+Conditions!$Q$2,FALSE))+VLOOKUP(GH$1,Conditions!$A:$CT,MATCH($B63&amp;"_b",Conditions!$S$1:$CT$1,0)+Conditions!$Q$2,FALSE),"")</f>
        <v/>
      </c>
      <c r="GI63" s="15" t="str">
        <f>IF(GI37,GI47*(VLOOKUP(GI$1,Conditions!$A:$CT,MATCH($B63&amp;"_m1",Conditions!$S$1:$CT$1,0)+Conditions!$Q$2,FALSE)*GI$19+GI$18*VLOOKUP(GI$1,Conditions!$A:$CT,MATCH($B63&amp;"_m2",Conditions!$S$1:$CT$1,0)+Conditions!$Q$2,FALSE))+VLOOKUP(GI$1,Conditions!$A:$CT,MATCH($B63&amp;"_b",Conditions!$S$1:$CT$1,0)+Conditions!$Q$2,FALSE),"")</f>
        <v/>
      </c>
      <c r="GJ63" s="15" t="str">
        <f>IF(GJ37,GJ47*(VLOOKUP(GJ$1,Conditions!$A:$CT,MATCH($B63&amp;"_m1",Conditions!$S$1:$CT$1,0)+Conditions!$Q$2,FALSE)*GJ$19+GJ$18*VLOOKUP(GJ$1,Conditions!$A:$CT,MATCH($B63&amp;"_m2",Conditions!$S$1:$CT$1,0)+Conditions!$Q$2,FALSE))+VLOOKUP(GJ$1,Conditions!$A:$CT,MATCH($B63&amp;"_b",Conditions!$S$1:$CT$1,0)+Conditions!$Q$2,FALSE),"")</f>
        <v/>
      </c>
      <c r="GK63" s="15" t="str">
        <f>IF(GK37,GK47*(VLOOKUP(GK$1,Conditions!$A:$CT,MATCH($B63&amp;"_m1",Conditions!$S$1:$CT$1,0)+Conditions!$Q$2,FALSE)*GK$19+GK$18*VLOOKUP(GK$1,Conditions!$A:$CT,MATCH($B63&amp;"_m2",Conditions!$S$1:$CT$1,0)+Conditions!$Q$2,FALSE))+VLOOKUP(GK$1,Conditions!$A:$CT,MATCH($B63&amp;"_b",Conditions!$S$1:$CT$1,0)+Conditions!$Q$2,FALSE),"")</f>
        <v/>
      </c>
      <c r="GL63" s="15" t="str">
        <f>IF(GL37,GL47*(VLOOKUP(GL$1,Conditions!$A:$CT,MATCH($B63&amp;"_m1",Conditions!$S$1:$CT$1,0)+Conditions!$Q$2,FALSE)*GL$19+GL$18*VLOOKUP(GL$1,Conditions!$A:$CT,MATCH($B63&amp;"_m2",Conditions!$S$1:$CT$1,0)+Conditions!$Q$2,FALSE))+VLOOKUP(GL$1,Conditions!$A:$CT,MATCH($B63&amp;"_b",Conditions!$S$1:$CT$1,0)+Conditions!$Q$2,FALSE),"")</f>
        <v/>
      </c>
      <c r="GM63" s="15" t="str">
        <f>IF(GM37,GM47*(VLOOKUP(GM$1,Conditions!$A:$CT,MATCH($B63&amp;"_m1",Conditions!$S$1:$CT$1,0)+Conditions!$Q$2,FALSE)*GM$19+GM$18*VLOOKUP(GM$1,Conditions!$A:$CT,MATCH($B63&amp;"_m2",Conditions!$S$1:$CT$1,0)+Conditions!$Q$2,FALSE))+VLOOKUP(GM$1,Conditions!$A:$CT,MATCH($B63&amp;"_b",Conditions!$S$1:$CT$1,0)+Conditions!$Q$2,FALSE),"")</f>
        <v/>
      </c>
      <c r="GN63" s="15" t="str">
        <f>IF(GN37,GN47*(VLOOKUP(GN$1,Conditions!$A:$CT,MATCH($B63&amp;"_m1",Conditions!$S$1:$CT$1,0)+Conditions!$Q$2,FALSE)*GN$19+GN$18*VLOOKUP(GN$1,Conditions!$A:$CT,MATCH($B63&amp;"_m2",Conditions!$S$1:$CT$1,0)+Conditions!$Q$2,FALSE))+VLOOKUP(GN$1,Conditions!$A:$CT,MATCH($B63&amp;"_b",Conditions!$S$1:$CT$1,0)+Conditions!$Q$2,FALSE),"")</f>
        <v/>
      </c>
      <c r="GO63" s="15" t="str">
        <f>IF(GO37,GO47*(VLOOKUP(GO$1,Conditions!$A:$CT,MATCH($B63&amp;"_m1",Conditions!$S$1:$CT$1,0)+Conditions!$Q$2,FALSE)*GO$19+GO$18*VLOOKUP(GO$1,Conditions!$A:$CT,MATCH($B63&amp;"_m2",Conditions!$S$1:$CT$1,0)+Conditions!$Q$2,FALSE))+VLOOKUP(GO$1,Conditions!$A:$CT,MATCH($B63&amp;"_b",Conditions!$S$1:$CT$1,0)+Conditions!$Q$2,FALSE),"")</f>
        <v/>
      </c>
      <c r="GP63" s="15" t="str">
        <f>IF(GP37,GP47*(VLOOKUP(GP$1,Conditions!$A:$CT,MATCH($B63&amp;"_m1",Conditions!$S$1:$CT$1,0)+Conditions!$Q$2,FALSE)*GP$19+GP$18*VLOOKUP(GP$1,Conditions!$A:$CT,MATCH($B63&amp;"_m2",Conditions!$S$1:$CT$1,0)+Conditions!$Q$2,FALSE))+VLOOKUP(GP$1,Conditions!$A:$CT,MATCH($B63&amp;"_b",Conditions!$S$1:$CT$1,0)+Conditions!$Q$2,FALSE),"")</f>
        <v/>
      </c>
      <c r="GQ63" s="15" t="str">
        <f>IF(GQ37,GQ47*(VLOOKUP(GQ$1,Conditions!$A:$CT,MATCH($B63&amp;"_m1",Conditions!$S$1:$CT$1,0)+Conditions!$Q$2,FALSE)*GQ$19+GQ$18*VLOOKUP(GQ$1,Conditions!$A:$CT,MATCH($B63&amp;"_m2",Conditions!$S$1:$CT$1,0)+Conditions!$Q$2,FALSE))+VLOOKUP(GQ$1,Conditions!$A:$CT,MATCH($B63&amp;"_b",Conditions!$S$1:$CT$1,0)+Conditions!$Q$2,FALSE),"")</f>
        <v/>
      </c>
      <c r="GR63" s="15" t="str">
        <f>IF(GR37,GR47*(VLOOKUP(GR$1,Conditions!$A:$CT,MATCH($B63&amp;"_m1",Conditions!$S$1:$CT$1,0)+Conditions!$Q$2,FALSE)*GR$19+GR$18*VLOOKUP(GR$1,Conditions!$A:$CT,MATCH($B63&amp;"_m2",Conditions!$S$1:$CT$1,0)+Conditions!$Q$2,FALSE))+VLOOKUP(GR$1,Conditions!$A:$CT,MATCH($B63&amp;"_b",Conditions!$S$1:$CT$1,0)+Conditions!$Q$2,FALSE),"")</f>
        <v/>
      </c>
      <c r="GS63" s="15" t="str">
        <f>IF(GS37,GS47*(VLOOKUP(GS$1,Conditions!$A:$CT,MATCH($B63&amp;"_m1",Conditions!$S$1:$CT$1,0)+Conditions!$Q$2,FALSE)*GS$19+GS$18*VLOOKUP(GS$1,Conditions!$A:$CT,MATCH($B63&amp;"_m2",Conditions!$S$1:$CT$1,0)+Conditions!$Q$2,FALSE))+VLOOKUP(GS$1,Conditions!$A:$CT,MATCH($B63&amp;"_b",Conditions!$S$1:$CT$1,0)+Conditions!$Q$2,FALSE),"")</f>
        <v/>
      </c>
      <c r="GT63" s="15" t="str">
        <f>IF(GT37,GT47*(VLOOKUP(GT$1,Conditions!$A:$CT,MATCH($B63&amp;"_m1",Conditions!$S$1:$CT$1,0)+Conditions!$Q$2,FALSE)*GT$19+GT$18*VLOOKUP(GT$1,Conditions!$A:$CT,MATCH($B63&amp;"_m2",Conditions!$S$1:$CT$1,0)+Conditions!$Q$2,FALSE))+VLOOKUP(GT$1,Conditions!$A:$CT,MATCH($B63&amp;"_b",Conditions!$S$1:$CT$1,0)+Conditions!$Q$2,FALSE),"")</f>
        <v/>
      </c>
      <c r="GU63" s="15" t="str">
        <f>IF(GU37,GU47*(VLOOKUP(GU$1,Conditions!$A:$CT,MATCH($B63&amp;"_m1",Conditions!$S$1:$CT$1,0)+Conditions!$Q$2,FALSE)*GU$19+GU$18*VLOOKUP(GU$1,Conditions!$A:$CT,MATCH($B63&amp;"_m2",Conditions!$S$1:$CT$1,0)+Conditions!$Q$2,FALSE))+VLOOKUP(GU$1,Conditions!$A:$CT,MATCH($B63&amp;"_b",Conditions!$S$1:$CT$1,0)+Conditions!$Q$2,FALSE),"")</f>
        <v/>
      </c>
      <c r="GV63" s="15" t="str">
        <f>IF(GV37,GV47*(VLOOKUP(GV$1,Conditions!$A:$CT,MATCH($B63&amp;"_m1",Conditions!$S$1:$CT$1,0)+Conditions!$Q$2,FALSE)*GV$19+GV$18*VLOOKUP(GV$1,Conditions!$A:$CT,MATCH($B63&amp;"_m2",Conditions!$S$1:$CT$1,0)+Conditions!$Q$2,FALSE))+VLOOKUP(GV$1,Conditions!$A:$CT,MATCH($B63&amp;"_b",Conditions!$S$1:$CT$1,0)+Conditions!$Q$2,FALSE),"")</f>
        <v/>
      </c>
      <c r="GW63" s="15" t="str">
        <f>IF(GW37,GW47*(VLOOKUP(GW$1,Conditions!$A:$CT,MATCH($B63&amp;"_m1",Conditions!$S$1:$CT$1,0)+Conditions!$Q$2,FALSE)*GW$19+GW$18*VLOOKUP(GW$1,Conditions!$A:$CT,MATCH($B63&amp;"_m2",Conditions!$S$1:$CT$1,0)+Conditions!$Q$2,FALSE))+VLOOKUP(GW$1,Conditions!$A:$CT,MATCH($B63&amp;"_b",Conditions!$S$1:$CT$1,0)+Conditions!$Q$2,FALSE),"")</f>
        <v/>
      </c>
      <c r="GX63" s="15" t="str">
        <f>IF(GX37,GX47*(VLOOKUP(GX$1,Conditions!$A:$CT,MATCH($B63&amp;"_m1",Conditions!$S$1:$CT$1,0)+Conditions!$Q$2,FALSE)*GX$19+GX$18*VLOOKUP(GX$1,Conditions!$A:$CT,MATCH($B63&amp;"_m2",Conditions!$S$1:$CT$1,0)+Conditions!$Q$2,FALSE))+VLOOKUP(GX$1,Conditions!$A:$CT,MATCH($B63&amp;"_b",Conditions!$S$1:$CT$1,0)+Conditions!$Q$2,FALSE),"")</f>
        <v/>
      </c>
      <c r="GY63" s="15" t="str">
        <f>IF(GY37,GY47*(VLOOKUP(GY$1,Conditions!$A:$CT,MATCH($B63&amp;"_m1",Conditions!$S$1:$CT$1,0)+Conditions!$Q$2,FALSE)*GY$19+GY$18*VLOOKUP(GY$1,Conditions!$A:$CT,MATCH($B63&amp;"_m2",Conditions!$S$1:$CT$1,0)+Conditions!$Q$2,FALSE))+VLOOKUP(GY$1,Conditions!$A:$CT,MATCH($B63&amp;"_b",Conditions!$S$1:$CT$1,0)+Conditions!$Q$2,FALSE),"")</f>
        <v/>
      </c>
      <c r="GZ63" s="15" t="str">
        <f>IF(GZ37,GZ47*(VLOOKUP(GZ$1,Conditions!$A:$CT,MATCH($B63&amp;"_m1",Conditions!$S$1:$CT$1,0)+Conditions!$Q$2,FALSE)*GZ$19+GZ$18*VLOOKUP(GZ$1,Conditions!$A:$CT,MATCH($B63&amp;"_m2",Conditions!$S$1:$CT$1,0)+Conditions!$Q$2,FALSE))+VLOOKUP(GZ$1,Conditions!$A:$CT,MATCH($B63&amp;"_b",Conditions!$S$1:$CT$1,0)+Conditions!$Q$2,FALSE),"")</f>
        <v/>
      </c>
      <c r="HA63" s="15" t="str">
        <f>IF(HA37,HA47*(VLOOKUP(HA$1,Conditions!$A:$CT,MATCH($B63&amp;"_m1",Conditions!$S$1:$CT$1,0)+Conditions!$Q$2,FALSE)*HA$19+HA$18*VLOOKUP(HA$1,Conditions!$A:$CT,MATCH($B63&amp;"_m2",Conditions!$S$1:$CT$1,0)+Conditions!$Q$2,FALSE))+VLOOKUP(HA$1,Conditions!$A:$CT,MATCH($B63&amp;"_b",Conditions!$S$1:$CT$1,0)+Conditions!$Q$2,FALSE),"")</f>
        <v/>
      </c>
      <c r="HB63" s="15" t="str">
        <f>IF(HB37,HB47*(VLOOKUP(HB$1,Conditions!$A:$CT,MATCH($B63&amp;"_m1",Conditions!$S$1:$CT$1,0)+Conditions!$Q$2,FALSE)*HB$19+HB$18*VLOOKUP(HB$1,Conditions!$A:$CT,MATCH($B63&amp;"_m2",Conditions!$S$1:$CT$1,0)+Conditions!$Q$2,FALSE))+VLOOKUP(HB$1,Conditions!$A:$CT,MATCH($B63&amp;"_b",Conditions!$S$1:$CT$1,0)+Conditions!$Q$2,FALSE),"")</f>
        <v/>
      </c>
      <c r="HC63" s="15" t="str">
        <f>IF(HC37,HC47*(VLOOKUP(HC$1,Conditions!$A:$CT,MATCH($B63&amp;"_m1",Conditions!$S$1:$CT$1,0)+Conditions!$Q$2,FALSE)*HC$19+HC$18*VLOOKUP(HC$1,Conditions!$A:$CT,MATCH($B63&amp;"_m2",Conditions!$S$1:$CT$1,0)+Conditions!$Q$2,FALSE))+VLOOKUP(HC$1,Conditions!$A:$CT,MATCH($B63&amp;"_b",Conditions!$S$1:$CT$1,0)+Conditions!$Q$2,FALSE),"")</f>
        <v/>
      </c>
      <c r="HD63" s="15" t="str">
        <f>IF(HD37,HD47*(VLOOKUP(HD$1,Conditions!$A:$CT,MATCH($B63&amp;"_m1",Conditions!$S$1:$CT$1,0)+Conditions!$Q$2,FALSE)*HD$19+HD$18*VLOOKUP(HD$1,Conditions!$A:$CT,MATCH($B63&amp;"_m2",Conditions!$S$1:$CT$1,0)+Conditions!$Q$2,FALSE))+VLOOKUP(HD$1,Conditions!$A:$CT,MATCH($B63&amp;"_b",Conditions!$S$1:$CT$1,0)+Conditions!$Q$2,FALSE),"")</f>
        <v/>
      </c>
      <c r="HE63" s="15" t="str">
        <f>IF(HE37,HE47*(VLOOKUP(HE$1,Conditions!$A:$CT,MATCH($B63&amp;"_m1",Conditions!$S$1:$CT$1,0)+Conditions!$Q$2,FALSE)*HE$19+HE$18*VLOOKUP(HE$1,Conditions!$A:$CT,MATCH($B63&amp;"_m2",Conditions!$S$1:$CT$1,0)+Conditions!$Q$2,FALSE))+VLOOKUP(HE$1,Conditions!$A:$CT,MATCH($B63&amp;"_b",Conditions!$S$1:$CT$1,0)+Conditions!$Q$2,FALSE),"")</f>
        <v/>
      </c>
      <c r="HF63" s="15" t="str">
        <f>IF(HF37,HF47*(VLOOKUP(HF$1,Conditions!$A:$CT,MATCH($B63&amp;"_m1",Conditions!$S$1:$CT$1,0)+Conditions!$Q$2,FALSE)*HF$19+HF$18*VLOOKUP(HF$1,Conditions!$A:$CT,MATCH($B63&amp;"_m2",Conditions!$S$1:$CT$1,0)+Conditions!$Q$2,FALSE))+VLOOKUP(HF$1,Conditions!$A:$CT,MATCH($B63&amp;"_b",Conditions!$S$1:$CT$1,0)+Conditions!$Q$2,FALSE),"")</f>
        <v/>
      </c>
      <c r="HG63" s="15" t="str">
        <f>IF(HG37,HG47*(VLOOKUP(HG$1,Conditions!$A:$CT,MATCH($B63&amp;"_m1",Conditions!$S$1:$CT$1,0)+Conditions!$Q$2,FALSE)*HG$19+HG$18*VLOOKUP(HG$1,Conditions!$A:$CT,MATCH($B63&amp;"_m2",Conditions!$S$1:$CT$1,0)+Conditions!$Q$2,FALSE))+VLOOKUP(HG$1,Conditions!$A:$CT,MATCH($B63&amp;"_b",Conditions!$S$1:$CT$1,0)+Conditions!$Q$2,FALSE),"")</f>
        <v/>
      </c>
      <c r="HH63" s="15" t="str">
        <f>IF(HH37,HH47*(VLOOKUP(HH$1,Conditions!$A:$CT,MATCH($B63&amp;"_m1",Conditions!$S$1:$CT$1,0)+Conditions!$Q$2,FALSE)*HH$19+HH$18*VLOOKUP(HH$1,Conditions!$A:$CT,MATCH($B63&amp;"_m2",Conditions!$S$1:$CT$1,0)+Conditions!$Q$2,FALSE))+VLOOKUP(HH$1,Conditions!$A:$CT,MATCH($B63&amp;"_b",Conditions!$S$1:$CT$1,0)+Conditions!$Q$2,FALSE),"")</f>
        <v/>
      </c>
      <c r="HI63" s="15" t="str">
        <f>IF(HI37,HI47*(VLOOKUP(HI$1,Conditions!$A:$CT,MATCH($B63&amp;"_m1",Conditions!$S$1:$CT$1,0)+Conditions!$Q$2,FALSE)*HI$19+HI$18*VLOOKUP(HI$1,Conditions!$A:$CT,MATCH($B63&amp;"_m2",Conditions!$S$1:$CT$1,0)+Conditions!$Q$2,FALSE))+VLOOKUP(HI$1,Conditions!$A:$CT,MATCH($B63&amp;"_b",Conditions!$S$1:$CT$1,0)+Conditions!$Q$2,FALSE),"")</f>
        <v/>
      </c>
      <c r="HJ63" s="15" t="str">
        <f>IF(HJ37,HJ47*(VLOOKUP(HJ$1,Conditions!$A:$CT,MATCH($B63&amp;"_m1",Conditions!$S$1:$CT$1,0)+Conditions!$Q$2,FALSE)*HJ$19+HJ$18*VLOOKUP(HJ$1,Conditions!$A:$CT,MATCH($B63&amp;"_m2",Conditions!$S$1:$CT$1,0)+Conditions!$Q$2,FALSE))+VLOOKUP(HJ$1,Conditions!$A:$CT,MATCH($B63&amp;"_b",Conditions!$S$1:$CT$1,0)+Conditions!$Q$2,FALSE),"")</f>
        <v/>
      </c>
    </row>
    <row r="64" spans="1:218" s="10" customFormat="1" x14ac:dyDescent="0.2">
      <c r="A64" s="9"/>
      <c r="B64" s="21" t="str">
        <f>CONCATENATE(B38,"_",$C$58)</f>
        <v>diethylether_TCD</v>
      </c>
      <c r="C64" s="11">
        <v>2</v>
      </c>
      <c r="D64" s="11"/>
      <c r="E64" s="15" t="str">
        <f>IF(E38,E48*(VLOOKUP(E$1,Conditions!$A:$CT,MATCH($B64&amp;"_m1",Conditions!$S$1:$CT$1,0)+Conditions!$Q$2,FALSE)*E$19+E$18*VLOOKUP(E$1,Conditions!$A:$CT,MATCH($B64&amp;"_m2",Conditions!$S$1:$CT$1,0)+Conditions!$Q$2,FALSE))+VLOOKUP(E$1,Conditions!$A:$CT,MATCH($B64&amp;"_b",Conditions!$S$1:$CT$1,0)+Conditions!$Q$2,FALSE),"")</f>
        <v/>
      </c>
      <c r="F64" s="15" t="str">
        <f>IF(F38,F48*(VLOOKUP(F$1,Conditions!$A:$CT,MATCH($B64&amp;"_m1",Conditions!$S$1:$CT$1,0)+Conditions!$Q$2,FALSE)*F$19+F$18*VLOOKUP(F$1,Conditions!$A:$CT,MATCH($B64&amp;"_m2",Conditions!$S$1:$CT$1,0)+Conditions!$Q$2,FALSE))+VLOOKUP(F$1,Conditions!$A:$CT,MATCH($B64&amp;"_b",Conditions!$S$1:$CT$1,0)+Conditions!$Q$2,FALSE),"")</f>
        <v/>
      </c>
      <c r="G64" s="15" t="str">
        <f>IF(G38,G48*(VLOOKUP(G$1,Conditions!$A:$CT,MATCH($B64&amp;"_m1",Conditions!$S$1:$CT$1,0)+Conditions!$Q$2,FALSE)*G$19+G$18*VLOOKUP(G$1,Conditions!$A:$CT,MATCH($B64&amp;"_m2",Conditions!$S$1:$CT$1,0)+Conditions!$Q$2,FALSE))+VLOOKUP(G$1,Conditions!$A:$CT,MATCH($B64&amp;"_b",Conditions!$S$1:$CT$1,0)+Conditions!$Q$2,FALSE),"")</f>
        <v/>
      </c>
      <c r="H64" s="15" t="str">
        <f>IF(H38,H48*(VLOOKUP(H$1,Conditions!$A:$CT,MATCH($B64&amp;"_m1",Conditions!$S$1:$CT$1,0)+Conditions!$Q$2,FALSE)*H$19+H$18*VLOOKUP(H$1,Conditions!$A:$CT,MATCH($B64&amp;"_m2",Conditions!$S$1:$CT$1,0)+Conditions!$Q$2,FALSE))+VLOOKUP(H$1,Conditions!$A:$CT,MATCH($B64&amp;"_b",Conditions!$S$1:$CT$1,0)+Conditions!$Q$2,FALSE),"")</f>
        <v/>
      </c>
      <c r="I64" s="15" t="str">
        <f>IF(I38,I48*(VLOOKUP(I$1,Conditions!$A:$CT,MATCH($B64&amp;"_m1",Conditions!$S$1:$CT$1,0)+Conditions!$Q$2,FALSE)*I$19+I$18*VLOOKUP(I$1,Conditions!$A:$CT,MATCH($B64&amp;"_m2",Conditions!$S$1:$CT$1,0)+Conditions!$Q$2,FALSE))+VLOOKUP(I$1,Conditions!$A:$CT,MATCH($B64&amp;"_b",Conditions!$S$1:$CT$1,0)+Conditions!$Q$2,FALSE),"")</f>
        <v/>
      </c>
      <c r="J64" s="15" t="str">
        <f>IF(J38,J48*(VLOOKUP(J$1,Conditions!$A:$CT,MATCH($B64&amp;"_m1",Conditions!$S$1:$CT$1,0)+Conditions!$Q$2,FALSE)*J$19+J$18*VLOOKUP(J$1,Conditions!$A:$CT,MATCH($B64&amp;"_m2",Conditions!$S$1:$CT$1,0)+Conditions!$Q$2,FALSE))+VLOOKUP(J$1,Conditions!$A:$CT,MATCH($B64&amp;"_b",Conditions!$S$1:$CT$1,0)+Conditions!$Q$2,FALSE),"")</f>
        <v/>
      </c>
      <c r="K64" s="15" t="str">
        <f>IF(K38,K48*(VLOOKUP(K$1,Conditions!$A:$CT,MATCH($B64&amp;"_m1",Conditions!$S$1:$CT$1,0)+Conditions!$Q$2,FALSE)*K$19+K$18*VLOOKUP(K$1,Conditions!$A:$CT,MATCH($B64&amp;"_m2",Conditions!$S$1:$CT$1,0)+Conditions!$Q$2,FALSE))+VLOOKUP(K$1,Conditions!$A:$CT,MATCH($B64&amp;"_b",Conditions!$S$1:$CT$1,0)+Conditions!$Q$2,FALSE),"")</f>
        <v/>
      </c>
      <c r="L64" s="15" t="str">
        <f>IF(L38,L48*(VLOOKUP(L$1,Conditions!$A:$CT,MATCH($B64&amp;"_m1",Conditions!$S$1:$CT$1,0)+Conditions!$Q$2,FALSE)*L$19+L$18*VLOOKUP(L$1,Conditions!$A:$CT,MATCH($B64&amp;"_m2",Conditions!$S$1:$CT$1,0)+Conditions!$Q$2,FALSE))+VLOOKUP(L$1,Conditions!$A:$CT,MATCH($B64&amp;"_b",Conditions!$S$1:$CT$1,0)+Conditions!$Q$2,FALSE),"")</f>
        <v/>
      </c>
      <c r="M64" s="15" t="str">
        <f>IF(M38,M48*(VLOOKUP(M$1,Conditions!$A:$CT,MATCH($B64&amp;"_m1",Conditions!$S$1:$CT$1,0)+Conditions!$Q$2,FALSE)*M$19+M$18*VLOOKUP(M$1,Conditions!$A:$CT,MATCH($B64&amp;"_m2",Conditions!$S$1:$CT$1,0)+Conditions!$Q$2,FALSE))+VLOOKUP(M$1,Conditions!$A:$CT,MATCH($B64&amp;"_b",Conditions!$S$1:$CT$1,0)+Conditions!$Q$2,FALSE),"")</f>
        <v/>
      </c>
      <c r="N64" s="15" t="str">
        <f>IF(N38,N48*(VLOOKUP(N$1,Conditions!$A:$CT,MATCH($B64&amp;"_m1",Conditions!$S$1:$CT$1,0)+Conditions!$Q$2,FALSE)*N$19+N$18*VLOOKUP(N$1,Conditions!$A:$CT,MATCH($B64&amp;"_m2",Conditions!$S$1:$CT$1,0)+Conditions!$Q$2,FALSE))+VLOOKUP(N$1,Conditions!$A:$CT,MATCH($B64&amp;"_b",Conditions!$S$1:$CT$1,0)+Conditions!$Q$2,FALSE),"")</f>
        <v/>
      </c>
      <c r="O64" s="15" t="str">
        <f>IF(O38,O48*(VLOOKUP(O$1,Conditions!$A:$CT,MATCH($B64&amp;"_m1",Conditions!$S$1:$CT$1,0)+Conditions!$Q$2,FALSE)*O$19+O$18*VLOOKUP(O$1,Conditions!$A:$CT,MATCH($B64&amp;"_m2",Conditions!$S$1:$CT$1,0)+Conditions!$Q$2,FALSE))+VLOOKUP(O$1,Conditions!$A:$CT,MATCH($B64&amp;"_b",Conditions!$S$1:$CT$1,0)+Conditions!$Q$2,FALSE),"")</f>
        <v/>
      </c>
      <c r="P64" s="15" t="str">
        <f>IF(P38,P48*(VLOOKUP(P$1,Conditions!$A:$CT,MATCH($B64&amp;"_m1",Conditions!$S$1:$CT$1,0)+Conditions!$Q$2,FALSE)*P$19+P$18*VLOOKUP(P$1,Conditions!$A:$CT,MATCH($B64&amp;"_m2",Conditions!$S$1:$CT$1,0)+Conditions!$Q$2,FALSE))+VLOOKUP(P$1,Conditions!$A:$CT,MATCH($B64&amp;"_b",Conditions!$S$1:$CT$1,0)+Conditions!$Q$2,FALSE),"")</f>
        <v/>
      </c>
      <c r="Q64" s="15" t="str">
        <f>IF(Q38,Q48*(VLOOKUP(Q$1,Conditions!$A:$CT,MATCH($B64&amp;"_m1",Conditions!$S$1:$CT$1,0)+Conditions!$Q$2,FALSE)*Q$19+Q$18*VLOOKUP(Q$1,Conditions!$A:$CT,MATCH($B64&amp;"_m2",Conditions!$S$1:$CT$1,0)+Conditions!$Q$2,FALSE))+VLOOKUP(Q$1,Conditions!$A:$CT,MATCH($B64&amp;"_b",Conditions!$S$1:$CT$1,0)+Conditions!$Q$2,FALSE),"")</f>
        <v/>
      </c>
      <c r="R64" s="15" t="str">
        <f>IF(R38,R48*(VLOOKUP(R$1,Conditions!$A:$CT,MATCH($B64&amp;"_m1",Conditions!$S$1:$CT$1,0)+Conditions!$Q$2,FALSE)*R$19+R$18*VLOOKUP(R$1,Conditions!$A:$CT,MATCH($B64&amp;"_m2",Conditions!$S$1:$CT$1,0)+Conditions!$Q$2,FALSE))+VLOOKUP(R$1,Conditions!$A:$CT,MATCH($B64&amp;"_b",Conditions!$S$1:$CT$1,0)+Conditions!$Q$2,FALSE),"")</f>
        <v/>
      </c>
      <c r="S64" s="15" t="str">
        <f>IF(S38,S48*(VLOOKUP(S$1,Conditions!$A:$CT,MATCH($B64&amp;"_m1",Conditions!$S$1:$CT$1,0)+Conditions!$Q$2,FALSE)*S$19+S$18*VLOOKUP(S$1,Conditions!$A:$CT,MATCH($B64&amp;"_m2",Conditions!$S$1:$CT$1,0)+Conditions!$Q$2,FALSE))+VLOOKUP(S$1,Conditions!$A:$CT,MATCH($B64&amp;"_b",Conditions!$S$1:$CT$1,0)+Conditions!$Q$2,FALSE),"")</f>
        <v/>
      </c>
      <c r="T64" s="15" t="str">
        <f>IF(T38,T48*(VLOOKUP(T$1,Conditions!$A:$CT,MATCH($B64&amp;"_m1",Conditions!$S$1:$CT$1,0)+Conditions!$Q$2,FALSE)*T$19+T$18*VLOOKUP(T$1,Conditions!$A:$CT,MATCH($B64&amp;"_m2",Conditions!$S$1:$CT$1,0)+Conditions!$Q$2,FALSE))+VLOOKUP(T$1,Conditions!$A:$CT,MATCH($B64&amp;"_b",Conditions!$S$1:$CT$1,0)+Conditions!$Q$2,FALSE),"")</f>
        <v/>
      </c>
      <c r="U64" s="15" t="str">
        <f>IF(U38,U48*(VLOOKUP(U$1,Conditions!$A:$CT,MATCH($B64&amp;"_m1",Conditions!$S$1:$CT$1,0)+Conditions!$Q$2,FALSE)*U$19+U$18*VLOOKUP(U$1,Conditions!$A:$CT,MATCH($B64&amp;"_m2",Conditions!$S$1:$CT$1,0)+Conditions!$Q$2,FALSE))+VLOOKUP(U$1,Conditions!$A:$CT,MATCH($B64&amp;"_b",Conditions!$S$1:$CT$1,0)+Conditions!$Q$2,FALSE),"")</f>
        <v/>
      </c>
      <c r="V64" s="15" t="str">
        <f>IF(V38,V48*(VLOOKUP(V$1,Conditions!$A:$CT,MATCH($B64&amp;"_m1",Conditions!$S$1:$CT$1,0)+Conditions!$Q$2,FALSE)*V$19+V$18*VLOOKUP(V$1,Conditions!$A:$CT,MATCH($B64&amp;"_m2",Conditions!$S$1:$CT$1,0)+Conditions!$Q$2,FALSE))+VLOOKUP(V$1,Conditions!$A:$CT,MATCH($B64&amp;"_b",Conditions!$S$1:$CT$1,0)+Conditions!$Q$2,FALSE),"")</f>
        <v/>
      </c>
      <c r="W64" s="15" t="str">
        <f>IF(W38,W48*(VLOOKUP(W$1,Conditions!$A:$CT,MATCH($B64&amp;"_m1",Conditions!$S$1:$CT$1,0)+Conditions!$Q$2,FALSE)*W$19+W$18*VLOOKUP(W$1,Conditions!$A:$CT,MATCH($B64&amp;"_m2",Conditions!$S$1:$CT$1,0)+Conditions!$Q$2,FALSE))+VLOOKUP(W$1,Conditions!$A:$CT,MATCH($B64&amp;"_b",Conditions!$S$1:$CT$1,0)+Conditions!$Q$2,FALSE),"")</f>
        <v/>
      </c>
      <c r="X64" s="15">
        <f>IF(X38,X48*(VLOOKUP(X$1,Conditions!$A:$CT,MATCH($B64&amp;"_m1",Conditions!$S$1:$CT$1,0)+Conditions!$Q$2,FALSE)*X$19+X$18*VLOOKUP(X$1,Conditions!$A:$CT,MATCH($B64&amp;"_m2",Conditions!$S$1:$CT$1,0)+Conditions!$Q$2,FALSE))+VLOOKUP(X$1,Conditions!$A:$CT,MATCH($B64&amp;"_b",Conditions!$S$1:$CT$1,0)+Conditions!$Q$2,FALSE),"")</f>
        <v>2.4716051812075347E-5</v>
      </c>
      <c r="Y64" s="15">
        <f>IF(Y38,Y48*(VLOOKUP(Y$1,Conditions!$A:$CT,MATCH($B64&amp;"_m1",Conditions!$S$1:$CT$1,0)+Conditions!$Q$2,FALSE)*Y$19+Y$18*VLOOKUP(Y$1,Conditions!$A:$CT,MATCH($B64&amp;"_m2",Conditions!$S$1:$CT$1,0)+Conditions!$Q$2,FALSE))+VLOOKUP(Y$1,Conditions!$A:$CT,MATCH($B64&amp;"_b",Conditions!$S$1:$CT$1,0)+Conditions!$Q$2,FALSE),"")</f>
        <v>2.4701354086987358E-5</v>
      </c>
      <c r="Z64" s="15">
        <f>IF(Z38,Z48*(VLOOKUP(Z$1,Conditions!$A:$CT,MATCH($B64&amp;"_m1",Conditions!$S$1:$CT$1,0)+Conditions!$Q$2,FALSE)*Z$19+Z$18*VLOOKUP(Z$1,Conditions!$A:$CT,MATCH($B64&amp;"_m2",Conditions!$S$1:$CT$1,0)+Conditions!$Q$2,FALSE))+VLOOKUP(Z$1,Conditions!$A:$CT,MATCH($B64&amp;"_b",Conditions!$S$1:$CT$1,0)+Conditions!$Q$2,FALSE),"")</f>
        <v>2.4696999205479806E-5</v>
      </c>
      <c r="AA64" s="15" t="str">
        <f>IF(AA38,AA48*(VLOOKUP(AA$1,Conditions!$A:$CT,MATCH($B64&amp;"_m1",Conditions!$S$1:$CT$1,0)+Conditions!$Q$2,FALSE)*AA$19+AA$18*VLOOKUP(AA$1,Conditions!$A:$CT,MATCH($B64&amp;"_m2",Conditions!$S$1:$CT$1,0)+Conditions!$Q$2,FALSE))+VLOOKUP(AA$1,Conditions!$A:$CT,MATCH($B64&amp;"_b",Conditions!$S$1:$CT$1,0)+Conditions!$Q$2,FALSE),"")</f>
        <v/>
      </c>
      <c r="AB64" s="15" t="str">
        <f>IF(AB38,AB48*(VLOOKUP(AB$1,Conditions!$A:$CT,MATCH($B64&amp;"_m1",Conditions!$S$1:$CT$1,0)+Conditions!$Q$2,FALSE)*AB$19+AB$18*VLOOKUP(AB$1,Conditions!$A:$CT,MATCH($B64&amp;"_m2",Conditions!$S$1:$CT$1,0)+Conditions!$Q$2,FALSE))+VLOOKUP(AB$1,Conditions!$A:$CT,MATCH($B64&amp;"_b",Conditions!$S$1:$CT$1,0)+Conditions!$Q$2,FALSE),"")</f>
        <v/>
      </c>
      <c r="AC64" s="15" t="str">
        <f>IF(AC38,AC48*(VLOOKUP(AC$1,Conditions!$A:$CT,MATCH($B64&amp;"_m1",Conditions!$S$1:$CT$1,0)+Conditions!$Q$2,FALSE)*AC$19+AC$18*VLOOKUP(AC$1,Conditions!$A:$CT,MATCH($B64&amp;"_m2",Conditions!$S$1:$CT$1,0)+Conditions!$Q$2,FALSE))+VLOOKUP(AC$1,Conditions!$A:$CT,MATCH($B64&amp;"_b",Conditions!$S$1:$CT$1,0)+Conditions!$Q$2,FALSE),"")</f>
        <v/>
      </c>
      <c r="AD64" s="15" t="str">
        <f>IF(AD38,AD48*(VLOOKUP(AD$1,Conditions!$A:$CT,MATCH($B64&amp;"_m1",Conditions!$S$1:$CT$1,0)+Conditions!$Q$2,FALSE)*AD$19+AD$18*VLOOKUP(AD$1,Conditions!$A:$CT,MATCH($B64&amp;"_m2",Conditions!$S$1:$CT$1,0)+Conditions!$Q$2,FALSE))+VLOOKUP(AD$1,Conditions!$A:$CT,MATCH($B64&amp;"_b",Conditions!$S$1:$CT$1,0)+Conditions!$Q$2,FALSE),"")</f>
        <v/>
      </c>
      <c r="AE64" s="15" t="str">
        <f>IF(AE38,AE48*(VLOOKUP(AE$1,Conditions!$A:$CT,MATCH($B64&amp;"_m1",Conditions!$S$1:$CT$1,0)+Conditions!$Q$2,FALSE)*AE$19+AE$18*VLOOKUP(AE$1,Conditions!$A:$CT,MATCH($B64&amp;"_m2",Conditions!$S$1:$CT$1,0)+Conditions!$Q$2,FALSE))+VLOOKUP(AE$1,Conditions!$A:$CT,MATCH($B64&amp;"_b",Conditions!$S$1:$CT$1,0)+Conditions!$Q$2,FALSE),"")</f>
        <v/>
      </c>
      <c r="AF64" s="15" t="str">
        <f>IF(AF38,AF48*(VLOOKUP(AF$1,Conditions!$A:$CT,MATCH($B64&amp;"_m1",Conditions!$S$1:$CT$1,0)+Conditions!$Q$2,FALSE)*AF$19+AF$18*VLOOKUP(AF$1,Conditions!$A:$CT,MATCH($B64&amp;"_m2",Conditions!$S$1:$CT$1,0)+Conditions!$Q$2,FALSE))+VLOOKUP(AF$1,Conditions!$A:$CT,MATCH($B64&amp;"_b",Conditions!$S$1:$CT$1,0)+Conditions!$Q$2,FALSE),"")</f>
        <v/>
      </c>
      <c r="AG64" s="15" t="str">
        <f>IF(AG38,AG48*(VLOOKUP(AG$1,Conditions!$A:$CT,MATCH($B64&amp;"_m1",Conditions!$S$1:$CT$1,0)+Conditions!$Q$2,FALSE)*AG$19+AG$18*VLOOKUP(AG$1,Conditions!$A:$CT,MATCH($B64&amp;"_m2",Conditions!$S$1:$CT$1,0)+Conditions!$Q$2,FALSE))+VLOOKUP(AG$1,Conditions!$A:$CT,MATCH($B64&amp;"_b",Conditions!$S$1:$CT$1,0)+Conditions!$Q$2,FALSE),"")</f>
        <v/>
      </c>
      <c r="AH64" s="15" t="str">
        <f>IF(AH38,AH48*(VLOOKUP(AH$1,Conditions!$A:$CT,MATCH($B64&amp;"_m1",Conditions!$S$1:$CT$1,0)+Conditions!$Q$2,FALSE)*AH$19+AH$18*VLOOKUP(AH$1,Conditions!$A:$CT,MATCH($B64&amp;"_m2",Conditions!$S$1:$CT$1,0)+Conditions!$Q$2,FALSE))+VLOOKUP(AH$1,Conditions!$A:$CT,MATCH($B64&amp;"_b",Conditions!$S$1:$CT$1,0)+Conditions!$Q$2,FALSE),"")</f>
        <v/>
      </c>
      <c r="AI64" s="15" t="str">
        <f>IF(AI38,AI48*(VLOOKUP(AI$1,Conditions!$A:$CT,MATCH($B64&amp;"_m1",Conditions!$S$1:$CT$1,0)+Conditions!$Q$2,FALSE)*AI$19+AI$18*VLOOKUP(AI$1,Conditions!$A:$CT,MATCH($B64&amp;"_m2",Conditions!$S$1:$CT$1,0)+Conditions!$Q$2,FALSE))+VLOOKUP(AI$1,Conditions!$A:$CT,MATCH($B64&amp;"_b",Conditions!$S$1:$CT$1,0)+Conditions!$Q$2,FALSE),"")</f>
        <v/>
      </c>
      <c r="AJ64" s="15" t="str">
        <f>IF(AJ38,AJ48*(VLOOKUP(AJ$1,Conditions!$A:$CT,MATCH($B64&amp;"_m1",Conditions!$S$1:$CT$1,0)+Conditions!$Q$2,FALSE)*AJ$19+AJ$18*VLOOKUP(AJ$1,Conditions!$A:$CT,MATCH($B64&amp;"_m2",Conditions!$S$1:$CT$1,0)+Conditions!$Q$2,FALSE))+VLOOKUP(AJ$1,Conditions!$A:$CT,MATCH($B64&amp;"_b",Conditions!$S$1:$CT$1,0)+Conditions!$Q$2,FALSE),"")</f>
        <v/>
      </c>
      <c r="AK64" s="15" t="str">
        <f>IF(AK38,AK48*(VLOOKUP(AK$1,Conditions!$A:$CT,MATCH($B64&amp;"_m1",Conditions!$S$1:$CT$1,0)+Conditions!$Q$2,FALSE)*AK$19+AK$18*VLOOKUP(AK$1,Conditions!$A:$CT,MATCH($B64&amp;"_m2",Conditions!$S$1:$CT$1,0)+Conditions!$Q$2,FALSE))+VLOOKUP(AK$1,Conditions!$A:$CT,MATCH($B64&amp;"_b",Conditions!$S$1:$CT$1,0)+Conditions!$Q$2,FALSE),"")</f>
        <v/>
      </c>
      <c r="AL64" s="15" t="str">
        <f>IF(AL38,AL48*(VLOOKUP(AL$1,Conditions!$A:$CT,MATCH($B64&amp;"_m1",Conditions!$S$1:$CT$1,0)+Conditions!$Q$2,FALSE)*AL$19+AL$18*VLOOKUP(AL$1,Conditions!$A:$CT,MATCH($B64&amp;"_m2",Conditions!$S$1:$CT$1,0)+Conditions!$Q$2,FALSE))+VLOOKUP(AL$1,Conditions!$A:$CT,MATCH($B64&amp;"_b",Conditions!$S$1:$CT$1,0)+Conditions!$Q$2,FALSE),"")</f>
        <v/>
      </c>
      <c r="AM64" s="15" t="str">
        <f>IF(AM38,AM48*(VLOOKUP(AM$1,Conditions!$A:$CT,MATCH($B64&amp;"_m1",Conditions!$S$1:$CT$1,0)+Conditions!$Q$2,FALSE)*AM$19+AM$18*VLOOKUP(AM$1,Conditions!$A:$CT,MATCH($B64&amp;"_m2",Conditions!$S$1:$CT$1,0)+Conditions!$Q$2,FALSE))+VLOOKUP(AM$1,Conditions!$A:$CT,MATCH($B64&amp;"_b",Conditions!$S$1:$CT$1,0)+Conditions!$Q$2,FALSE),"")</f>
        <v/>
      </c>
      <c r="AN64" s="15" t="str">
        <f>IF(AN38,AN48*(VLOOKUP(AN$1,Conditions!$A:$CT,MATCH($B64&amp;"_m1",Conditions!$S$1:$CT$1,0)+Conditions!$Q$2,FALSE)*AN$19+AN$18*VLOOKUP(AN$1,Conditions!$A:$CT,MATCH($B64&amp;"_m2",Conditions!$S$1:$CT$1,0)+Conditions!$Q$2,FALSE))+VLOOKUP(AN$1,Conditions!$A:$CT,MATCH($B64&amp;"_b",Conditions!$S$1:$CT$1,0)+Conditions!$Q$2,FALSE),"")</f>
        <v/>
      </c>
      <c r="AO64" s="15" t="str">
        <f>IF(AO38,AO48*(VLOOKUP(AO$1,Conditions!$A:$CT,MATCH($B64&amp;"_m1",Conditions!$S$1:$CT$1,0)+Conditions!$Q$2,FALSE)*AO$19+AO$18*VLOOKUP(AO$1,Conditions!$A:$CT,MATCH($B64&amp;"_m2",Conditions!$S$1:$CT$1,0)+Conditions!$Q$2,FALSE))+VLOOKUP(AO$1,Conditions!$A:$CT,MATCH($B64&amp;"_b",Conditions!$S$1:$CT$1,0)+Conditions!$Q$2,FALSE),"")</f>
        <v/>
      </c>
      <c r="AP64" s="15" t="str">
        <f>IF(AP38,AP48*(VLOOKUP(AP$1,Conditions!$A:$CT,MATCH($B64&amp;"_m1",Conditions!$S$1:$CT$1,0)+Conditions!$Q$2,FALSE)*AP$19+AP$18*VLOOKUP(AP$1,Conditions!$A:$CT,MATCH($B64&amp;"_m2",Conditions!$S$1:$CT$1,0)+Conditions!$Q$2,FALSE))+VLOOKUP(AP$1,Conditions!$A:$CT,MATCH($B64&amp;"_b",Conditions!$S$1:$CT$1,0)+Conditions!$Q$2,FALSE),"")</f>
        <v/>
      </c>
      <c r="AQ64" s="15" t="str">
        <f>IF(AQ38,AQ48*(VLOOKUP(AQ$1,Conditions!$A:$CT,MATCH($B64&amp;"_m1",Conditions!$S$1:$CT$1,0)+Conditions!$Q$2,FALSE)*AQ$19+AQ$18*VLOOKUP(AQ$1,Conditions!$A:$CT,MATCH($B64&amp;"_m2",Conditions!$S$1:$CT$1,0)+Conditions!$Q$2,FALSE))+VLOOKUP(AQ$1,Conditions!$A:$CT,MATCH($B64&amp;"_b",Conditions!$S$1:$CT$1,0)+Conditions!$Q$2,FALSE),"")</f>
        <v/>
      </c>
      <c r="AR64" s="15" t="str">
        <f>IF(AR38,AR48*(VLOOKUP(AR$1,Conditions!$A:$CT,MATCH($B64&amp;"_m1",Conditions!$S$1:$CT$1,0)+Conditions!$Q$2,FALSE)*AR$19+AR$18*VLOOKUP(AR$1,Conditions!$A:$CT,MATCH($B64&amp;"_m2",Conditions!$S$1:$CT$1,0)+Conditions!$Q$2,FALSE))+VLOOKUP(AR$1,Conditions!$A:$CT,MATCH($B64&amp;"_b",Conditions!$S$1:$CT$1,0)+Conditions!$Q$2,FALSE),"")</f>
        <v/>
      </c>
      <c r="AS64" s="15" t="str">
        <f>IF(AS38,AS48*(VLOOKUP(AS$1,Conditions!$A:$CT,MATCH($B64&amp;"_m1",Conditions!$S$1:$CT$1,0)+Conditions!$Q$2,FALSE)*AS$19+AS$18*VLOOKUP(AS$1,Conditions!$A:$CT,MATCH($B64&amp;"_m2",Conditions!$S$1:$CT$1,0)+Conditions!$Q$2,FALSE))+VLOOKUP(AS$1,Conditions!$A:$CT,MATCH($B64&amp;"_b",Conditions!$S$1:$CT$1,0)+Conditions!$Q$2,FALSE),"")</f>
        <v/>
      </c>
      <c r="AT64" s="15" t="str">
        <f>IF(AT38,AT48*(VLOOKUP(AT$1,Conditions!$A:$CT,MATCH($B64&amp;"_m1",Conditions!$S$1:$CT$1,0)+Conditions!$Q$2,FALSE)*AT$19+AT$18*VLOOKUP(AT$1,Conditions!$A:$CT,MATCH($B64&amp;"_m2",Conditions!$S$1:$CT$1,0)+Conditions!$Q$2,FALSE))+VLOOKUP(AT$1,Conditions!$A:$CT,MATCH($B64&amp;"_b",Conditions!$S$1:$CT$1,0)+Conditions!$Q$2,FALSE),"")</f>
        <v/>
      </c>
      <c r="AU64" s="15" t="str">
        <f>IF(AU38,AU48*(VLOOKUP(AU$1,Conditions!$A:$CT,MATCH($B64&amp;"_m1",Conditions!$S$1:$CT$1,0)+Conditions!$Q$2,FALSE)*AU$19+AU$18*VLOOKUP(AU$1,Conditions!$A:$CT,MATCH($B64&amp;"_m2",Conditions!$S$1:$CT$1,0)+Conditions!$Q$2,FALSE))+VLOOKUP(AU$1,Conditions!$A:$CT,MATCH($B64&amp;"_b",Conditions!$S$1:$CT$1,0)+Conditions!$Q$2,FALSE),"")</f>
        <v/>
      </c>
      <c r="AV64" s="15" t="str">
        <f>IF(AV38,AV48*(VLOOKUP(AV$1,Conditions!$A:$CT,MATCH($B64&amp;"_m1",Conditions!$S$1:$CT$1,0)+Conditions!$Q$2,FALSE)*AV$19+AV$18*VLOOKUP(AV$1,Conditions!$A:$CT,MATCH($B64&amp;"_m2",Conditions!$S$1:$CT$1,0)+Conditions!$Q$2,FALSE))+VLOOKUP(AV$1,Conditions!$A:$CT,MATCH($B64&amp;"_b",Conditions!$S$1:$CT$1,0)+Conditions!$Q$2,FALSE),"")</f>
        <v/>
      </c>
      <c r="AW64" s="15" t="str">
        <f>IF(AW38,AW48*(VLOOKUP(AW$1,Conditions!$A:$CT,MATCH($B64&amp;"_m1",Conditions!$S$1:$CT$1,0)+Conditions!$Q$2,FALSE)*AW$19+AW$18*VLOOKUP(AW$1,Conditions!$A:$CT,MATCH($B64&amp;"_m2",Conditions!$S$1:$CT$1,0)+Conditions!$Q$2,FALSE))+VLOOKUP(AW$1,Conditions!$A:$CT,MATCH($B64&amp;"_b",Conditions!$S$1:$CT$1,0)+Conditions!$Q$2,FALSE),"")</f>
        <v/>
      </c>
      <c r="AX64" s="15" t="str">
        <f>IF(AX38,AX48*(VLOOKUP(AX$1,Conditions!$A:$CT,MATCH($B64&amp;"_m1",Conditions!$S$1:$CT$1,0)+Conditions!$Q$2,FALSE)*AX$19+AX$18*VLOOKUP(AX$1,Conditions!$A:$CT,MATCH($B64&amp;"_m2",Conditions!$S$1:$CT$1,0)+Conditions!$Q$2,FALSE))+VLOOKUP(AX$1,Conditions!$A:$CT,MATCH($B64&amp;"_b",Conditions!$S$1:$CT$1,0)+Conditions!$Q$2,FALSE),"")</f>
        <v/>
      </c>
      <c r="AY64" s="15" t="str">
        <f>IF(AY38,AY48*(VLOOKUP(AY$1,Conditions!$A:$CT,MATCH($B64&amp;"_m1",Conditions!$S$1:$CT$1,0)+Conditions!$Q$2,FALSE)*AY$19+AY$18*VLOOKUP(AY$1,Conditions!$A:$CT,MATCH($B64&amp;"_m2",Conditions!$S$1:$CT$1,0)+Conditions!$Q$2,FALSE))+VLOOKUP(AY$1,Conditions!$A:$CT,MATCH($B64&amp;"_b",Conditions!$S$1:$CT$1,0)+Conditions!$Q$2,FALSE),"")</f>
        <v/>
      </c>
      <c r="AZ64" s="15" t="str">
        <f>IF(AZ38,AZ48*(VLOOKUP(AZ$1,Conditions!$A:$CT,MATCH($B64&amp;"_m1",Conditions!$S$1:$CT$1,0)+Conditions!$Q$2,FALSE)*AZ$19+AZ$18*VLOOKUP(AZ$1,Conditions!$A:$CT,MATCH($B64&amp;"_m2",Conditions!$S$1:$CT$1,0)+Conditions!$Q$2,FALSE))+VLOOKUP(AZ$1,Conditions!$A:$CT,MATCH($B64&amp;"_b",Conditions!$S$1:$CT$1,0)+Conditions!$Q$2,FALSE),"")</f>
        <v/>
      </c>
      <c r="BA64" s="15" t="str">
        <f>IF(BA38,BA48*(VLOOKUP(BA$1,Conditions!$A:$CT,MATCH($B64&amp;"_m1",Conditions!$S$1:$CT$1,0)+Conditions!$Q$2,FALSE)*BA$19+BA$18*VLOOKUP(BA$1,Conditions!$A:$CT,MATCH($B64&amp;"_m2",Conditions!$S$1:$CT$1,0)+Conditions!$Q$2,FALSE))+VLOOKUP(BA$1,Conditions!$A:$CT,MATCH($B64&amp;"_b",Conditions!$S$1:$CT$1,0)+Conditions!$Q$2,FALSE),"")</f>
        <v/>
      </c>
      <c r="BB64" s="15" t="str">
        <f>IF(BB38,BB48*(VLOOKUP(BB$1,Conditions!$A:$CT,MATCH($B64&amp;"_m1",Conditions!$S$1:$CT$1,0)+Conditions!$Q$2,FALSE)*BB$19+BB$18*VLOOKUP(BB$1,Conditions!$A:$CT,MATCH($B64&amp;"_m2",Conditions!$S$1:$CT$1,0)+Conditions!$Q$2,FALSE))+VLOOKUP(BB$1,Conditions!$A:$CT,MATCH($B64&amp;"_b",Conditions!$S$1:$CT$1,0)+Conditions!$Q$2,FALSE),"")</f>
        <v/>
      </c>
      <c r="BC64" s="15" t="str">
        <f>IF(BC38,BC48*(VLOOKUP(BC$1,Conditions!$A:$CT,MATCH($B64&amp;"_m1",Conditions!$S$1:$CT$1,0)+Conditions!$Q$2,FALSE)*BC$19+BC$18*VLOOKUP(BC$1,Conditions!$A:$CT,MATCH($B64&amp;"_m2",Conditions!$S$1:$CT$1,0)+Conditions!$Q$2,FALSE))+VLOOKUP(BC$1,Conditions!$A:$CT,MATCH($B64&amp;"_b",Conditions!$S$1:$CT$1,0)+Conditions!$Q$2,FALSE),"")</f>
        <v/>
      </c>
      <c r="BD64" s="15" t="str">
        <f>IF(BD38,BD48*(VLOOKUP(BD$1,Conditions!$A:$CT,MATCH($B64&amp;"_m1",Conditions!$S$1:$CT$1,0)+Conditions!$Q$2,FALSE)*BD$19+BD$18*VLOOKUP(BD$1,Conditions!$A:$CT,MATCH($B64&amp;"_m2",Conditions!$S$1:$CT$1,0)+Conditions!$Q$2,FALSE))+VLOOKUP(BD$1,Conditions!$A:$CT,MATCH($B64&amp;"_b",Conditions!$S$1:$CT$1,0)+Conditions!$Q$2,FALSE),"")</f>
        <v/>
      </c>
      <c r="BE64" s="15" t="str">
        <f>IF(BE38,BE48*(VLOOKUP(BE$1,Conditions!$A:$CT,MATCH($B64&amp;"_m1",Conditions!$S$1:$CT$1,0)+Conditions!$Q$2,FALSE)*BE$19+BE$18*VLOOKUP(BE$1,Conditions!$A:$CT,MATCH($B64&amp;"_m2",Conditions!$S$1:$CT$1,0)+Conditions!$Q$2,FALSE))+VLOOKUP(BE$1,Conditions!$A:$CT,MATCH($B64&amp;"_b",Conditions!$S$1:$CT$1,0)+Conditions!$Q$2,FALSE),"")</f>
        <v/>
      </c>
      <c r="BF64" s="15" t="str">
        <f>IF(BF38,BF48*(VLOOKUP(BF$1,Conditions!$A:$CT,MATCH($B64&amp;"_m1",Conditions!$S$1:$CT$1,0)+Conditions!$Q$2,FALSE)*BF$19+BF$18*VLOOKUP(BF$1,Conditions!$A:$CT,MATCH($B64&amp;"_m2",Conditions!$S$1:$CT$1,0)+Conditions!$Q$2,FALSE))+VLOOKUP(BF$1,Conditions!$A:$CT,MATCH($B64&amp;"_b",Conditions!$S$1:$CT$1,0)+Conditions!$Q$2,FALSE),"")</f>
        <v/>
      </c>
      <c r="BG64" s="15" t="str">
        <f>IF(BG38,BG48*(VLOOKUP(BG$1,Conditions!$A:$CT,MATCH($B64&amp;"_m1",Conditions!$S$1:$CT$1,0)+Conditions!$Q$2,FALSE)*BG$19+BG$18*VLOOKUP(BG$1,Conditions!$A:$CT,MATCH($B64&amp;"_m2",Conditions!$S$1:$CT$1,0)+Conditions!$Q$2,FALSE))+VLOOKUP(BG$1,Conditions!$A:$CT,MATCH($B64&amp;"_b",Conditions!$S$1:$CT$1,0)+Conditions!$Q$2,FALSE),"")</f>
        <v/>
      </c>
      <c r="BH64" s="15" t="str">
        <f>IF(BH38,BH48*(VLOOKUP(BH$1,Conditions!$A:$CT,MATCH($B64&amp;"_m1",Conditions!$S$1:$CT$1,0)+Conditions!$Q$2,FALSE)*BH$19+BH$18*VLOOKUP(BH$1,Conditions!$A:$CT,MATCH($B64&amp;"_m2",Conditions!$S$1:$CT$1,0)+Conditions!$Q$2,FALSE))+VLOOKUP(BH$1,Conditions!$A:$CT,MATCH($B64&amp;"_b",Conditions!$S$1:$CT$1,0)+Conditions!$Q$2,FALSE),"")</f>
        <v/>
      </c>
      <c r="BI64" s="15" t="str">
        <f>IF(BI38,BI48*(VLOOKUP(BI$1,Conditions!$A:$CT,MATCH($B64&amp;"_m1",Conditions!$S$1:$CT$1,0)+Conditions!$Q$2,FALSE)*BI$19+BI$18*VLOOKUP(BI$1,Conditions!$A:$CT,MATCH($B64&amp;"_m2",Conditions!$S$1:$CT$1,0)+Conditions!$Q$2,FALSE))+VLOOKUP(BI$1,Conditions!$A:$CT,MATCH($B64&amp;"_b",Conditions!$S$1:$CT$1,0)+Conditions!$Q$2,FALSE),"")</f>
        <v/>
      </c>
      <c r="BJ64" s="15" t="str">
        <f>IF(BJ38,BJ48*(VLOOKUP(BJ$1,Conditions!$A:$CT,MATCH($B64&amp;"_m1",Conditions!$S$1:$CT$1,0)+Conditions!$Q$2,FALSE)*BJ$19+BJ$18*VLOOKUP(BJ$1,Conditions!$A:$CT,MATCH($B64&amp;"_m2",Conditions!$S$1:$CT$1,0)+Conditions!$Q$2,FALSE))+VLOOKUP(BJ$1,Conditions!$A:$CT,MATCH($B64&amp;"_b",Conditions!$S$1:$CT$1,0)+Conditions!$Q$2,FALSE),"")</f>
        <v/>
      </c>
      <c r="BK64" s="15" t="str">
        <f>IF(BK38,BK48*(VLOOKUP(BK$1,Conditions!$A:$CT,MATCH($B64&amp;"_m1",Conditions!$S$1:$CT$1,0)+Conditions!$Q$2,FALSE)*BK$19+BK$18*VLOOKUP(BK$1,Conditions!$A:$CT,MATCH($B64&amp;"_m2",Conditions!$S$1:$CT$1,0)+Conditions!$Q$2,FALSE))+VLOOKUP(BK$1,Conditions!$A:$CT,MATCH($B64&amp;"_b",Conditions!$S$1:$CT$1,0)+Conditions!$Q$2,FALSE),"")</f>
        <v/>
      </c>
      <c r="BL64" s="15" t="str">
        <f>IF(BL38,BL48*(VLOOKUP(BL$1,Conditions!$A:$CT,MATCH($B64&amp;"_m1",Conditions!$S$1:$CT$1,0)+Conditions!$Q$2,FALSE)*BL$19+BL$18*VLOOKUP(BL$1,Conditions!$A:$CT,MATCH($B64&amp;"_m2",Conditions!$S$1:$CT$1,0)+Conditions!$Q$2,FALSE))+VLOOKUP(BL$1,Conditions!$A:$CT,MATCH($B64&amp;"_b",Conditions!$S$1:$CT$1,0)+Conditions!$Q$2,FALSE),"")</f>
        <v/>
      </c>
      <c r="BM64" s="15" t="str">
        <f>IF(BM38,BM48*(VLOOKUP(BM$1,Conditions!$A:$CT,MATCH($B64&amp;"_m1",Conditions!$S$1:$CT$1,0)+Conditions!$Q$2,FALSE)*BM$19+BM$18*VLOOKUP(BM$1,Conditions!$A:$CT,MATCH($B64&amp;"_m2",Conditions!$S$1:$CT$1,0)+Conditions!$Q$2,FALSE))+VLOOKUP(BM$1,Conditions!$A:$CT,MATCH($B64&amp;"_b",Conditions!$S$1:$CT$1,0)+Conditions!$Q$2,FALSE),"")</f>
        <v/>
      </c>
      <c r="BN64" s="15" t="str">
        <f>IF(BN38,BN48*(VLOOKUP(BN$1,Conditions!$A:$CT,MATCH($B64&amp;"_m1",Conditions!$S$1:$CT$1,0)+Conditions!$Q$2,FALSE)*BN$19+BN$18*VLOOKUP(BN$1,Conditions!$A:$CT,MATCH($B64&amp;"_m2",Conditions!$S$1:$CT$1,0)+Conditions!$Q$2,FALSE))+VLOOKUP(BN$1,Conditions!$A:$CT,MATCH($B64&amp;"_b",Conditions!$S$1:$CT$1,0)+Conditions!$Q$2,FALSE),"")</f>
        <v/>
      </c>
      <c r="BO64" s="15" t="str">
        <f>IF(BO38,BO48*(VLOOKUP(BO$1,Conditions!$A:$CT,MATCH($B64&amp;"_m1",Conditions!$S$1:$CT$1,0)+Conditions!$Q$2,FALSE)*BO$19+BO$18*VLOOKUP(BO$1,Conditions!$A:$CT,MATCH($B64&amp;"_m2",Conditions!$S$1:$CT$1,0)+Conditions!$Q$2,FALSE))+VLOOKUP(BO$1,Conditions!$A:$CT,MATCH($B64&amp;"_b",Conditions!$S$1:$CT$1,0)+Conditions!$Q$2,FALSE),"")</f>
        <v/>
      </c>
      <c r="BP64" s="15" t="str">
        <f>IF(BP38,BP48*(VLOOKUP(BP$1,Conditions!$A:$CT,MATCH($B64&amp;"_m1",Conditions!$S$1:$CT$1,0)+Conditions!$Q$2,FALSE)*BP$19+BP$18*VLOOKUP(BP$1,Conditions!$A:$CT,MATCH($B64&amp;"_m2",Conditions!$S$1:$CT$1,0)+Conditions!$Q$2,FALSE))+VLOOKUP(BP$1,Conditions!$A:$CT,MATCH($B64&amp;"_b",Conditions!$S$1:$CT$1,0)+Conditions!$Q$2,FALSE),"")</f>
        <v/>
      </c>
      <c r="BQ64" s="15" t="str">
        <f>IF(BQ38,BQ48*(VLOOKUP(BQ$1,Conditions!$A:$CT,MATCH($B64&amp;"_m1",Conditions!$S$1:$CT$1,0)+Conditions!$Q$2,FALSE)*BQ$19+BQ$18*VLOOKUP(BQ$1,Conditions!$A:$CT,MATCH($B64&amp;"_m2",Conditions!$S$1:$CT$1,0)+Conditions!$Q$2,FALSE))+VLOOKUP(BQ$1,Conditions!$A:$CT,MATCH($B64&amp;"_b",Conditions!$S$1:$CT$1,0)+Conditions!$Q$2,FALSE),"")</f>
        <v/>
      </c>
      <c r="BR64" s="15" t="str">
        <f>IF(BR38,BR48*(VLOOKUP(BR$1,Conditions!$A:$CT,MATCH($B64&amp;"_m1",Conditions!$S$1:$CT$1,0)+Conditions!$Q$2,FALSE)*BR$19+BR$18*VLOOKUP(BR$1,Conditions!$A:$CT,MATCH($B64&amp;"_m2",Conditions!$S$1:$CT$1,0)+Conditions!$Q$2,FALSE))+VLOOKUP(BR$1,Conditions!$A:$CT,MATCH($B64&amp;"_b",Conditions!$S$1:$CT$1,0)+Conditions!$Q$2,FALSE),"")</f>
        <v/>
      </c>
      <c r="BS64" s="15" t="str">
        <f>IF(BS38,BS48*(VLOOKUP(BS$1,Conditions!$A:$CT,MATCH($B64&amp;"_m1",Conditions!$S$1:$CT$1,0)+Conditions!$Q$2,FALSE)*BS$19+BS$18*VLOOKUP(BS$1,Conditions!$A:$CT,MATCH($B64&amp;"_m2",Conditions!$S$1:$CT$1,0)+Conditions!$Q$2,FALSE))+VLOOKUP(BS$1,Conditions!$A:$CT,MATCH($B64&amp;"_b",Conditions!$S$1:$CT$1,0)+Conditions!$Q$2,FALSE),"")</f>
        <v/>
      </c>
      <c r="BT64" s="15" t="str">
        <f>IF(BT38,BT48*(VLOOKUP(BT$1,Conditions!$A:$CT,MATCH($B64&amp;"_m1",Conditions!$S$1:$CT$1,0)+Conditions!$Q$2,FALSE)*BT$19+BT$18*VLOOKUP(BT$1,Conditions!$A:$CT,MATCH($B64&amp;"_m2",Conditions!$S$1:$CT$1,0)+Conditions!$Q$2,FALSE))+VLOOKUP(BT$1,Conditions!$A:$CT,MATCH($B64&amp;"_b",Conditions!$S$1:$CT$1,0)+Conditions!$Q$2,FALSE),"")</f>
        <v/>
      </c>
      <c r="BU64" s="15" t="str">
        <f>IF(BU38,BU48*(VLOOKUP(BU$1,Conditions!$A:$CT,MATCH($B64&amp;"_m1",Conditions!$S$1:$CT$1,0)+Conditions!$Q$2,FALSE)*BU$19+BU$18*VLOOKUP(BU$1,Conditions!$A:$CT,MATCH($B64&amp;"_m2",Conditions!$S$1:$CT$1,0)+Conditions!$Q$2,FALSE))+VLOOKUP(BU$1,Conditions!$A:$CT,MATCH($B64&amp;"_b",Conditions!$S$1:$CT$1,0)+Conditions!$Q$2,FALSE),"")</f>
        <v/>
      </c>
      <c r="BV64" s="15" t="str">
        <f>IF(BV38,BV48*(VLOOKUP(BV$1,Conditions!$A:$CT,MATCH($B64&amp;"_m1",Conditions!$S$1:$CT$1,0)+Conditions!$Q$2,FALSE)*BV$19+BV$18*VLOOKUP(BV$1,Conditions!$A:$CT,MATCH($B64&amp;"_m2",Conditions!$S$1:$CT$1,0)+Conditions!$Q$2,FALSE))+VLOOKUP(BV$1,Conditions!$A:$CT,MATCH($B64&amp;"_b",Conditions!$S$1:$CT$1,0)+Conditions!$Q$2,FALSE),"")</f>
        <v/>
      </c>
      <c r="BW64" s="15" t="str">
        <f>IF(BW38,BW48*(VLOOKUP(BW$1,Conditions!$A:$CT,MATCH($B64&amp;"_m1",Conditions!$S$1:$CT$1,0)+Conditions!$Q$2,FALSE)*BW$19+BW$18*VLOOKUP(BW$1,Conditions!$A:$CT,MATCH($B64&amp;"_m2",Conditions!$S$1:$CT$1,0)+Conditions!$Q$2,FALSE))+VLOOKUP(BW$1,Conditions!$A:$CT,MATCH($B64&amp;"_b",Conditions!$S$1:$CT$1,0)+Conditions!$Q$2,FALSE),"")</f>
        <v/>
      </c>
      <c r="BX64" s="15" t="str">
        <f>IF(BX38,BX48*(VLOOKUP(BX$1,Conditions!$A:$CT,MATCH($B64&amp;"_m1",Conditions!$S$1:$CT$1,0)+Conditions!$Q$2,FALSE)*BX$19+BX$18*VLOOKUP(BX$1,Conditions!$A:$CT,MATCH($B64&amp;"_m2",Conditions!$S$1:$CT$1,0)+Conditions!$Q$2,FALSE))+VLOOKUP(BX$1,Conditions!$A:$CT,MATCH($B64&amp;"_b",Conditions!$S$1:$CT$1,0)+Conditions!$Q$2,FALSE),"")</f>
        <v/>
      </c>
      <c r="BY64" s="15" t="str">
        <f>IF(BY38,BY48*(VLOOKUP(BY$1,Conditions!$A:$CT,MATCH($B64&amp;"_m1",Conditions!$S$1:$CT$1,0)+Conditions!$Q$2,FALSE)*BY$19+BY$18*VLOOKUP(BY$1,Conditions!$A:$CT,MATCH($B64&amp;"_m2",Conditions!$S$1:$CT$1,0)+Conditions!$Q$2,FALSE))+VLOOKUP(BY$1,Conditions!$A:$CT,MATCH($B64&amp;"_b",Conditions!$S$1:$CT$1,0)+Conditions!$Q$2,FALSE),"")</f>
        <v/>
      </c>
      <c r="BZ64" s="15" t="str">
        <f>IF(BZ38,BZ48*(VLOOKUP(BZ$1,Conditions!$A:$CT,MATCH($B64&amp;"_m1",Conditions!$S$1:$CT$1,0)+Conditions!$Q$2,FALSE)*BZ$19+BZ$18*VLOOKUP(BZ$1,Conditions!$A:$CT,MATCH($B64&amp;"_m2",Conditions!$S$1:$CT$1,0)+Conditions!$Q$2,FALSE))+VLOOKUP(BZ$1,Conditions!$A:$CT,MATCH($B64&amp;"_b",Conditions!$S$1:$CT$1,0)+Conditions!$Q$2,FALSE),"")</f>
        <v/>
      </c>
      <c r="CA64" s="15" t="str">
        <f>IF(CA38,CA48*(VLOOKUP(CA$1,Conditions!$A:$CT,MATCH($B64&amp;"_m1",Conditions!$S$1:$CT$1,0)+Conditions!$Q$2,FALSE)*CA$19+CA$18*VLOOKUP(CA$1,Conditions!$A:$CT,MATCH($B64&amp;"_m2",Conditions!$S$1:$CT$1,0)+Conditions!$Q$2,FALSE))+VLOOKUP(CA$1,Conditions!$A:$CT,MATCH($B64&amp;"_b",Conditions!$S$1:$CT$1,0)+Conditions!$Q$2,FALSE),"")</f>
        <v/>
      </c>
      <c r="CB64" s="15" t="str">
        <f>IF(CB38,CB48*(VLOOKUP(CB$1,Conditions!$A:$CT,MATCH($B64&amp;"_m1",Conditions!$S$1:$CT$1,0)+Conditions!$Q$2,FALSE)*CB$19+CB$18*VLOOKUP(CB$1,Conditions!$A:$CT,MATCH($B64&amp;"_m2",Conditions!$S$1:$CT$1,0)+Conditions!$Q$2,FALSE))+VLOOKUP(CB$1,Conditions!$A:$CT,MATCH($B64&amp;"_b",Conditions!$S$1:$CT$1,0)+Conditions!$Q$2,FALSE),"")</f>
        <v/>
      </c>
      <c r="CC64" s="15" t="str">
        <f>IF(CC38,CC48*(VLOOKUP(CC$1,Conditions!$A:$CT,MATCH($B64&amp;"_m1",Conditions!$S$1:$CT$1,0)+Conditions!$Q$2,FALSE)*CC$19+CC$18*VLOOKUP(CC$1,Conditions!$A:$CT,MATCH($B64&amp;"_m2",Conditions!$S$1:$CT$1,0)+Conditions!$Q$2,FALSE))+VLOOKUP(CC$1,Conditions!$A:$CT,MATCH($B64&amp;"_b",Conditions!$S$1:$CT$1,0)+Conditions!$Q$2,FALSE),"")</f>
        <v/>
      </c>
      <c r="CD64" s="15" t="str">
        <f>IF(CD38,CD48*(VLOOKUP(CD$1,Conditions!$A:$CT,MATCH($B64&amp;"_m1",Conditions!$S$1:$CT$1,0)+Conditions!$Q$2,FALSE)*CD$19+CD$18*VLOOKUP(CD$1,Conditions!$A:$CT,MATCH($B64&amp;"_m2",Conditions!$S$1:$CT$1,0)+Conditions!$Q$2,FALSE))+VLOOKUP(CD$1,Conditions!$A:$CT,MATCH($B64&amp;"_b",Conditions!$S$1:$CT$1,0)+Conditions!$Q$2,FALSE),"")</f>
        <v/>
      </c>
      <c r="CE64" s="15" t="str">
        <f>IF(CE38,CE48*(VLOOKUP(CE$1,Conditions!$A:$CT,MATCH($B64&amp;"_m1",Conditions!$S$1:$CT$1,0)+Conditions!$Q$2,FALSE)*CE$19+CE$18*VLOOKUP(CE$1,Conditions!$A:$CT,MATCH($B64&amp;"_m2",Conditions!$S$1:$CT$1,0)+Conditions!$Q$2,FALSE))+VLOOKUP(CE$1,Conditions!$A:$CT,MATCH($B64&amp;"_b",Conditions!$S$1:$CT$1,0)+Conditions!$Q$2,FALSE),"")</f>
        <v/>
      </c>
      <c r="CF64" s="15" t="str">
        <f>IF(CF38,CF48*(VLOOKUP(CF$1,Conditions!$A:$CT,MATCH($B64&amp;"_m1",Conditions!$S$1:$CT$1,0)+Conditions!$Q$2,FALSE)*CF$19+CF$18*VLOOKUP(CF$1,Conditions!$A:$CT,MATCH($B64&amp;"_m2",Conditions!$S$1:$CT$1,0)+Conditions!$Q$2,FALSE))+VLOOKUP(CF$1,Conditions!$A:$CT,MATCH($B64&amp;"_b",Conditions!$S$1:$CT$1,0)+Conditions!$Q$2,FALSE),"")</f>
        <v/>
      </c>
      <c r="CG64" s="15" t="str">
        <f>IF(CG38,CG48*(VLOOKUP(CG$1,Conditions!$A:$CT,MATCH($B64&amp;"_m1",Conditions!$S$1:$CT$1,0)+Conditions!$Q$2,FALSE)*CG$19+CG$18*VLOOKUP(CG$1,Conditions!$A:$CT,MATCH($B64&amp;"_m2",Conditions!$S$1:$CT$1,0)+Conditions!$Q$2,FALSE))+VLOOKUP(CG$1,Conditions!$A:$CT,MATCH($B64&amp;"_b",Conditions!$S$1:$CT$1,0)+Conditions!$Q$2,FALSE),"")</f>
        <v/>
      </c>
      <c r="CH64" s="15" t="str">
        <f>IF(CH38,CH48*(VLOOKUP(CH$1,Conditions!$A:$CT,MATCH($B64&amp;"_m1",Conditions!$S$1:$CT$1,0)+Conditions!$Q$2,FALSE)*CH$19+CH$18*VLOOKUP(CH$1,Conditions!$A:$CT,MATCH($B64&amp;"_m2",Conditions!$S$1:$CT$1,0)+Conditions!$Q$2,FALSE))+VLOOKUP(CH$1,Conditions!$A:$CT,MATCH($B64&amp;"_b",Conditions!$S$1:$CT$1,0)+Conditions!$Q$2,FALSE),"")</f>
        <v/>
      </c>
      <c r="CI64" s="15" t="str">
        <f>IF(CI38,CI48*(VLOOKUP(CI$1,Conditions!$A:$CT,MATCH($B64&amp;"_m1",Conditions!$S$1:$CT$1,0)+Conditions!$Q$2,FALSE)*CI$19+CI$18*VLOOKUP(CI$1,Conditions!$A:$CT,MATCH($B64&amp;"_m2",Conditions!$S$1:$CT$1,0)+Conditions!$Q$2,FALSE))+VLOOKUP(CI$1,Conditions!$A:$CT,MATCH($B64&amp;"_b",Conditions!$S$1:$CT$1,0)+Conditions!$Q$2,FALSE),"")</f>
        <v/>
      </c>
      <c r="CJ64" s="15" t="str">
        <f>IF(CJ38,CJ48*(VLOOKUP(CJ$1,Conditions!$A:$CT,MATCH($B64&amp;"_m1",Conditions!$S$1:$CT$1,0)+Conditions!$Q$2,FALSE)*CJ$19+CJ$18*VLOOKUP(CJ$1,Conditions!$A:$CT,MATCH($B64&amp;"_m2",Conditions!$S$1:$CT$1,0)+Conditions!$Q$2,FALSE))+VLOOKUP(CJ$1,Conditions!$A:$CT,MATCH($B64&amp;"_b",Conditions!$S$1:$CT$1,0)+Conditions!$Q$2,FALSE),"")</f>
        <v/>
      </c>
      <c r="CK64" s="15" t="str">
        <f>IF(CK38,CK48*(VLOOKUP(CK$1,Conditions!$A:$CT,MATCH($B64&amp;"_m1",Conditions!$S$1:$CT$1,0)+Conditions!$Q$2,FALSE)*CK$19+CK$18*VLOOKUP(CK$1,Conditions!$A:$CT,MATCH($B64&amp;"_m2",Conditions!$S$1:$CT$1,0)+Conditions!$Q$2,FALSE))+VLOOKUP(CK$1,Conditions!$A:$CT,MATCH($B64&amp;"_b",Conditions!$S$1:$CT$1,0)+Conditions!$Q$2,FALSE),"")</f>
        <v/>
      </c>
      <c r="CL64" s="15" t="str">
        <f>IF(CL38,CL48*(VLOOKUP(CL$1,Conditions!$A:$CT,MATCH($B64&amp;"_m1",Conditions!$S$1:$CT$1,0)+Conditions!$Q$2,FALSE)*CL$19+CL$18*VLOOKUP(CL$1,Conditions!$A:$CT,MATCH($B64&amp;"_m2",Conditions!$S$1:$CT$1,0)+Conditions!$Q$2,FALSE))+VLOOKUP(CL$1,Conditions!$A:$CT,MATCH($B64&amp;"_b",Conditions!$S$1:$CT$1,0)+Conditions!$Q$2,FALSE),"")</f>
        <v/>
      </c>
      <c r="CM64" s="15" t="str">
        <f>IF(CM38,CM48*(VLOOKUP(CM$1,Conditions!$A:$CT,MATCH($B64&amp;"_m1",Conditions!$S$1:$CT$1,0)+Conditions!$Q$2,FALSE)*CM$19+CM$18*VLOOKUP(CM$1,Conditions!$A:$CT,MATCH($B64&amp;"_m2",Conditions!$S$1:$CT$1,0)+Conditions!$Q$2,FALSE))+VLOOKUP(CM$1,Conditions!$A:$CT,MATCH($B64&amp;"_b",Conditions!$S$1:$CT$1,0)+Conditions!$Q$2,FALSE),"")</f>
        <v/>
      </c>
      <c r="CN64" s="15">
        <f>IF(CN38,CN48*(VLOOKUP(CN$1,Conditions!$A:$CT,MATCH($B64&amp;"_m1",Conditions!$S$1:$CT$1,0)+Conditions!$Q$2,FALSE)*CN$19+CN$18*VLOOKUP(CN$1,Conditions!$A:$CT,MATCH($B64&amp;"_m2",Conditions!$S$1:$CT$1,0)+Conditions!$Q$2,FALSE))+VLOOKUP(CN$1,Conditions!$A:$CT,MATCH($B64&amp;"_b",Conditions!$S$1:$CT$1,0)+Conditions!$Q$2,FALSE),"")</f>
        <v>2.4707733211779444E-5</v>
      </c>
      <c r="CO64" s="15">
        <f>IF(CO38,CO48*(VLOOKUP(CO$1,Conditions!$A:$CT,MATCH($B64&amp;"_m1",Conditions!$S$1:$CT$1,0)+Conditions!$Q$2,FALSE)*CO$19+CO$18*VLOOKUP(CO$1,Conditions!$A:$CT,MATCH($B64&amp;"_m2",Conditions!$S$1:$CT$1,0)+Conditions!$Q$2,FALSE))+VLOOKUP(CO$1,Conditions!$A:$CT,MATCH($B64&amp;"_b",Conditions!$S$1:$CT$1,0)+Conditions!$Q$2,FALSE),"")</f>
        <v>2.4706941509853699E-5</v>
      </c>
      <c r="CP64" s="15">
        <f>IF(CP38,CP48*(VLOOKUP(CP$1,Conditions!$A:$CT,MATCH($B64&amp;"_m1",Conditions!$S$1:$CT$1,0)+Conditions!$Q$2,FALSE)*CP$19+CP$18*VLOOKUP(CP$1,Conditions!$A:$CT,MATCH($B64&amp;"_m2",Conditions!$S$1:$CT$1,0)+Conditions!$Q$2,FALSE))+VLOOKUP(CP$1,Conditions!$A:$CT,MATCH($B64&amp;"_b",Conditions!$S$1:$CT$1,0)+Conditions!$Q$2,FALSE),"")</f>
        <v>2.4710900019482416E-5</v>
      </c>
      <c r="CQ64" s="15">
        <f>IF(CQ38,CQ48*(VLOOKUP(CQ$1,Conditions!$A:$CT,MATCH($B64&amp;"_m1",Conditions!$S$1:$CT$1,0)+Conditions!$Q$2,FALSE)*CQ$19+CQ$18*VLOOKUP(CQ$1,Conditions!$A:$CT,MATCH($B64&amp;"_m2",Conditions!$S$1:$CT$1,0)+Conditions!$Q$2,FALSE))+VLOOKUP(CQ$1,Conditions!$A:$CT,MATCH($B64&amp;"_b",Conditions!$S$1:$CT$1,0)+Conditions!$Q$2,FALSE),"")</f>
        <v>2.4710108317556675E-5</v>
      </c>
      <c r="CR64" s="15" t="str">
        <f>IF(CR38,CR48*(VLOOKUP(CR$1,Conditions!$A:$CT,MATCH($B64&amp;"_m1",Conditions!$S$1:$CT$1,0)+Conditions!$Q$2,FALSE)*CR$19+CR$18*VLOOKUP(CR$1,Conditions!$A:$CT,MATCH($B64&amp;"_m2",Conditions!$S$1:$CT$1,0)+Conditions!$Q$2,FALSE))+VLOOKUP(CR$1,Conditions!$A:$CT,MATCH($B64&amp;"_b",Conditions!$S$1:$CT$1,0)+Conditions!$Q$2,FALSE),"")</f>
        <v/>
      </c>
      <c r="CS64" s="15" t="str">
        <f>IF(CS38,CS48*(VLOOKUP(CS$1,Conditions!$A:$CT,MATCH($B64&amp;"_m1",Conditions!$S$1:$CT$1,0)+Conditions!$Q$2,FALSE)*CS$19+CS$18*VLOOKUP(CS$1,Conditions!$A:$CT,MATCH($B64&amp;"_m2",Conditions!$S$1:$CT$1,0)+Conditions!$Q$2,FALSE))+VLOOKUP(CS$1,Conditions!$A:$CT,MATCH($B64&amp;"_b",Conditions!$S$1:$CT$1,0)+Conditions!$Q$2,FALSE),"")</f>
        <v/>
      </c>
      <c r="CT64" s="15" t="str">
        <f>IF(CT38,CT48*(VLOOKUP(CT$1,Conditions!$A:$CT,MATCH($B64&amp;"_m1",Conditions!$S$1:$CT$1,0)+Conditions!$Q$2,FALSE)*CT$19+CT$18*VLOOKUP(CT$1,Conditions!$A:$CT,MATCH($B64&amp;"_m2",Conditions!$S$1:$CT$1,0)+Conditions!$Q$2,FALSE))+VLOOKUP(CT$1,Conditions!$A:$CT,MATCH($B64&amp;"_b",Conditions!$S$1:$CT$1,0)+Conditions!$Q$2,FALSE),"")</f>
        <v/>
      </c>
      <c r="CU64" s="15" t="str">
        <f>IF(CU38,CU48*(VLOOKUP(CU$1,Conditions!$A:$CT,MATCH($B64&amp;"_m1",Conditions!$S$1:$CT$1,0)+Conditions!$Q$2,FALSE)*CU$19+CU$18*VLOOKUP(CU$1,Conditions!$A:$CT,MATCH($B64&amp;"_m2",Conditions!$S$1:$CT$1,0)+Conditions!$Q$2,FALSE))+VLOOKUP(CU$1,Conditions!$A:$CT,MATCH($B64&amp;"_b",Conditions!$S$1:$CT$1,0)+Conditions!$Q$2,FALSE),"")</f>
        <v/>
      </c>
      <c r="CV64" s="15" t="str">
        <f>IF(CV38,CV48*(VLOOKUP(CV$1,Conditions!$A:$CT,MATCH($B64&amp;"_m1",Conditions!$S$1:$CT$1,0)+Conditions!$Q$2,FALSE)*CV$19+CV$18*VLOOKUP(CV$1,Conditions!$A:$CT,MATCH($B64&amp;"_m2",Conditions!$S$1:$CT$1,0)+Conditions!$Q$2,FALSE))+VLOOKUP(CV$1,Conditions!$A:$CT,MATCH($B64&amp;"_b",Conditions!$S$1:$CT$1,0)+Conditions!$Q$2,FALSE),"")</f>
        <v/>
      </c>
      <c r="CW64" s="15" t="str">
        <f>IF(CW38,CW48*(VLOOKUP(CW$1,Conditions!$A:$CT,MATCH($B64&amp;"_m1",Conditions!$S$1:$CT$1,0)+Conditions!$Q$2,FALSE)*CW$19+CW$18*VLOOKUP(CW$1,Conditions!$A:$CT,MATCH($B64&amp;"_m2",Conditions!$S$1:$CT$1,0)+Conditions!$Q$2,FALSE))+VLOOKUP(CW$1,Conditions!$A:$CT,MATCH($B64&amp;"_b",Conditions!$S$1:$CT$1,0)+Conditions!$Q$2,FALSE),"")</f>
        <v/>
      </c>
      <c r="CX64" s="15" t="str">
        <f>IF(CX38,CX48*(VLOOKUP(CX$1,Conditions!$A:$CT,MATCH($B64&amp;"_m1",Conditions!$S$1:$CT$1,0)+Conditions!$Q$2,FALSE)*CX$19+CX$18*VLOOKUP(CX$1,Conditions!$A:$CT,MATCH($B64&amp;"_m2",Conditions!$S$1:$CT$1,0)+Conditions!$Q$2,FALSE))+VLOOKUP(CX$1,Conditions!$A:$CT,MATCH($B64&amp;"_b",Conditions!$S$1:$CT$1,0)+Conditions!$Q$2,FALSE),"")</f>
        <v/>
      </c>
      <c r="CY64" s="15" t="str">
        <f>IF(CY38,CY48*(VLOOKUP(CY$1,Conditions!$A:$CT,MATCH($B64&amp;"_m1",Conditions!$S$1:$CT$1,0)+Conditions!$Q$2,FALSE)*CY$19+CY$18*VLOOKUP(CY$1,Conditions!$A:$CT,MATCH($B64&amp;"_m2",Conditions!$S$1:$CT$1,0)+Conditions!$Q$2,FALSE))+VLOOKUP(CY$1,Conditions!$A:$CT,MATCH($B64&amp;"_b",Conditions!$S$1:$CT$1,0)+Conditions!$Q$2,FALSE),"")</f>
        <v/>
      </c>
      <c r="CZ64" s="15" t="str">
        <f>IF(CZ38,CZ48*(VLOOKUP(CZ$1,Conditions!$A:$CT,MATCH($B64&amp;"_m1",Conditions!$S$1:$CT$1,0)+Conditions!$Q$2,FALSE)*CZ$19+CZ$18*VLOOKUP(CZ$1,Conditions!$A:$CT,MATCH($B64&amp;"_m2",Conditions!$S$1:$CT$1,0)+Conditions!$Q$2,FALSE))+VLOOKUP(CZ$1,Conditions!$A:$CT,MATCH($B64&amp;"_b",Conditions!$S$1:$CT$1,0)+Conditions!$Q$2,FALSE),"")</f>
        <v/>
      </c>
      <c r="DA64" s="15" t="str">
        <f>IF(DA38,DA48*(VLOOKUP(DA$1,Conditions!$A:$CT,MATCH($B64&amp;"_m1",Conditions!$S$1:$CT$1,0)+Conditions!$Q$2,FALSE)*DA$19+DA$18*VLOOKUP(DA$1,Conditions!$A:$CT,MATCH($B64&amp;"_m2",Conditions!$S$1:$CT$1,0)+Conditions!$Q$2,FALSE))+VLOOKUP(DA$1,Conditions!$A:$CT,MATCH($B64&amp;"_b",Conditions!$S$1:$CT$1,0)+Conditions!$Q$2,FALSE),"")</f>
        <v/>
      </c>
      <c r="DB64" s="15" t="str">
        <f>IF(DB38,DB48*(VLOOKUP(DB$1,Conditions!$A:$CT,MATCH($B64&amp;"_m1",Conditions!$S$1:$CT$1,0)+Conditions!$Q$2,FALSE)*DB$19+DB$18*VLOOKUP(DB$1,Conditions!$A:$CT,MATCH($B64&amp;"_m2",Conditions!$S$1:$CT$1,0)+Conditions!$Q$2,FALSE))+VLOOKUP(DB$1,Conditions!$A:$CT,MATCH($B64&amp;"_b",Conditions!$S$1:$CT$1,0)+Conditions!$Q$2,FALSE),"")</f>
        <v/>
      </c>
      <c r="DC64" s="15" t="str">
        <f>IF(DC38,DC48*(VLOOKUP(DC$1,Conditions!$A:$CT,MATCH($B64&amp;"_m1",Conditions!$S$1:$CT$1,0)+Conditions!$Q$2,FALSE)*DC$19+DC$18*VLOOKUP(DC$1,Conditions!$A:$CT,MATCH($B64&amp;"_m2",Conditions!$S$1:$CT$1,0)+Conditions!$Q$2,FALSE))+VLOOKUP(DC$1,Conditions!$A:$CT,MATCH($B64&amp;"_b",Conditions!$S$1:$CT$1,0)+Conditions!$Q$2,FALSE),"")</f>
        <v/>
      </c>
      <c r="DD64" s="15" t="str">
        <f>IF(DD38,DD48*(VLOOKUP(DD$1,Conditions!$A:$CT,MATCH($B64&amp;"_m1",Conditions!$S$1:$CT$1,0)+Conditions!$Q$2,FALSE)*DD$19+DD$18*VLOOKUP(DD$1,Conditions!$A:$CT,MATCH($B64&amp;"_m2",Conditions!$S$1:$CT$1,0)+Conditions!$Q$2,FALSE))+VLOOKUP(DD$1,Conditions!$A:$CT,MATCH($B64&amp;"_b",Conditions!$S$1:$CT$1,0)+Conditions!$Q$2,FALSE),"")</f>
        <v/>
      </c>
      <c r="DE64" s="15" t="str">
        <f>IF(DE38,DE48*(VLOOKUP(DE$1,Conditions!$A:$CT,MATCH($B64&amp;"_m1",Conditions!$S$1:$CT$1,0)+Conditions!$Q$2,FALSE)*DE$19+DE$18*VLOOKUP(DE$1,Conditions!$A:$CT,MATCH($B64&amp;"_m2",Conditions!$S$1:$CT$1,0)+Conditions!$Q$2,FALSE))+VLOOKUP(DE$1,Conditions!$A:$CT,MATCH($B64&amp;"_b",Conditions!$S$1:$CT$1,0)+Conditions!$Q$2,FALSE),"")</f>
        <v/>
      </c>
      <c r="DF64" s="15" t="str">
        <f>IF(DF38,DF48*(VLOOKUP(DF$1,Conditions!$A:$CT,MATCH($B64&amp;"_m1",Conditions!$S$1:$CT$1,0)+Conditions!$Q$2,FALSE)*DF$19+DF$18*VLOOKUP(DF$1,Conditions!$A:$CT,MATCH($B64&amp;"_m2",Conditions!$S$1:$CT$1,0)+Conditions!$Q$2,FALSE))+VLOOKUP(DF$1,Conditions!$A:$CT,MATCH($B64&amp;"_b",Conditions!$S$1:$CT$1,0)+Conditions!$Q$2,FALSE),"")</f>
        <v/>
      </c>
      <c r="DG64" s="15" t="str">
        <f>IF(DG38,DG48*(VLOOKUP(DG$1,Conditions!$A:$CT,MATCH($B64&amp;"_m1",Conditions!$S$1:$CT$1,0)+Conditions!$Q$2,FALSE)*DG$19+DG$18*VLOOKUP(DG$1,Conditions!$A:$CT,MATCH($B64&amp;"_m2",Conditions!$S$1:$CT$1,0)+Conditions!$Q$2,FALSE))+VLOOKUP(DG$1,Conditions!$A:$CT,MATCH($B64&amp;"_b",Conditions!$S$1:$CT$1,0)+Conditions!$Q$2,FALSE),"")</f>
        <v/>
      </c>
      <c r="DH64" s="15" t="str">
        <f>IF(DH38,DH48*(VLOOKUP(DH$1,Conditions!$A:$CT,MATCH($B64&amp;"_m1",Conditions!$S$1:$CT$1,0)+Conditions!$Q$2,FALSE)*DH$19+DH$18*VLOOKUP(DH$1,Conditions!$A:$CT,MATCH($B64&amp;"_m2",Conditions!$S$1:$CT$1,0)+Conditions!$Q$2,FALSE))+VLOOKUP(DH$1,Conditions!$A:$CT,MATCH($B64&amp;"_b",Conditions!$S$1:$CT$1,0)+Conditions!$Q$2,FALSE),"")</f>
        <v/>
      </c>
      <c r="DI64" s="15" t="str">
        <f>IF(DI38,DI48*(VLOOKUP(DI$1,Conditions!$A:$CT,MATCH($B64&amp;"_m1",Conditions!$S$1:$CT$1,0)+Conditions!$Q$2,FALSE)*DI$19+DI$18*VLOOKUP(DI$1,Conditions!$A:$CT,MATCH($B64&amp;"_m2",Conditions!$S$1:$CT$1,0)+Conditions!$Q$2,FALSE))+VLOOKUP(DI$1,Conditions!$A:$CT,MATCH($B64&amp;"_b",Conditions!$S$1:$CT$1,0)+Conditions!$Q$2,FALSE),"")</f>
        <v/>
      </c>
      <c r="DJ64" s="15" t="str">
        <f>IF(DJ38,DJ48*(VLOOKUP(DJ$1,Conditions!$A:$CT,MATCH($B64&amp;"_m1",Conditions!$S$1:$CT$1,0)+Conditions!$Q$2,FALSE)*DJ$19+DJ$18*VLOOKUP(DJ$1,Conditions!$A:$CT,MATCH($B64&amp;"_m2",Conditions!$S$1:$CT$1,0)+Conditions!$Q$2,FALSE))+VLOOKUP(DJ$1,Conditions!$A:$CT,MATCH($B64&amp;"_b",Conditions!$S$1:$CT$1,0)+Conditions!$Q$2,FALSE),"")</f>
        <v/>
      </c>
      <c r="DK64" s="15" t="str">
        <f>IF(DK38,DK48*(VLOOKUP(DK$1,Conditions!$A:$CT,MATCH($B64&amp;"_m1",Conditions!$S$1:$CT$1,0)+Conditions!$Q$2,FALSE)*DK$19+DK$18*VLOOKUP(DK$1,Conditions!$A:$CT,MATCH($B64&amp;"_m2",Conditions!$S$1:$CT$1,0)+Conditions!$Q$2,FALSE))+VLOOKUP(DK$1,Conditions!$A:$CT,MATCH($B64&amp;"_b",Conditions!$S$1:$CT$1,0)+Conditions!$Q$2,FALSE),"")</f>
        <v/>
      </c>
      <c r="DL64" s="15" t="str">
        <f>IF(DL38,DL48*(VLOOKUP(DL$1,Conditions!$A:$CT,MATCH($B64&amp;"_m1",Conditions!$S$1:$CT$1,0)+Conditions!$Q$2,FALSE)*DL$19+DL$18*VLOOKUP(DL$1,Conditions!$A:$CT,MATCH($B64&amp;"_m2",Conditions!$S$1:$CT$1,0)+Conditions!$Q$2,FALSE))+VLOOKUP(DL$1,Conditions!$A:$CT,MATCH($B64&amp;"_b",Conditions!$S$1:$CT$1,0)+Conditions!$Q$2,FALSE),"")</f>
        <v/>
      </c>
      <c r="DM64" s="15" t="str">
        <f>IF(DM38,DM48*(VLOOKUP(DM$1,Conditions!$A:$CT,MATCH($B64&amp;"_m1",Conditions!$S$1:$CT$1,0)+Conditions!$Q$2,FALSE)*DM$19+DM$18*VLOOKUP(DM$1,Conditions!$A:$CT,MATCH($B64&amp;"_m2",Conditions!$S$1:$CT$1,0)+Conditions!$Q$2,FALSE))+VLOOKUP(DM$1,Conditions!$A:$CT,MATCH($B64&amp;"_b",Conditions!$S$1:$CT$1,0)+Conditions!$Q$2,FALSE),"")</f>
        <v/>
      </c>
      <c r="DN64" s="15" t="str">
        <f>IF(DN38,DN48*(VLOOKUP(DN$1,Conditions!$A:$CT,MATCH($B64&amp;"_m1",Conditions!$S$1:$CT$1,0)+Conditions!$Q$2,FALSE)*DN$19+DN$18*VLOOKUP(DN$1,Conditions!$A:$CT,MATCH($B64&amp;"_m2",Conditions!$S$1:$CT$1,0)+Conditions!$Q$2,FALSE))+VLOOKUP(DN$1,Conditions!$A:$CT,MATCH($B64&amp;"_b",Conditions!$S$1:$CT$1,0)+Conditions!$Q$2,FALSE),"")</f>
        <v/>
      </c>
      <c r="DO64" s="15" t="str">
        <f>IF(DO38,DO48*(VLOOKUP(DO$1,Conditions!$A:$CT,MATCH($B64&amp;"_m1",Conditions!$S$1:$CT$1,0)+Conditions!$Q$2,FALSE)*DO$19+DO$18*VLOOKUP(DO$1,Conditions!$A:$CT,MATCH($B64&amp;"_m2",Conditions!$S$1:$CT$1,0)+Conditions!$Q$2,FALSE))+VLOOKUP(DO$1,Conditions!$A:$CT,MATCH($B64&amp;"_b",Conditions!$S$1:$CT$1,0)+Conditions!$Q$2,FALSE),"")</f>
        <v/>
      </c>
      <c r="DP64" s="15" t="str">
        <f>IF(DP38,DP48*(VLOOKUP(DP$1,Conditions!$A:$CT,MATCH($B64&amp;"_m1",Conditions!$S$1:$CT$1,0)+Conditions!$Q$2,FALSE)*DP$19+DP$18*VLOOKUP(DP$1,Conditions!$A:$CT,MATCH($B64&amp;"_m2",Conditions!$S$1:$CT$1,0)+Conditions!$Q$2,FALSE))+VLOOKUP(DP$1,Conditions!$A:$CT,MATCH($B64&amp;"_b",Conditions!$S$1:$CT$1,0)+Conditions!$Q$2,FALSE),"")</f>
        <v/>
      </c>
      <c r="DQ64" s="15" t="str">
        <f>IF(DQ38,DQ48*(VLOOKUP(DQ$1,Conditions!$A:$CT,MATCH($B64&amp;"_m1",Conditions!$S$1:$CT$1,0)+Conditions!$Q$2,FALSE)*DQ$19+DQ$18*VLOOKUP(DQ$1,Conditions!$A:$CT,MATCH($B64&amp;"_m2",Conditions!$S$1:$CT$1,0)+Conditions!$Q$2,FALSE))+VLOOKUP(DQ$1,Conditions!$A:$CT,MATCH($B64&amp;"_b",Conditions!$S$1:$CT$1,0)+Conditions!$Q$2,FALSE),"")</f>
        <v/>
      </c>
      <c r="DR64" s="15" t="str">
        <f>IF(DR38,DR48*(VLOOKUP(DR$1,Conditions!$A:$CT,MATCH($B64&amp;"_m1",Conditions!$S$1:$CT$1,0)+Conditions!$Q$2,FALSE)*DR$19+DR$18*VLOOKUP(DR$1,Conditions!$A:$CT,MATCH($B64&amp;"_m2",Conditions!$S$1:$CT$1,0)+Conditions!$Q$2,FALSE))+VLOOKUP(DR$1,Conditions!$A:$CT,MATCH($B64&amp;"_b",Conditions!$S$1:$CT$1,0)+Conditions!$Q$2,FALSE),"")</f>
        <v/>
      </c>
      <c r="DS64" s="15" t="str">
        <f>IF(DS38,DS48*(VLOOKUP(DS$1,Conditions!$A:$CT,MATCH($B64&amp;"_m1",Conditions!$S$1:$CT$1,0)+Conditions!$Q$2,FALSE)*DS$19+DS$18*VLOOKUP(DS$1,Conditions!$A:$CT,MATCH($B64&amp;"_m2",Conditions!$S$1:$CT$1,0)+Conditions!$Q$2,FALSE))+VLOOKUP(DS$1,Conditions!$A:$CT,MATCH($B64&amp;"_b",Conditions!$S$1:$CT$1,0)+Conditions!$Q$2,FALSE),"")</f>
        <v/>
      </c>
      <c r="DT64" s="15" t="str">
        <f>IF(DT38,DT48*(VLOOKUP(DT$1,Conditions!$A:$CT,MATCH($B64&amp;"_m1",Conditions!$S$1:$CT$1,0)+Conditions!$Q$2,FALSE)*DT$19+DT$18*VLOOKUP(DT$1,Conditions!$A:$CT,MATCH($B64&amp;"_m2",Conditions!$S$1:$CT$1,0)+Conditions!$Q$2,FALSE))+VLOOKUP(DT$1,Conditions!$A:$CT,MATCH($B64&amp;"_b",Conditions!$S$1:$CT$1,0)+Conditions!$Q$2,FALSE),"")</f>
        <v/>
      </c>
      <c r="DU64" s="15" t="str">
        <f>IF(DU38,DU48*(VLOOKUP(DU$1,Conditions!$A:$CT,MATCH($B64&amp;"_m1",Conditions!$S$1:$CT$1,0)+Conditions!$Q$2,FALSE)*DU$19+DU$18*VLOOKUP(DU$1,Conditions!$A:$CT,MATCH($B64&amp;"_m2",Conditions!$S$1:$CT$1,0)+Conditions!$Q$2,FALSE))+VLOOKUP(DU$1,Conditions!$A:$CT,MATCH($B64&amp;"_b",Conditions!$S$1:$CT$1,0)+Conditions!$Q$2,FALSE),"")</f>
        <v/>
      </c>
      <c r="DV64" s="15" t="str">
        <f>IF(DV38,DV48*(VLOOKUP(DV$1,Conditions!$A:$CT,MATCH($B64&amp;"_m1",Conditions!$S$1:$CT$1,0)+Conditions!$Q$2,FALSE)*DV$19+DV$18*VLOOKUP(DV$1,Conditions!$A:$CT,MATCH($B64&amp;"_m2",Conditions!$S$1:$CT$1,0)+Conditions!$Q$2,FALSE))+VLOOKUP(DV$1,Conditions!$A:$CT,MATCH($B64&amp;"_b",Conditions!$S$1:$CT$1,0)+Conditions!$Q$2,FALSE),"")</f>
        <v/>
      </c>
      <c r="DW64" s="15" t="str">
        <f>IF(DW38,DW48*(VLOOKUP(DW$1,Conditions!$A:$CT,MATCH($B64&amp;"_m1",Conditions!$S$1:$CT$1,0)+Conditions!$Q$2,FALSE)*DW$19+DW$18*VLOOKUP(DW$1,Conditions!$A:$CT,MATCH($B64&amp;"_m2",Conditions!$S$1:$CT$1,0)+Conditions!$Q$2,FALSE))+VLOOKUP(DW$1,Conditions!$A:$CT,MATCH($B64&amp;"_b",Conditions!$S$1:$CT$1,0)+Conditions!$Q$2,FALSE),"")</f>
        <v/>
      </c>
      <c r="DX64" s="15" t="str">
        <f>IF(DX38,DX48*(VLOOKUP(DX$1,Conditions!$A:$CT,MATCH($B64&amp;"_m1",Conditions!$S$1:$CT$1,0)+Conditions!$Q$2,FALSE)*DX$19+DX$18*VLOOKUP(DX$1,Conditions!$A:$CT,MATCH($B64&amp;"_m2",Conditions!$S$1:$CT$1,0)+Conditions!$Q$2,FALSE))+VLOOKUP(DX$1,Conditions!$A:$CT,MATCH($B64&amp;"_b",Conditions!$S$1:$CT$1,0)+Conditions!$Q$2,FALSE),"")</f>
        <v/>
      </c>
      <c r="DY64" s="15" t="str">
        <f>IF(DY38,DY48*(VLOOKUP(DY$1,Conditions!$A:$CT,MATCH($B64&amp;"_m1",Conditions!$S$1:$CT$1,0)+Conditions!$Q$2,FALSE)*DY$19+DY$18*VLOOKUP(DY$1,Conditions!$A:$CT,MATCH($B64&amp;"_m2",Conditions!$S$1:$CT$1,0)+Conditions!$Q$2,FALSE))+VLOOKUP(DY$1,Conditions!$A:$CT,MATCH($B64&amp;"_b",Conditions!$S$1:$CT$1,0)+Conditions!$Q$2,FALSE),"")</f>
        <v/>
      </c>
      <c r="DZ64" s="15" t="str">
        <f>IF(DZ38,DZ48*(VLOOKUP(DZ$1,Conditions!$A:$CT,MATCH($B64&amp;"_m1",Conditions!$S$1:$CT$1,0)+Conditions!$Q$2,FALSE)*DZ$19+DZ$18*VLOOKUP(DZ$1,Conditions!$A:$CT,MATCH($B64&amp;"_m2",Conditions!$S$1:$CT$1,0)+Conditions!$Q$2,FALSE))+VLOOKUP(DZ$1,Conditions!$A:$CT,MATCH($B64&amp;"_b",Conditions!$S$1:$CT$1,0)+Conditions!$Q$2,FALSE),"")</f>
        <v/>
      </c>
      <c r="EA64" s="15" t="str">
        <f>IF(EA38,EA48*(VLOOKUP(EA$1,Conditions!$A:$CT,MATCH($B64&amp;"_m1",Conditions!$S$1:$CT$1,0)+Conditions!$Q$2,FALSE)*EA$19+EA$18*VLOOKUP(EA$1,Conditions!$A:$CT,MATCH($B64&amp;"_m2",Conditions!$S$1:$CT$1,0)+Conditions!$Q$2,FALSE))+VLOOKUP(EA$1,Conditions!$A:$CT,MATCH($B64&amp;"_b",Conditions!$S$1:$CT$1,0)+Conditions!$Q$2,FALSE),"")</f>
        <v/>
      </c>
      <c r="EB64" s="15" t="str">
        <f>IF(EB38,EB48*(VLOOKUP(EB$1,Conditions!$A:$CT,MATCH($B64&amp;"_m1",Conditions!$S$1:$CT$1,0)+Conditions!$Q$2,FALSE)*EB$19+EB$18*VLOOKUP(EB$1,Conditions!$A:$CT,MATCH($B64&amp;"_m2",Conditions!$S$1:$CT$1,0)+Conditions!$Q$2,FALSE))+VLOOKUP(EB$1,Conditions!$A:$CT,MATCH($B64&amp;"_b",Conditions!$S$1:$CT$1,0)+Conditions!$Q$2,FALSE),"")</f>
        <v/>
      </c>
      <c r="EC64" s="15" t="str">
        <f>IF(EC38,EC48*(VLOOKUP(EC$1,Conditions!$A:$CT,MATCH($B64&amp;"_m1",Conditions!$S$1:$CT$1,0)+Conditions!$Q$2,FALSE)*EC$19+EC$18*VLOOKUP(EC$1,Conditions!$A:$CT,MATCH($B64&amp;"_m2",Conditions!$S$1:$CT$1,0)+Conditions!$Q$2,FALSE))+VLOOKUP(EC$1,Conditions!$A:$CT,MATCH($B64&amp;"_b",Conditions!$S$1:$CT$1,0)+Conditions!$Q$2,FALSE),"")</f>
        <v/>
      </c>
      <c r="ED64" s="15" t="str">
        <f>IF(ED38,ED48*(VLOOKUP(ED$1,Conditions!$A:$CT,MATCH($B64&amp;"_m1",Conditions!$S$1:$CT$1,0)+Conditions!$Q$2,FALSE)*ED$19+ED$18*VLOOKUP(ED$1,Conditions!$A:$CT,MATCH($B64&amp;"_m2",Conditions!$S$1:$CT$1,0)+Conditions!$Q$2,FALSE))+VLOOKUP(ED$1,Conditions!$A:$CT,MATCH($B64&amp;"_b",Conditions!$S$1:$CT$1,0)+Conditions!$Q$2,FALSE),"")</f>
        <v/>
      </c>
      <c r="EE64" s="15" t="str">
        <f>IF(EE38,EE48*(VLOOKUP(EE$1,Conditions!$A:$CT,MATCH($B64&amp;"_m1",Conditions!$S$1:$CT$1,0)+Conditions!$Q$2,FALSE)*EE$19+EE$18*VLOOKUP(EE$1,Conditions!$A:$CT,MATCH($B64&amp;"_m2",Conditions!$S$1:$CT$1,0)+Conditions!$Q$2,FALSE))+VLOOKUP(EE$1,Conditions!$A:$CT,MATCH($B64&amp;"_b",Conditions!$S$1:$CT$1,0)+Conditions!$Q$2,FALSE),"")</f>
        <v/>
      </c>
      <c r="EF64" s="15" t="str">
        <f>IF(EF38,EF48*(VLOOKUP(EF$1,Conditions!$A:$CT,MATCH($B64&amp;"_m1",Conditions!$S$1:$CT$1,0)+Conditions!$Q$2,FALSE)*EF$19+EF$18*VLOOKUP(EF$1,Conditions!$A:$CT,MATCH($B64&amp;"_m2",Conditions!$S$1:$CT$1,0)+Conditions!$Q$2,FALSE))+VLOOKUP(EF$1,Conditions!$A:$CT,MATCH($B64&amp;"_b",Conditions!$S$1:$CT$1,0)+Conditions!$Q$2,FALSE),"")</f>
        <v/>
      </c>
      <c r="EG64" s="15" t="str">
        <f>IF(EG38,EG48*(VLOOKUP(EG$1,Conditions!$A:$CT,MATCH($B64&amp;"_m1",Conditions!$S$1:$CT$1,0)+Conditions!$Q$2,FALSE)*EG$19+EG$18*VLOOKUP(EG$1,Conditions!$A:$CT,MATCH($B64&amp;"_m2",Conditions!$S$1:$CT$1,0)+Conditions!$Q$2,FALSE))+VLOOKUP(EG$1,Conditions!$A:$CT,MATCH($B64&amp;"_b",Conditions!$S$1:$CT$1,0)+Conditions!$Q$2,FALSE),"")</f>
        <v/>
      </c>
      <c r="EH64" s="15" t="str">
        <f>IF(EH38,EH48*(VLOOKUP(EH$1,Conditions!$A:$CT,MATCH($B64&amp;"_m1",Conditions!$S$1:$CT$1,0)+Conditions!$Q$2,FALSE)*EH$19+EH$18*VLOOKUP(EH$1,Conditions!$A:$CT,MATCH($B64&amp;"_m2",Conditions!$S$1:$CT$1,0)+Conditions!$Q$2,FALSE))+VLOOKUP(EH$1,Conditions!$A:$CT,MATCH($B64&amp;"_b",Conditions!$S$1:$CT$1,0)+Conditions!$Q$2,FALSE),"")</f>
        <v/>
      </c>
      <c r="EI64" s="15" t="str">
        <f>IF(EI38,EI48*(VLOOKUP(EI$1,Conditions!$A:$CT,MATCH($B64&amp;"_m1",Conditions!$S$1:$CT$1,0)+Conditions!$Q$2,FALSE)*EI$19+EI$18*VLOOKUP(EI$1,Conditions!$A:$CT,MATCH($B64&amp;"_m2",Conditions!$S$1:$CT$1,0)+Conditions!$Q$2,FALSE))+VLOOKUP(EI$1,Conditions!$A:$CT,MATCH($B64&amp;"_b",Conditions!$S$1:$CT$1,0)+Conditions!$Q$2,FALSE),"")</f>
        <v/>
      </c>
      <c r="EJ64" s="15" t="str">
        <f>IF(EJ38,EJ48*(VLOOKUP(EJ$1,Conditions!$A:$CT,MATCH($B64&amp;"_m1",Conditions!$S$1:$CT$1,0)+Conditions!$Q$2,FALSE)*EJ$19+EJ$18*VLOOKUP(EJ$1,Conditions!$A:$CT,MATCH($B64&amp;"_m2",Conditions!$S$1:$CT$1,0)+Conditions!$Q$2,FALSE))+VLOOKUP(EJ$1,Conditions!$A:$CT,MATCH($B64&amp;"_b",Conditions!$S$1:$CT$1,0)+Conditions!$Q$2,FALSE),"")</f>
        <v/>
      </c>
      <c r="EK64" s="15" t="str">
        <f>IF(EK38,EK48*(VLOOKUP(EK$1,Conditions!$A:$CT,MATCH($B64&amp;"_m1",Conditions!$S$1:$CT$1,0)+Conditions!$Q$2,FALSE)*EK$19+EK$18*VLOOKUP(EK$1,Conditions!$A:$CT,MATCH($B64&amp;"_m2",Conditions!$S$1:$CT$1,0)+Conditions!$Q$2,FALSE))+VLOOKUP(EK$1,Conditions!$A:$CT,MATCH($B64&amp;"_b",Conditions!$S$1:$CT$1,0)+Conditions!$Q$2,FALSE),"")</f>
        <v/>
      </c>
      <c r="EL64" s="15" t="str">
        <f>IF(EL38,EL48*(VLOOKUP(EL$1,Conditions!$A:$CT,MATCH($B64&amp;"_m1",Conditions!$S$1:$CT$1,0)+Conditions!$Q$2,FALSE)*EL$19+EL$18*VLOOKUP(EL$1,Conditions!$A:$CT,MATCH($B64&amp;"_m2",Conditions!$S$1:$CT$1,0)+Conditions!$Q$2,FALSE))+VLOOKUP(EL$1,Conditions!$A:$CT,MATCH($B64&amp;"_b",Conditions!$S$1:$CT$1,0)+Conditions!$Q$2,FALSE),"")</f>
        <v/>
      </c>
      <c r="EM64" s="15" t="str">
        <f>IF(EM38,EM48*(VLOOKUP(EM$1,Conditions!$A:$CT,MATCH($B64&amp;"_m1",Conditions!$S$1:$CT$1,0)+Conditions!$Q$2,FALSE)*EM$19+EM$18*VLOOKUP(EM$1,Conditions!$A:$CT,MATCH($B64&amp;"_m2",Conditions!$S$1:$CT$1,0)+Conditions!$Q$2,FALSE))+VLOOKUP(EM$1,Conditions!$A:$CT,MATCH($B64&amp;"_b",Conditions!$S$1:$CT$1,0)+Conditions!$Q$2,FALSE),"")</f>
        <v/>
      </c>
      <c r="EN64" s="15" t="str">
        <f>IF(EN38,EN48*(VLOOKUP(EN$1,Conditions!$A:$CT,MATCH($B64&amp;"_m1",Conditions!$S$1:$CT$1,0)+Conditions!$Q$2,FALSE)*EN$19+EN$18*VLOOKUP(EN$1,Conditions!$A:$CT,MATCH($B64&amp;"_m2",Conditions!$S$1:$CT$1,0)+Conditions!$Q$2,FALSE))+VLOOKUP(EN$1,Conditions!$A:$CT,MATCH($B64&amp;"_b",Conditions!$S$1:$CT$1,0)+Conditions!$Q$2,FALSE),"")</f>
        <v/>
      </c>
      <c r="EO64" s="15" t="str">
        <f>IF(EO38,EO48*(VLOOKUP(EO$1,Conditions!$A:$CT,MATCH($B64&amp;"_m1",Conditions!$S$1:$CT$1,0)+Conditions!$Q$2,FALSE)*EO$19+EO$18*VLOOKUP(EO$1,Conditions!$A:$CT,MATCH($B64&amp;"_m2",Conditions!$S$1:$CT$1,0)+Conditions!$Q$2,FALSE))+VLOOKUP(EO$1,Conditions!$A:$CT,MATCH($B64&amp;"_b",Conditions!$S$1:$CT$1,0)+Conditions!$Q$2,FALSE),"")</f>
        <v/>
      </c>
      <c r="EP64" s="15" t="str">
        <f>IF(EP38,EP48*(VLOOKUP(EP$1,Conditions!$A:$CT,MATCH($B64&amp;"_m1",Conditions!$S$1:$CT$1,0)+Conditions!$Q$2,FALSE)*EP$19+EP$18*VLOOKUP(EP$1,Conditions!$A:$CT,MATCH($B64&amp;"_m2",Conditions!$S$1:$CT$1,0)+Conditions!$Q$2,FALSE))+VLOOKUP(EP$1,Conditions!$A:$CT,MATCH($B64&amp;"_b",Conditions!$S$1:$CT$1,0)+Conditions!$Q$2,FALSE),"")</f>
        <v/>
      </c>
      <c r="EQ64" s="15" t="str">
        <f>IF(EQ38,EQ48*(VLOOKUP(EQ$1,Conditions!$A:$CT,MATCH($B64&amp;"_m1",Conditions!$S$1:$CT$1,0)+Conditions!$Q$2,FALSE)*EQ$19+EQ$18*VLOOKUP(EQ$1,Conditions!$A:$CT,MATCH($B64&amp;"_m2",Conditions!$S$1:$CT$1,0)+Conditions!$Q$2,FALSE))+VLOOKUP(EQ$1,Conditions!$A:$CT,MATCH($B64&amp;"_b",Conditions!$S$1:$CT$1,0)+Conditions!$Q$2,FALSE),"")</f>
        <v/>
      </c>
      <c r="ER64" s="15" t="str">
        <f>IF(ER38,ER48*(VLOOKUP(ER$1,Conditions!$A:$CT,MATCH($B64&amp;"_m1",Conditions!$S$1:$CT$1,0)+Conditions!$Q$2,FALSE)*ER$19+ER$18*VLOOKUP(ER$1,Conditions!$A:$CT,MATCH($B64&amp;"_m2",Conditions!$S$1:$CT$1,0)+Conditions!$Q$2,FALSE))+VLOOKUP(ER$1,Conditions!$A:$CT,MATCH($B64&amp;"_b",Conditions!$S$1:$CT$1,0)+Conditions!$Q$2,FALSE),"")</f>
        <v/>
      </c>
      <c r="ES64" s="15" t="str">
        <f>IF(ES38,ES48*(VLOOKUP(ES$1,Conditions!$A:$CT,MATCH($B64&amp;"_m1",Conditions!$S$1:$CT$1,0)+Conditions!$Q$2,FALSE)*ES$19+ES$18*VLOOKUP(ES$1,Conditions!$A:$CT,MATCH($B64&amp;"_m2",Conditions!$S$1:$CT$1,0)+Conditions!$Q$2,FALSE))+VLOOKUP(ES$1,Conditions!$A:$CT,MATCH($B64&amp;"_b",Conditions!$S$1:$CT$1,0)+Conditions!$Q$2,FALSE),"")</f>
        <v/>
      </c>
      <c r="ET64" s="15" t="str">
        <f>IF(ET38,ET48*(VLOOKUP(ET$1,Conditions!$A:$CT,MATCH($B64&amp;"_m1",Conditions!$S$1:$CT$1,0)+Conditions!$Q$2,FALSE)*ET$19+ET$18*VLOOKUP(ET$1,Conditions!$A:$CT,MATCH($B64&amp;"_m2",Conditions!$S$1:$CT$1,0)+Conditions!$Q$2,FALSE))+VLOOKUP(ET$1,Conditions!$A:$CT,MATCH($B64&amp;"_b",Conditions!$S$1:$CT$1,0)+Conditions!$Q$2,FALSE),"")</f>
        <v/>
      </c>
      <c r="EU64" s="15" t="str">
        <f>IF(EU38,EU48*(VLOOKUP(EU$1,Conditions!$A:$CT,MATCH($B64&amp;"_m1",Conditions!$S$1:$CT$1,0)+Conditions!$Q$2,FALSE)*EU$19+EU$18*VLOOKUP(EU$1,Conditions!$A:$CT,MATCH($B64&amp;"_m2",Conditions!$S$1:$CT$1,0)+Conditions!$Q$2,FALSE))+VLOOKUP(EU$1,Conditions!$A:$CT,MATCH($B64&amp;"_b",Conditions!$S$1:$CT$1,0)+Conditions!$Q$2,FALSE),"")</f>
        <v/>
      </c>
      <c r="EV64" s="15" t="str">
        <f>IF(EV38,EV48*(VLOOKUP(EV$1,Conditions!$A:$CT,MATCH($B64&amp;"_m1",Conditions!$S$1:$CT$1,0)+Conditions!$Q$2,FALSE)*EV$19+EV$18*VLOOKUP(EV$1,Conditions!$A:$CT,MATCH($B64&amp;"_m2",Conditions!$S$1:$CT$1,0)+Conditions!$Q$2,FALSE))+VLOOKUP(EV$1,Conditions!$A:$CT,MATCH($B64&amp;"_b",Conditions!$S$1:$CT$1,0)+Conditions!$Q$2,FALSE),"")</f>
        <v/>
      </c>
      <c r="EW64" s="15" t="str">
        <f>IF(EW38,EW48*(VLOOKUP(EW$1,Conditions!$A:$CT,MATCH($B64&amp;"_m1",Conditions!$S$1:$CT$1,0)+Conditions!$Q$2,FALSE)*EW$19+EW$18*VLOOKUP(EW$1,Conditions!$A:$CT,MATCH($B64&amp;"_m2",Conditions!$S$1:$CT$1,0)+Conditions!$Q$2,FALSE))+VLOOKUP(EW$1,Conditions!$A:$CT,MATCH($B64&amp;"_b",Conditions!$S$1:$CT$1,0)+Conditions!$Q$2,FALSE),"")</f>
        <v/>
      </c>
      <c r="EX64" s="15" t="str">
        <f>IF(EX38,EX48*(VLOOKUP(EX$1,Conditions!$A:$CT,MATCH($B64&amp;"_m1",Conditions!$S$1:$CT$1,0)+Conditions!$Q$2,FALSE)*EX$19+EX$18*VLOOKUP(EX$1,Conditions!$A:$CT,MATCH($B64&amp;"_m2",Conditions!$S$1:$CT$1,0)+Conditions!$Q$2,FALSE))+VLOOKUP(EX$1,Conditions!$A:$CT,MATCH($B64&amp;"_b",Conditions!$S$1:$CT$1,0)+Conditions!$Q$2,FALSE),"")</f>
        <v/>
      </c>
      <c r="EY64" s="15" t="str">
        <f>IF(EY38,EY48*(VLOOKUP(EY$1,Conditions!$A:$CT,MATCH($B64&amp;"_m1",Conditions!$S$1:$CT$1,0)+Conditions!$Q$2,FALSE)*EY$19+EY$18*VLOOKUP(EY$1,Conditions!$A:$CT,MATCH($B64&amp;"_m2",Conditions!$S$1:$CT$1,0)+Conditions!$Q$2,FALSE))+VLOOKUP(EY$1,Conditions!$A:$CT,MATCH($B64&amp;"_b",Conditions!$S$1:$CT$1,0)+Conditions!$Q$2,FALSE),"")</f>
        <v/>
      </c>
      <c r="EZ64" s="15" t="str">
        <f>IF(EZ38,EZ48*(VLOOKUP(EZ$1,Conditions!$A:$CT,MATCH($B64&amp;"_m1",Conditions!$S$1:$CT$1,0)+Conditions!$Q$2,FALSE)*EZ$19+EZ$18*VLOOKUP(EZ$1,Conditions!$A:$CT,MATCH($B64&amp;"_m2",Conditions!$S$1:$CT$1,0)+Conditions!$Q$2,FALSE))+VLOOKUP(EZ$1,Conditions!$A:$CT,MATCH($B64&amp;"_b",Conditions!$S$1:$CT$1,0)+Conditions!$Q$2,FALSE),"")</f>
        <v/>
      </c>
      <c r="FA64" s="15" t="str">
        <f>IF(FA38,FA48*(VLOOKUP(FA$1,Conditions!$A:$CT,MATCH($B64&amp;"_m1",Conditions!$S$1:$CT$1,0)+Conditions!$Q$2,FALSE)*FA$19+FA$18*VLOOKUP(FA$1,Conditions!$A:$CT,MATCH($B64&amp;"_m2",Conditions!$S$1:$CT$1,0)+Conditions!$Q$2,FALSE))+VLOOKUP(FA$1,Conditions!$A:$CT,MATCH($B64&amp;"_b",Conditions!$S$1:$CT$1,0)+Conditions!$Q$2,FALSE),"")</f>
        <v/>
      </c>
      <c r="FB64" s="15" t="str">
        <f>IF(FB38,FB48*(VLOOKUP(FB$1,Conditions!$A:$CT,MATCH($B64&amp;"_m1",Conditions!$S$1:$CT$1,0)+Conditions!$Q$2,FALSE)*FB$19+FB$18*VLOOKUP(FB$1,Conditions!$A:$CT,MATCH($B64&amp;"_m2",Conditions!$S$1:$CT$1,0)+Conditions!$Q$2,FALSE))+VLOOKUP(FB$1,Conditions!$A:$CT,MATCH($B64&amp;"_b",Conditions!$S$1:$CT$1,0)+Conditions!$Q$2,FALSE),"")</f>
        <v/>
      </c>
      <c r="FC64" s="15" t="str">
        <f>IF(FC38,FC48*(VLOOKUP(FC$1,Conditions!$A:$CT,MATCH($B64&amp;"_m1",Conditions!$S$1:$CT$1,0)+Conditions!$Q$2,FALSE)*FC$19+FC$18*VLOOKUP(FC$1,Conditions!$A:$CT,MATCH($B64&amp;"_m2",Conditions!$S$1:$CT$1,0)+Conditions!$Q$2,FALSE))+VLOOKUP(FC$1,Conditions!$A:$CT,MATCH($B64&amp;"_b",Conditions!$S$1:$CT$1,0)+Conditions!$Q$2,FALSE),"")</f>
        <v/>
      </c>
      <c r="FD64" s="15" t="str">
        <f>IF(FD38,FD48*(VLOOKUP(FD$1,Conditions!$A:$CT,MATCH($B64&amp;"_m1",Conditions!$S$1:$CT$1,0)+Conditions!$Q$2,FALSE)*FD$19+FD$18*VLOOKUP(FD$1,Conditions!$A:$CT,MATCH($B64&amp;"_m2",Conditions!$S$1:$CT$1,0)+Conditions!$Q$2,FALSE))+VLOOKUP(FD$1,Conditions!$A:$CT,MATCH($B64&amp;"_b",Conditions!$S$1:$CT$1,0)+Conditions!$Q$2,FALSE),"")</f>
        <v/>
      </c>
      <c r="FE64" s="15" t="str">
        <f>IF(FE38,FE48*(VLOOKUP(FE$1,Conditions!$A:$CT,MATCH($B64&amp;"_m1",Conditions!$S$1:$CT$1,0)+Conditions!$Q$2,FALSE)*FE$19+FE$18*VLOOKUP(FE$1,Conditions!$A:$CT,MATCH($B64&amp;"_m2",Conditions!$S$1:$CT$1,0)+Conditions!$Q$2,FALSE))+VLOOKUP(FE$1,Conditions!$A:$CT,MATCH($B64&amp;"_b",Conditions!$S$1:$CT$1,0)+Conditions!$Q$2,FALSE),"")</f>
        <v/>
      </c>
      <c r="FF64" s="15" t="str">
        <f>IF(FF38,FF48*(VLOOKUP(FF$1,Conditions!$A:$CT,MATCH($B64&amp;"_m1",Conditions!$S$1:$CT$1,0)+Conditions!$Q$2,FALSE)*FF$19+FF$18*VLOOKUP(FF$1,Conditions!$A:$CT,MATCH($B64&amp;"_m2",Conditions!$S$1:$CT$1,0)+Conditions!$Q$2,FALSE))+VLOOKUP(FF$1,Conditions!$A:$CT,MATCH($B64&amp;"_b",Conditions!$S$1:$CT$1,0)+Conditions!$Q$2,FALSE),"")</f>
        <v/>
      </c>
      <c r="FG64" s="15" t="str">
        <f>IF(FG38,FG48*(VLOOKUP(FG$1,Conditions!$A:$CT,MATCH($B64&amp;"_m1",Conditions!$S$1:$CT$1,0)+Conditions!$Q$2,FALSE)*FG$19+FG$18*VLOOKUP(FG$1,Conditions!$A:$CT,MATCH($B64&amp;"_m2",Conditions!$S$1:$CT$1,0)+Conditions!$Q$2,FALSE))+VLOOKUP(FG$1,Conditions!$A:$CT,MATCH($B64&amp;"_b",Conditions!$S$1:$CT$1,0)+Conditions!$Q$2,FALSE),"")</f>
        <v/>
      </c>
      <c r="FH64" s="15" t="str">
        <f>IF(FH38,FH48*(VLOOKUP(FH$1,Conditions!$A:$CT,MATCH($B64&amp;"_m1",Conditions!$S$1:$CT$1,0)+Conditions!$Q$2,FALSE)*FH$19+FH$18*VLOOKUP(FH$1,Conditions!$A:$CT,MATCH($B64&amp;"_m2",Conditions!$S$1:$CT$1,0)+Conditions!$Q$2,FALSE))+VLOOKUP(FH$1,Conditions!$A:$CT,MATCH($B64&amp;"_b",Conditions!$S$1:$CT$1,0)+Conditions!$Q$2,FALSE),"")</f>
        <v/>
      </c>
      <c r="FI64" s="15" t="str">
        <f>IF(FI38,FI48*(VLOOKUP(FI$1,Conditions!$A:$CT,MATCH($B64&amp;"_m1",Conditions!$S$1:$CT$1,0)+Conditions!$Q$2,FALSE)*FI$19+FI$18*VLOOKUP(FI$1,Conditions!$A:$CT,MATCH($B64&amp;"_m2",Conditions!$S$1:$CT$1,0)+Conditions!$Q$2,FALSE))+VLOOKUP(FI$1,Conditions!$A:$CT,MATCH($B64&amp;"_b",Conditions!$S$1:$CT$1,0)+Conditions!$Q$2,FALSE),"")</f>
        <v/>
      </c>
      <c r="FJ64" s="15" t="str">
        <f>IF(FJ38,FJ48*(VLOOKUP(FJ$1,Conditions!$A:$CT,MATCH($B64&amp;"_m1",Conditions!$S$1:$CT$1,0)+Conditions!$Q$2,FALSE)*FJ$19+FJ$18*VLOOKUP(FJ$1,Conditions!$A:$CT,MATCH($B64&amp;"_m2",Conditions!$S$1:$CT$1,0)+Conditions!$Q$2,FALSE))+VLOOKUP(FJ$1,Conditions!$A:$CT,MATCH($B64&amp;"_b",Conditions!$S$1:$CT$1,0)+Conditions!$Q$2,FALSE),"")</f>
        <v/>
      </c>
      <c r="FK64" s="15" t="str">
        <f>IF(FK38,FK48*(VLOOKUP(FK$1,Conditions!$A:$CT,MATCH($B64&amp;"_m1",Conditions!$S$1:$CT$1,0)+Conditions!$Q$2,FALSE)*FK$19+FK$18*VLOOKUP(FK$1,Conditions!$A:$CT,MATCH($B64&amp;"_m2",Conditions!$S$1:$CT$1,0)+Conditions!$Q$2,FALSE))+VLOOKUP(FK$1,Conditions!$A:$CT,MATCH($B64&amp;"_b",Conditions!$S$1:$CT$1,0)+Conditions!$Q$2,FALSE),"")</f>
        <v/>
      </c>
      <c r="FL64" s="15" t="str">
        <f>IF(FL38,FL48*(VLOOKUP(FL$1,Conditions!$A:$CT,MATCH($B64&amp;"_m1",Conditions!$S$1:$CT$1,0)+Conditions!$Q$2,FALSE)*FL$19+FL$18*VLOOKUP(FL$1,Conditions!$A:$CT,MATCH($B64&amp;"_m2",Conditions!$S$1:$CT$1,0)+Conditions!$Q$2,FALSE))+VLOOKUP(FL$1,Conditions!$A:$CT,MATCH($B64&amp;"_b",Conditions!$S$1:$CT$1,0)+Conditions!$Q$2,FALSE),"")</f>
        <v/>
      </c>
      <c r="FM64" s="15" t="str">
        <f>IF(FM38,FM48*(VLOOKUP(FM$1,Conditions!$A:$CT,MATCH($B64&amp;"_m1",Conditions!$S$1:$CT$1,0)+Conditions!$Q$2,FALSE)*FM$19+FM$18*VLOOKUP(FM$1,Conditions!$A:$CT,MATCH($B64&amp;"_m2",Conditions!$S$1:$CT$1,0)+Conditions!$Q$2,FALSE))+VLOOKUP(FM$1,Conditions!$A:$CT,MATCH($B64&amp;"_b",Conditions!$S$1:$CT$1,0)+Conditions!$Q$2,FALSE),"")</f>
        <v/>
      </c>
      <c r="FN64" s="15">
        <f>IF(FN38,FN48*(VLOOKUP(FN$1,Conditions!$A:$CT,MATCH($B64&amp;"_m1",Conditions!$S$1:$CT$1,0)+Conditions!$Q$2,FALSE)*FN$19+FN$18*VLOOKUP(FN$1,Conditions!$A:$CT,MATCH($B64&amp;"_m2",Conditions!$S$1:$CT$1,0)+Conditions!$Q$2,FALSE))+VLOOKUP(FN$1,Conditions!$A:$CT,MATCH($B64&amp;"_b",Conditions!$S$1:$CT$1,0)+Conditions!$Q$2,FALSE),"")</f>
        <v>2.4705201465765872E-5</v>
      </c>
      <c r="FO64" s="15" t="e">
        <f>IF(FO38,FO48*(VLOOKUP(FO$1,Conditions!$A:$CT,MATCH($B64&amp;"_m1",Conditions!$S$1:$CT$1,0)+Conditions!$Q$2,FALSE)*FO$19+FO$18*VLOOKUP(FO$1,Conditions!$A:$CT,MATCH($B64&amp;"_m2",Conditions!$S$1:$CT$1,0)+Conditions!$Q$2,FALSE))+VLOOKUP(FO$1,Conditions!$A:$CT,MATCH($B64&amp;"_b",Conditions!$S$1:$CT$1,0)+Conditions!$Q$2,FALSE),"")</f>
        <v>#VALUE!</v>
      </c>
      <c r="FP64" s="15">
        <f>IF(FP38,FP48*(VLOOKUP(FP$1,Conditions!$A:$CT,MATCH($B64&amp;"_m1",Conditions!$S$1:$CT$1,0)+Conditions!$Q$2,FALSE)*FP$19+FP$18*VLOOKUP(FP$1,Conditions!$A:$CT,MATCH($B64&amp;"_m2",Conditions!$S$1:$CT$1,0)+Conditions!$Q$2,FALSE))+VLOOKUP(FP$1,Conditions!$A:$CT,MATCH($B64&amp;"_b",Conditions!$S$1:$CT$1,0)+Conditions!$Q$2,FALSE),"")</f>
        <v>2.4697951897234082E-5</v>
      </c>
      <c r="FQ64" s="15">
        <f>IF(FQ38,FQ48*(VLOOKUP(FQ$1,Conditions!$A:$CT,MATCH($B64&amp;"_m1",Conditions!$S$1:$CT$1,0)+Conditions!$Q$2,FALSE)*FQ$19+FQ$18*VLOOKUP(FQ$1,Conditions!$A:$CT,MATCH($B64&amp;"_m2",Conditions!$S$1:$CT$1,0)+Conditions!$Q$2,FALSE))+VLOOKUP(FQ$1,Conditions!$A:$CT,MATCH($B64&amp;"_b",Conditions!$S$1:$CT$1,0)+Conditions!$Q$2,FALSE),"")</f>
        <v>2.4693118851546222E-5</v>
      </c>
      <c r="FR64" s="15">
        <f>IF(FR38,FR48*(VLOOKUP(FR$1,Conditions!$A:$CT,MATCH($B64&amp;"_m1",Conditions!$S$1:$CT$1,0)+Conditions!$Q$2,FALSE)*FR$19+FR$18*VLOOKUP(FR$1,Conditions!$A:$CT,MATCH($B64&amp;"_m2",Conditions!$S$1:$CT$1,0)+Conditions!$Q$2,FALSE))+VLOOKUP(FR$1,Conditions!$A:$CT,MATCH($B64&amp;"_b",Conditions!$S$1:$CT$1,0)+Conditions!$Q$2,FALSE),"")</f>
        <v>2.4693118851546222E-5</v>
      </c>
      <c r="FS64" s="15">
        <f>IF(FS38,FS48*(VLOOKUP(FS$1,Conditions!$A:$CT,MATCH($B64&amp;"_m1",Conditions!$S$1:$CT$1,0)+Conditions!$Q$2,FALSE)*FS$19+FS$18*VLOOKUP(FS$1,Conditions!$A:$CT,MATCH($B64&amp;"_m2",Conditions!$S$1:$CT$1,0)+Conditions!$Q$2,FALSE))+VLOOKUP(FS$1,Conditions!$A:$CT,MATCH($B64&amp;"_b",Conditions!$S$1:$CT$1,0)+Conditions!$Q$2,FALSE),"")</f>
        <v>2.4693924359160865E-5</v>
      </c>
      <c r="FT64" s="15">
        <f>IF(FT38,FT48*(VLOOKUP(FT$1,Conditions!$A:$CT,MATCH($B64&amp;"_m1",Conditions!$S$1:$CT$1,0)+Conditions!$Q$2,FALSE)*FT$19+FT$18*VLOOKUP(FT$1,Conditions!$A:$CT,MATCH($B64&amp;"_m2",Conditions!$S$1:$CT$1,0)+Conditions!$Q$2,FALSE))+VLOOKUP(FT$1,Conditions!$A:$CT,MATCH($B64&amp;"_b",Conditions!$S$1:$CT$1,0)+Conditions!$Q$2,FALSE),"")</f>
        <v>2.4695535374390152E-5</v>
      </c>
      <c r="FU64" s="15">
        <f>IF(FU38,FU48*(VLOOKUP(FU$1,Conditions!$A:$CT,MATCH($B64&amp;"_m1",Conditions!$S$1:$CT$1,0)+Conditions!$Q$2,FALSE)*FU$19+FU$18*VLOOKUP(FU$1,Conditions!$A:$CT,MATCH($B64&amp;"_m2",Conditions!$S$1:$CT$1,0)+Conditions!$Q$2,FALSE))+VLOOKUP(FU$1,Conditions!$A:$CT,MATCH($B64&amp;"_b",Conditions!$S$1:$CT$1,0)+Conditions!$Q$2,FALSE),"")</f>
        <v>2.4694729866775508E-5</v>
      </c>
      <c r="FV64" s="15" t="str">
        <f>IF(FV38,FV48*(VLOOKUP(FV$1,Conditions!$A:$CT,MATCH($B64&amp;"_m1",Conditions!$S$1:$CT$1,0)+Conditions!$Q$2,FALSE)*FV$19+FV$18*VLOOKUP(FV$1,Conditions!$A:$CT,MATCH($B64&amp;"_m2",Conditions!$S$1:$CT$1,0)+Conditions!$Q$2,FALSE))+VLOOKUP(FV$1,Conditions!$A:$CT,MATCH($B64&amp;"_b",Conditions!$S$1:$CT$1,0)+Conditions!$Q$2,FALSE),"")</f>
        <v/>
      </c>
      <c r="FW64" s="15" t="str">
        <f>IF(FW38,FW48*(VLOOKUP(FW$1,Conditions!$A:$CT,MATCH($B64&amp;"_m1",Conditions!$S$1:$CT$1,0)+Conditions!$Q$2,FALSE)*FW$19+FW$18*VLOOKUP(FW$1,Conditions!$A:$CT,MATCH($B64&amp;"_m2",Conditions!$S$1:$CT$1,0)+Conditions!$Q$2,FALSE))+VLOOKUP(FW$1,Conditions!$A:$CT,MATCH($B64&amp;"_b",Conditions!$S$1:$CT$1,0)+Conditions!$Q$2,FALSE),"")</f>
        <v/>
      </c>
      <c r="FX64" s="15" t="str">
        <f>IF(FX38,FX48*(VLOOKUP(FX$1,Conditions!$A:$CT,MATCH($B64&amp;"_m1",Conditions!$S$1:$CT$1,0)+Conditions!$Q$2,FALSE)*FX$19+FX$18*VLOOKUP(FX$1,Conditions!$A:$CT,MATCH($B64&amp;"_m2",Conditions!$S$1:$CT$1,0)+Conditions!$Q$2,FALSE))+VLOOKUP(FX$1,Conditions!$A:$CT,MATCH($B64&amp;"_b",Conditions!$S$1:$CT$1,0)+Conditions!$Q$2,FALSE),"")</f>
        <v/>
      </c>
      <c r="FY64" s="15" t="str">
        <f>IF(FY38,FY48*(VLOOKUP(FY$1,Conditions!$A:$CT,MATCH($B64&amp;"_m1",Conditions!$S$1:$CT$1,0)+Conditions!$Q$2,FALSE)*FY$19+FY$18*VLOOKUP(FY$1,Conditions!$A:$CT,MATCH($B64&amp;"_m2",Conditions!$S$1:$CT$1,0)+Conditions!$Q$2,FALSE))+VLOOKUP(FY$1,Conditions!$A:$CT,MATCH($B64&amp;"_b",Conditions!$S$1:$CT$1,0)+Conditions!$Q$2,FALSE),"")</f>
        <v/>
      </c>
      <c r="FZ64" s="15" t="str">
        <f>IF(FZ38,FZ48*(VLOOKUP(FZ$1,Conditions!$A:$CT,MATCH($B64&amp;"_m1",Conditions!$S$1:$CT$1,0)+Conditions!$Q$2,FALSE)*FZ$19+FZ$18*VLOOKUP(FZ$1,Conditions!$A:$CT,MATCH($B64&amp;"_m2",Conditions!$S$1:$CT$1,0)+Conditions!$Q$2,FALSE))+VLOOKUP(FZ$1,Conditions!$A:$CT,MATCH($B64&amp;"_b",Conditions!$S$1:$CT$1,0)+Conditions!$Q$2,FALSE),"")</f>
        <v/>
      </c>
      <c r="GA64" s="15" t="str">
        <f>IF(GA38,GA48*(VLOOKUP(GA$1,Conditions!$A:$CT,MATCH($B64&amp;"_m1",Conditions!$S$1:$CT$1,0)+Conditions!$Q$2,FALSE)*GA$19+GA$18*VLOOKUP(GA$1,Conditions!$A:$CT,MATCH($B64&amp;"_m2",Conditions!$S$1:$CT$1,0)+Conditions!$Q$2,FALSE))+VLOOKUP(GA$1,Conditions!$A:$CT,MATCH($B64&amp;"_b",Conditions!$S$1:$CT$1,0)+Conditions!$Q$2,FALSE),"")</f>
        <v/>
      </c>
      <c r="GB64" s="15" t="str">
        <f>IF(GB38,GB48*(VLOOKUP(GB$1,Conditions!$A:$CT,MATCH($B64&amp;"_m1",Conditions!$S$1:$CT$1,0)+Conditions!$Q$2,FALSE)*GB$19+GB$18*VLOOKUP(GB$1,Conditions!$A:$CT,MATCH($B64&amp;"_m2",Conditions!$S$1:$CT$1,0)+Conditions!$Q$2,FALSE))+VLOOKUP(GB$1,Conditions!$A:$CT,MATCH($B64&amp;"_b",Conditions!$S$1:$CT$1,0)+Conditions!$Q$2,FALSE),"")</f>
        <v/>
      </c>
      <c r="GC64" s="15" t="str">
        <f>IF(GC38,GC48*(VLOOKUP(GC$1,Conditions!$A:$CT,MATCH($B64&amp;"_m1",Conditions!$S$1:$CT$1,0)+Conditions!$Q$2,FALSE)*GC$19+GC$18*VLOOKUP(GC$1,Conditions!$A:$CT,MATCH($B64&amp;"_m2",Conditions!$S$1:$CT$1,0)+Conditions!$Q$2,FALSE))+VLOOKUP(GC$1,Conditions!$A:$CT,MATCH($B64&amp;"_b",Conditions!$S$1:$CT$1,0)+Conditions!$Q$2,FALSE),"")</f>
        <v/>
      </c>
      <c r="GD64" s="15" t="str">
        <f>IF(GD38,GD48*(VLOOKUP(GD$1,Conditions!$A:$CT,MATCH($B64&amp;"_m1",Conditions!$S$1:$CT$1,0)+Conditions!$Q$2,FALSE)*GD$19+GD$18*VLOOKUP(GD$1,Conditions!$A:$CT,MATCH($B64&amp;"_m2",Conditions!$S$1:$CT$1,0)+Conditions!$Q$2,FALSE))+VLOOKUP(GD$1,Conditions!$A:$CT,MATCH($B64&amp;"_b",Conditions!$S$1:$CT$1,0)+Conditions!$Q$2,FALSE),"")</f>
        <v/>
      </c>
      <c r="GE64" s="15" t="str">
        <f>IF(GE38,GE48*(VLOOKUP(GE$1,Conditions!$A:$CT,MATCH($B64&amp;"_m1",Conditions!$S$1:$CT$1,0)+Conditions!$Q$2,FALSE)*GE$19+GE$18*VLOOKUP(GE$1,Conditions!$A:$CT,MATCH($B64&amp;"_m2",Conditions!$S$1:$CT$1,0)+Conditions!$Q$2,FALSE))+VLOOKUP(GE$1,Conditions!$A:$CT,MATCH($B64&amp;"_b",Conditions!$S$1:$CT$1,0)+Conditions!$Q$2,FALSE),"")</f>
        <v/>
      </c>
      <c r="GF64" s="15" t="str">
        <f>IF(GF38,GF48*(VLOOKUP(GF$1,Conditions!$A:$CT,MATCH($B64&amp;"_m1",Conditions!$S$1:$CT$1,0)+Conditions!$Q$2,FALSE)*GF$19+GF$18*VLOOKUP(GF$1,Conditions!$A:$CT,MATCH($B64&amp;"_m2",Conditions!$S$1:$CT$1,0)+Conditions!$Q$2,FALSE))+VLOOKUP(GF$1,Conditions!$A:$CT,MATCH($B64&amp;"_b",Conditions!$S$1:$CT$1,0)+Conditions!$Q$2,FALSE),"")</f>
        <v/>
      </c>
      <c r="GG64" s="15" t="str">
        <f>IF(GG38,GG48*(VLOOKUP(GG$1,Conditions!$A:$CT,MATCH($B64&amp;"_m1",Conditions!$S$1:$CT$1,0)+Conditions!$Q$2,FALSE)*GG$19+GG$18*VLOOKUP(GG$1,Conditions!$A:$CT,MATCH($B64&amp;"_m2",Conditions!$S$1:$CT$1,0)+Conditions!$Q$2,FALSE))+VLOOKUP(GG$1,Conditions!$A:$CT,MATCH($B64&amp;"_b",Conditions!$S$1:$CT$1,0)+Conditions!$Q$2,FALSE),"")</f>
        <v/>
      </c>
      <c r="GH64" s="15" t="str">
        <f>IF(GH38,GH48*(VLOOKUP(GH$1,Conditions!$A:$CT,MATCH($B64&amp;"_m1",Conditions!$S$1:$CT$1,0)+Conditions!$Q$2,FALSE)*GH$19+GH$18*VLOOKUP(GH$1,Conditions!$A:$CT,MATCH($B64&amp;"_m2",Conditions!$S$1:$CT$1,0)+Conditions!$Q$2,FALSE))+VLOOKUP(GH$1,Conditions!$A:$CT,MATCH($B64&amp;"_b",Conditions!$S$1:$CT$1,0)+Conditions!$Q$2,FALSE),"")</f>
        <v/>
      </c>
      <c r="GI64" s="15" t="str">
        <f>IF(GI38,GI48*(VLOOKUP(GI$1,Conditions!$A:$CT,MATCH($B64&amp;"_m1",Conditions!$S$1:$CT$1,0)+Conditions!$Q$2,FALSE)*GI$19+GI$18*VLOOKUP(GI$1,Conditions!$A:$CT,MATCH($B64&amp;"_m2",Conditions!$S$1:$CT$1,0)+Conditions!$Q$2,FALSE))+VLOOKUP(GI$1,Conditions!$A:$CT,MATCH($B64&amp;"_b",Conditions!$S$1:$CT$1,0)+Conditions!$Q$2,FALSE),"")</f>
        <v/>
      </c>
      <c r="GJ64" s="15" t="str">
        <f>IF(GJ38,GJ48*(VLOOKUP(GJ$1,Conditions!$A:$CT,MATCH($B64&amp;"_m1",Conditions!$S$1:$CT$1,0)+Conditions!$Q$2,FALSE)*GJ$19+GJ$18*VLOOKUP(GJ$1,Conditions!$A:$CT,MATCH($B64&amp;"_m2",Conditions!$S$1:$CT$1,0)+Conditions!$Q$2,FALSE))+VLOOKUP(GJ$1,Conditions!$A:$CT,MATCH($B64&amp;"_b",Conditions!$S$1:$CT$1,0)+Conditions!$Q$2,FALSE),"")</f>
        <v/>
      </c>
      <c r="GK64" s="15" t="str">
        <f>IF(GK38,GK48*(VLOOKUP(GK$1,Conditions!$A:$CT,MATCH($B64&amp;"_m1",Conditions!$S$1:$CT$1,0)+Conditions!$Q$2,FALSE)*GK$19+GK$18*VLOOKUP(GK$1,Conditions!$A:$CT,MATCH($B64&amp;"_m2",Conditions!$S$1:$CT$1,0)+Conditions!$Q$2,FALSE))+VLOOKUP(GK$1,Conditions!$A:$CT,MATCH($B64&amp;"_b",Conditions!$S$1:$CT$1,0)+Conditions!$Q$2,FALSE),"")</f>
        <v/>
      </c>
      <c r="GL64" s="15" t="str">
        <f>IF(GL38,GL48*(VLOOKUP(GL$1,Conditions!$A:$CT,MATCH($B64&amp;"_m1",Conditions!$S$1:$CT$1,0)+Conditions!$Q$2,FALSE)*GL$19+GL$18*VLOOKUP(GL$1,Conditions!$A:$CT,MATCH($B64&amp;"_m2",Conditions!$S$1:$CT$1,0)+Conditions!$Q$2,FALSE))+VLOOKUP(GL$1,Conditions!$A:$CT,MATCH($B64&amp;"_b",Conditions!$S$1:$CT$1,0)+Conditions!$Q$2,FALSE),"")</f>
        <v/>
      </c>
      <c r="GM64" s="15" t="str">
        <f>IF(GM38,GM48*(VLOOKUP(GM$1,Conditions!$A:$CT,MATCH($B64&amp;"_m1",Conditions!$S$1:$CT$1,0)+Conditions!$Q$2,FALSE)*GM$19+GM$18*VLOOKUP(GM$1,Conditions!$A:$CT,MATCH($B64&amp;"_m2",Conditions!$S$1:$CT$1,0)+Conditions!$Q$2,FALSE))+VLOOKUP(GM$1,Conditions!$A:$CT,MATCH($B64&amp;"_b",Conditions!$S$1:$CT$1,0)+Conditions!$Q$2,FALSE),"")</f>
        <v/>
      </c>
      <c r="GN64" s="15" t="str">
        <f>IF(GN38,GN48*(VLOOKUP(GN$1,Conditions!$A:$CT,MATCH($B64&amp;"_m1",Conditions!$S$1:$CT$1,0)+Conditions!$Q$2,FALSE)*GN$19+GN$18*VLOOKUP(GN$1,Conditions!$A:$CT,MATCH($B64&amp;"_m2",Conditions!$S$1:$CT$1,0)+Conditions!$Q$2,FALSE))+VLOOKUP(GN$1,Conditions!$A:$CT,MATCH($B64&amp;"_b",Conditions!$S$1:$CT$1,0)+Conditions!$Q$2,FALSE),"")</f>
        <v/>
      </c>
      <c r="GO64" s="15" t="str">
        <f>IF(GO38,GO48*(VLOOKUP(GO$1,Conditions!$A:$CT,MATCH($B64&amp;"_m1",Conditions!$S$1:$CT$1,0)+Conditions!$Q$2,FALSE)*GO$19+GO$18*VLOOKUP(GO$1,Conditions!$A:$CT,MATCH($B64&amp;"_m2",Conditions!$S$1:$CT$1,0)+Conditions!$Q$2,FALSE))+VLOOKUP(GO$1,Conditions!$A:$CT,MATCH($B64&amp;"_b",Conditions!$S$1:$CT$1,0)+Conditions!$Q$2,FALSE),"")</f>
        <v/>
      </c>
      <c r="GP64" s="15" t="str">
        <f>IF(GP38,GP48*(VLOOKUP(GP$1,Conditions!$A:$CT,MATCH($B64&amp;"_m1",Conditions!$S$1:$CT$1,0)+Conditions!$Q$2,FALSE)*GP$19+GP$18*VLOOKUP(GP$1,Conditions!$A:$CT,MATCH($B64&amp;"_m2",Conditions!$S$1:$CT$1,0)+Conditions!$Q$2,FALSE))+VLOOKUP(GP$1,Conditions!$A:$CT,MATCH($B64&amp;"_b",Conditions!$S$1:$CT$1,0)+Conditions!$Q$2,FALSE),"")</f>
        <v/>
      </c>
      <c r="GQ64" s="15" t="str">
        <f>IF(GQ38,GQ48*(VLOOKUP(GQ$1,Conditions!$A:$CT,MATCH($B64&amp;"_m1",Conditions!$S$1:$CT$1,0)+Conditions!$Q$2,FALSE)*GQ$19+GQ$18*VLOOKUP(GQ$1,Conditions!$A:$CT,MATCH($B64&amp;"_m2",Conditions!$S$1:$CT$1,0)+Conditions!$Q$2,FALSE))+VLOOKUP(GQ$1,Conditions!$A:$CT,MATCH($B64&amp;"_b",Conditions!$S$1:$CT$1,0)+Conditions!$Q$2,FALSE),"")</f>
        <v/>
      </c>
      <c r="GR64" s="15" t="str">
        <f>IF(GR38,GR48*(VLOOKUP(GR$1,Conditions!$A:$CT,MATCH($B64&amp;"_m1",Conditions!$S$1:$CT$1,0)+Conditions!$Q$2,FALSE)*GR$19+GR$18*VLOOKUP(GR$1,Conditions!$A:$CT,MATCH($B64&amp;"_m2",Conditions!$S$1:$CT$1,0)+Conditions!$Q$2,FALSE))+VLOOKUP(GR$1,Conditions!$A:$CT,MATCH($B64&amp;"_b",Conditions!$S$1:$CT$1,0)+Conditions!$Q$2,FALSE),"")</f>
        <v/>
      </c>
      <c r="GS64" s="15" t="str">
        <f>IF(GS38,GS48*(VLOOKUP(GS$1,Conditions!$A:$CT,MATCH($B64&amp;"_m1",Conditions!$S$1:$CT$1,0)+Conditions!$Q$2,FALSE)*GS$19+GS$18*VLOOKUP(GS$1,Conditions!$A:$CT,MATCH($B64&amp;"_m2",Conditions!$S$1:$CT$1,0)+Conditions!$Q$2,FALSE))+VLOOKUP(GS$1,Conditions!$A:$CT,MATCH($B64&amp;"_b",Conditions!$S$1:$CT$1,0)+Conditions!$Q$2,FALSE),"")</f>
        <v/>
      </c>
      <c r="GT64" s="15" t="str">
        <f>IF(GT38,GT48*(VLOOKUP(GT$1,Conditions!$A:$CT,MATCH($B64&amp;"_m1",Conditions!$S$1:$CT$1,0)+Conditions!$Q$2,FALSE)*GT$19+GT$18*VLOOKUP(GT$1,Conditions!$A:$CT,MATCH($B64&amp;"_m2",Conditions!$S$1:$CT$1,0)+Conditions!$Q$2,FALSE))+VLOOKUP(GT$1,Conditions!$A:$CT,MATCH($B64&amp;"_b",Conditions!$S$1:$CT$1,0)+Conditions!$Q$2,FALSE),"")</f>
        <v/>
      </c>
      <c r="GU64" s="15" t="str">
        <f>IF(GU38,GU48*(VLOOKUP(GU$1,Conditions!$A:$CT,MATCH($B64&amp;"_m1",Conditions!$S$1:$CT$1,0)+Conditions!$Q$2,FALSE)*GU$19+GU$18*VLOOKUP(GU$1,Conditions!$A:$CT,MATCH($B64&amp;"_m2",Conditions!$S$1:$CT$1,0)+Conditions!$Q$2,FALSE))+VLOOKUP(GU$1,Conditions!$A:$CT,MATCH($B64&amp;"_b",Conditions!$S$1:$CT$1,0)+Conditions!$Q$2,FALSE),"")</f>
        <v/>
      </c>
      <c r="GV64" s="15" t="str">
        <f>IF(GV38,GV48*(VLOOKUP(GV$1,Conditions!$A:$CT,MATCH($B64&amp;"_m1",Conditions!$S$1:$CT$1,0)+Conditions!$Q$2,FALSE)*GV$19+GV$18*VLOOKUP(GV$1,Conditions!$A:$CT,MATCH($B64&amp;"_m2",Conditions!$S$1:$CT$1,0)+Conditions!$Q$2,FALSE))+VLOOKUP(GV$1,Conditions!$A:$CT,MATCH($B64&amp;"_b",Conditions!$S$1:$CT$1,0)+Conditions!$Q$2,FALSE),"")</f>
        <v/>
      </c>
      <c r="GW64" s="15" t="str">
        <f>IF(GW38,GW48*(VLOOKUP(GW$1,Conditions!$A:$CT,MATCH($B64&amp;"_m1",Conditions!$S$1:$CT$1,0)+Conditions!$Q$2,FALSE)*GW$19+GW$18*VLOOKUP(GW$1,Conditions!$A:$CT,MATCH($B64&amp;"_m2",Conditions!$S$1:$CT$1,0)+Conditions!$Q$2,FALSE))+VLOOKUP(GW$1,Conditions!$A:$CT,MATCH($B64&amp;"_b",Conditions!$S$1:$CT$1,0)+Conditions!$Q$2,FALSE),"")</f>
        <v/>
      </c>
      <c r="GX64" s="15" t="str">
        <f>IF(GX38,GX48*(VLOOKUP(GX$1,Conditions!$A:$CT,MATCH($B64&amp;"_m1",Conditions!$S$1:$CT$1,0)+Conditions!$Q$2,FALSE)*GX$19+GX$18*VLOOKUP(GX$1,Conditions!$A:$CT,MATCH($B64&amp;"_m2",Conditions!$S$1:$CT$1,0)+Conditions!$Q$2,FALSE))+VLOOKUP(GX$1,Conditions!$A:$CT,MATCH($B64&amp;"_b",Conditions!$S$1:$CT$1,0)+Conditions!$Q$2,FALSE),"")</f>
        <v/>
      </c>
      <c r="GY64" s="15" t="str">
        <f>IF(GY38,GY48*(VLOOKUP(GY$1,Conditions!$A:$CT,MATCH($B64&amp;"_m1",Conditions!$S$1:$CT$1,0)+Conditions!$Q$2,FALSE)*GY$19+GY$18*VLOOKUP(GY$1,Conditions!$A:$CT,MATCH($B64&amp;"_m2",Conditions!$S$1:$CT$1,0)+Conditions!$Q$2,FALSE))+VLOOKUP(GY$1,Conditions!$A:$CT,MATCH($B64&amp;"_b",Conditions!$S$1:$CT$1,0)+Conditions!$Q$2,FALSE),"")</f>
        <v/>
      </c>
      <c r="GZ64" s="15" t="str">
        <f>IF(GZ38,GZ48*(VLOOKUP(GZ$1,Conditions!$A:$CT,MATCH($B64&amp;"_m1",Conditions!$S$1:$CT$1,0)+Conditions!$Q$2,FALSE)*GZ$19+GZ$18*VLOOKUP(GZ$1,Conditions!$A:$CT,MATCH($B64&amp;"_m2",Conditions!$S$1:$CT$1,0)+Conditions!$Q$2,FALSE))+VLOOKUP(GZ$1,Conditions!$A:$CT,MATCH($B64&amp;"_b",Conditions!$S$1:$CT$1,0)+Conditions!$Q$2,FALSE),"")</f>
        <v/>
      </c>
      <c r="HA64" s="15" t="str">
        <f>IF(HA38,HA48*(VLOOKUP(HA$1,Conditions!$A:$CT,MATCH($B64&amp;"_m1",Conditions!$S$1:$CT$1,0)+Conditions!$Q$2,FALSE)*HA$19+HA$18*VLOOKUP(HA$1,Conditions!$A:$CT,MATCH($B64&amp;"_m2",Conditions!$S$1:$CT$1,0)+Conditions!$Q$2,FALSE))+VLOOKUP(HA$1,Conditions!$A:$CT,MATCH($B64&amp;"_b",Conditions!$S$1:$CT$1,0)+Conditions!$Q$2,FALSE),"")</f>
        <v/>
      </c>
      <c r="HB64" s="15" t="str">
        <f>IF(HB38,HB48*(VLOOKUP(HB$1,Conditions!$A:$CT,MATCH($B64&amp;"_m1",Conditions!$S$1:$CT$1,0)+Conditions!$Q$2,FALSE)*HB$19+HB$18*VLOOKUP(HB$1,Conditions!$A:$CT,MATCH($B64&amp;"_m2",Conditions!$S$1:$CT$1,0)+Conditions!$Q$2,FALSE))+VLOOKUP(HB$1,Conditions!$A:$CT,MATCH($B64&amp;"_b",Conditions!$S$1:$CT$1,0)+Conditions!$Q$2,FALSE),"")</f>
        <v/>
      </c>
      <c r="HC64" s="15" t="str">
        <f>IF(HC38,HC48*(VLOOKUP(HC$1,Conditions!$A:$CT,MATCH($B64&amp;"_m1",Conditions!$S$1:$CT$1,0)+Conditions!$Q$2,FALSE)*HC$19+HC$18*VLOOKUP(HC$1,Conditions!$A:$CT,MATCH($B64&amp;"_m2",Conditions!$S$1:$CT$1,0)+Conditions!$Q$2,FALSE))+VLOOKUP(HC$1,Conditions!$A:$CT,MATCH($B64&amp;"_b",Conditions!$S$1:$CT$1,0)+Conditions!$Q$2,FALSE),"")</f>
        <v/>
      </c>
      <c r="HD64" s="15" t="str">
        <f>IF(HD38,HD48*(VLOOKUP(HD$1,Conditions!$A:$CT,MATCH($B64&amp;"_m1",Conditions!$S$1:$CT$1,0)+Conditions!$Q$2,FALSE)*HD$19+HD$18*VLOOKUP(HD$1,Conditions!$A:$CT,MATCH($B64&amp;"_m2",Conditions!$S$1:$CT$1,0)+Conditions!$Q$2,FALSE))+VLOOKUP(HD$1,Conditions!$A:$CT,MATCH($B64&amp;"_b",Conditions!$S$1:$CT$1,0)+Conditions!$Q$2,FALSE),"")</f>
        <v/>
      </c>
      <c r="HE64" s="15" t="str">
        <f>IF(HE38,HE48*(VLOOKUP(HE$1,Conditions!$A:$CT,MATCH($B64&amp;"_m1",Conditions!$S$1:$CT$1,0)+Conditions!$Q$2,FALSE)*HE$19+HE$18*VLOOKUP(HE$1,Conditions!$A:$CT,MATCH($B64&amp;"_m2",Conditions!$S$1:$CT$1,0)+Conditions!$Q$2,FALSE))+VLOOKUP(HE$1,Conditions!$A:$CT,MATCH($B64&amp;"_b",Conditions!$S$1:$CT$1,0)+Conditions!$Q$2,FALSE),"")</f>
        <v/>
      </c>
      <c r="HF64" s="15" t="str">
        <f>IF(HF38,HF48*(VLOOKUP(HF$1,Conditions!$A:$CT,MATCH($B64&amp;"_m1",Conditions!$S$1:$CT$1,0)+Conditions!$Q$2,FALSE)*HF$19+HF$18*VLOOKUP(HF$1,Conditions!$A:$CT,MATCH($B64&amp;"_m2",Conditions!$S$1:$CT$1,0)+Conditions!$Q$2,FALSE))+VLOOKUP(HF$1,Conditions!$A:$CT,MATCH($B64&amp;"_b",Conditions!$S$1:$CT$1,0)+Conditions!$Q$2,FALSE),"")</f>
        <v/>
      </c>
      <c r="HG64" s="15" t="str">
        <f>IF(HG38,HG48*(VLOOKUP(HG$1,Conditions!$A:$CT,MATCH($B64&amp;"_m1",Conditions!$S$1:$CT$1,0)+Conditions!$Q$2,FALSE)*HG$19+HG$18*VLOOKUP(HG$1,Conditions!$A:$CT,MATCH($B64&amp;"_m2",Conditions!$S$1:$CT$1,0)+Conditions!$Q$2,FALSE))+VLOOKUP(HG$1,Conditions!$A:$CT,MATCH($B64&amp;"_b",Conditions!$S$1:$CT$1,0)+Conditions!$Q$2,FALSE),"")</f>
        <v/>
      </c>
      <c r="HH64" s="15" t="str">
        <f>IF(HH38,HH48*(VLOOKUP(HH$1,Conditions!$A:$CT,MATCH($B64&amp;"_m1",Conditions!$S$1:$CT$1,0)+Conditions!$Q$2,FALSE)*HH$19+HH$18*VLOOKUP(HH$1,Conditions!$A:$CT,MATCH($B64&amp;"_m2",Conditions!$S$1:$CT$1,0)+Conditions!$Q$2,FALSE))+VLOOKUP(HH$1,Conditions!$A:$CT,MATCH($B64&amp;"_b",Conditions!$S$1:$CT$1,0)+Conditions!$Q$2,FALSE),"")</f>
        <v/>
      </c>
      <c r="HI64" s="15" t="str">
        <f>IF(HI38,HI48*(VLOOKUP(HI$1,Conditions!$A:$CT,MATCH($B64&amp;"_m1",Conditions!$S$1:$CT$1,0)+Conditions!$Q$2,FALSE)*HI$19+HI$18*VLOOKUP(HI$1,Conditions!$A:$CT,MATCH($B64&amp;"_m2",Conditions!$S$1:$CT$1,0)+Conditions!$Q$2,FALSE))+VLOOKUP(HI$1,Conditions!$A:$CT,MATCH($B64&amp;"_b",Conditions!$S$1:$CT$1,0)+Conditions!$Q$2,FALSE),"")</f>
        <v/>
      </c>
      <c r="HJ64" s="15" t="str">
        <f>IF(HJ38,HJ48*(VLOOKUP(HJ$1,Conditions!$A:$CT,MATCH($B64&amp;"_m1",Conditions!$S$1:$CT$1,0)+Conditions!$Q$2,FALSE)*HJ$19+HJ$18*VLOOKUP(HJ$1,Conditions!$A:$CT,MATCH($B64&amp;"_m2",Conditions!$S$1:$CT$1,0)+Conditions!$Q$2,FALSE))+VLOOKUP(HJ$1,Conditions!$A:$CT,MATCH($B64&amp;"_b",Conditions!$S$1:$CT$1,0)+Conditions!$Q$2,FALSE),"")</f>
        <v/>
      </c>
    </row>
    <row r="65" spans="1:218" s="10" customFormat="1" x14ac:dyDescent="0.2">
      <c r="A65" s="9"/>
      <c r="B65" s="21" t="str">
        <f>CONCATENATE(B39,"_",$C$58)</f>
        <v>ethanol_TCD</v>
      </c>
      <c r="C65" s="11">
        <v>4</v>
      </c>
      <c r="D65" s="11"/>
      <c r="E65" s="15" t="str">
        <f>IF(E39,E49*(VLOOKUP(E$1,Conditions!$A:$CT,MATCH($B65&amp;"_m1",Conditions!$S$1:$CT$1,0)+Conditions!$Q$2,FALSE)*E$19+E$18*VLOOKUP(E$1,Conditions!$A:$CT,MATCH($B65&amp;"_m2",Conditions!$S$1:$CT$1,0)+Conditions!$Q$2,FALSE))+VLOOKUP(E$1,Conditions!$A:$CT,MATCH($B65&amp;"_b",Conditions!$S$1:$CT$1,0)+Conditions!$Q$2,FALSE),"")</f>
        <v/>
      </c>
      <c r="F65" s="15" t="str">
        <f>IF(F39,F49*(VLOOKUP(F$1,Conditions!$A:$CT,MATCH($B65&amp;"_m1",Conditions!$S$1:$CT$1,0)+Conditions!$Q$2,FALSE)*F$19+F$18*VLOOKUP(F$1,Conditions!$A:$CT,MATCH($B65&amp;"_m2",Conditions!$S$1:$CT$1,0)+Conditions!$Q$2,FALSE))+VLOOKUP(F$1,Conditions!$A:$CT,MATCH($B65&amp;"_b",Conditions!$S$1:$CT$1,0)+Conditions!$Q$2,FALSE),"")</f>
        <v/>
      </c>
      <c r="G65" s="15" t="str">
        <f>IF(G39,G49*(VLOOKUP(G$1,Conditions!$A:$CT,MATCH($B65&amp;"_m1",Conditions!$S$1:$CT$1,0)+Conditions!$Q$2,FALSE)*G$19+G$18*VLOOKUP(G$1,Conditions!$A:$CT,MATCH($B65&amp;"_m2",Conditions!$S$1:$CT$1,0)+Conditions!$Q$2,FALSE))+VLOOKUP(G$1,Conditions!$A:$CT,MATCH($B65&amp;"_b",Conditions!$S$1:$CT$1,0)+Conditions!$Q$2,FALSE),"")</f>
        <v/>
      </c>
      <c r="H65" s="15" t="str">
        <f>IF(H39,H49*(VLOOKUP(H$1,Conditions!$A:$CT,MATCH($B65&amp;"_m1",Conditions!$S$1:$CT$1,0)+Conditions!$Q$2,FALSE)*H$19+H$18*VLOOKUP(H$1,Conditions!$A:$CT,MATCH($B65&amp;"_m2",Conditions!$S$1:$CT$1,0)+Conditions!$Q$2,FALSE))+VLOOKUP(H$1,Conditions!$A:$CT,MATCH($B65&amp;"_b",Conditions!$S$1:$CT$1,0)+Conditions!$Q$2,FALSE),"")</f>
        <v/>
      </c>
      <c r="I65" s="15" t="str">
        <f>IF(I39,I49*(VLOOKUP(I$1,Conditions!$A:$CT,MATCH($B65&amp;"_m1",Conditions!$S$1:$CT$1,0)+Conditions!$Q$2,FALSE)*I$19+I$18*VLOOKUP(I$1,Conditions!$A:$CT,MATCH($B65&amp;"_m2",Conditions!$S$1:$CT$1,0)+Conditions!$Q$2,FALSE))+VLOOKUP(I$1,Conditions!$A:$CT,MATCH($B65&amp;"_b",Conditions!$S$1:$CT$1,0)+Conditions!$Q$2,FALSE),"")</f>
        <v/>
      </c>
      <c r="J65" s="15" t="str">
        <f>IF(J39,J49*(VLOOKUP(J$1,Conditions!$A:$CT,MATCH($B65&amp;"_m1",Conditions!$S$1:$CT$1,0)+Conditions!$Q$2,FALSE)*J$19+J$18*VLOOKUP(J$1,Conditions!$A:$CT,MATCH($B65&amp;"_m2",Conditions!$S$1:$CT$1,0)+Conditions!$Q$2,FALSE))+VLOOKUP(J$1,Conditions!$A:$CT,MATCH($B65&amp;"_b",Conditions!$S$1:$CT$1,0)+Conditions!$Q$2,FALSE),"")</f>
        <v/>
      </c>
      <c r="K65" s="15" t="str">
        <f>IF(K39,K49*(VLOOKUP(K$1,Conditions!$A:$CT,MATCH($B65&amp;"_m1",Conditions!$S$1:$CT$1,0)+Conditions!$Q$2,FALSE)*K$19+K$18*VLOOKUP(K$1,Conditions!$A:$CT,MATCH($B65&amp;"_m2",Conditions!$S$1:$CT$1,0)+Conditions!$Q$2,FALSE))+VLOOKUP(K$1,Conditions!$A:$CT,MATCH($B65&amp;"_b",Conditions!$S$1:$CT$1,0)+Conditions!$Q$2,FALSE),"")</f>
        <v/>
      </c>
      <c r="L65" s="15" t="str">
        <f>IF(L39,L49*(VLOOKUP(L$1,Conditions!$A:$CT,MATCH($B65&amp;"_m1",Conditions!$S$1:$CT$1,0)+Conditions!$Q$2,FALSE)*L$19+L$18*VLOOKUP(L$1,Conditions!$A:$CT,MATCH($B65&amp;"_m2",Conditions!$S$1:$CT$1,0)+Conditions!$Q$2,FALSE))+VLOOKUP(L$1,Conditions!$A:$CT,MATCH($B65&amp;"_b",Conditions!$S$1:$CT$1,0)+Conditions!$Q$2,FALSE),"")</f>
        <v/>
      </c>
      <c r="M65" s="15" t="str">
        <f>IF(M39,M49*(VLOOKUP(M$1,Conditions!$A:$CT,MATCH($B65&amp;"_m1",Conditions!$S$1:$CT$1,0)+Conditions!$Q$2,FALSE)*M$19+M$18*VLOOKUP(M$1,Conditions!$A:$CT,MATCH($B65&amp;"_m2",Conditions!$S$1:$CT$1,0)+Conditions!$Q$2,FALSE))+VLOOKUP(M$1,Conditions!$A:$CT,MATCH($B65&amp;"_b",Conditions!$S$1:$CT$1,0)+Conditions!$Q$2,FALSE),"")</f>
        <v/>
      </c>
      <c r="N65" s="15" t="str">
        <f>IF(N39,N49*(VLOOKUP(N$1,Conditions!$A:$CT,MATCH($B65&amp;"_m1",Conditions!$S$1:$CT$1,0)+Conditions!$Q$2,FALSE)*N$19+N$18*VLOOKUP(N$1,Conditions!$A:$CT,MATCH($B65&amp;"_m2",Conditions!$S$1:$CT$1,0)+Conditions!$Q$2,FALSE))+VLOOKUP(N$1,Conditions!$A:$CT,MATCH($B65&amp;"_b",Conditions!$S$1:$CT$1,0)+Conditions!$Q$2,FALSE),"")</f>
        <v/>
      </c>
      <c r="O65" s="15" t="str">
        <f>IF(O39,O49*(VLOOKUP(O$1,Conditions!$A:$CT,MATCH($B65&amp;"_m1",Conditions!$S$1:$CT$1,0)+Conditions!$Q$2,FALSE)*O$19+O$18*VLOOKUP(O$1,Conditions!$A:$CT,MATCH($B65&amp;"_m2",Conditions!$S$1:$CT$1,0)+Conditions!$Q$2,FALSE))+VLOOKUP(O$1,Conditions!$A:$CT,MATCH($B65&amp;"_b",Conditions!$S$1:$CT$1,0)+Conditions!$Q$2,FALSE),"")</f>
        <v/>
      </c>
      <c r="P65" s="15" t="str">
        <f>IF(P39,P49*(VLOOKUP(P$1,Conditions!$A:$CT,MATCH($B65&amp;"_m1",Conditions!$S$1:$CT$1,0)+Conditions!$Q$2,FALSE)*P$19+P$18*VLOOKUP(P$1,Conditions!$A:$CT,MATCH($B65&amp;"_m2",Conditions!$S$1:$CT$1,0)+Conditions!$Q$2,FALSE))+VLOOKUP(P$1,Conditions!$A:$CT,MATCH($B65&amp;"_b",Conditions!$S$1:$CT$1,0)+Conditions!$Q$2,FALSE),"")</f>
        <v/>
      </c>
      <c r="Q65" s="15" t="str">
        <f>IF(Q39,Q49*(VLOOKUP(Q$1,Conditions!$A:$CT,MATCH($B65&amp;"_m1",Conditions!$S$1:$CT$1,0)+Conditions!$Q$2,FALSE)*Q$19+Q$18*VLOOKUP(Q$1,Conditions!$A:$CT,MATCH($B65&amp;"_m2",Conditions!$S$1:$CT$1,0)+Conditions!$Q$2,FALSE))+VLOOKUP(Q$1,Conditions!$A:$CT,MATCH($B65&amp;"_b",Conditions!$S$1:$CT$1,0)+Conditions!$Q$2,FALSE),"")</f>
        <v/>
      </c>
      <c r="R65" s="15" t="str">
        <f>IF(R39,R49*(VLOOKUP(R$1,Conditions!$A:$CT,MATCH($B65&amp;"_m1",Conditions!$S$1:$CT$1,0)+Conditions!$Q$2,FALSE)*R$19+R$18*VLOOKUP(R$1,Conditions!$A:$CT,MATCH($B65&amp;"_m2",Conditions!$S$1:$CT$1,0)+Conditions!$Q$2,FALSE))+VLOOKUP(R$1,Conditions!$A:$CT,MATCH($B65&amp;"_b",Conditions!$S$1:$CT$1,0)+Conditions!$Q$2,FALSE),"")</f>
        <v/>
      </c>
      <c r="S65" s="15" t="str">
        <f>IF(S39,S49*(VLOOKUP(S$1,Conditions!$A:$CT,MATCH($B65&amp;"_m1",Conditions!$S$1:$CT$1,0)+Conditions!$Q$2,FALSE)*S$19+S$18*VLOOKUP(S$1,Conditions!$A:$CT,MATCH($B65&amp;"_m2",Conditions!$S$1:$CT$1,0)+Conditions!$Q$2,FALSE))+VLOOKUP(S$1,Conditions!$A:$CT,MATCH($B65&amp;"_b",Conditions!$S$1:$CT$1,0)+Conditions!$Q$2,FALSE),"")</f>
        <v/>
      </c>
      <c r="T65" s="15" t="str">
        <f>IF(T39,T49*(VLOOKUP(T$1,Conditions!$A:$CT,MATCH($B65&amp;"_m1",Conditions!$S$1:$CT$1,0)+Conditions!$Q$2,FALSE)*T$19+T$18*VLOOKUP(T$1,Conditions!$A:$CT,MATCH($B65&amp;"_m2",Conditions!$S$1:$CT$1,0)+Conditions!$Q$2,FALSE))+VLOOKUP(T$1,Conditions!$A:$CT,MATCH($B65&amp;"_b",Conditions!$S$1:$CT$1,0)+Conditions!$Q$2,FALSE),"")</f>
        <v/>
      </c>
      <c r="U65" s="15" t="str">
        <f>IF(U39,U49*(VLOOKUP(U$1,Conditions!$A:$CT,MATCH($B65&amp;"_m1",Conditions!$S$1:$CT$1,0)+Conditions!$Q$2,FALSE)*U$19+U$18*VLOOKUP(U$1,Conditions!$A:$CT,MATCH($B65&amp;"_m2",Conditions!$S$1:$CT$1,0)+Conditions!$Q$2,FALSE))+VLOOKUP(U$1,Conditions!$A:$CT,MATCH($B65&amp;"_b",Conditions!$S$1:$CT$1,0)+Conditions!$Q$2,FALSE),"")</f>
        <v/>
      </c>
      <c r="V65" s="15" t="str">
        <f>IF(V39,V49*(VLOOKUP(V$1,Conditions!$A:$CT,MATCH($B65&amp;"_m1",Conditions!$S$1:$CT$1,0)+Conditions!$Q$2,FALSE)*V$19+V$18*VLOOKUP(V$1,Conditions!$A:$CT,MATCH($B65&amp;"_m2",Conditions!$S$1:$CT$1,0)+Conditions!$Q$2,FALSE))+VLOOKUP(V$1,Conditions!$A:$CT,MATCH($B65&amp;"_b",Conditions!$S$1:$CT$1,0)+Conditions!$Q$2,FALSE),"")</f>
        <v/>
      </c>
      <c r="W65" s="15" t="str">
        <f>IF(W39,W49*(VLOOKUP(W$1,Conditions!$A:$CT,MATCH($B65&amp;"_m1",Conditions!$S$1:$CT$1,0)+Conditions!$Q$2,FALSE)*W$19+W$18*VLOOKUP(W$1,Conditions!$A:$CT,MATCH($B65&amp;"_m2",Conditions!$S$1:$CT$1,0)+Conditions!$Q$2,FALSE))+VLOOKUP(W$1,Conditions!$A:$CT,MATCH($B65&amp;"_b",Conditions!$S$1:$CT$1,0)+Conditions!$Q$2,FALSE),"")</f>
        <v/>
      </c>
      <c r="X65" s="15">
        <f>IF(X39,X49*(VLOOKUP(X$1,Conditions!$A:$CT,MATCH($B65&amp;"_m1",Conditions!$S$1:$CT$1,0)+Conditions!$Q$2,FALSE)*X$19+X$18*VLOOKUP(X$1,Conditions!$A:$CT,MATCH($B65&amp;"_m2",Conditions!$S$1:$CT$1,0)+Conditions!$Q$2,FALSE))+VLOOKUP(X$1,Conditions!$A:$CT,MATCH($B65&amp;"_b",Conditions!$S$1:$CT$1,0)+Conditions!$Q$2,FALSE),"")</f>
        <v>9.7962000847946687E-6</v>
      </c>
      <c r="Y65" s="15">
        <f>IF(Y39,Y49*(VLOOKUP(Y$1,Conditions!$A:$CT,MATCH($B65&amp;"_m1",Conditions!$S$1:$CT$1,0)+Conditions!$Q$2,FALSE)*Y$19+Y$18*VLOOKUP(Y$1,Conditions!$A:$CT,MATCH($B65&amp;"_m2",Conditions!$S$1:$CT$1,0)+Conditions!$Q$2,FALSE))+VLOOKUP(Y$1,Conditions!$A:$CT,MATCH($B65&amp;"_b",Conditions!$S$1:$CT$1,0)+Conditions!$Q$2,FALSE),"")</f>
        <v>9.7962000847946687E-6</v>
      </c>
      <c r="Z65" s="15">
        <f>IF(Z39,Z49*(VLOOKUP(Z$1,Conditions!$A:$CT,MATCH($B65&amp;"_m1",Conditions!$S$1:$CT$1,0)+Conditions!$Q$2,FALSE)*Z$19+Z$18*VLOOKUP(Z$1,Conditions!$A:$CT,MATCH($B65&amp;"_m2",Conditions!$S$1:$CT$1,0)+Conditions!$Q$2,FALSE))+VLOOKUP(Z$1,Conditions!$A:$CT,MATCH($B65&amp;"_b",Conditions!$S$1:$CT$1,0)+Conditions!$Q$2,FALSE),"")</f>
        <v>9.7962000847946687E-6</v>
      </c>
      <c r="AA65" s="15" t="str">
        <f>IF(AA39,AA49*(VLOOKUP(AA$1,Conditions!$A:$CT,MATCH($B65&amp;"_m1",Conditions!$S$1:$CT$1,0)+Conditions!$Q$2,FALSE)*AA$19+AA$18*VLOOKUP(AA$1,Conditions!$A:$CT,MATCH($B65&amp;"_m2",Conditions!$S$1:$CT$1,0)+Conditions!$Q$2,FALSE))+VLOOKUP(AA$1,Conditions!$A:$CT,MATCH($B65&amp;"_b",Conditions!$S$1:$CT$1,0)+Conditions!$Q$2,FALSE),"")</f>
        <v/>
      </c>
      <c r="AB65" s="15" t="str">
        <f>IF(AB39,AB49*(VLOOKUP(AB$1,Conditions!$A:$CT,MATCH($B65&amp;"_m1",Conditions!$S$1:$CT$1,0)+Conditions!$Q$2,FALSE)*AB$19+AB$18*VLOOKUP(AB$1,Conditions!$A:$CT,MATCH($B65&amp;"_m2",Conditions!$S$1:$CT$1,0)+Conditions!$Q$2,FALSE))+VLOOKUP(AB$1,Conditions!$A:$CT,MATCH($B65&amp;"_b",Conditions!$S$1:$CT$1,0)+Conditions!$Q$2,FALSE),"")</f>
        <v/>
      </c>
      <c r="AC65" s="15" t="str">
        <f>IF(AC39,AC49*(VLOOKUP(AC$1,Conditions!$A:$CT,MATCH($B65&amp;"_m1",Conditions!$S$1:$CT$1,0)+Conditions!$Q$2,FALSE)*AC$19+AC$18*VLOOKUP(AC$1,Conditions!$A:$CT,MATCH($B65&amp;"_m2",Conditions!$S$1:$CT$1,0)+Conditions!$Q$2,FALSE))+VLOOKUP(AC$1,Conditions!$A:$CT,MATCH($B65&amp;"_b",Conditions!$S$1:$CT$1,0)+Conditions!$Q$2,FALSE),"")</f>
        <v/>
      </c>
      <c r="AD65" s="15" t="str">
        <f>IF(AD39,AD49*(VLOOKUP(AD$1,Conditions!$A:$CT,MATCH($B65&amp;"_m1",Conditions!$S$1:$CT$1,0)+Conditions!$Q$2,FALSE)*AD$19+AD$18*VLOOKUP(AD$1,Conditions!$A:$CT,MATCH($B65&amp;"_m2",Conditions!$S$1:$CT$1,0)+Conditions!$Q$2,FALSE))+VLOOKUP(AD$1,Conditions!$A:$CT,MATCH($B65&amp;"_b",Conditions!$S$1:$CT$1,0)+Conditions!$Q$2,FALSE),"")</f>
        <v/>
      </c>
      <c r="AE65" s="15" t="str">
        <f>IF(AE39,AE49*(VLOOKUP(AE$1,Conditions!$A:$CT,MATCH($B65&amp;"_m1",Conditions!$S$1:$CT$1,0)+Conditions!$Q$2,FALSE)*AE$19+AE$18*VLOOKUP(AE$1,Conditions!$A:$CT,MATCH($B65&amp;"_m2",Conditions!$S$1:$CT$1,0)+Conditions!$Q$2,FALSE))+VLOOKUP(AE$1,Conditions!$A:$CT,MATCH($B65&amp;"_b",Conditions!$S$1:$CT$1,0)+Conditions!$Q$2,FALSE),"")</f>
        <v/>
      </c>
      <c r="AF65" s="15" t="str">
        <f>IF(AF39,AF49*(VLOOKUP(AF$1,Conditions!$A:$CT,MATCH($B65&amp;"_m1",Conditions!$S$1:$CT$1,0)+Conditions!$Q$2,FALSE)*AF$19+AF$18*VLOOKUP(AF$1,Conditions!$A:$CT,MATCH($B65&amp;"_m2",Conditions!$S$1:$CT$1,0)+Conditions!$Q$2,FALSE))+VLOOKUP(AF$1,Conditions!$A:$CT,MATCH($B65&amp;"_b",Conditions!$S$1:$CT$1,0)+Conditions!$Q$2,FALSE),"")</f>
        <v/>
      </c>
      <c r="AG65" s="15" t="str">
        <f>IF(AG39,AG49*(VLOOKUP(AG$1,Conditions!$A:$CT,MATCH($B65&amp;"_m1",Conditions!$S$1:$CT$1,0)+Conditions!$Q$2,FALSE)*AG$19+AG$18*VLOOKUP(AG$1,Conditions!$A:$CT,MATCH($B65&amp;"_m2",Conditions!$S$1:$CT$1,0)+Conditions!$Q$2,FALSE))+VLOOKUP(AG$1,Conditions!$A:$CT,MATCH($B65&amp;"_b",Conditions!$S$1:$CT$1,0)+Conditions!$Q$2,FALSE),"")</f>
        <v/>
      </c>
      <c r="AH65" s="15" t="str">
        <f>IF(AH39,AH49*(VLOOKUP(AH$1,Conditions!$A:$CT,MATCH($B65&amp;"_m1",Conditions!$S$1:$CT$1,0)+Conditions!$Q$2,FALSE)*AH$19+AH$18*VLOOKUP(AH$1,Conditions!$A:$CT,MATCH($B65&amp;"_m2",Conditions!$S$1:$CT$1,0)+Conditions!$Q$2,FALSE))+VLOOKUP(AH$1,Conditions!$A:$CT,MATCH($B65&amp;"_b",Conditions!$S$1:$CT$1,0)+Conditions!$Q$2,FALSE),"")</f>
        <v/>
      </c>
      <c r="AI65" s="15" t="str">
        <f>IF(AI39,AI49*(VLOOKUP(AI$1,Conditions!$A:$CT,MATCH($B65&amp;"_m1",Conditions!$S$1:$CT$1,0)+Conditions!$Q$2,FALSE)*AI$19+AI$18*VLOOKUP(AI$1,Conditions!$A:$CT,MATCH($B65&amp;"_m2",Conditions!$S$1:$CT$1,0)+Conditions!$Q$2,FALSE))+VLOOKUP(AI$1,Conditions!$A:$CT,MATCH($B65&amp;"_b",Conditions!$S$1:$CT$1,0)+Conditions!$Q$2,FALSE),"")</f>
        <v/>
      </c>
      <c r="AJ65" s="15" t="str">
        <f>IF(AJ39,AJ49*(VLOOKUP(AJ$1,Conditions!$A:$CT,MATCH($B65&amp;"_m1",Conditions!$S$1:$CT$1,0)+Conditions!$Q$2,FALSE)*AJ$19+AJ$18*VLOOKUP(AJ$1,Conditions!$A:$CT,MATCH($B65&amp;"_m2",Conditions!$S$1:$CT$1,0)+Conditions!$Q$2,FALSE))+VLOOKUP(AJ$1,Conditions!$A:$CT,MATCH($B65&amp;"_b",Conditions!$S$1:$CT$1,0)+Conditions!$Q$2,FALSE),"")</f>
        <v/>
      </c>
      <c r="AK65" s="15" t="str">
        <f>IF(AK39,AK49*(VLOOKUP(AK$1,Conditions!$A:$CT,MATCH($B65&amp;"_m1",Conditions!$S$1:$CT$1,0)+Conditions!$Q$2,FALSE)*AK$19+AK$18*VLOOKUP(AK$1,Conditions!$A:$CT,MATCH($B65&amp;"_m2",Conditions!$S$1:$CT$1,0)+Conditions!$Q$2,FALSE))+VLOOKUP(AK$1,Conditions!$A:$CT,MATCH($B65&amp;"_b",Conditions!$S$1:$CT$1,0)+Conditions!$Q$2,FALSE),"")</f>
        <v/>
      </c>
      <c r="AL65" s="15" t="str">
        <f>IF(AL39,AL49*(VLOOKUP(AL$1,Conditions!$A:$CT,MATCH($B65&amp;"_m1",Conditions!$S$1:$CT$1,0)+Conditions!$Q$2,FALSE)*AL$19+AL$18*VLOOKUP(AL$1,Conditions!$A:$CT,MATCH($B65&amp;"_m2",Conditions!$S$1:$CT$1,0)+Conditions!$Q$2,FALSE))+VLOOKUP(AL$1,Conditions!$A:$CT,MATCH($B65&amp;"_b",Conditions!$S$1:$CT$1,0)+Conditions!$Q$2,FALSE),"")</f>
        <v/>
      </c>
      <c r="AM65" s="15" t="str">
        <f>IF(AM39,AM49*(VLOOKUP(AM$1,Conditions!$A:$CT,MATCH($B65&amp;"_m1",Conditions!$S$1:$CT$1,0)+Conditions!$Q$2,FALSE)*AM$19+AM$18*VLOOKUP(AM$1,Conditions!$A:$CT,MATCH($B65&amp;"_m2",Conditions!$S$1:$CT$1,0)+Conditions!$Q$2,FALSE))+VLOOKUP(AM$1,Conditions!$A:$CT,MATCH($B65&amp;"_b",Conditions!$S$1:$CT$1,0)+Conditions!$Q$2,FALSE),"")</f>
        <v/>
      </c>
      <c r="AN65" s="15" t="str">
        <f>IF(AN39,AN49*(VLOOKUP(AN$1,Conditions!$A:$CT,MATCH($B65&amp;"_m1",Conditions!$S$1:$CT$1,0)+Conditions!$Q$2,FALSE)*AN$19+AN$18*VLOOKUP(AN$1,Conditions!$A:$CT,MATCH($B65&amp;"_m2",Conditions!$S$1:$CT$1,0)+Conditions!$Q$2,FALSE))+VLOOKUP(AN$1,Conditions!$A:$CT,MATCH($B65&amp;"_b",Conditions!$S$1:$CT$1,0)+Conditions!$Q$2,FALSE),"")</f>
        <v/>
      </c>
      <c r="AO65" s="15" t="str">
        <f>IF(AO39,AO49*(VLOOKUP(AO$1,Conditions!$A:$CT,MATCH($B65&amp;"_m1",Conditions!$S$1:$CT$1,0)+Conditions!$Q$2,FALSE)*AO$19+AO$18*VLOOKUP(AO$1,Conditions!$A:$CT,MATCH($B65&amp;"_m2",Conditions!$S$1:$CT$1,0)+Conditions!$Q$2,FALSE))+VLOOKUP(AO$1,Conditions!$A:$CT,MATCH($B65&amp;"_b",Conditions!$S$1:$CT$1,0)+Conditions!$Q$2,FALSE),"")</f>
        <v/>
      </c>
      <c r="AP65" s="15" t="str">
        <f>IF(AP39,AP49*(VLOOKUP(AP$1,Conditions!$A:$CT,MATCH($B65&amp;"_m1",Conditions!$S$1:$CT$1,0)+Conditions!$Q$2,FALSE)*AP$19+AP$18*VLOOKUP(AP$1,Conditions!$A:$CT,MATCH($B65&amp;"_m2",Conditions!$S$1:$CT$1,0)+Conditions!$Q$2,FALSE))+VLOOKUP(AP$1,Conditions!$A:$CT,MATCH($B65&amp;"_b",Conditions!$S$1:$CT$1,0)+Conditions!$Q$2,FALSE),"")</f>
        <v/>
      </c>
      <c r="AQ65" s="15" t="str">
        <f>IF(AQ39,AQ49*(VLOOKUP(AQ$1,Conditions!$A:$CT,MATCH($B65&amp;"_m1",Conditions!$S$1:$CT$1,0)+Conditions!$Q$2,FALSE)*AQ$19+AQ$18*VLOOKUP(AQ$1,Conditions!$A:$CT,MATCH($B65&amp;"_m2",Conditions!$S$1:$CT$1,0)+Conditions!$Q$2,FALSE))+VLOOKUP(AQ$1,Conditions!$A:$CT,MATCH($B65&amp;"_b",Conditions!$S$1:$CT$1,0)+Conditions!$Q$2,FALSE),"")</f>
        <v/>
      </c>
      <c r="AR65" s="15" t="str">
        <f>IF(AR39,AR49*(VLOOKUP(AR$1,Conditions!$A:$CT,MATCH($B65&amp;"_m1",Conditions!$S$1:$CT$1,0)+Conditions!$Q$2,FALSE)*AR$19+AR$18*VLOOKUP(AR$1,Conditions!$A:$CT,MATCH($B65&amp;"_m2",Conditions!$S$1:$CT$1,0)+Conditions!$Q$2,FALSE))+VLOOKUP(AR$1,Conditions!$A:$CT,MATCH($B65&amp;"_b",Conditions!$S$1:$CT$1,0)+Conditions!$Q$2,FALSE),"")</f>
        <v/>
      </c>
      <c r="AS65" s="15" t="str">
        <f>IF(AS39,AS49*(VLOOKUP(AS$1,Conditions!$A:$CT,MATCH($B65&amp;"_m1",Conditions!$S$1:$CT$1,0)+Conditions!$Q$2,FALSE)*AS$19+AS$18*VLOOKUP(AS$1,Conditions!$A:$CT,MATCH($B65&amp;"_m2",Conditions!$S$1:$CT$1,0)+Conditions!$Q$2,FALSE))+VLOOKUP(AS$1,Conditions!$A:$CT,MATCH($B65&amp;"_b",Conditions!$S$1:$CT$1,0)+Conditions!$Q$2,FALSE),"")</f>
        <v/>
      </c>
      <c r="AT65" s="15" t="str">
        <f>IF(AT39,AT49*(VLOOKUP(AT$1,Conditions!$A:$CT,MATCH($B65&amp;"_m1",Conditions!$S$1:$CT$1,0)+Conditions!$Q$2,FALSE)*AT$19+AT$18*VLOOKUP(AT$1,Conditions!$A:$CT,MATCH($B65&amp;"_m2",Conditions!$S$1:$CT$1,0)+Conditions!$Q$2,FALSE))+VLOOKUP(AT$1,Conditions!$A:$CT,MATCH($B65&amp;"_b",Conditions!$S$1:$CT$1,0)+Conditions!$Q$2,FALSE),"")</f>
        <v/>
      </c>
      <c r="AU65" s="15" t="str">
        <f>IF(AU39,AU49*(VLOOKUP(AU$1,Conditions!$A:$CT,MATCH($B65&amp;"_m1",Conditions!$S$1:$CT$1,0)+Conditions!$Q$2,FALSE)*AU$19+AU$18*VLOOKUP(AU$1,Conditions!$A:$CT,MATCH($B65&amp;"_m2",Conditions!$S$1:$CT$1,0)+Conditions!$Q$2,FALSE))+VLOOKUP(AU$1,Conditions!$A:$CT,MATCH($B65&amp;"_b",Conditions!$S$1:$CT$1,0)+Conditions!$Q$2,FALSE),"")</f>
        <v/>
      </c>
      <c r="AV65" s="15" t="str">
        <f>IF(AV39,AV49*(VLOOKUP(AV$1,Conditions!$A:$CT,MATCH($B65&amp;"_m1",Conditions!$S$1:$CT$1,0)+Conditions!$Q$2,FALSE)*AV$19+AV$18*VLOOKUP(AV$1,Conditions!$A:$CT,MATCH($B65&amp;"_m2",Conditions!$S$1:$CT$1,0)+Conditions!$Q$2,FALSE))+VLOOKUP(AV$1,Conditions!$A:$CT,MATCH($B65&amp;"_b",Conditions!$S$1:$CT$1,0)+Conditions!$Q$2,FALSE),"")</f>
        <v/>
      </c>
      <c r="AW65" s="15" t="str">
        <f>IF(AW39,AW49*(VLOOKUP(AW$1,Conditions!$A:$CT,MATCH($B65&amp;"_m1",Conditions!$S$1:$CT$1,0)+Conditions!$Q$2,FALSE)*AW$19+AW$18*VLOOKUP(AW$1,Conditions!$A:$CT,MATCH($B65&amp;"_m2",Conditions!$S$1:$CT$1,0)+Conditions!$Q$2,FALSE))+VLOOKUP(AW$1,Conditions!$A:$CT,MATCH($B65&amp;"_b",Conditions!$S$1:$CT$1,0)+Conditions!$Q$2,FALSE),"")</f>
        <v/>
      </c>
      <c r="AX65" s="15" t="str">
        <f>IF(AX39,AX49*(VLOOKUP(AX$1,Conditions!$A:$CT,MATCH($B65&amp;"_m1",Conditions!$S$1:$CT$1,0)+Conditions!$Q$2,FALSE)*AX$19+AX$18*VLOOKUP(AX$1,Conditions!$A:$CT,MATCH($B65&amp;"_m2",Conditions!$S$1:$CT$1,0)+Conditions!$Q$2,FALSE))+VLOOKUP(AX$1,Conditions!$A:$CT,MATCH($B65&amp;"_b",Conditions!$S$1:$CT$1,0)+Conditions!$Q$2,FALSE),"")</f>
        <v/>
      </c>
      <c r="AY65" s="15" t="str">
        <f>IF(AY39,AY49*(VLOOKUP(AY$1,Conditions!$A:$CT,MATCH($B65&amp;"_m1",Conditions!$S$1:$CT$1,0)+Conditions!$Q$2,FALSE)*AY$19+AY$18*VLOOKUP(AY$1,Conditions!$A:$CT,MATCH($B65&amp;"_m2",Conditions!$S$1:$CT$1,0)+Conditions!$Q$2,FALSE))+VLOOKUP(AY$1,Conditions!$A:$CT,MATCH($B65&amp;"_b",Conditions!$S$1:$CT$1,0)+Conditions!$Q$2,FALSE),"")</f>
        <v/>
      </c>
      <c r="AZ65" s="15" t="str">
        <f>IF(AZ39,AZ49*(VLOOKUP(AZ$1,Conditions!$A:$CT,MATCH($B65&amp;"_m1",Conditions!$S$1:$CT$1,0)+Conditions!$Q$2,FALSE)*AZ$19+AZ$18*VLOOKUP(AZ$1,Conditions!$A:$CT,MATCH($B65&amp;"_m2",Conditions!$S$1:$CT$1,0)+Conditions!$Q$2,FALSE))+VLOOKUP(AZ$1,Conditions!$A:$CT,MATCH($B65&amp;"_b",Conditions!$S$1:$CT$1,0)+Conditions!$Q$2,FALSE),"")</f>
        <v/>
      </c>
      <c r="BA65" s="15" t="str">
        <f>IF(BA39,BA49*(VLOOKUP(BA$1,Conditions!$A:$CT,MATCH($B65&amp;"_m1",Conditions!$S$1:$CT$1,0)+Conditions!$Q$2,FALSE)*BA$19+BA$18*VLOOKUP(BA$1,Conditions!$A:$CT,MATCH($B65&amp;"_m2",Conditions!$S$1:$CT$1,0)+Conditions!$Q$2,FALSE))+VLOOKUP(BA$1,Conditions!$A:$CT,MATCH($B65&amp;"_b",Conditions!$S$1:$CT$1,0)+Conditions!$Q$2,FALSE),"")</f>
        <v/>
      </c>
      <c r="BB65" s="15" t="str">
        <f>IF(BB39,BB49*(VLOOKUP(BB$1,Conditions!$A:$CT,MATCH($B65&amp;"_m1",Conditions!$S$1:$CT$1,0)+Conditions!$Q$2,FALSE)*BB$19+BB$18*VLOOKUP(BB$1,Conditions!$A:$CT,MATCH($B65&amp;"_m2",Conditions!$S$1:$CT$1,0)+Conditions!$Q$2,FALSE))+VLOOKUP(BB$1,Conditions!$A:$CT,MATCH($B65&amp;"_b",Conditions!$S$1:$CT$1,0)+Conditions!$Q$2,FALSE),"")</f>
        <v/>
      </c>
      <c r="BC65" s="15" t="str">
        <f>IF(BC39,BC49*(VLOOKUP(BC$1,Conditions!$A:$CT,MATCH($B65&amp;"_m1",Conditions!$S$1:$CT$1,0)+Conditions!$Q$2,FALSE)*BC$19+BC$18*VLOOKUP(BC$1,Conditions!$A:$CT,MATCH($B65&amp;"_m2",Conditions!$S$1:$CT$1,0)+Conditions!$Q$2,FALSE))+VLOOKUP(BC$1,Conditions!$A:$CT,MATCH($B65&amp;"_b",Conditions!$S$1:$CT$1,0)+Conditions!$Q$2,FALSE),"")</f>
        <v/>
      </c>
      <c r="BD65" s="15" t="str">
        <f>IF(BD39,BD49*(VLOOKUP(BD$1,Conditions!$A:$CT,MATCH($B65&amp;"_m1",Conditions!$S$1:$CT$1,0)+Conditions!$Q$2,FALSE)*BD$19+BD$18*VLOOKUP(BD$1,Conditions!$A:$CT,MATCH($B65&amp;"_m2",Conditions!$S$1:$CT$1,0)+Conditions!$Q$2,FALSE))+VLOOKUP(BD$1,Conditions!$A:$CT,MATCH($B65&amp;"_b",Conditions!$S$1:$CT$1,0)+Conditions!$Q$2,FALSE),"")</f>
        <v/>
      </c>
      <c r="BE65" s="15" t="str">
        <f>IF(BE39,BE49*(VLOOKUP(BE$1,Conditions!$A:$CT,MATCH($B65&amp;"_m1",Conditions!$S$1:$CT$1,0)+Conditions!$Q$2,FALSE)*BE$19+BE$18*VLOOKUP(BE$1,Conditions!$A:$CT,MATCH($B65&amp;"_m2",Conditions!$S$1:$CT$1,0)+Conditions!$Q$2,FALSE))+VLOOKUP(BE$1,Conditions!$A:$CT,MATCH($B65&amp;"_b",Conditions!$S$1:$CT$1,0)+Conditions!$Q$2,FALSE),"")</f>
        <v/>
      </c>
      <c r="BF65" s="15" t="str">
        <f>IF(BF39,BF49*(VLOOKUP(BF$1,Conditions!$A:$CT,MATCH($B65&amp;"_m1",Conditions!$S$1:$CT$1,0)+Conditions!$Q$2,FALSE)*BF$19+BF$18*VLOOKUP(BF$1,Conditions!$A:$CT,MATCH($B65&amp;"_m2",Conditions!$S$1:$CT$1,0)+Conditions!$Q$2,FALSE))+VLOOKUP(BF$1,Conditions!$A:$CT,MATCH($B65&amp;"_b",Conditions!$S$1:$CT$1,0)+Conditions!$Q$2,FALSE),"")</f>
        <v/>
      </c>
      <c r="BG65" s="15" t="str">
        <f>IF(BG39,BG49*(VLOOKUP(BG$1,Conditions!$A:$CT,MATCH($B65&amp;"_m1",Conditions!$S$1:$CT$1,0)+Conditions!$Q$2,FALSE)*BG$19+BG$18*VLOOKUP(BG$1,Conditions!$A:$CT,MATCH($B65&amp;"_m2",Conditions!$S$1:$CT$1,0)+Conditions!$Q$2,FALSE))+VLOOKUP(BG$1,Conditions!$A:$CT,MATCH($B65&amp;"_b",Conditions!$S$1:$CT$1,0)+Conditions!$Q$2,FALSE),"")</f>
        <v/>
      </c>
      <c r="BH65" s="15" t="str">
        <f>IF(BH39,BH49*(VLOOKUP(BH$1,Conditions!$A:$CT,MATCH($B65&amp;"_m1",Conditions!$S$1:$CT$1,0)+Conditions!$Q$2,FALSE)*BH$19+BH$18*VLOOKUP(BH$1,Conditions!$A:$CT,MATCH($B65&amp;"_m2",Conditions!$S$1:$CT$1,0)+Conditions!$Q$2,FALSE))+VLOOKUP(BH$1,Conditions!$A:$CT,MATCH($B65&amp;"_b",Conditions!$S$1:$CT$1,0)+Conditions!$Q$2,FALSE),"")</f>
        <v/>
      </c>
      <c r="BI65" s="15" t="str">
        <f>IF(BI39,BI49*(VLOOKUP(BI$1,Conditions!$A:$CT,MATCH($B65&amp;"_m1",Conditions!$S$1:$CT$1,0)+Conditions!$Q$2,FALSE)*BI$19+BI$18*VLOOKUP(BI$1,Conditions!$A:$CT,MATCH($B65&amp;"_m2",Conditions!$S$1:$CT$1,0)+Conditions!$Q$2,FALSE))+VLOOKUP(BI$1,Conditions!$A:$CT,MATCH($B65&amp;"_b",Conditions!$S$1:$CT$1,0)+Conditions!$Q$2,FALSE),"")</f>
        <v/>
      </c>
      <c r="BJ65" s="15" t="str">
        <f>IF(BJ39,BJ49*(VLOOKUP(BJ$1,Conditions!$A:$CT,MATCH($B65&amp;"_m1",Conditions!$S$1:$CT$1,0)+Conditions!$Q$2,FALSE)*BJ$19+BJ$18*VLOOKUP(BJ$1,Conditions!$A:$CT,MATCH($B65&amp;"_m2",Conditions!$S$1:$CT$1,0)+Conditions!$Q$2,FALSE))+VLOOKUP(BJ$1,Conditions!$A:$CT,MATCH($B65&amp;"_b",Conditions!$S$1:$CT$1,0)+Conditions!$Q$2,FALSE),"")</f>
        <v/>
      </c>
      <c r="BK65" s="15" t="str">
        <f>IF(BK39,BK49*(VLOOKUP(BK$1,Conditions!$A:$CT,MATCH($B65&amp;"_m1",Conditions!$S$1:$CT$1,0)+Conditions!$Q$2,FALSE)*BK$19+BK$18*VLOOKUP(BK$1,Conditions!$A:$CT,MATCH($B65&amp;"_m2",Conditions!$S$1:$CT$1,0)+Conditions!$Q$2,FALSE))+VLOOKUP(BK$1,Conditions!$A:$CT,MATCH($B65&amp;"_b",Conditions!$S$1:$CT$1,0)+Conditions!$Q$2,FALSE),"")</f>
        <v/>
      </c>
      <c r="BL65" s="15" t="str">
        <f>IF(BL39,BL49*(VLOOKUP(BL$1,Conditions!$A:$CT,MATCH($B65&amp;"_m1",Conditions!$S$1:$CT$1,0)+Conditions!$Q$2,FALSE)*BL$19+BL$18*VLOOKUP(BL$1,Conditions!$A:$CT,MATCH($B65&amp;"_m2",Conditions!$S$1:$CT$1,0)+Conditions!$Q$2,FALSE))+VLOOKUP(BL$1,Conditions!$A:$CT,MATCH($B65&amp;"_b",Conditions!$S$1:$CT$1,0)+Conditions!$Q$2,FALSE),"")</f>
        <v/>
      </c>
      <c r="BM65" s="15" t="str">
        <f>IF(BM39,BM49*(VLOOKUP(BM$1,Conditions!$A:$CT,MATCH($B65&amp;"_m1",Conditions!$S$1:$CT$1,0)+Conditions!$Q$2,FALSE)*BM$19+BM$18*VLOOKUP(BM$1,Conditions!$A:$CT,MATCH($B65&amp;"_m2",Conditions!$S$1:$CT$1,0)+Conditions!$Q$2,FALSE))+VLOOKUP(BM$1,Conditions!$A:$CT,MATCH($B65&amp;"_b",Conditions!$S$1:$CT$1,0)+Conditions!$Q$2,FALSE),"")</f>
        <v/>
      </c>
      <c r="BN65" s="15" t="str">
        <f>IF(BN39,BN49*(VLOOKUP(BN$1,Conditions!$A:$CT,MATCH($B65&amp;"_m1",Conditions!$S$1:$CT$1,0)+Conditions!$Q$2,FALSE)*BN$19+BN$18*VLOOKUP(BN$1,Conditions!$A:$CT,MATCH($B65&amp;"_m2",Conditions!$S$1:$CT$1,0)+Conditions!$Q$2,FALSE))+VLOOKUP(BN$1,Conditions!$A:$CT,MATCH($B65&amp;"_b",Conditions!$S$1:$CT$1,0)+Conditions!$Q$2,FALSE),"")</f>
        <v/>
      </c>
      <c r="BO65" s="15" t="str">
        <f>IF(BO39,BO49*(VLOOKUP(BO$1,Conditions!$A:$CT,MATCH($B65&amp;"_m1",Conditions!$S$1:$CT$1,0)+Conditions!$Q$2,FALSE)*BO$19+BO$18*VLOOKUP(BO$1,Conditions!$A:$CT,MATCH($B65&amp;"_m2",Conditions!$S$1:$CT$1,0)+Conditions!$Q$2,FALSE))+VLOOKUP(BO$1,Conditions!$A:$CT,MATCH($B65&amp;"_b",Conditions!$S$1:$CT$1,0)+Conditions!$Q$2,FALSE),"")</f>
        <v/>
      </c>
      <c r="BP65" s="15" t="str">
        <f>IF(BP39,BP49*(VLOOKUP(BP$1,Conditions!$A:$CT,MATCH($B65&amp;"_m1",Conditions!$S$1:$CT$1,0)+Conditions!$Q$2,FALSE)*BP$19+BP$18*VLOOKUP(BP$1,Conditions!$A:$CT,MATCH($B65&amp;"_m2",Conditions!$S$1:$CT$1,0)+Conditions!$Q$2,FALSE))+VLOOKUP(BP$1,Conditions!$A:$CT,MATCH($B65&amp;"_b",Conditions!$S$1:$CT$1,0)+Conditions!$Q$2,FALSE),"")</f>
        <v/>
      </c>
      <c r="BQ65" s="15" t="str">
        <f>IF(BQ39,BQ49*(VLOOKUP(BQ$1,Conditions!$A:$CT,MATCH($B65&amp;"_m1",Conditions!$S$1:$CT$1,0)+Conditions!$Q$2,FALSE)*BQ$19+BQ$18*VLOOKUP(BQ$1,Conditions!$A:$CT,MATCH($B65&amp;"_m2",Conditions!$S$1:$CT$1,0)+Conditions!$Q$2,FALSE))+VLOOKUP(BQ$1,Conditions!$A:$CT,MATCH($B65&amp;"_b",Conditions!$S$1:$CT$1,0)+Conditions!$Q$2,FALSE),"")</f>
        <v/>
      </c>
      <c r="BR65" s="15" t="str">
        <f>IF(BR39,BR49*(VLOOKUP(BR$1,Conditions!$A:$CT,MATCH($B65&amp;"_m1",Conditions!$S$1:$CT$1,0)+Conditions!$Q$2,FALSE)*BR$19+BR$18*VLOOKUP(BR$1,Conditions!$A:$CT,MATCH($B65&amp;"_m2",Conditions!$S$1:$CT$1,0)+Conditions!$Q$2,FALSE))+VLOOKUP(BR$1,Conditions!$A:$CT,MATCH($B65&amp;"_b",Conditions!$S$1:$CT$1,0)+Conditions!$Q$2,FALSE),"")</f>
        <v/>
      </c>
      <c r="BS65" s="15" t="str">
        <f>IF(BS39,BS49*(VLOOKUP(BS$1,Conditions!$A:$CT,MATCH($B65&amp;"_m1",Conditions!$S$1:$CT$1,0)+Conditions!$Q$2,FALSE)*BS$19+BS$18*VLOOKUP(BS$1,Conditions!$A:$CT,MATCH($B65&amp;"_m2",Conditions!$S$1:$CT$1,0)+Conditions!$Q$2,FALSE))+VLOOKUP(BS$1,Conditions!$A:$CT,MATCH($B65&amp;"_b",Conditions!$S$1:$CT$1,0)+Conditions!$Q$2,FALSE),"")</f>
        <v/>
      </c>
      <c r="BT65" s="15" t="str">
        <f>IF(BT39,BT49*(VLOOKUP(BT$1,Conditions!$A:$CT,MATCH($B65&amp;"_m1",Conditions!$S$1:$CT$1,0)+Conditions!$Q$2,FALSE)*BT$19+BT$18*VLOOKUP(BT$1,Conditions!$A:$CT,MATCH($B65&amp;"_m2",Conditions!$S$1:$CT$1,0)+Conditions!$Q$2,FALSE))+VLOOKUP(BT$1,Conditions!$A:$CT,MATCH($B65&amp;"_b",Conditions!$S$1:$CT$1,0)+Conditions!$Q$2,FALSE),"")</f>
        <v/>
      </c>
      <c r="BU65" s="15" t="str">
        <f>IF(BU39,BU49*(VLOOKUP(BU$1,Conditions!$A:$CT,MATCH($B65&amp;"_m1",Conditions!$S$1:$CT$1,0)+Conditions!$Q$2,FALSE)*BU$19+BU$18*VLOOKUP(BU$1,Conditions!$A:$CT,MATCH($B65&amp;"_m2",Conditions!$S$1:$CT$1,0)+Conditions!$Q$2,FALSE))+VLOOKUP(BU$1,Conditions!$A:$CT,MATCH($B65&amp;"_b",Conditions!$S$1:$CT$1,0)+Conditions!$Q$2,FALSE),"")</f>
        <v/>
      </c>
      <c r="BV65" s="15" t="str">
        <f>IF(BV39,BV49*(VLOOKUP(BV$1,Conditions!$A:$CT,MATCH($B65&amp;"_m1",Conditions!$S$1:$CT$1,0)+Conditions!$Q$2,FALSE)*BV$19+BV$18*VLOOKUP(BV$1,Conditions!$A:$CT,MATCH($B65&amp;"_m2",Conditions!$S$1:$CT$1,0)+Conditions!$Q$2,FALSE))+VLOOKUP(BV$1,Conditions!$A:$CT,MATCH($B65&amp;"_b",Conditions!$S$1:$CT$1,0)+Conditions!$Q$2,FALSE),"")</f>
        <v/>
      </c>
      <c r="BW65" s="15" t="str">
        <f>IF(BW39,BW49*(VLOOKUP(BW$1,Conditions!$A:$CT,MATCH($B65&amp;"_m1",Conditions!$S$1:$CT$1,0)+Conditions!$Q$2,FALSE)*BW$19+BW$18*VLOOKUP(BW$1,Conditions!$A:$CT,MATCH($B65&amp;"_m2",Conditions!$S$1:$CT$1,0)+Conditions!$Q$2,FALSE))+VLOOKUP(BW$1,Conditions!$A:$CT,MATCH($B65&amp;"_b",Conditions!$S$1:$CT$1,0)+Conditions!$Q$2,FALSE),"")</f>
        <v/>
      </c>
      <c r="BX65" s="15" t="str">
        <f>IF(BX39,BX49*(VLOOKUP(BX$1,Conditions!$A:$CT,MATCH($B65&amp;"_m1",Conditions!$S$1:$CT$1,0)+Conditions!$Q$2,FALSE)*BX$19+BX$18*VLOOKUP(BX$1,Conditions!$A:$CT,MATCH($B65&amp;"_m2",Conditions!$S$1:$CT$1,0)+Conditions!$Q$2,FALSE))+VLOOKUP(BX$1,Conditions!$A:$CT,MATCH($B65&amp;"_b",Conditions!$S$1:$CT$1,0)+Conditions!$Q$2,FALSE),"")</f>
        <v/>
      </c>
      <c r="BY65" s="15" t="str">
        <f>IF(BY39,BY49*(VLOOKUP(BY$1,Conditions!$A:$CT,MATCH($B65&amp;"_m1",Conditions!$S$1:$CT$1,0)+Conditions!$Q$2,FALSE)*BY$19+BY$18*VLOOKUP(BY$1,Conditions!$A:$CT,MATCH($B65&amp;"_m2",Conditions!$S$1:$CT$1,0)+Conditions!$Q$2,FALSE))+VLOOKUP(BY$1,Conditions!$A:$CT,MATCH($B65&amp;"_b",Conditions!$S$1:$CT$1,0)+Conditions!$Q$2,FALSE),"")</f>
        <v/>
      </c>
      <c r="BZ65" s="15" t="str">
        <f>IF(BZ39,BZ49*(VLOOKUP(BZ$1,Conditions!$A:$CT,MATCH($B65&amp;"_m1",Conditions!$S$1:$CT$1,0)+Conditions!$Q$2,FALSE)*BZ$19+BZ$18*VLOOKUP(BZ$1,Conditions!$A:$CT,MATCH($B65&amp;"_m2",Conditions!$S$1:$CT$1,0)+Conditions!$Q$2,FALSE))+VLOOKUP(BZ$1,Conditions!$A:$CT,MATCH($B65&amp;"_b",Conditions!$S$1:$CT$1,0)+Conditions!$Q$2,FALSE),"")</f>
        <v/>
      </c>
      <c r="CA65" s="15" t="str">
        <f>IF(CA39,CA49*(VLOOKUP(CA$1,Conditions!$A:$CT,MATCH($B65&amp;"_m1",Conditions!$S$1:$CT$1,0)+Conditions!$Q$2,FALSE)*CA$19+CA$18*VLOOKUP(CA$1,Conditions!$A:$CT,MATCH($B65&amp;"_m2",Conditions!$S$1:$CT$1,0)+Conditions!$Q$2,FALSE))+VLOOKUP(CA$1,Conditions!$A:$CT,MATCH($B65&amp;"_b",Conditions!$S$1:$CT$1,0)+Conditions!$Q$2,FALSE),"")</f>
        <v/>
      </c>
      <c r="CB65" s="15" t="str">
        <f>IF(CB39,CB49*(VLOOKUP(CB$1,Conditions!$A:$CT,MATCH($B65&amp;"_m1",Conditions!$S$1:$CT$1,0)+Conditions!$Q$2,FALSE)*CB$19+CB$18*VLOOKUP(CB$1,Conditions!$A:$CT,MATCH($B65&amp;"_m2",Conditions!$S$1:$CT$1,0)+Conditions!$Q$2,FALSE))+VLOOKUP(CB$1,Conditions!$A:$CT,MATCH($B65&amp;"_b",Conditions!$S$1:$CT$1,0)+Conditions!$Q$2,FALSE),"")</f>
        <v/>
      </c>
      <c r="CC65" s="15" t="str">
        <f>IF(CC39,CC49*(VLOOKUP(CC$1,Conditions!$A:$CT,MATCH($B65&amp;"_m1",Conditions!$S$1:$CT$1,0)+Conditions!$Q$2,FALSE)*CC$19+CC$18*VLOOKUP(CC$1,Conditions!$A:$CT,MATCH($B65&amp;"_m2",Conditions!$S$1:$CT$1,0)+Conditions!$Q$2,FALSE))+VLOOKUP(CC$1,Conditions!$A:$CT,MATCH($B65&amp;"_b",Conditions!$S$1:$CT$1,0)+Conditions!$Q$2,FALSE),"")</f>
        <v/>
      </c>
      <c r="CD65" s="15" t="str">
        <f>IF(CD39,CD49*(VLOOKUP(CD$1,Conditions!$A:$CT,MATCH($B65&amp;"_m1",Conditions!$S$1:$CT$1,0)+Conditions!$Q$2,FALSE)*CD$19+CD$18*VLOOKUP(CD$1,Conditions!$A:$CT,MATCH($B65&amp;"_m2",Conditions!$S$1:$CT$1,0)+Conditions!$Q$2,FALSE))+VLOOKUP(CD$1,Conditions!$A:$CT,MATCH($B65&amp;"_b",Conditions!$S$1:$CT$1,0)+Conditions!$Q$2,FALSE),"")</f>
        <v/>
      </c>
      <c r="CE65" s="15" t="str">
        <f>IF(CE39,CE49*(VLOOKUP(CE$1,Conditions!$A:$CT,MATCH($B65&amp;"_m1",Conditions!$S$1:$CT$1,0)+Conditions!$Q$2,FALSE)*CE$19+CE$18*VLOOKUP(CE$1,Conditions!$A:$CT,MATCH($B65&amp;"_m2",Conditions!$S$1:$CT$1,0)+Conditions!$Q$2,FALSE))+VLOOKUP(CE$1,Conditions!$A:$CT,MATCH($B65&amp;"_b",Conditions!$S$1:$CT$1,0)+Conditions!$Q$2,FALSE),"")</f>
        <v/>
      </c>
      <c r="CF65" s="15" t="str">
        <f>IF(CF39,CF49*(VLOOKUP(CF$1,Conditions!$A:$CT,MATCH($B65&amp;"_m1",Conditions!$S$1:$CT$1,0)+Conditions!$Q$2,FALSE)*CF$19+CF$18*VLOOKUP(CF$1,Conditions!$A:$CT,MATCH($B65&amp;"_m2",Conditions!$S$1:$CT$1,0)+Conditions!$Q$2,FALSE))+VLOOKUP(CF$1,Conditions!$A:$CT,MATCH($B65&amp;"_b",Conditions!$S$1:$CT$1,0)+Conditions!$Q$2,FALSE),"")</f>
        <v/>
      </c>
      <c r="CG65" s="15" t="str">
        <f>IF(CG39,CG49*(VLOOKUP(CG$1,Conditions!$A:$CT,MATCH($B65&amp;"_m1",Conditions!$S$1:$CT$1,0)+Conditions!$Q$2,FALSE)*CG$19+CG$18*VLOOKUP(CG$1,Conditions!$A:$CT,MATCH($B65&amp;"_m2",Conditions!$S$1:$CT$1,0)+Conditions!$Q$2,FALSE))+VLOOKUP(CG$1,Conditions!$A:$CT,MATCH($B65&amp;"_b",Conditions!$S$1:$CT$1,0)+Conditions!$Q$2,FALSE),"")</f>
        <v/>
      </c>
      <c r="CH65" s="15" t="str">
        <f>IF(CH39,CH49*(VLOOKUP(CH$1,Conditions!$A:$CT,MATCH($B65&amp;"_m1",Conditions!$S$1:$CT$1,0)+Conditions!$Q$2,FALSE)*CH$19+CH$18*VLOOKUP(CH$1,Conditions!$A:$CT,MATCH($B65&amp;"_m2",Conditions!$S$1:$CT$1,0)+Conditions!$Q$2,FALSE))+VLOOKUP(CH$1,Conditions!$A:$CT,MATCH($B65&amp;"_b",Conditions!$S$1:$CT$1,0)+Conditions!$Q$2,FALSE),"")</f>
        <v/>
      </c>
      <c r="CI65" s="15" t="str">
        <f>IF(CI39,CI49*(VLOOKUP(CI$1,Conditions!$A:$CT,MATCH($B65&amp;"_m1",Conditions!$S$1:$CT$1,0)+Conditions!$Q$2,FALSE)*CI$19+CI$18*VLOOKUP(CI$1,Conditions!$A:$CT,MATCH($B65&amp;"_m2",Conditions!$S$1:$CT$1,0)+Conditions!$Q$2,FALSE))+VLOOKUP(CI$1,Conditions!$A:$CT,MATCH($B65&amp;"_b",Conditions!$S$1:$CT$1,0)+Conditions!$Q$2,FALSE),"")</f>
        <v/>
      </c>
      <c r="CJ65" s="15" t="str">
        <f>IF(CJ39,CJ49*(VLOOKUP(CJ$1,Conditions!$A:$CT,MATCH($B65&amp;"_m1",Conditions!$S$1:$CT$1,0)+Conditions!$Q$2,FALSE)*CJ$19+CJ$18*VLOOKUP(CJ$1,Conditions!$A:$CT,MATCH($B65&amp;"_m2",Conditions!$S$1:$CT$1,0)+Conditions!$Q$2,FALSE))+VLOOKUP(CJ$1,Conditions!$A:$CT,MATCH($B65&amp;"_b",Conditions!$S$1:$CT$1,0)+Conditions!$Q$2,FALSE),"")</f>
        <v/>
      </c>
      <c r="CK65" s="15" t="str">
        <f>IF(CK39,CK49*(VLOOKUP(CK$1,Conditions!$A:$CT,MATCH($B65&amp;"_m1",Conditions!$S$1:$CT$1,0)+Conditions!$Q$2,FALSE)*CK$19+CK$18*VLOOKUP(CK$1,Conditions!$A:$CT,MATCH($B65&amp;"_m2",Conditions!$S$1:$CT$1,0)+Conditions!$Q$2,FALSE))+VLOOKUP(CK$1,Conditions!$A:$CT,MATCH($B65&amp;"_b",Conditions!$S$1:$CT$1,0)+Conditions!$Q$2,FALSE),"")</f>
        <v/>
      </c>
      <c r="CL65" s="15" t="str">
        <f>IF(CL39,CL49*(VLOOKUP(CL$1,Conditions!$A:$CT,MATCH($B65&amp;"_m1",Conditions!$S$1:$CT$1,0)+Conditions!$Q$2,FALSE)*CL$19+CL$18*VLOOKUP(CL$1,Conditions!$A:$CT,MATCH($B65&amp;"_m2",Conditions!$S$1:$CT$1,0)+Conditions!$Q$2,FALSE))+VLOOKUP(CL$1,Conditions!$A:$CT,MATCH($B65&amp;"_b",Conditions!$S$1:$CT$1,0)+Conditions!$Q$2,FALSE),"")</f>
        <v/>
      </c>
      <c r="CM65" s="15" t="str">
        <f>IF(CM39,CM49*(VLOOKUP(CM$1,Conditions!$A:$CT,MATCH($B65&amp;"_m1",Conditions!$S$1:$CT$1,0)+Conditions!$Q$2,FALSE)*CM$19+CM$18*VLOOKUP(CM$1,Conditions!$A:$CT,MATCH($B65&amp;"_m2",Conditions!$S$1:$CT$1,0)+Conditions!$Q$2,FALSE))+VLOOKUP(CM$1,Conditions!$A:$CT,MATCH($B65&amp;"_b",Conditions!$S$1:$CT$1,0)+Conditions!$Q$2,FALSE),"")</f>
        <v/>
      </c>
      <c r="CN65" s="15">
        <f>IF(CN39,CN49*(VLOOKUP(CN$1,Conditions!$A:$CT,MATCH($B65&amp;"_m1",Conditions!$S$1:$CT$1,0)+Conditions!$Q$2,FALSE)*CN$19+CN$18*VLOOKUP(CN$1,Conditions!$A:$CT,MATCH($B65&amp;"_m2",Conditions!$S$1:$CT$1,0)+Conditions!$Q$2,FALSE))+VLOOKUP(CN$1,Conditions!$A:$CT,MATCH($B65&amp;"_b",Conditions!$S$1:$CT$1,0)+Conditions!$Q$2,FALSE),"")</f>
        <v>9.7962000847946687E-6</v>
      </c>
      <c r="CO65" s="15">
        <f>IF(CO39,CO49*(VLOOKUP(CO$1,Conditions!$A:$CT,MATCH($B65&amp;"_m1",Conditions!$S$1:$CT$1,0)+Conditions!$Q$2,FALSE)*CO$19+CO$18*VLOOKUP(CO$1,Conditions!$A:$CT,MATCH($B65&amp;"_m2",Conditions!$S$1:$CT$1,0)+Conditions!$Q$2,FALSE))+VLOOKUP(CO$1,Conditions!$A:$CT,MATCH($B65&amp;"_b",Conditions!$S$1:$CT$1,0)+Conditions!$Q$2,FALSE),"")</f>
        <v>9.7962000847946687E-6</v>
      </c>
      <c r="CP65" s="15">
        <f>IF(CP39,CP49*(VLOOKUP(CP$1,Conditions!$A:$CT,MATCH($B65&amp;"_m1",Conditions!$S$1:$CT$1,0)+Conditions!$Q$2,FALSE)*CP$19+CP$18*VLOOKUP(CP$1,Conditions!$A:$CT,MATCH($B65&amp;"_m2",Conditions!$S$1:$CT$1,0)+Conditions!$Q$2,FALSE))+VLOOKUP(CP$1,Conditions!$A:$CT,MATCH($B65&amp;"_b",Conditions!$S$1:$CT$1,0)+Conditions!$Q$2,FALSE),"")</f>
        <v>9.7962000847946687E-6</v>
      </c>
      <c r="CQ65" s="15">
        <f>IF(CQ39,CQ49*(VLOOKUP(CQ$1,Conditions!$A:$CT,MATCH($B65&amp;"_m1",Conditions!$S$1:$CT$1,0)+Conditions!$Q$2,FALSE)*CQ$19+CQ$18*VLOOKUP(CQ$1,Conditions!$A:$CT,MATCH($B65&amp;"_m2",Conditions!$S$1:$CT$1,0)+Conditions!$Q$2,FALSE))+VLOOKUP(CQ$1,Conditions!$A:$CT,MATCH($B65&amp;"_b",Conditions!$S$1:$CT$1,0)+Conditions!$Q$2,FALSE),"")</f>
        <v>9.7962000847946687E-6</v>
      </c>
      <c r="CR65" s="15" t="str">
        <f>IF(CR39,CR49*(VLOOKUP(CR$1,Conditions!$A:$CT,MATCH($B65&amp;"_m1",Conditions!$S$1:$CT$1,0)+Conditions!$Q$2,FALSE)*CR$19+CR$18*VLOOKUP(CR$1,Conditions!$A:$CT,MATCH($B65&amp;"_m2",Conditions!$S$1:$CT$1,0)+Conditions!$Q$2,FALSE))+VLOOKUP(CR$1,Conditions!$A:$CT,MATCH($B65&amp;"_b",Conditions!$S$1:$CT$1,0)+Conditions!$Q$2,FALSE),"")</f>
        <v/>
      </c>
      <c r="CS65" s="15" t="str">
        <f>IF(CS39,CS49*(VLOOKUP(CS$1,Conditions!$A:$CT,MATCH($B65&amp;"_m1",Conditions!$S$1:$CT$1,0)+Conditions!$Q$2,FALSE)*CS$19+CS$18*VLOOKUP(CS$1,Conditions!$A:$CT,MATCH($B65&amp;"_m2",Conditions!$S$1:$CT$1,0)+Conditions!$Q$2,FALSE))+VLOOKUP(CS$1,Conditions!$A:$CT,MATCH($B65&amp;"_b",Conditions!$S$1:$CT$1,0)+Conditions!$Q$2,FALSE),"")</f>
        <v/>
      </c>
      <c r="CT65" s="15" t="str">
        <f>IF(CT39,CT49*(VLOOKUP(CT$1,Conditions!$A:$CT,MATCH($B65&amp;"_m1",Conditions!$S$1:$CT$1,0)+Conditions!$Q$2,FALSE)*CT$19+CT$18*VLOOKUP(CT$1,Conditions!$A:$CT,MATCH($B65&amp;"_m2",Conditions!$S$1:$CT$1,0)+Conditions!$Q$2,FALSE))+VLOOKUP(CT$1,Conditions!$A:$CT,MATCH($B65&amp;"_b",Conditions!$S$1:$CT$1,0)+Conditions!$Q$2,FALSE),"")</f>
        <v/>
      </c>
      <c r="CU65" s="15" t="str">
        <f>IF(CU39,CU49*(VLOOKUP(CU$1,Conditions!$A:$CT,MATCH($B65&amp;"_m1",Conditions!$S$1:$CT$1,0)+Conditions!$Q$2,FALSE)*CU$19+CU$18*VLOOKUP(CU$1,Conditions!$A:$CT,MATCH($B65&amp;"_m2",Conditions!$S$1:$CT$1,0)+Conditions!$Q$2,FALSE))+VLOOKUP(CU$1,Conditions!$A:$CT,MATCH($B65&amp;"_b",Conditions!$S$1:$CT$1,0)+Conditions!$Q$2,FALSE),"")</f>
        <v/>
      </c>
      <c r="CV65" s="15" t="str">
        <f>IF(CV39,CV49*(VLOOKUP(CV$1,Conditions!$A:$CT,MATCH($B65&amp;"_m1",Conditions!$S$1:$CT$1,0)+Conditions!$Q$2,FALSE)*CV$19+CV$18*VLOOKUP(CV$1,Conditions!$A:$CT,MATCH($B65&amp;"_m2",Conditions!$S$1:$CT$1,0)+Conditions!$Q$2,FALSE))+VLOOKUP(CV$1,Conditions!$A:$CT,MATCH($B65&amp;"_b",Conditions!$S$1:$CT$1,0)+Conditions!$Q$2,FALSE),"")</f>
        <v/>
      </c>
      <c r="CW65" s="15" t="str">
        <f>IF(CW39,CW49*(VLOOKUP(CW$1,Conditions!$A:$CT,MATCH($B65&amp;"_m1",Conditions!$S$1:$CT$1,0)+Conditions!$Q$2,FALSE)*CW$19+CW$18*VLOOKUP(CW$1,Conditions!$A:$CT,MATCH($B65&amp;"_m2",Conditions!$S$1:$CT$1,0)+Conditions!$Q$2,FALSE))+VLOOKUP(CW$1,Conditions!$A:$CT,MATCH($B65&amp;"_b",Conditions!$S$1:$CT$1,0)+Conditions!$Q$2,FALSE),"")</f>
        <v/>
      </c>
      <c r="CX65" s="15" t="str">
        <f>IF(CX39,CX49*(VLOOKUP(CX$1,Conditions!$A:$CT,MATCH($B65&amp;"_m1",Conditions!$S$1:$CT$1,0)+Conditions!$Q$2,FALSE)*CX$19+CX$18*VLOOKUP(CX$1,Conditions!$A:$CT,MATCH($B65&amp;"_m2",Conditions!$S$1:$CT$1,0)+Conditions!$Q$2,FALSE))+VLOOKUP(CX$1,Conditions!$A:$CT,MATCH($B65&amp;"_b",Conditions!$S$1:$CT$1,0)+Conditions!$Q$2,FALSE),"")</f>
        <v/>
      </c>
      <c r="CY65" s="15" t="str">
        <f>IF(CY39,CY49*(VLOOKUP(CY$1,Conditions!$A:$CT,MATCH($B65&amp;"_m1",Conditions!$S$1:$CT$1,0)+Conditions!$Q$2,FALSE)*CY$19+CY$18*VLOOKUP(CY$1,Conditions!$A:$CT,MATCH($B65&amp;"_m2",Conditions!$S$1:$CT$1,0)+Conditions!$Q$2,FALSE))+VLOOKUP(CY$1,Conditions!$A:$CT,MATCH($B65&amp;"_b",Conditions!$S$1:$CT$1,0)+Conditions!$Q$2,FALSE),"")</f>
        <v/>
      </c>
      <c r="CZ65" s="15" t="str">
        <f>IF(CZ39,CZ49*(VLOOKUP(CZ$1,Conditions!$A:$CT,MATCH($B65&amp;"_m1",Conditions!$S$1:$CT$1,0)+Conditions!$Q$2,FALSE)*CZ$19+CZ$18*VLOOKUP(CZ$1,Conditions!$A:$CT,MATCH($B65&amp;"_m2",Conditions!$S$1:$CT$1,0)+Conditions!$Q$2,FALSE))+VLOOKUP(CZ$1,Conditions!$A:$CT,MATCH($B65&amp;"_b",Conditions!$S$1:$CT$1,0)+Conditions!$Q$2,FALSE),"")</f>
        <v/>
      </c>
      <c r="DA65" s="15" t="str">
        <f>IF(DA39,DA49*(VLOOKUP(DA$1,Conditions!$A:$CT,MATCH($B65&amp;"_m1",Conditions!$S$1:$CT$1,0)+Conditions!$Q$2,FALSE)*DA$19+DA$18*VLOOKUP(DA$1,Conditions!$A:$CT,MATCH($B65&amp;"_m2",Conditions!$S$1:$CT$1,0)+Conditions!$Q$2,FALSE))+VLOOKUP(DA$1,Conditions!$A:$CT,MATCH($B65&amp;"_b",Conditions!$S$1:$CT$1,0)+Conditions!$Q$2,FALSE),"")</f>
        <v/>
      </c>
      <c r="DB65" s="15" t="str">
        <f>IF(DB39,DB49*(VLOOKUP(DB$1,Conditions!$A:$CT,MATCH($B65&amp;"_m1",Conditions!$S$1:$CT$1,0)+Conditions!$Q$2,FALSE)*DB$19+DB$18*VLOOKUP(DB$1,Conditions!$A:$CT,MATCH($B65&amp;"_m2",Conditions!$S$1:$CT$1,0)+Conditions!$Q$2,FALSE))+VLOOKUP(DB$1,Conditions!$A:$CT,MATCH($B65&amp;"_b",Conditions!$S$1:$CT$1,0)+Conditions!$Q$2,FALSE),"")</f>
        <v/>
      </c>
      <c r="DC65" s="15" t="str">
        <f>IF(DC39,DC49*(VLOOKUP(DC$1,Conditions!$A:$CT,MATCH($B65&amp;"_m1",Conditions!$S$1:$CT$1,0)+Conditions!$Q$2,FALSE)*DC$19+DC$18*VLOOKUP(DC$1,Conditions!$A:$CT,MATCH($B65&amp;"_m2",Conditions!$S$1:$CT$1,0)+Conditions!$Q$2,FALSE))+VLOOKUP(DC$1,Conditions!$A:$CT,MATCH($B65&amp;"_b",Conditions!$S$1:$CT$1,0)+Conditions!$Q$2,FALSE),"")</f>
        <v/>
      </c>
      <c r="DD65" s="15" t="str">
        <f>IF(DD39,DD49*(VLOOKUP(DD$1,Conditions!$A:$CT,MATCH($B65&amp;"_m1",Conditions!$S$1:$CT$1,0)+Conditions!$Q$2,FALSE)*DD$19+DD$18*VLOOKUP(DD$1,Conditions!$A:$CT,MATCH($B65&amp;"_m2",Conditions!$S$1:$CT$1,0)+Conditions!$Q$2,FALSE))+VLOOKUP(DD$1,Conditions!$A:$CT,MATCH($B65&amp;"_b",Conditions!$S$1:$CT$1,0)+Conditions!$Q$2,FALSE),"")</f>
        <v/>
      </c>
      <c r="DE65" s="15" t="str">
        <f>IF(DE39,DE49*(VLOOKUP(DE$1,Conditions!$A:$CT,MATCH($B65&amp;"_m1",Conditions!$S$1:$CT$1,0)+Conditions!$Q$2,FALSE)*DE$19+DE$18*VLOOKUP(DE$1,Conditions!$A:$CT,MATCH($B65&amp;"_m2",Conditions!$S$1:$CT$1,0)+Conditions!$Q$2,FALSE))+VLOOKUP(DE$1,Conditions!$A:$CT,MATCH($B65&amp;"_b",Conditions!$S$1:$CT$1,0)+Conditions!$Q$2,FALSE),"")</f>
        <v/>
      </c>
      <c r="DF65" s="15" t="str">
        <f>IF(DF39,DF49*(VLOOKUP(DF$1,Conditions!$A:$CT,MATCH($B65&amp;"_m1",Conditions!$S$1:$CT$1,0)+Conditions!$Q$2,FALSE)*DF$19+DF$18*VLOOKUP(DF$1,Conditions!$A:$CT,MATCH($B65&amp;"_m2",Conditions!$S$1:$CT$1,0)+Conditions!$Q$2,FALSE))+VLOOKUP(DF$1,Conditions!$A:$CT,MATCH($B65&amp;"_b",Conditions!$S$1:$CT$1,0)+Conditions!$Q$2,FALSE),"")</f>
        <v/>
      </c>
      <c r="DG65" s="15" t="str">
        <f>IF(DG39,DG49*(VLOOKUP(DG$1,Conditions!$A:$CT,MATCH($B65&amp;"_m1",Conditions!$S$1:$CT$1,0)+Conditions!$Q$2,FALSE)*DG$19+DG$18*VLOOKUP(DG$1,Conditions!$A:$CT,MATCH($B65&amp;"_m2",Conditions!$S$1:$CT$1,0)+Conditions!$Q$2,FALSE))+VLOOKUP(DG$1,Conditions!$A:$CT,MATCH($B65&amp;"_b",Conditions!$S$1:$CT$1,0)+Conditions!$Q$2,FALSE),"")</f>
        <v/>
      </c>
      <c r="DH65" s="15" t="str">
        <f>IF(DH39,DH49*(VLOOKUP(DH$1,Conditions!$A:$CT,MATCH($B65&amp;"_m1",Conditions!$S$1:$CT$1,0)+Conditions!$Q$2,FALSE)*DH$19+DH$18*VLOOKUP(DH$1,Conditions!$A:$CT,MATCH($B65&amp;"_m2",Conditions!$S$1:$CT$1,0)+Conditions!$Q$2,FALSE))+VLOOKUP(DH$1,Conditions!$A:$CT,MATCH($B65&amp;"_b",Conditions!$S$1:$CT$1,0)+Conditions!$Q$2,FALSE),"")</f>
        <v/>
      </c>
      <c r="DI65" s="15" t="str">
        <f>IF(DI39,DI49*(VLOOKUP(DI$1,Conditions!$A:$CT,MATCH($B65&amp;"_m1",Conditions!$S$1:$CT$1,0)+Conditions!$Q$2,FALSE)*DI$19+DI$18*VLOOKUP(DI$1,Conditions!$A:$CT,MATCH($B65&amp;"_m2",Conditions!$S$1:$CT$1,0)+Conditions!$Q$2,FALSE))+VLOOKUP(DI$1,Conditions!$A:$CT,MATCH($B65&amp;"_b",Conditions!$S$1:$CT$1,0)+Conditions!$Q$2,FALSE),"")</f>
        <v/>
      </c>
      <c r="DJ65" s="15" t="str">
        <f>IF(DJ39,DJ49*(VLOOKUP(DJ$1,Conditions!$A:$CT,MATCH($B65&amp;"_m1",Conditions!$S$1:$CT$1,0)+Conditions!$Q$2,FALSE)*DJ$19+DJ$18*VLOOKUP(DJ$1,Conditions!$A:$CT,MATCH($B65&amp;"_m2",Conditions!$S$1:$CT$1,0)+Conditions!$Q$2,FALSE))+VLOOKUP(DJ$1,Conditions!$A:$CT,MATCH($B65&amp;"_b",Conditions!$S$1:$CT$1,0)+Conditions!$Q$2,FALSE),"")</f>
        <v/>
      </c>
      <c r="DK65" s="15" t="str">
        <f>IF(DK39,DK49*(VLOOKUP(DK$1,Conditions!$A:$CT,MATCH($B65&amp;"_m1",Conditions!$S$1:$CT$1,0)+Conditions!$Q$2,FALSE)*DK$19+DK$18*VLOOKUP(DK$1,Conditions!$A:$CT,MATCH($B65&amp;"_m2",Conditions!$S$1:$CT$1,0)+Conditions!$Q$2,FALSE))+VLOOKUP(DK$1,Conditions!$A:$CT,MATCH($B65&amp;"_b",Conditions!$S$1:$CT$1,0)+Conditions!$Q$2,FALSE),"")</f>
        <v/>
      </c>
      <c r="DL65" s="15" t="str">
        <f>IF(DL39,DL49*(VLOOKUP(DL$1,Conditions!$A:$CT,MATCH($B65&amp;"_m1",Conditions!$S$1:$CT$1,0)+Conditions!$Q$2,FALSE)*DL$19+DL$18*VLOOKUP(DL$1,Conditions!$A:$CT,MATCH($B65&amp;"_m2",Conditions!$S$1:$CT$1,0)+Conditions!$Q$2,FALSE))+VLOOKUP(DL$1,Conditions!$A:$CT,MATCH($B65&amp;"_b",Conditions!$S$1:$CT$1,0)+Conditions!$Q$2,FALSE),"")</f>
        <v/>
      </c>
      <c r="DM65" s="15" t="str">
        <f>IF(DM39,DM49*(VLOOKUP(DM$1,Conditions!$A:$CT,MATCH($B65&amp;"_m1",Conditions!$S$1:$CT$1,0)+Conditions!$Q$2,FALSE)*DM$19+DM$18*VLOOKUP(DM$1,Conditions!$A:$CT,MATCH($B65&amp;"_m2",Conditions!$S$1:$CT$1,0)+Conditions!$Q$2,FALSE))+VLOOKUP(DM$1,Conditions!$A:$CT,MATCH($B65&amp;"_b",Conditions!$S$1:$CT$1,0)+Conditions!$Q$2,FALSE),"")</f>
        <v/>
      </c>
      <c r="DN65" s="15" t="str">
        <f>IF(DN39,DN49*(VLOOKUP(DN$1,Conditions!$A:$CT,MATCH($B65&amp;"_m1",Conditions!$S$1:$CT$1,0)+Conditions!$Q$2,FALSE)*DN$19+DN$18*VLOOKUP(DN$1,Conditions!$A:$CT,MATCH($B65&amp;"_m2",Conditions!$S$1:$CT$1,0)+Conditions!$Q$2,FALSE))+VLOOKUP(DN$1,Conditions!$A:$CT,MATCH($B65&amp;"_b",Conditions!$S$1:$CT$1,0)+Conditions!$Q$2,FALSE),"")</f>
        <v/>
      </c>
      <c r="DO65" s="15" t="str">
        <f>IF(DO39,DO49*(VLOOKUP(DO$1,Conditions!$A:$CT,MATCH($B65&amp;"_m1",Conditions!$S$1:$CT$1,0)+Conditions!$Q$2,FALSE)*DO$19+DO$18*VLOOKUP(DO$1,Conditions!$A:$CT,MATCH($B65&amp;"_m2",Conditions!$S$1:$CT$1,0)+Conditions!$Q$2,FALSE))+VLOOKUP(DO$1,Conditions!$A:$CT,MATCH($B65&amp;"_b",Conditions!$S$1:$CT$1,0)+Conditions!$Q$2,FALSE),"")</f>
        <v/>
      </c>
      <c r="DP65" s="15" t="str">
        <f>IF(DP39,DP49*(VLOOKUP(DP$1,Conditions!$A:$CT,MATCH($B65&amp;"_m1",Conditions!$S$1:$CT$1,0)+Conditions!$Q$2,FALSE)*DP$19+DP$18*VLOOKUP(DP$1,Conditions!$A:$CT,MATCH($B65&amp;"_m2",Conditions!$S$1:$CT$1,0)+Conditions!$Q$2,FALSE))+VLOOKUP(DP$1,Conditions!$A:$CT,MATCH($B65&amp;"_b",Conditions!$S$1:$CT$1,0)+Conditions!$Q$2,FALSE),"")</f>
        <v/>
      </c>
      <c r="DQ65" s="15" t="str">
        <f>IF(DQ39,DQ49*(VLOOKUP(DQ$1,Conditions!$A:$CT,MATCH($B65&amp;"_m1",Conditions!$S$1:$CT$1,0)+Conditions!$Q$2,FALSE)*DQ$19+DQ$18*VLOOKUP(DQ$1,Conditions!$A:$CT,MATCH($B65&amp;"_m2",Conditions!$S$1:$CT$1,0)+Conditions!$Q$2,FALSE))+VLOOKUP(DQ$1,Conditions!$A:$CT,MATCH($B65&amp;"_b",Conditions!$S$1:$CT$1,0)+Conditions!$Q$2,FALSE),"")</f>
        <v/>
      </c>
      <c r="DR65" s="15" t="str">
        <f>IF(DR39,DR49*(VLOOKUP(DR$1,Conditions!$A:$CT,MATCH($B65&amp;"_m1",Conditions!$S$1:$CT$1,0)+Conditions!$Q$2,FALSE)*DR$19+DR$18*VLOOKUP(DR$1,Conditions!$A:$CT,MATCH($B65&amp;"_m2",Conditions!$S$1:$CT$1,0)+Conditions!$Q$2,FALSE))+VLOOKUP(DR$1,Conditions!$A:$CT,MATCH($B65&amp;"_b",Conditions!$S$1:$CT$1,0)+Conditions!$Q$2,FALSE),"")</f>
        <v/>
      </c>
      <c r="DS65" s="15" t="str">
        <f>IF(DS39,DS49*(VLOOKUP(DS$1,Conditions!$A:$CT,MATCH($B65&amp;"_m1",Conditions!$S$1:$CT$1,0)+Conditions!$Q$2,FALSE)*DS$19+DS$18*VLOOKUP(DS$1,Conditions!$A:$CT,MATCH($B65&amp;"_m2",Conditions!$S$1:$CT$1,0)+Conditions!$Q$2,FALSE))+VLOOKUP(DS$1,Conditions!$A:$CT,MATCH($B65&amp;"_b",Conditions!$S$1:$CT$1,0)+Conditions!$Q$2,FALSE),"")</f>
        <v/>
      </c>
      <c r="DT65" s="15" t="str">
        <f>IF(DT39,DT49*(VLOOKUP(DT$1,Conditions!$A:$CT,MATCH($B65&amp;"_m1",Conditions!$S$1:$CT$1,0)+Conditions!$Q$2,FALSE)*DT$19+DT$18*VLOOKUP(DT$1,Conditions!$A:$CT,MATCH($B65&amp;"_m2",Conditions!$S$1:$CT$1,0)+Conditions!$Q$2,FALSE))+VLOOKUP(DT$1,Conditions!$A:$CT,MATCH($B65&amp;"_b",Conditions!$S$1:$CT$1,0)+Conditions!$Q$2,FALSE),"")</f>
        <v/>
      </c>
      <c r="DU65" s="15" t="str">
        <f>IF(DU39,DU49*(VLOOKUP(DU$1,Conditions!$A:$CT,MATCH($B65&amp;"_m1",Conditions!$S$1:$CT$1,0)+Conditions!$Q$2,FALSE)*DU$19+DU$18*VLOOKUP(DU$1,Conditions!$A:$CT,MATCH($B65&amp;"_m2",Conditions!$S$1:$CT$1,0)+Conditions!$Q$2,FALSE))+VLOOKUP(DU$1,Conditions!$A:$CT,MATCH($B65&amp;"_b",Conditions!$S$1:$CT$1,0)+Conditions!$Q$2,FALSE),"")</f>
        <v/>
      </c>
      <c r="DV65" s="15" t="str">
        <f>IF(DV39,DV49*(VLOOKUP(DV$1,Conditions!$A:$CT,MATCH($B65&amp;"_m1",Conditions!$S$1:$CT$1,0)+Conditions!$Q$2,FALSE)*DV$19+DV$18*VLOOKUP(DV$1,Conditions!$A:$CT,MATCH($B65&amp;"_m2",Conditions!$S$1:$CT$1,0)+Conditions!$Q$2,FALSE))+VLOOKUP(DV$1,Conditions!$A:$CT,MATCH($B65&amp;"_b",Conditions!$S$1:$CT$1,0)+Conditions!$Q$2,FALSE),"")</f>
        <v/>
      </c>
      <c r="DW65" s="15" t="str">
        <f>IF(DW39,DW49*(VLOOKUP(DW$1,Conditions!$A:$CT,MATCH($B65&amp;"_m1",Conditions!$S$1:$CT$1,0)+Conditions!$Q$2,FALSE)*DW$19+DW$18*VLOOKUP(DW$1,Conditions!$A:$CT,MATCH($B65&amp;"_m2",Conditions!$S$1:$CT$1,0)+Conditions!$Q$2,FALSE))+VLOOKUP(DW$1,Conditions!$A:$CT,MATCH($B65&amp;"_b",Conditions!$S$1:$CT$1,0)+Conditions!$Q$2,FALSE),"")</f>
        <v/>
      </c>
      <c r="DX65" s="15" t="str">
        <f>IF(DX39,DX49*(VLOOKUP(DX$1,Conditions!$A:$CT,MATCH($B65&amp;"_m1",Conditions!$S$1:$CT$1,0)+Conditions!$Q$2,FALSE)*DX$19+DX$18*VLOOKUP(DX$1,Conditions!$A:$CT,MATCH($B65&amp;"_m2",Conditions!$S$1:$CT$1,0)+Conditions!$Q$2,FALSE))+VLOOKUP(DX$1,Conditions!$A:$CT,MATCH($B65&amp;"_b",Conditions!$S$1:$CT$1,0)+Conditions!$Q$2,FALSE),"")</f>
        <v/>
      </c>
      <c r="DY65" s="15" t="str">
        <f>IF(DY39,DY49*(VLOOKUP(DY$1,Conditions!$A:$CT,MATCH($B65&amp;"_m1",Conditions!$S$1:$CT$1,0)+Conditions!$Q$2,FALSE)*DY$19+DY$18*VLOOKUP(DY$1,Conditions!$A:$CT,MATCH($B65&amp;"_m2",Conditions!$S$1:$CT$1,0)+Conditions!$Q$2,FALSE))+VLOOKUP(DY$1,Conditions!$A:$CT,MATCH($B65&amp;"_b",Conditions!$S$1:$CT$1,0)+Conditions!$Q$2,FALSE),"")</f>
        <v/>
      </c>
      <c r="DZ65" s="15" t="str">
        <f>IF(DZ39,DZ49*(VLOOKUP(DZ$1,Conditions!$A:$CT,MATCH($B65&amp;"_m1",Conditions!$S$1:$CT$1,0)+Conditions!$Q$2,FALSE)*DZ$19+DZ$18*VLOOKUP(DZ$1,Conditions!$A:$CT,MATCH($B65&amp;"_m2",Conditions!$S$1:$CT$1,0)+Conditions!$Q$2,FALSE))+VLOOKUP(DZ$1,Conditions!$A:$CT,MATCH($B65&amp;"_b",Conditions!$S$1:$CT$1,0)+Conditions!$Q$2,FALSE),"")</f>
        <v/>
      </c>
      <c r="EA65" s="15" t="str">
        <f>IF(EA39,EA49*(VLOOKUP(EA$1,Conditions!$A:$CT,MATCH($B65&amp;"_m1",Conditions!$S$1:$CT$1,0)+Conditions!$Q$2,FALSE)*EA$19+EA$18*VLOOKUP(EA$1,Conditions!$A:$CT,MATCH($B65&amp;"_m2",Conditions!$S$1:$CT$1,0)+Conditions!$Q$2,FALSE))+VLOOKUP(EA$1,Conditions!$A:$CT,MATCH($B65&amp;"_b",Conditions!$S$1:$CT$1,0)+Conditions!$Q$2,FALSE),"")</f>
        <v/>
      </c>
      <c r="EB65" s="15" t="str">
        <f>IF(EB39,EB49*(VLOOKUP(EB$1,Conditions!$A:$CT,MATCH($B65&amp;"_m1",Conditions!$S$1:$CT$1,0)+Conditions!$Q$2,FALSE)*EB$19+EB$18*VLOOKUP(EB$1,Conditions!$A:$CT,MATCH($B65&amp;"_m2",Conditions!$S$1:$CT$1,0)+Conditions!$Q$2,FALSE))+VLOOKUP(EB$1,Conditions!$A:$CT,MATCH($B65&amp;"_b",Conditions!$S$1:$CT$1,0)+Conditions!$Q$2,FALSE),"")</f>
        <v/>
      </c>
      <c r="EC65" s="15" t="str">
        <f>IF(EC39,EC49*(VLOOKUP(EC$1,Conditions!$A:$CT,MATCH($B65&amp;"_m1",Conditions!$S$1:$CT$1,0)+Conditions!$Q$2,FALSE)*EC$19+EC$18*VLOOKUP(EC$1,Conditions!$A:$CT,MATCH($B65&amp;"_m2",Conditions!$S$1:$CT$1,0)+Conditions!$Q$2,FALSE))+VLOOKUP(EC$1,Conditions!$A:$CT,MATCH($B65&amp;"_b",Conditions!$S$1:$CT$1,0)+Conditions!$Q$2,FALSE),"")</f>
        <v/>
      </c>
      <c r="ED65" s="15" t="str">
        <f>IF(ED39,ED49*(VLOOKUP(ED$1,Conditions!$A:$CT,MATCH($B65&amp;"_m1",Conditions!$S$1:$CT$1,0)+Conditions!$Q$2,FALSE)*ED$19+ED$18*VLOOKUP(ED$1,Conditions!$A:$CT,MATCH($B65&amp;"_m2",Conditions!$S$1:$CT$1,0)+Conditions!$Q$2,FALSE))+VLOOKUP(ED$1,Conditions!$A:$CT,MATCH($B65&amp;"_b",Conditions!$S$1:$CT$1,0)+Conditions!$Q$2,FALSE),"")</f>
        <v/>
      </c>
      <c r="EE65" s="15" t="str">
        <f>IF(EE39,EE49*(VLOOKUP(EE$1,Conditions!$A:$CT,MATCH($B65&amp;"_m1",Conditions!$S$1:$CT$1,0)+Conditions!$Q$2,FALSE)*EE$19+EE$18*VLOOKUP(EE$1,Conditions!$A:$CT,MATCH($B65&amp;"_m2",Conditions!$S$1:$CT$1,0)+Conditions!$Q$2,FALSE))+VLOOKUP(EE$1,Conditions!$A:$CT,MATCH($B65&amp;"_b",Conditions!$S$1:$CT$1,0)+Conditions!$Q$2,FALSE),"")</f>
        <v/>
      </c>
      <c r="EF65" s="15" t="str">
        <f>IF(EF39,EF49*(VLOOKUP(EF$1,Conditions!$A:$CT,MATCH($B65&amp;"_m1",Conditions!$S$1:$CT$1,0)+Conditions!$Q$2,FALSE)*EF$19+EF$18*VLOOKUP(EF$1,Conditions!$A:$CT,MATCH($B65&amp;"_m2",Conditions!$S$1:$CT$1,0)+Conditions!$Q$2,FALSE))+VLOOKUP(EF$1,Conditions!$A:$CT,MATCH($B65&amp;"_b",Conditions!$S$1:$CT$1,0)+Conditions!$Q$2,FALSE),"")</f>
        <v/>
      </c>
      <c r="EG65" s="15" t="str">
        <f>IF(EG39,EG49*(VLOOKUP(EG$1,Conditions!$A:$CT,MATCH($B65&amp;"_m1",Conditions!$S$1:$CT$1,0)+Conditions!$Q$2,FALSE)*EG$19+EG$18*VLOOKUP(EG$1,Conditions!$A:$CT,MATCH($B65&amp;"_m2",Conditions!$S$1:$CT$1,0)+Conditions!$Q$2,FALSE))+VLOOKUP(EG$1,Conditions!$A:$CT,MATCH($B65&amp;"_b",Conditions!$S$1:$CT$1,0)+Conditions!$Q$2,FALSE),"")</f>
        <v/>
      </c>
      <c r="EH65" s="15" t="str">
        <f>IF(EH39,EH49*(VLOOKUP(EH$1,Conditions!$A:$CT,MATCH($B65&amp;"_m1",Conditions!$S$1:$CT$1,0)+Conditions!$Q$2,FALSE)*EH$19+EH$18*VLOOKUP(EH$1,Conditions!$A:$CT,MATCH($B65&amp;"_m2",Conditions!$S$1:$CT$1,0)+Conditions!$Q$2,FALSE))+VLOOKUP(EH$1,Conditions!$A:$CT,MATCH($B65&amp;"_b",Conditions!$S$1:$CT$1,0)+Conditions!$Q$2,FALSE),"")</f>
        <v/>
      </c>
      <c r="EI65" s="15" t="str">
        <f>IF(EI39,EI49*(VLOOKUP(EI$1,Conditions!$A:$CT,MATCH($B65&amp;"_m1",Conditions!$S$1:$CT$1,0)+Conditions!$Q$2,FALSE)*EI$19+EI$18*VLOOKUP(EI$1,Conditions!$A:$CT,MATCH($B65&amp;"_m2",Conditions!$S$1:$CT$1,0)+Conditions!$Q$2,FALSE))+VLOOKUP(EI$1,Conditions!$A:$CT,MATCH($B65&amp;"_b",Conditions!$S$1:$CT$1,0)+Conditions!$Q$2,FALSE),"")</f>
        <v/>
      </c>
      <c r="EJ65" s="15" t="str">
        <f>IF(EJ39,EJ49*(VLOOKUP(EJ$1,Conditions!$A:$CT,MATCH($B65&amp;"_m1",Conditions!$S$1:$CT$1,0)+Conditions!$Q$2,FALSE)*EJ$19+EJ$18*VLOOKUP(EJ$1,Conditions!$A:$CT,MATCH($B65&amp;"_m2",Conditions!$S$1:$CT$1,0)+Conditions!$Q$2,FALSE))+VLOOKUP(EJ$1,Conditions!$A:$CT,MATCH($B65&amp;"_b",Conditions!$S$1:$CT$1,0)+Conditions!$Q$2,FALSE),"")</f>
        <v/>
      </c>
      <c r="EK65" s="15" t="str">
        <f>IF(EK39,EK49*(VLOOKUP(EK$1,Conditions!$A:$CT,MATCH($B65&amp;"_m1",Conditions!$S$1:$CT$1,0)+Conditions!$Q$2,FALSE)*EK$19+EK$18*VLOOKUP(EK$1,Conditions!$A:$CT,MATCH($B65&amp;"_m2",Conditions!$S$1:$CT$1,0)+Conditions!$Q$2,FALSE))+VLOOKUP(EK$1,Conditions!$A:$CT,MATCH($B65&amp;"_b",Conditions!$S$1:$CT$1,0)+Conditions!$Q$2,FALSE),"")</f>
        <v/>
      </c>
      <c r="EL65" s="15" t="str">
        <f>IF(EL39,EL49*(VLOOKUP(EL$1,Conditions!$A:$CT,MATCH($B65&amp;"_m1",Conditions!$S$1:$CT$1,0)+Conditions!$Q$2,FALSE)*EL$19+EL$18*VLOOKUP(EL$1,Conditions!$A:$CT,MATCH($B65&amp;"_m2",Conditions!$S$1:$CT$1,0)+Conditions!$Q$2,FALSE))+VLOOKUP(EL$1,Conditions!$A:$CT,MATCH($B65&amp;"_b",Conditions!$S$1:$CT$1,0)+Conditions!$Q$2,FALSE),"")</f>
        <v/>
      </c>
      <c r="EM65" s="15" t="str">
        <f>IF(EM39,EM49*(VLOOKUP(EM$1,Conditions!$A:$CT,MATCH($B65&amp;"_m1",Conditions!$S$1:$CT$1,0)+Conditions!$Q$2,FALSE)*EM$19+EM$18*VLOOKUP(EM$1,Conditions!$A:$CT,MATCH($B65&amp;"_m2",Conditions!$S$1:$CT$1,0)+Conditions!$Q$2,FALSE))+VLOOKUP(EM$1,Conditions!$A:$CT,MATCH($B65&amp;"_b",Conditions!$S$1:$CT$1,0)+Conditions!$Q$2,FALSE),"")</f>
        <v/>
      </c>
      <c r="EN65" s="15" t="str">
        <f>IF(EN39,EN49*(VLOOKUP(EN$1,Conditions!$A:$CT,MATCH($B65&amp;"_m1",Conditions!$S$1:$CT$1,0)+Conditions!$Q$2,FALSE)*EN$19+EN$18*VLOOKUP(EN$1,Conditions!$A:$CT,MATCH($B65&amp;"_m2",Conditions!$S$1:$CT$1,0)+Conditions!$Q$2,FALSE))+VLOOKUP(EN$1,Conditions!$A:$CT,MATCH($B65&amp;"_b",Conditions!$S$1:$CT$1,0)+Conditions!$Q$2,FALSE),"")</f>
        <v/>
      </c>
      <c r="EO65" s="15" t="str">
        <f>IF(EO39,EO49*(VLOOKUP(EO$1,Conditions!$A:$CT,MATCH($B65&amp;"_m1",Conditions!$S$1:$CT$1,0)+Conditions!$Q$2,FALSE)*EO$19+EO$18*VLOOKUP(EO$1,Conditions!$A:$CT,MATCH($B65&amp;"_m2",Conditions!$S$1:$CT$1,0)+Conditions!$Q$2,FALSE))+VLOOKUP(EO$1,Conditions!$A:$CT,MATCH($B65&amp;"_b",Conditions!$S$1:$CT$1,0)+Conditions!$Q$2,FALSE),"")</f>
        <v/>
      </c>
      <c r="EP65" s="15" t="str">
        <f>IF(EP39,EP49*(VLOOKUP(EP$1,Conditions!$A:$CT,MATCH($B65&amp;"_m1",Conditions!$S$1:$CT$1,0)+Conditions!$Q$2,FALSE)*EP$19+EP$18*VLOOKUP(EP$1,Conditions!$A:$CT,MATCH($B65&amp;"_m2",Conditions!$S$1:$CT$1,0)+Conditions!$Q$2,FALSE))+VLOOKUP(EP$1,Conditions!$A:$CT,MATCH($B65&amp;"_b",Conditions!$S$1:$CT$1,0)+Conditions!$Q$2,FALSE),"")</f>
        <v/>
      </c>
      <c r="EQ65" s="15" t="str">
        <f>IF(EQ39,EQ49*(VLOOKUP(EQ$1,Conditions!$A:$CT,MATCH($B65&amp;"_m1",Conditions!$S$1:$CT$1,0)+Conditions!$Q$2,FALSE)*EQ$19+EQ$18*VLOOKUP(EQ$1,Conditions!$A:$CT,MATCH($B65&amp;"_m2",Conditions!$S$1:$CT$1,0)+Conditions!$Q$2,FALSE))+VLOOKUP(EQ$1,Conditions!$A:$CT,MATCH($B65&amp;"_b",Conditions!$S$1:$CT$1,0)+Conditions!$Q$2,FALSE),"")</f>
        <v/>
      </c>
      <c r="ER65" s="15" t="str">
        <f>IF(ER39,ER49*(VLOOKUP(ER$1,Conditions!$A:$CT,MATCH($B65&amp;"_m1",Conditions!$S$1:$CT$1,0)+Conditions!$Q$2,FALSE)*ER$19+ER$18*VLOOKUP(ER$1,Conditions!$A:$CT,MATCH($B65&amp;"_m2",Conditions!$S$1:$CT$1,0)+Conditions!$Q$2,FALSE))+VLOOKUP(ER$1,Conditions!$A:$CT,MATCH($B65&amp;"_b",Conditions!$S$1:$CT$1,0)+Conditions!$Q$2,FALSE),"")</f>
        <v/>
      </c>
      <c r="ES65" s="15" t="str">
        <f>IF(ES39,ES49*(VLOOKUP(ES$1,Conditions!$A:$CT,MATCH($B65&amp;"_m1",Conditions!$S$1:$CT$1,0)+Conditions!$Q$2,FALSE)*ES$19+ES$18*VLOOKUP(ES$1,Conditions!$A:$CT,MATCH($B65&amp;"_m2",Conditions!$S$1:$CT$1,0)+Conditions!$Q$2,FALSE))+VLOOKUP(ES$1,Conditions!$A:$CT,MATCH($B65&amp;"_b",Conditions!$S$1:$CT$1,0)+Conditions!$Q$2,FALSE),"")</f>
        <v/>
      </c>
      <c r="ET65" s="15" t="str">
        <f>IF(ET39,ET49*(VLOOKUP(ET$1,Conditions!$A:$CT,MATCH($B65&amp;"_m1",Conditions!$S$1:$CT$1,0)+Conditions!$Q$2,FALSE)*ET$19+ET$18*VLOOKUP(ET$1,Conditions!$A:$CT,MATCH($B65&amp;"_m2",Conditions!$S$1:$CT$1,0)+Conditions!$Q$2,FALSE))+VLOOKUP(ET$1,Conditions!$A:$CT,MATCH($B65&amp;"_b",Conditions!$S$1:$CT$1,0)+Conditions!$Q$2,FALSE),"")</f>
        <v/>
      </c>
      <c r="EU65" s="15" t="str">
        <f>IF(EU39,EU49*(VLOOKUP(EU$1,Conditions!$A:$CT,MATCH($B65&amp;"_m1",Conditions!$S$1:$CT$1,0)+Conditions!$Q$2,FALSE)*EU$19+EU$18*VLOOKUP(EU$1,Conditions!$A:$CT,MATCH($B65&amp;"_m2",Conditions!$S$1:$CT$1,0)+Conditions!$Q$2,FALSE))+VLOOKUP(EU$1,Conditions!$A:$CT,MATCH($B65&amp;"_b",Conditions!$S$1:$CT$1,0)+Conditions!$Q$2,FALSE),"")</f>
        <v/>
      </c>
      <c r="EV65" s="15" t="str">
        <f>IF(EV39,EV49*(VLOOKUP(EV$1,Conditions!$A:$CT,MATCH($B65&amp;"_m1",Conditions!$S$1:$CT$1,0)+Conditions!$Q$2,FALSE)*EV$19+EV$18*VLOOKUP(EV$1,Conditions!$A:$CT,MATCH($B65&amp;"_m2",Conditions!$S$1:$CT$1,0)+Conditions!$Q$2,FALSE))+VLOOKUP(EV$1,Conditions!$A:$CT,MATCH($B65&amp;"_b",Conditions!$S$1:$CT$1,0)+Conditions!$Q$2,FALSE),"")</f>
        <v/>
      </c>
      <c r="EW65" s="15" t="str">
        <f>IF(EW39,EW49*(VLOOKUP(EW$1,Conditions!$A:$CT,MATCH($B65&amp;"_m1",Conditions!$S$1:$CT$1,0)+Conditions!$Q$2,FALSE)*EW$19+EW$18*VLOOKUP(EW$1,Conditions!$A:$CT,MATCH($B65&amp;"_m2",Conditions!$S$1:$CT$1,0)+Conditions!$Q$2,FALSE))+VLOOKUP(EW$1,Conditions!$A:$CT,MATCH($B65&amp;"_b",Conditions!$S$1:$CT$1,0)+Conditions!$Q$2,FALSE),"")</f>
        <v/>
      </c>
      <c r="EX65" s="15" t="str">
        <f>IF(EX39,EX49*(VLOOKUP(EX$1,Conditions!$A:$CT,MATCH($B65&amp;"_m1",Conditions!$S$1:$CT$1,0)+Conditions!$Q$2,FALSE)*EX$19+EX$18*VLOOKUP(EX$1,Conditions!$A:$CT,MATCH($B65&amp;"_m2",Conditions!$S$1:$CT$1,0)+Conditions!$Q$2,FALSE))+VLOOKUP(EX$1,Conditions!$A:$CT,MATCH($B65&amp;"_b",Conditions!$S$1:$CT$1,0)+Conditions!$Q$2,FALSE),"")</f>
        <v/>
      </c>
      <c r="EY65" s="15" t="str">
        <f>IF(EY39,EY49*(VLOOKUP(EY$1,Conditions!$A:$CT,MATCH($B65&amp;"_m1",Conditions!$S$1:$CT$1,0)+Conditions!$Q$2,FALSE)*EY$19+EY$18*VLOOKUP(EY$1,Conditions!$A:$CT,MATCH($B65&amp;"_m2",Conditions!$S$1:$CT$1,0)+Conditions!$Q$2,FALSE))+VLOOKUP(EY$1,Conditions!$A:$CT,MATCH($B65&amp;"_b",Conditions!$S$1:$CT$1,0)+Conditions!$Q$2,FALSE),"")</f>
        <v/>
      </c>
      <c r="EZ65" s="15" t="str">
        <f>IF(EZ39,EZ49*(VLOOKUP(EZ$1,Conditions!$A:$CT,MATCH($B65&amp;"_m1",Conditions!$S$1:$CT$1,0)+Conditions!$Q$2,FALSE)*EZ$19+EZ$18*VLOOKUP(EZ$1,Conditions!$A:$CT,MATCH($B65&amp;"_m2",Conditions!$S$1:$CT$1,0)+Conditions!$Q$2,FALSE))+VLOOKUP(EZ$1,Conditions!$A:$CT,MATCH($B65&amp;"_b",Conditions!$S$1:$CT$1,0)+Conditions!$Q$2,FALSE),"")</f>
        <v/>
      </c>
      <c r="FA65" s="15" t="str">
        <f>IF(FA39,FA49*(VLOOKUP(FA$1,Conditions!$A:$CT,MATCH($B65&amp;"_m1",Conditions!$S$1:$CT$1,0)+Conditions!$Q$2,FALSE)*FA$19+FA$18*VLOOKUP(FA$1,Conditions!$A:$CT,MATCH($B65&amp;"_m2",Conditions!$S$1:$CT$1,0)+Conditions!$Q$2,FALSE))+VLOOKUP(FA$1,Conditions!$A:$CT,MATCH($B65&amp;"_b",Conditions!$S$1:$CT$1,0)+Conditions!$Q$2,FALSE),"")</f>
        <v/>
      </c>
      <c r="FB65" s="15" t="str">
        <f>IF(FB39,FB49*(VLOOKUP(FB$1,Conditions!$A:$CT,MATCH($B65&amp;"_m1",Conditions!$S$1:$CT$1,0)+Conditions!$Q$2,FALSE)*FB$19+FB$18*VLOOKUP(FB$1,Conditions!$A:$CT,MATCH($B65&amp;"_m2",Conditions!$S$1:$CT$1,0)+Conditions!$Q$2,FALSE))+VLOOKUP(FB$1,Conditions!$A:$CT,MATCH($B65&amp;"_b",Conditions!$S$1:$CT$1,0)+Conditions!$Q$2,FALSE),"")</f>
        <v/>
      </c>
      <c r="FC65" s="15" t="str">
        <f>IF(FC39,FC49*(VLOOKUP(FC$1,Conditions!$A:$CT,MATCH($B65&amp;"_m1",Conditions!$S$1:$CT$1,0)+Conditions!$Q$2,FALSE)*FC$19+FC$18*VLOOKUP(FC$1,Conditions!$A:$CT,MATCH($B65&amp;"_m2",Conditions!$S$1:$CT$1,0)+Conditions!$Q$2,FALSE))+VLOOKUP(FC$1,Conditions!$A:$CT,MATCH($B65&amp;"_b",Conditions!$S$1:$CT$1,0)+Conditions!$Q$2,FALSE),"")</f>
        <v/>
      </c>
      <c r="FD65" s="15" t="str">
        <f>IF(FD39,FD49*(VLOOKUP(FD$1,Conditions!$A:$CT,MATCH($B65&amp;"_m1",Conditions!$S$1:$CT$1,0)+Conditions!$Q$2,FALSE)*FD$19+FD$18*VLOOKUP(FD$1,Conditions!$A:$CT,MATCH($B65&amp;"_m2",Conditions!$S$1:$CT$1,0)+Conditions!$Q$2,FALSE))+VLOOKUP(FD$1,Conditions!$A:$CT,MATCH($B65&amp;"_b",Conditions!$S$1:$CT$1,0)+Conditions!$Q$2,FALSE),"")</f>
        <v/>
      </c>
      <c r="FE65" s="15" t="str">
        <f>IF(FE39,FE49*(VLOOKUP(FE$1,Conditions!$A:$CT,MATCH($B65&amp;"_m1",Conditions!$S$1:$CT$1,0)+Conditions!$Q$2,FALSE)*FE$19+FE$18*VLOOKUP(FE$1,Conditions!$A:$CT,MATCH($B65&amp;"_m2",Conditions!$S$1:$CT$1,0)+Conditions!$Q$2,FALSE))+VLOOKUP(FE$1,Conditions!$A:$CT,MATCH($B65&amp;"_b",Conditions!$S$1:$CT$1,0)+Conditions!$Q$2,FALSE),"")</f>
        <v/>
      </c>
      <c r="FF65" s="15" t="str">
        <f>IF(FF39,FF49*(VLOOKUP(FF$1,Conditions!$A:$CT,MATCH($B65&amp;"_m1",Conditions!$S$1:$CT$1,0)+Conditions!$Q$2,FALSE)*FF$19+FF$18*VLOOKUP(FF$1,Conditions!$A:$CT,MATCH($B65&amp;"_m2",Conditions!$S$1:$CT$1,0)+Conditions!$Q$2,FALSE))+VLOOKUP(FF$1,Conditions!$A:$CT,MATCH($B65&amp;"_b",Conditions!$S$1:$CT$1,0)+Conditions!$Q$2,FALSE),"")</f>
        <v/>
      </c>
      <c r="FG65" s="15" t="str">
        <f>IF(FG39,FG49*(VLOOKUP(FG$1,Conditions!$A:$CT,MATCH($B65&amp;"_m1",Conditions!$S$1:$CT$1,0)+Conditions!$Q$2,FALSE)*FG$19+FG$18*VLOOKUP(FG$1,Conditions!$A:$CT,MATCH($B65&amp;"_m2",Conditions!$S$1:$CT$1,0)+Conditions!$Q$2,FALSE))+VLOOKUP(FG$1,Conditions!$A:$CT,MATCH($B65&amp;"_b",Conditions!$S$1:$CT$1,0)+Conditions!$Q$2,FALSE),"")</f>
        <v/>
      </c>
      <c r="FH65" s="15" t="str">
        <f>IF(FH39,FH49*(VLOOKUP(FH$1,Conditions!$A:$CT,MATCH($B65&amp;"_m1",Conditions!$S$1:$CT$1,0)+Conditions!$Q$2,FALSE)*FH$19+FH$18*VLOOKUP(FH$1,Conditions!$A:$CT,MATCH($B65&amp;"_m2",Conditions!$S$1:$CT$1,0)+Conditions!$Q$2,FALSE))+VLOOKUP(FH$1,Conditions!$A:$CT,MATCH($B65&amp;"_b",Conditions!$S$1:$CT$1,0)+Conditions!$Q$2,FALSE),"")</f>
        <v/>
      </c>
      <c r="FI65" s="15" t="str">
        <f>IF(FI39,FI49*(VLOOKUP(FI$1,Conditions!$A:$CT,MATCH($B65&amp;"_m1",Conditions!$S$1:$CT$1,0)+Conditions!$Q$2,FALSE)*FI$19+FI$18*VLOOKUP(FI$1,Conditions!$A:$CT,MATCH($B65&amp;"_m2",Conditions!$S$1:$CT$1,0)+Conditions!$Q$2,FALSE))+VLOOKUP(FI$1,Conditions!$A:$CT,MATCH($B65&amp;"_b",Conditions!$S$1:$CT$1,0)+Conditions!$Q$2,FALSE),"")</f>
        <v/>
      </c>
      <c r="FJ65" s="15" t="str">
        <f>IF(FJ39,FJ49*(VLOOKUP(FJ$1,Conditions!$A:$CT,MATCH($B65&amp;"_m1",Conditions!$S$1:$CT$1,0)+Conditions!$Q$2,FALSE)*FJ$19+FJ$18*VLOOKUP(FJ$1,Conditions!$A:$CT,MATCH($B65&amp;"_m2",Conditions!$S$1:$CT$1,0)+Conditions!$Q$2,FALSE))+VLOOKUP(FJ$1,Conditions!$A:$CT,MATCH($B65&amp;"_b",Conditions!$S$1:$CT$1,0)+Conditions!$Q$2,FALSE),"")</f>
        <v/>
      </c>
      <c r="FK65" s="15" t="str">
        <f>IF(FK39,FK49*(VLOOKUP(FK$1,Conditions!$A:$CT,MATCH($B65&amp;"_m1",Conditions!$S$1:$CT$1,0)+Conditions!$Q$2,FALSE)*FK$19+FK$18*VLOOKUP(FK$1,Conditions!$A:$CT,MATCH($B65&amp;"_m2",Conditions!$S$1:$CT$1,0)+Conditions!$Q$2,FALSE))+VLOOKUP(FK$1,Conditions!$A:$CT,MATCH($B65&amp;"_b",Conditions!$S$1:$CT$1,0)+Conditions!$Q$2,FALSE),"")</f>
        <v/>
      </c>
      <c r="FL65" s="15" t="str">
        <f>IF(FL39,FL49*(VLOOKUP(FL$1,Conditions!$A:$CT,MATCH($B65&amp;"_m1",Conditions!$S$1:$CT$1,0)+Conditions!$Q$2,FALSE)*FL$19+FL$18*VLOOKUP(FL$1,Conditions!$A:$CT,MATCH($B65&amp;"_m2",Conditions!$S$1:$CT$1,0)+Conditions!$Q$2,FALSE))+VLOOKUP(FL$1,Conditions!$A:$CT,MATCH($B65&amp;"_b",Conditions!$S$1:$CT$1,0)+Conditions!$Q$2,FALSE),"")</f>
        <v/>
      </c>
      <c r="FM65" s="15" t="str">
        <f>IF(FM39,FM49*(VLOOKUP(FM$1,Conditions!$A:$CT,MATCH($B65&amp;"_m1",Conditions!$S$1:$CT$1,0)+Conditions!$Q$2,FALSE)*FM$19+FM$18*VLOOKUP(FM$1,Conditions!$A:$CT,MATCH($B65&amp;"_m2",Conditions!$S$1:$CT$1,0)+Conditions!$Q$2,FALSE))+VLOOKUP(FM$1,Conditions!$A:$CT,MATCH($B65&amp;"_b",Conditions!$S$1:$CT$1,0)+Conditions!$Q$2,FALSE),"")</f>
        <v/>
      </c>
      <c r="FN65" s="15">
        <f>IF(FN39,FN49*(VLOOKUP(FN$1,Conditions!$A:$CT,MATCH($B65&amp;"_m1",Conditions!$S$1:$CT$1,0)+Conditions!$Q$2,FALSE)*FN$19+FN$18*VLOOKUP(FN$1,Conditions!$A:$CT,MATCH($B65&amp;"_m2",Conditions!$S$1:$CT$1,0)+Conditions!$Q$2,FALSE))+VLOOKUP(FN$1,Conditions!$A:$CT,MATCH($B65&amp;"_b",Conditions!$S$1:$CT$1,0)+Conditions!$Q$2,FALSE),"")</f>
        <v>9.7962000847946687E-6</v>
      </c>
      <c r="FO65" s="15">
        <f>IF(FO39,FO49*(VLOOKUP(FO$1,Conditions!$A:$CT,MATCH($B65&amp;"_m1",Conditions!$S$1:$CT$1,0)+Conditions!$Q$2,FALSE)*FO$19+FO$18*VLOOKUP(FO$1,Conditions!$A:$CT,MATCH($B65&amp;"_m2",Conditions!$S$1:$CT$1,0)+Conditions!$Q$2,FALSE))+VLOOKUP(FO$1,Conditions!$A:$CT,MATCH($B65&amp;"_b",Conditions!$S$1:$CT$1,0)+Conditions!$Q$2,FALSE),"")</f>
        <v>9.7962000847946687E-6</v>
      </c>
      <c r="FP65" s="15">
        <f>IF(FP39,FP49*(VLOOKUP(FP$1,Conditions!$A:$CT,MATCH($B65&amp;"_m1",Conditions!$S$1:$CT$1,0)+Conditions!$Q$2,FALSE)*FP$19+FP$18*VLOOKUP(FP$1,Conditions!$A:$CT,MATCH($B65&amp;"_m2",Conditions!$S$1:$CT$1,0)+Conditions!$Q$2,FALSE))+VLOOKUP(FP$1,Conditions!$A:$CT,MATCH($B65&amp;"_b",Conditions!$S$1:$CT$1,0)+Conditions!$Q$2,FALSE),"")</f>
        <v>9.7962000847946687E-6</v>
      </c>
      <c r="FQ65" s="15">
        <f>IF(FQ39,FQ49*(VLOOKUP(FQ$1,Conditions!$A:$CT,MATCH($B65&amp;"_m1",Conditions!$S$1:$CT$1,0)+Conditions!$Q$2,FALSE)*FQ$19+FQ$18*VLOOKUP(FQ$1,Conditions!$A:$CT,MATCH($B65&amp;"_m2",Conditions!$S$1:$CT$1,0)+Conditions!$Q$2,FALSE))+VLOOKUP(FQ$1,Conditions!$A:$CT,MATCH($B65&amp;"_b",Conditions!$S$1:$CT$1,0)+Conditions!$Q$2,FALSE),"")</f>
        <v>9.7962000847946687E-6</v>
      </c>
      <c r="FR65" s="15">
        <f>IF(FR39,FR49*(VLOOKUP(FR$1,Conditions!$A:$CT,MATCH($B65&amp;"_m1",Conditions!$S$1:$CT$1,0)+Conditions!$Q$2,FALSE)*FR$19+FR$18*VLOOKUP(FR$1,Conditions!$A:$CT,MATCH($B65&amp;"_m2",Conditions!$S$1:$CT$1,0)+Conditions!$Q$2,FALSE))+VLOOKUP(FR$1,Conditions!$A:$CT,MATCH($B65&amp;"_b",Conditions!$S$1:$CT$1,0)+Conditions!$Q$2,FALSE),"")</f>
        <v>9.7962000847946687E-6</v>
      </c>
      <c r="FS65" s="15">
        <f>IF(FS39,FS49*(VLOOKUP(FS$1,Conditions!$A:$CT,MATCH($B65&amp;"_m1",Conditions!$S$1:$CT$1,0)+Conditions!$Q$2,FALSE)*FS$19+FS$18*VLOOKUP(FS$1,Conditions!$A:$CT,MATCH($B65&amp;"_m2",Conditions!$S$1:$CT$1,0)+Conditions!$Q$2,FALSE))+VLOOKUP(FS$1,Conditions!$A:$CT,MATCH($B65&amp;"_b",Conditions!$S$1:$CT$1,0)+Conditions!$Q$2,FALSE),"")</f>
        <v>9.7962000847946687E-6</v>
      </c>
      <c r="FT65" s="15">
        <f>IF(FT39,FT49*(VLOOKUP(FT$1,Conditions!$A:$CT,MATCH($B65&amp;"_m1",Conditions!$S$1:$CT$1,0)+Conditions!$Q$2,FALSE)*FT$19+FT$18*VLOOKUP(FT$1,Conditions!$A:$CT,MATCH($B65&amp;"_m2",Conditions!$S$1:$CT$1,0)+Conditions!$Q$2,FALSE))+VLOOKUP(FT$1,Conditions!$A:$CT,MATCH($B65&amp;"_b",Conditions!$S$1:$CT$1,0)+Conditions!$Q$2,FALSE),"")</f>
        <v>9.7962000847946687E-6</v>
      </c>
      <c r="FU65" s="15">
        <f>IF(FU39,FU49*(VLOOKUP(FU$1,Conditions!$A:$CT,MATCH($B65&amp;"_m1",Conditions!$S$1:$CT$1,0)+Conditions!$Q$2,FALSE)*FU$19+FU$18*VLOOKUP(FU$1,Conditions!$A:$CT,MATCH($B65&amp;"_m2",Conditions!$S$1:$CT$1,0)+Conditions!$Q$2,FALSE))+VLOOKUP(FU$1,Conditions!$A:$CT,MATCH($B65&amp;"_b",Conditions!$S$1:$CT$1,0)+Conditions!$Q$2,FALSE),"")</f>
        <v>9.7962000847946687E-6</v>
      </c>
      <c r="FV65" s="15" t="str">
        <f>IF(FV39,FV49*(VLOOKUP(FV$1,Conditions!$A:$CT,MATCH($B65&amp;"_m1",Conditions!$S$1:$CT$1,0)+Conditions!$Q$2,FALSE)*FV$19+FV$18*VLOOKUP(FV$1,Conditions!$A:$CT,MATCH($B65&amp;"_m2",Conditions!$S$1:$CT$1,0)+Conditions!$Q$2,FALSE))+VLOOKUP(FV$1,Conditions!$A:$CT,MATCH($B65&amp;"_b",Conditions!$S$1:$CT$1,0)+Conditions!$Q$2,FALSE),"")</f>
        <v/>
      </c>
      <c r="FW65" s="15" t="str">
        <f>IF(FW39,FW49*(VLOOKUP(FW$1,Conditions!$A:$CT,MATCH($B65&amp;"_m1",Conditions!$S$1:$CT$1,0)+Conditions!$Q$2,FALSE)*FW$19+FW$18*VLOOKUP(FW$1,Conditions!$A:$CT,MATCH($B65&amp;"_m2",Conditions!$S$1:$CT$1,0)+Conditions!$Q$2,FALSE))+VLOOKUP(FW$1,Conditions!$A:$CT,MATCH($B65&amp;"_b",Conditions!$S$1:$CT$1,0)+Conditions!$Q$2,FALSE),"")</f>
        <v/>
      </c>
      <c r="FX65" s="15" t="str">
        <f>IF(FX39,FX49*(VLOOKUP(FX$1,Conditions!$A:$CT,MATCH($B65&amp;"_m1",Conditions!$S$1:$CT$1,0)+Conditions!$Q$2,FALSE)*FX$19+FX$18*VLOOKUP(FX$1,Conditions!$A:$CT,MATCH($B65&amp;"_m2",Conditions!$S$1:$CT$1,0)+Conditions!$Q$2,FALSE))+VLOOKUP(FX$1,Conditions!$A:$CT,MATCH($B65&amp;"_b",Conditions!$S$1:$CT$1,0)+Conditions!$Q$2,FALSE),"")</f>
        <v/>
      </c>
      <c r="FY65" s="15" t="str">
        <f>IF(FY39,FY49*(VLOOKUP(FY$1,Conditions!$A:$CT,MATCH($B65&amp;"_m1",Conditions!$S$1:$CT$1,0)+Conditions!$Q$2,FALSE)*FY$19+FY$18*VLOOKUP(FY$1,Conditions!$A:$CT,MATCH($B65&amp;"_m2",Conditions!$S$1:$CT$1,0)+Conditions!$Q$2,FALSE))+VLOOKUP(FY$1,Conditions!$A:$CT,MATCH($B65&amp;"_b",Conditions!$S$1:$CT$1,0)+Conditions!$Q$2,FALSE),"")</f>
        <v/>
      </c>
      <c r="FZ65" s="15" t="str">
        <f>IF(FZ39,FZ49*(VLOOKUP(FZ$1,Conditions!$A:$CT,MATCH($B65&amp;"_m1",Conditions!$S$1:$CT$1,0)+Conditions!$Q$2,FALSE)*FZ$19+FZ$18*VLOOKUP(FZ$1,Conditions!$A:$CT,MATCH($B65&amp;"_m2",Conditions!$S$1:$CT$1,0)+Conditions!$Q$2,FALSE))+VLOOKUP(FZ$1,Conditions!$A:$CT,MATCH($B65&amp;"_b",Conditions!$S$1:$CT$1,0)+Conditions!$Q$2,FALSE),"")</f>
        <v/>
      </c>
      <c r="GA65" s="15" t="str">
        <f>IF(GA39,GA49*(VLOOKUP(GA$1,Conditions!$A:$CT,MATCH($B65&amp;"_m1",Conditions!$S$1:$CT$1,0)+Conditions!$Q$2,FALSE)*GA$19+GA$18*VLOOKUP(GA$1,Conditions!$A:$CT,MATCH($B65&amp;"_m2",Conditions!$S$1:$CT$1,0)+Conditions!$Q$2,FALSE))+VLOOKUP(GA$1,Conditions!$A:$CT,MATCH($B65&amp;"_b",Conditions!$S$1:$CT$1,0)+Conditions!$Q$2,FALSE),"")</f>
        <v/>
      </c>
      <c r="GB65" s="15" t="str">
        <f>IF(GB39,GB49*(VLOOKUP(GB$1,Conditions!$A:$CT,MATCH($B65&amp;"_m1",Conditions!$S$1:$CT$1,0)+Conditions!$Q$2,FALSE)*GB$19+GB$18*VLOOKUP(GB$1,Conditions!$A:$CT,MATCH($B65&amp;"_m2",Conditions!$S$1:$CT$1,0)+Conditions!$Q$2,FALSE))+VLOOKUP(GB$1,Conditions!$A:$CT,MATCH($B65&amp;"_b",Conditions!$S$1:$CT$1,0)+Conditions!$Q$2,FALSE),"")</f>
        <v/>
      </c>
      <c r="GC65" s="15" t="str">
        <f>IF(GC39,GC49*(VLOOKUP(GC$1,Conditions!$A:$CT,MATCH($B65&amp;"_m1",Conditions!$S$1:$CT$1,0)+Conditions!$Q$2,FALSE)*GC$19+GC$18*VLOOKUP(GC$1,Conditions!$A:$CT,MATCH($B65&amp;"_m2",Conditions!$S$1:$CT$1,0)+Conditions!$Q$2,FALSE))+VLOOKUP(GC$1,Conditions!$A:$CT,MATCH($B65&amp;"_b",Conditions!$S$1:$CT$1,0)+Conditions!$Q$2,FALSE),"")</f>
        <v/>
      </c>
      <c r="GD65" s="15" t="str">
        <f>IF(GD39,GD49*(VLOOKUP(GD$1,Conditions!$A:$CT,MATCH($B65&amp;"_m1",Conditions!$S$1:$CT$1,0)+Conditions!$Q$2,FALSE)*GD$19+GD$18*VLOOKUP(GD$1,Conditions!$A:$CT,MATCH($B65&amp;"_m2",Conditions!$S$1:$CT$1,0)+Conditions!$Q$2,FALSE))+VLOOKUP(GD$1,Conditions!$A:$CT,MATCH($B65&amp;"_b",Conditions!$S$1:$CT$1,0)+Conditions!$Q$2,FALSE),"")</f>
        <v/>
      </c>
      <c r="GE65" s="15" t="str">
        <f>IF(GE39,GE49*(VLOOKUP(GE$1,Conditions!$A:$CT,MATCH($B65&amp;"_m1",Conditions!$S$1:$CT$1,0)+Conditions!$Q$2,FALSE)*GE$19+GE$18*VLOOKUP(GE$1,Conditions!$A:$CT,MATCH($B65&amp;"_m2",Conditions!$S$1:$CT$1,0)+Conditions!$Q$2,FALSE))+VLOOKUP(GE$1,Conditions!$A:$CT,MATCH($B65&amp;"_b",Conditions!$S$1:$CT$1,0)+Conditions!$Q$2,FALSE),"")</f>
        <v/>
      </c>
      <c r="GF65" s="15" t="str">
        <f>IF(GF39,GF49*(VLOOKUP(GF$1,Conditions!$A:$CT,MATCH($B65&amp;"_m1",Conditions!$S$1:$CT$1,0)+Conditions!$Q$2,FALSE)*GF$19+GF$18*VLOOKUP(GF$1,Conditions!$A:$CT,MATCH($B65&amp;"_m2",Conditions!$S$1:$CT$1,0)+Conditions!$Q$2,FALSE))+VLOOKUP(GF$1,Conditions!$A:$CT,MATCH($B65&amp;"_b",Conditions!$S$1:$CT$1,0)+Conditions!$Q$2,FALSE),"")</f>
        <v/>
      </c>
      <c r="GG65" s="15" t="str">
        <f>IF(GG39,GG49*(VLOOKUP(GG$1,Conditions!$A:$CT,MATCH($B65&amp;"_m1",Conditions!$S$1:$CT$1,0)+Conditions!$Q$2,FALSE)*GG$19+GG$18*VLOOKUP(GG$1,Conditions!$A:$CT,MATCH($B65&amp;"_m2",Conditions!$S$1:$CT$1,0)+Conditions!$Q$2,FALSE))+VLOOKUP(GG$1,Conditions!$A:$CT,MATCH($B65&amp;"_b",Conditions!$S$1:$CT$1,0)+Conditions!$Q$2,FALSE),"")</f>
        <v/>
      </c>
      <c r="GH65" s="15" t="str">
        <f>IF(GH39,GH49*(VLOOKUP(GH$1,Conditions!$A:$CT,MATCH($B65&amp;"_m1",Conditions!$S$1:$CT$1,0)+Conditions!$Q$2,FALSE)*GH$19+GH$18*VLOOKUP(GH$1,Conditions!$A:$CT,MATCH($B65&amp;"_m2",Conditions!$S$1:$CT$1,0)+Conditions!$Q$2,FALSE))+VLOOKUP(GH$1,Conditions!$A:$CT,MATCH($B65&amp;"_b",Conditions!$S$1:$CT$1,0)+Conditions!$Q$2,FALSE),"")</f>
        <v/>
      </c>
      <c r="GI65" s="15" t="str">
        <f>IF(GI39,GI49*(VLOOKUP(GI$1,Conditions!$A:$CT,MATCH($B65&amp;"_m1",Conditions!$S$1:$CT$1,0)+Conditions!$Q$2,FALSE)*GI$19+GI$18*VLOOKUP(GI$1,Conditions!$A:$CT,MATCH($B65&amp;"_m2",Conditions!$S$1:$CT$1,0)+Conditions!$Q$2,FALSE))+VLOOKUP(GI$1,Conditions!$A:$CT,MATCH($B65&amp;"_b",Conditions!$S$1:$CT$1,0)+Conditions!$Q$2,FALSE),"")</f>
        <v/>
      </c>
      <c r="GJ65" s="15" t="str">
        <f>IF(GJ39,GJ49*(VLOOKUP(GJ$1,Conditions!$A:$CT,MATCH($B65&amp;"_m1",Conditions!$S$1:$CT$1,0)+Conditions!$Q$2,FALSE)*GJ$19+GJ$18*VLOOKUP(GJ$1,Conditions!$A:$CT,MATCH($B65&amp;"_m2",Conditions!$S$1:$CT$1,0)+Conditions!$Q$2,FALSE))+VLOOKUP(GJ$1,Conditions!$A:$CT,MATCH($B65&amp;"_b",Conditions!$S$1:$CT$1,0)+Conditions!$Q$2,FALSE),"")</f>
        <v/>
      </c>
      <c r="GK65" s="15" t="str">
        <f>IF(GK39,GK49*(VLOOKUP(GK$1,Conditions!$A:$CT,MATCH($B65&amp;"_m1",Conditions!$S$1:$CT$1,0)+Conditions!$Q$2,FALSE)*GK$19+GK$18*VLOOKUP(GK$1,Conditions!$A:$CT,MATCH($B65&amp;"_m2",Conditions!$S$1:$CT$1,0)+Conditions!$Q$2,FALSE))+VLOOKUP(GK$1,Conditions!$A:$CT,MATCH($B65&amp;"_b",Conditions!$S$1:$CT$1,0)+Conditions!$Q$2,FALSE),"")</f>
        <v/>
      </c>
      <c r="GL65" s="15" t="str">
        <f>IF(GL39,GL49*(VLOOKUP(GL$1,Conditions!$A:$CT,MATCH($B65&amp;"_m1",Conditions!$S$1:$CT$1,0)+Conditions!$Q$2,FALSE)*GL$19+GL$18*VLOOKUP(GL$1,Conditions!$A:$CT,MATCH($B65&amp;"_m2",Conditions!$S$1:$CT$1,0)+Conditions!$Q$2,FALSE))+VLOOKUP(GL$1,Conditions!$A:$CT,MATCH($B65&amp;"_b",Conditions!$S$1:$CT$1,0)+Conditions!$Q$2,FALSE),"")</f>
        <v/>
      </c>
      <c r="GM65" s="15" t="str">
        <f>IF(GM39,GM49*(VLOOKUP(GM$1,Conditions!$A:$CT,MATCH($B65&amp;"_m1",Conditions!$S$1:$CT$1,0)+Conditions!$Q$2,FALSE)*GM$19+GM$18*VLOOKUP(GM$1,Conditions!$A:$CT,MATCH($B65&amp;"_m2",Conditions!$S$1:$CT$1,0)+Conditions!$Q$2,FALSE))+VLOOKUP(GM$1,Conditions!$A:$CT,MATCH($B65&amp;"_b",Conditions!$S$1:$CT$1,0)+Conditions!$Q$2,FALSE),"")</f>
        <v/>
      </c>
      <c r="GN65" s="15" t="str">
        <f>IF(GN39,GN49*(VLOOKUP(GN$1,Conditions!$A:$CT,MATCH($B65&amp;"_m1",Conditions!$S$1:$CT$1,0)+Conditions!$Q$2,FALSE)*GN$19+GN$18*VLOOKUP(GN$1,Conditions!$A:$CT,MATCH($B65&amp;"_m2",Conditions!$S$1:$CT$1,0)+Conditions!$Q$2,FALSE))+VLOOKUP(GN$1,Conditions!$A:$CT,MATCH($B65&amp;"_b",Conditions!$S$1:$CT$1,0)+Conditions!$Q$2,FALSE),"")</f>
        <v/>
      </c>
      <c r="GO65" s="15" t="str">
        <f>IF(GO39,GO49*(VLOOKUP(GO$1,Conditions!$A:$CT,MATCH($B65&amp;"_m1",Conditions!$S$1:$CT$1,0)+Conditions!$Q$2,FALSE)*GO$19+GO$18*VLOOKUP(GO$1,Conditions!$A:$CT,MATCH($B65&amp;"_m2",Conditions!$S$1:$CT$1,0)+Conditions!$Q$2,FALSE))+VLOOKUP(GO$1,Conditions!$A:$CT,MATCH($B65&amp;"_b",Conditions!$S$1:$CT$1,0)+Conditions!$Q$2,FALSE),"")</f>
        <v/>
      </c>
      <c r="GP65" s="15" t="str">
        <f>IF(GP39,GP49*(VLOOKUP(GP$1,Conditions!$A:$CT,MATCH($B65&amp;"_m1",Conditions!$S$1:$CT$1,0)+Conditions!$Q$2,FALSE)*GP$19+GP$18*VLOOKUP(GP$1,Conditions!$A:$CT,MATCH($B65&amp;"_m2",Conditions!$S$1:$CT$1,0)+Conditions!$Q$2,FALSE))+VLOOKUP(GP$1,Conditions!$A:$CT,MATCH($B65&amp;"_b",Conditions!$S$1:$CT$1,0)+Conditions!$Q$2,FALSE),"")</f>
        <v/>
      </c>
      <c r="GQ65" s="15" t="str">
        <f>IF(GQ39,GQ49*(VLOOKUP(GQ$1,Conditions!$A:$CT,MATCH($B65&amp;"_m1",Conditions!$S$1:$CT$1,0)+Conditions!$Q$2,FALSE)*GQ$19+GQ$18*VLOOKUP(GQ$1,Conditions!$A:$CT,MATCH($B65&amp;"_m2",Conditions!$S$1:$CT$1,0)+Conditions!$Q$2,FALSE))+VLOOKUP(GQ$1,Conditions!$A:$CT,MATCH($B65&amp;"_b",Conditions!$S$1:$CT$1,0)+Conditions!$Q$2,FALSE),"")</f>
        <v/>
      </c>
      <c r="GR65" s="15" t="str">
        <f>IF(GR39,GR49*(VLOOKUP(GR$1,Conditions!$A:$CT,MATCH($B65&amp;"_m1",Conditions!$S$1:$CT$1,0)+Conditions!$Q$2,FALSE)*GR$19+GR$18*VLOOKUP(GR$1,Conditions!$A:$CT,MATCH($B65&amp;"_m2",Conditions!$S$1:$CT$1,0)+Conditions!$Q$2,FALSE))+VLOOKUP(GR$1,Conditions!$A:$CT,MATCH($B65&amp;"_b",Conditions!$S$1:$CT$1,0)+Conditions!$Q$2,FALSE),"")</f>
        <v/>
      </c>
      <c r="GS65" s="15" t="str">
        <f>IF(GS39,GS49*(VLOOKUP(GS$1,Conditions!$A:$CT,MATCH($B65&amp;"_m1",Conditions!$S$1:$CT$1,0)+Conditions!$Q$2,FALSE)*GS$19+GS$18*VLOOKUP(GS$1,Conditions!$A:$CT,MATCH($B65&amp;"_m2",Conditions!$S$1:$CT$1,0)+Conditions!$Q$2,FALSE))+VLOOKUP(GS$1,Conditions!$A:$CT,MATCH($B65&amp;"_b",Conditions!$S$1:$CT$1,0)+Conditions!$Q$2,FALSE),"")</f>
        <v/>
      </c>
      <c r="GT65" s="15" t="str">
        <f>IF(GT39,GT49*(VLOOKUP(GT$1,Conditions!$A:$CT,MATCH($B65&amp;"_m1",Conditions!$S$1:$CT$1,0)+Conditions!$Q$2,FALSE)*GT$19+GT$18*VLOOKUP(GT$1,Conditions!$A:$CT,MATCH($B65&amp;"_m2",Conditions!$S$1:$CT$1,0)+Conditions!$Q$2,FALSE))+VLOOKUP(GT$1,Conditions!$A:$CT,MATCH($B65&amp;"_b",Conditions!$S$1:$CT$1,0)+Conditions!$Q$2,FALSE),"")</f>
        <v/>
      </c>
      <c r="GU65" s="15" t="str">
        <f>IF(GU39,GU49*(VLOOKUP(GU$1,Conditions!$A:$CT,MATCH($B65&amp;"_m1",Conditions!$S$1:$CT$1,0)+Conditions!$Q$2,FALSE)*GU$19+GU$18*VLOOKUP(GU$1,Conditions!$A:$CT,MATCH($B65&amp;"_m2",Conditions!$S$1:$CT$1,0)+Conditions!$Q$2,FALSE))+VLOOKUP(GU$1,Conditions!$A:$CT,MATCH($B65&amp;"_b",Conditions!$S$1:$CT$1,0)+Conditions!$Q$2,FALSE),"")</f>
        <v/>
      </c>
      <c r="GV65" s="15" t="str">
        <f>IF(GV39,GV49*(VLOOKUP(GV$1,Conditions!$A:$CT,MATCH($B65&amp;"_m1",Conditions!$S$1:$CT$1,0)+Conditions!$Q$2,FALSE)*GV$19+GV$18*VLOOKUP(GV$1,Conditions!$A:$CT,MATCH($B65&amp;"_m2",Conditions!$S$1:$CT$1,0)+Conditions!$Q$2,FALSE))+VLOOKUP(GV$1,Conditions!$A:$CT,MATCH($B65&amp;"_b",Conditions!$S$1:$CT$1,0)+Conditions!$Q$2,FALSE),"")</f>
        <v/>
      </c>
      <c r="GW65" s="15" t="str">
        <f>IF(GW39,GW49*(VLOOKUP(GW$1,Conditions!$A:$CT,MATCH($B65&amp;"_m1",Conditions!$S$1:$CT$1,0)+Conditions!$Q$2,FALSE)*GW$19+GW$18*VLOOKUP(GW$1,Conditions!$A:$CT,MATCH($B65&amp;"_m2",Conditions!$S$1:$CT$1,0)+Conditions!$Q$2,FALSE))+VLOOKUP(GW$1,Conditions!$A:$CT,MATCH($B65&amp;"_b",Conditions!$S$1:$CT$1,0)+Conditions!$Q$2,FALSE),"")</f>
        <v/>
      </c>
      <c r="GX65" s="15" t="str">
        <f>IF(GX39,GX49*(VLOOKUP(GX$1,Conditions!$A:$CT,MATCH($B65&amp;"_m1",Conditions!$S$1:$CT$1,0)+Conditions!$Q$2,FALSE)*GX$19+GX$18*VLOOKUP(GX$1,Conditions!$A:$CT,MATCH($B65&amp;"_m2",Conditions!$S$1:$CT$1,0)+Conditions!$Q$2,FALSE))+VLOOKUP(GX$1,Conditions!$A:$CT,MATCH($B65&amp;"_b",Conditions!$S$1:$CT$1,0)+Conditions!$Q$2,FALSE),"")</f>
        <v/>
      </c>
      <c r="GY65" s="15" t="str">
        <f>IF(GY39,GY49*(VLOOKUP(GY$1,Conditions!$A:$CT,MATCH($B65&amp;"_m1",Conditions!$S$1:$CT$1,0)+Conditions!$Q$2,FALSE)*GY$19+GY$18*VLOOKUP(GY$1,Conditions!$A:$CT,MATCH($B65&amp;"_m2",Conditions!$S$1:$CT$1,0)+Conditions!$Q$2,FALSE))+VLOOKUP(GY$1,Conditions!$A:$CT,MATCH($B65&amp;"_b",Conditions!$S$1:$CT$1,0)+Conditions!$Q$2,FALSE),"")</f>
        <v/>
      </c>
      <c r="GZ65" s="15" t="str">
        <f>IF(GZ39,GZ49*(VLOOKUP(GZ$1,Conditions!$A:$CT,MATCH($B65&amp;"_m1",Conditions!$S$1:$CT$1,0)+Conditions!$Q$2,FALSE)*GZ$19+GZ$18*VLOOKUP(GZ$1,Conditions!$A:$CT,MATCH($B65&amp;"_m2",Conditions!$S$1:$CT$1,0)+Conditions!$Q$2,FALSE))+VLOOKUP(GZ$1,Conditions!$A:$CT,MATCH($B65&amp;"_b",Conditions!$S$1:$CT$1,0)+Conditions!$Q$2,FALSE),"")</f>
        <v/>
      </c>
      <c r="HA65" s="15" t="str">
        <f>IF(HA39,HA49*(VLOOKUP(HA$1,Conditions!$A:$CT,MATCH($B65&amp;"_m1",Conditions!$S$1:$CT$1,0)+Conditions!$Q$2,FALSE)*HA$19+HA$18*VLOOKUP(HA$1,Conditions!$A:$CT,MATCH($B65&amp;"_m2",Conditions!$S$1:$CT$1,0)+Conditions!$Q$2,FALSE))+VLOOKUP(HA$1,Conditions!$A:$CT,MATCH($B65&amp;"_b",Conditions!$S$1:$CT$1,0)+Conditions!$Q$2,FALSE),"")</f>
        <v/>
      </c>
      <c r="HB65" s="15" t="str">
        <f>IF(HB39,HB49*(VLOOKUP(HB$1,Conditions!$A:$CT,MATCH($B65&amp;"_m1",Conditions!$S$1:$CT$1,0)+Conditions!$Q$2,FALSE)*HB$19+HB$18*VLOOKUP(HB$1,Conditions!$A:$CT,MATCH($B65&amp;"_m2",Conditions!$S$1:$CT$1,0)+Conditions!$Q$2,FALSE))+VLOOKUP(HB$1,Conditions!$A:$CT,MATCH($B65&amp;"_b",Conditions!$S$1:$CT$1,0)+Conditions!$Q$2,FALSE),"")</f>
        <v/>
      </c>
      <c r="HC65" s="15" t="str">
        <f>IF(HC39,HC49*(VLOOKUP(HC$1,Conditions!$A:$CT,MATCH($B65&amp;"_m1",Conditions!$S$1:$CT$1,0)+Conditions!$Q$2,FALSE)*HC$19+HC$18*VLOOKUP(HC$1,Conditions!$A:$CT,MATCH($B65&amp;"_m2",Conditions!$S$1:$CT$1,0)+Conditions!$Q$2,FALSE))+VLOOKUP(HC$1,Conditions!$A:$CT,MATCH($B65&amp;"_b",Conditions!$S$1:$CT$1,0)+Conditions!$Q$2,FALSE),"")</f>
        <v/>
      </c>
      <c r="HD65" s="15" t="str">
        <f>IF(HD39,HD49*(VLOOKUP(HD$1,Conditions!$A:$CT,MATCH($B65&amp;"_m1",Conditions!$S$1:$CT$1,0)+Conditions!$Q$2,FALSE)*HD$19+HD$18*VLOOKUP(HD$1,Conditions!$A:$CT,MATCH($B65&amp;"_m2",Conditions!$S$1:$CT$1,0)+Conditions!$Q$2,FALSE))+VLOOKUP(HD$1,Conditions!$A:$CT,MATCH($B65&amp;"_b",Conditions!$S$1:$CT$1,0)+Conditions!$Q$2,FALSE),"")</f>
        <v/>
      </c>
      <c r="HE65" s="15" t="str">
        <f>IF(HE39,HE49*(VLOOKUP(HE$1,Conditions!$A:$CT,MATCH($B65&amp;"_m1",Conditions!$S$1:$CT$1,0)+Conditions!$Q$2,FALSE)*HE$19+HE$18*VLOOKUP(HE$1,Conditions!$A:$CT,MATCH($B65&amp;"_m2",Conditions!$S$1:$CT$1,0)+Conditions!$Q$2,FALSE))+VLOOKUP(HE$1,Conditions!$A:$CT,MATCH($B65&amp;"_b",Conditions!$S$1:$CT$1,0)+Conditions!$Q$2,FALSE),"")</f>
        <v/>
      </c>
      <c r="HF65" s="15" t="str">
        <f>IF(HF39,HF49*(VLOOKUP(HF$1,Conditions!$A:$CT,MATCH($B65&amp;"_m1",Conditions!$S$1:$CT$1,0)+Conditions!$Q$2,FALSE)*HF$19+HF$18*VLOOKUP(HF$1,Conditions!$A:$CT,MATCH($B65&amp;"_m2",Conditions!$S$1:$CT$1,0)+Conditions!$Q$2,FALSE))+VLOOKUP(HF$1,Conditions!$A:$CT,MATCH($B65&amp;"_b",Conditions!$S$1:$CT$1,0)+Conditions!$Q$2,FALSE),"")</f>
        <v/>
      </c>
      <c r="HG65" s="15" t="str">
        <f>IF(HG39,HG49*(VLOOKUP(HG$1,Conditions!$A:$CT,MATCH($B65&amp;"_m1",Conditions!$S$1:$CT$1,0)+Conditions!$Q$2,FALSE)*HG$19+HG$18*VLOOKUP(HG$1,Conditions!$A:$CT,MATCH($B65&amp;"_m2",Conditions!$S$1:$CT$1,0)+Conditions!$Q$2,FALSE))+VLOOKUP(HG$1,Conditions!$A:$CT,MATCH($B65&amp;"_b",Conditions!$S$1:$CT$1,0)+Conditions!$Q$2,FALSE),"")</f>
        <v/>
      </c>
      <c r="HH65" s="15" t="str">
        <f>IF(HH39,HH49*(VLOOKUP(HH$1,Conditions!$A:$CT,MATCH($B65&amp;"_m1",Conditions!$S$1:$CT$1,0)+Conditions!$Q$2,FALSE)*HH$19+HH$18*VLOOKUP(HH$1,Conditions!$A:$CT,MATCH($B65&amp;"_m2",Conditions!$S$1:$CT$1,0)+Conditions!$Q$2,FALSE))+VLOOKUP(HH$1,Conditions!$A:$CT,MATCH($B65&amp;"_b",Conditions!$S$1:$CT$1,0)+Conditions!$Q$2,FALSE),"")</f>
        <v/>
      </c>
      <c r="HI65" s="15" t="str">
        <f>IF(HI39,HI49*(VLOOKUP(HI$1,Conditions!$A:$CT,MATCH($B65&amp;"_m1",Conditions!$S$1:$CT$1,0)+Conditions!$Q$2,FALSE)*HI$19+HI$18*VLOOKUP(HI$1,Conditions!$A:$CT,MATCH($B65&amp;"_m2",Conditions!$S$1:$CT$1,0)+Conditions!$Q$2,FALSE))+VLOOKUP(HI$1,Conditions!$A:$CT,MATCH($B65&amp;"_b",Conditions!$S$1:$CT$1,0)+Conditions!$Q$2,FALSE),"")</f>
        <v/>
      </c>
      <c r="HJ65" s="15" t="str">
        <f>IF(HJ39,HJ49*(VLOOKUP(HJ$1,Conditions!$A:$CT,MATCH($B65&amp;"_m1",Conditions!$S$1:$CT$1,0)+Conditions!$Q$2,FALSE)*HJ$19+HJ$18*VLOOKUP(HJ$1,Conditions!$A:$CT,MATCH($B65&amp;"_m2",Conditions!$S$1:$CT$1,0)+Conditions!$Q$2,FALSE))+VLOOKUP(HJ$1,Conditions!$A:$CT,MATCH($B65&amp;"_b",Conditions!$S$1:$CT$1,0)+Conditions!$Q$2,FALSE),"")</f>
        <v/>
      </c>
    </row>
    <row r="66" spans="1:218" x14ac:dyDescent="0.2">
      <c r="C66" s="11"/>
      <c r="D66" s="11"/>
    </row>
    <row r="67" spans="1:218" s="13" customFormat="1" x14ac:dyDescent="0.2">
      <c r="A67" s="3" t="s">
        <v>21</v>
      </c>
      <c r="B67" s="26" t="s">
        <v>19</v>
      </c>
      <c r="C67" s="27"/>
      <c r="D67" s="27"/>
      <c r="E67" s="25" t="e">
        <f t="shared" ref="E67:BP67" si="40">1-(E59*$C$59-SUMPRODUCT(E60:E65,$C$60:$C$65)+$C$59*E65)/(E59*$C$59)</f>
        <v>#VALUE!</v>
      </c>
      <c r="F67" s="25" t="e">
        <f t="shared" si="40"/>
        <v>#VALUE!</v>
      </c>
      <c r="G67" s="25" t="e">
        <f t="shared" si="40"/>
        <v>#VALUE!</v>
      </c>
      <c r="H67" s="25" t="e">
        <f t="shared" si="40"/>
        <v>#VALUE!</v>
      </c>
      <c r="I67" s="25" t="e">
        <f t="shared" si="40"/>
        <v>#VALUE!</v>
      </c>
      <c r="J67" s="25" t="e">
        <f t="shared" si="40"/>
        <v>#VALUE!</v>
      </c>
      <c r="K67" s="25" t="e">
        <f t="shared" si="40"/>
        <v>#VALUE!</v>
      </c>
      <c r="L67" s="25" t="e">
        <f t="shared" si="40"/>
        <v>#VALUE!</v>
      </c>
      <c r="M67" s="25" t="e">
        <f t="shared" si="40"/>
        <v>#VALUE!</v>
      </c>
      <c r="N67" s="25" t="e">
        <f t="shared" si="40"/>
        <v>#VALUE!</v>
      </c>
      <c r="O67" s="25" t="e">
        <f t="shared" si="40"/>
        <v>#VALUE!</v>
      </c>
      <c r="P67" s="25" t="e">
        <f t="shared" si="40"/>
        <v>#VALUE!</v>
      </c>
      <c r="Q67" s="25" t="e">
        <f t="shared" si="40"/>
        <v>#VALUE!</v>
      </c>
      <c r="R67" s="25" t="e">
        <f t="shared" si="40"/>
        <v>#VALUE!</v>
      </c>
      <c r="S67" s="25" t="e">
        <f t="shared" si="40"/>
        <v>#VALUE!</v>
      </c>
      <c r="T67" s="25" t="e">
        <f t="shared" si="40"/>
        <v>#VALUE!</v>
      </c>
      <c r="U67" s="25" t="e">
        <f t="shared" si="40"/>
        <v>#VALUE!</v>
      </c>
      <c r="V67" s="25" t="e">
        <f t="shared" si="40"/>
        <v>#VALUE!</v>
      </c>
      <c r="W67" s="25" t="e">
        <f t="shared" si="40"/>
        <v>#VALUE!</v>
      </c>
      <c r="X67" s="25">
        <f t="shared" si="40"/>
        <v>0.146172055483483</v>
      </c>
      <c r="Y67" s="25">
        <f t="shared" si="40"/>
        <v>0.15031371438279184</v>
      </c>
      <c r="Z67" s="25">
        <f t="shared" si="40"/>
        <v>0.13997754305192545</v>
      </c>
      <c r="AA67" s="25" t="e">
        <f t="shared" si="40"/>
        <v>#VALUE!</v>
      </c>
      <c r="AB67" s="25" t="e">
        <f t="shared" si="40"/>
        <v>#VALUE!</v>
      </c>
      <c r="AC67" s="25" t="e">
        <f t="shared" si="40"/>
        <v>#VALUE!</v>
      </c>
      <c r="AD67" s="25" t="e">
        <f t="shared" si="40"/>
        <v>#VALUE!</v>
      </c>
      <c r="AE67" s="25" t="e">
        <f t="shared" si="40"/>
        <v>#VALUE!</v>
      </c>
      <c r="AF67" s="25" t="e">
        <f t="shared" si="40"/>
        <v>#VALUE!</v>
      </c>
      <c r="AG67" s="25" t="e">
        <f t="shared" si="40"/>
        <v>#VALUE!</v>
      </c>
      <c r="AH67" s="25" t="e">
        <f t="shared" si="40"/>
        <v>#VALUE!</v>
      </c>
      <c r="AI67" s="25" t="e">
        <f t="shared" si="40"/>
        <v>#VALUE!</v>
      </c>
      <c r="AJ67" s="25" t="e">
        <f t="shared" si="40"/>
        <v>#VALUE!</v>
      </c>
      <c r="AK67" s="25" t="e">
        <f t="shared" si="40"/>
        <v>#VALUE!</v>
      </c>
      <c r="AL67" s="25" t="e">
        <f t="shared" si="40"/>
        <v>#VALUE!</v>
      </c>
      <c r="AM67" s="25" t="e">
        <f t="shared" si="40"/>
        <v>#VALUE!</v>
      </c>
      <c r="AN67" s="25" t="e">
        <f t="shared" si="40"/>
        <v>#VALUE!</v>
      </c>
      <c r="AO67" s="25" t="e">
        <f t="shared" si="40"/>
        <v>#VALUE!</v>
      </c>
      <c r="AP67" s="25" t="e">
        <f t="shared" si="40"/>
        <v>#VALUE!</v>
      </c>
      <c r="AQ67" s="25" t="e">
        <f t="shared" si="40"/>
        <v>#VALUE!</v>
      </c>
      <c r="AR67" s="25" t="e">
        <f t="shared" si="40"/>
        <v>#VALUE!</v>
      </c>
      <c r="AS67" s="25" t="e">
        <f t="shared" si="40"/>
        <v>#VALUE!</v>
      </c>
      <c r="AT67" s="25" t="e">
        <f t="shared" si="40"/>
        <v>#VALUE!</v>
      </c>
      <c r="AU67" s="25" t="e">
        <f t="shared" si="40"/>
        <v>#VALUE!</v>
      </c>
      <c r="AV67" s="25" t="e">
        <f t="shared" si="40"/>
        <v>#VALUE!</v>
      </c>
      <c r="AW67" s="25" t="e">
        <f t="shared" si="40"/>
        <v>#VALUE!</v>
      </c>
      <c r="AX67" s="25" t="e">
        <f t="shared" si="40"/>
        <v>#VALUE!</v>
      </c>
      <c r="AY67" s="25" t="e">
        <f t="shared" si="40"/>
        <v>#VALUE!</v>
      </c>
      <c r="AZ67" s="25" t="e">
        <f t="shared" si="40"/>
        <v>#VALUE!</v>
      </c>
      <c r="BA67" s="25" t="e">
        <f t="shared" si="40"/>
        <v>#VALUE!</v>
      </c>
      <c r="BB67" s="25" t="e">
        <f t="shared" si="40"/>
        <v>#VALUE!</v>
      </c>
      <c r="BC67" s="25" t="e">
        <f t="shared" si="40"/>
        <v>#VALUE!</v>
      </c>
      <c r="BD67" s="25" t="e">
        <f t="shared" si="40"/>
        <v>#VALUE!</v>
      </c>
      <c r="BE67" s="25" t="e">
        <f t="shared" si="40"/>
        <v>#VALUE!</v>
      </c>
      <c r="BF67" s="25" t="e">
        <f t="shared" si="40"/>
        <v>#VALUE!</v>
      </c>
      <c r="BG67" s="25" t="e">
        <f t="shared" si="40"/>
        <v>#VALUE!</v>
      </c>
      <c r="BH67" s="25" t="e">
        <f t="shared" si="40"/>
        <v>#VALUE!</v>
      </c>
      <c r="BI67" s="25" t="e">
        <f t="shared" si="40"/>
        <v>#VALUE!</v>
      </c>
      <c r="BJ67" s="25" t="e">
        <f t="shared" si="40"/>
        <v>#VALUE!</v>
      </c>
      <c r="BK67" s="25" t="e">
        <f t="shared" si="40"/>
        <v>#VALUE!</v>
      </c>
      <c r="BL67" s="25" t="e">
        <f t="shared" si="40"/>
        <v>#VALUE!</v>
      </c>
      <c r="BM67" s="25" t="e">
        <f t="shared" si="40"/>
        <v>#VALUE!</v>
      </c>
      <c r="BN67" s="25" t="e">
        <f t="shared" si="40"/>
        <v>#VALUE!</v>
      </c>
      <c r="BO67" s="25" t="e">
        <f t="shared" si="40"/>
        <v>#VALUE!</v>
      </c>
      <c r="BP67" s="25" t="e">
        <f t="shared" si="40"/>
        <v>#VALUE!</v>
      </c>
      <c r="BQ67" s="25" t="e">
        <f t="shared" ref="BQ67:EB67" si="41">1-(BQ59*$C$59-SUMPRODUCT(BQ60:BQ65,$C$60:$C$65)+$C$59*BQ65)/(BQ59*$C$59)</f>
        <v>#VALUE!</v>
      </c>
      <c r="BR67" s="25" t="e">
        <f t="shared" si="41"/>
        <v>#VALUE!</v>
      </c>
      <c r="BS67" s="25" t="e">
        <f t="shared" si="41"/>
        <v>#VALUE!</v>
      </c>
      <c r="BT67" s="25" t="e">
        <f t="shared" si="41"/>
        <v>#VALUE!</v>
      </c>
      <c r="BU67" s="25" t="e">
        <f t="shared" si="41"/>
        <v>#VALUE!</v>
      </c>
      <c r="BV67" s="25" t="e">
        <f t="shared" si="41"/>
        <v>#VALUE!</v>
      </c>
      <c r="BW67" s="25" t="e">
        <f t="shared" si="41"/>
        <v>#VALUE!</v>
      </c>
      <c r="BX67" s="25" t="e">
        <f t="shared" si="41"/>
        <v>#VALUE!</v>
      </c>
      <c r="BY67" s="25" t="e">
        <f t="shared" si="41"/>
        <v>#VALUE!</v>
      </c>
      <c r="BZ67" s="25" t="e">
        <f t="shared" si="41"/>
        <v>#VALUE!</v>
      </c>
      <c r="CA67" s="25" t="e">
        <f t="shared" si="41"/>
        <v>#VALUE!</v>
      </c>
      <c r="CB67" s="25" t="e">
        <f t="shared" si="41"/>
        <v>#VALUE!</v>
      </c>
      <c r="CC67" s="25" t="e">
        <f t="shared" si="41"/>
        <v>#VALUE!</v>
      </c>
      <c r="CD67" s="25" t="e">
        <f t="shared" si="41"/>
        <v>#VALUE!</v>
      </c>
      <c r="CE67" s="25" t="e">
        <f t="shared" si="41"/>
        <v>#VALUE!</v>
      </c>
      <c r="CF67" s="25" t="e">
        <f t="shared" si="41"/>
        <v>#VALUE!</v>
      </c>
      <c r="CG67" s="25" t="e">
        <f t="shared" si="41"/>
        <v>#VALUE!</v>
      </c>
      <c r="CH67" s="25" t="e">
        <f t="shared" si="41"/>
        <v>#VALUE!</v>
      </c>
      <c r="CI67" s="25" t="e">
        <f t="shared" si="41"/>
        <v>#VALUE!</v>
      </c>
      <c r="CJ67" s="25" t="e">
        <f t="shared" si="41"/>
        <v>#VALUE!</v>
      </c>
      <c r="CK67" s="25" t="e">
        <f t="shared" si="41"/>
        <v>#VALUE!</v>
      </c>
      <c r="CL67" s="25" t="e">
        <f t="shared" si="41"/>
        <v>#VALUE!</v>
      </c>
      <c r="CM67" s="25" t="e">
        <f t="shared" si="41"/>
        <v>#VALUE!</v>
      </c>
      <c r="CN67" s="25">
        <f t="shared" si="41"/>
        <v>0.13443733477872377</v>
      </c>
      <c r="CO67" s="25">
        <f t="shared" si="41"/>
        <v>0.12085036733160925</v>
      </c>
      <c r="CP67" s="25">
        <f t="shared" si="41"/>
        <v>0.12119687989882499</v>
      </c>
      <c r="CQ67" s="25">
        <f t="shared" si="41"/>
        <v>0.12385708674923679</v>
      </c>
      <c r="CR67" s="25" t="e">
        <f t="shared" si="41"/>
        <v>#VALUE!</v>
      </c>
      <c r="CS67" s="25" t="e">
        <f t="shared" si="41"/>
        <v>#VALUE!</v>
      </c>
      <c r="CT67" s="25" t="e">
        <f t="shared" si="41"/>
        <v>#VALUE!</v>
      </c>
      <c r="CU67" s="25" t="e">
        <f t="shared" si="41"/>
        <v>#VALUE!</v>
      </c>
      <c r="CV67" s="25" t="e">
        <f t="shared" si="41"/>
        <v>#VALUE!</v>
      </c>
      <c r="CW67" s="25" t="e">
        <f t="shared" si="41"/>
        <v>#VALUE!</v>
      </c>
      <c r="CX67" s="25" t="e">
        <f t="shared" si="41"/>
        <v>#VALUE!</v>
      </c>
      <c r="CY67" s="25" t="e">
        <f t="shared" si="41"/>
        <v>#VALUE!</v>
      </c>
      <c r="CZ67" s="25" t="e">
        <f t="shared" si="41"/>
        <v>#VALUE!</v>
      </c>
      <c r="DA67" s="25" t="e">
        <f t="shared" si="41"/>
        <v>#VALUE!</v>
      </c>
      <c r="DB67" s="25" t="e">
        <f t="shared" si="41"/>
        <v>#VALUE!</v>
      </c>
      <c r="DC67" s="25" t="e">
        <f t="shared" si="41"/>
        <v>#VALUE!</v>
      </c>
      <c r="DD67" s="25" t="e">
        <f t="shared" si="41"/>
        <v>#VALUE!</v>
      </c>
      <c r="DE67" s="25" t="e">
        <f t="shared" si="41"/>
        <v>#VALUE!</v>
      </c>
      <c r="DF67" s="25" t="e">
        <f t="shared" si="41"/>
        <v>#VALUE!</v>
      </c>
      <c r="DG67" s="25" t="e">
        <f t="shared" si="41"/>
        <v>#VALUE!</v>
      </c>
      <c r="DH67" s="25" t="e">
        <f t="shared" si="41"/>
        <v>#VALUE!</v>
      </c>
      <c r="DI67" s="25" t="e">
        <f t="shared" si="41"/>
        <v>#VALUE!</v>
      </c>
      <c r="DJ67" s="25" t="e">
        <f t="shared" si="41"/>
        <v>#VALUE!</v>
      </c>
      <c r="DK67" s="25" t="e">
        <f t="shared" si="41"/>
        <v>#VALUE!</v>
      </c>
      <c r="DL67" s="25" t="e">
        <f t="shared" si="41"/>
        <v>#VALUE!</v>
      </c>
      <c r="DM67" s="25" t="e">
        <f t="shared" si="41"/>
        <v>#VALUE!</v>
      </c>
      <c r="DN67" s="25" t="e">
        <f t="shared" si="41"/>
        <v>#VALUE!</v>
      </c>
      <c r="DO67" s="25" t="e">
        <f t="shared" si="41"/>
        <v>#VALUE!</v>
      </c>
      <c r="DP67" s="25" t="e">
        <f t="shared" si="41"/>
        <v>#VALUE!</v>
      </c>
      <c r="DQ67" s="25" t="e">
        <f t="shared" si="41"/>
        <v>#VALUE!</v>
      </c>
      <c r="DR67" s="25" t="e">
        <f t="shared" si="41"/>
        <v>#VALUE!</v>
      </c>
      <c r="DS67" s="25" t="e">
        <f t="shared" si="41"/>
        <v>#VALUE!</v>
      </c>
      <c r="DT67" s="25" t="e">
        <f t="shared" si="41"/>
        <v>#VALUE!</v>
      </c>
      <c r="DU67" s="25" t="e">
        <f t="shared" si="41"/>
        <v>#VALUE!</v>
      </c>
      <c r="DV67" s="25" t="e">
        <f t="shared" si="41"/>
        <v>#VALUE!</v>
      </c>
      <c r="DW67" s="25" t="e">
        <f t="shared" si="41"/>
        <v>#VALUE!</v>
      </c>
      <c r="DX67" s="25" t="e">
        <f t="shared" si="41"/>
        <v>#VALUE!</v>
      </c>
      <c r="DY67" s="25" t="e">
        <f t="shared" si="41"/>
        <v>#VALUE!</v>
      </c>
      <c r="DZ67" s="25" t="e">
        <f t="shared" si="41"/>
        <v>#VALUE!</v>
      </c>
      <c r="EA67" s="25" t="e">
        <f t="shared" si="41"/>
        <v>#VALUE!</v>
      </c>
      <c r="EB67" s="25" t="e">
        <f t="shared" si="41"/>
        <v>#VALUE!</v>
      </c>
      <c r="EC67" s="25" t="e">
        <f t="shared" ref="EC67:GN67" si="42">1-(EC59*$C$59-SUMPRODUCT(EC60:EC65,$C$60:$C$65)+$C$59*EC65)/(EC59*$C$59)</f>
        <v>#VALUE!</v>
      </c>
      <c r="ED67" s="25" t="e">
        <f t="shared" si="42"/>
        <v>#VALUE!</v>
      </c>
      <c r="EE67" s="25" t="e">
        <f t="shared" si="42"/>
        <v>#VALUE!</v>
      </c>
      <c r="EF67" s="25" t="e">
        <f t="shared" si="42"/>
        <v>#VALUE!</v>
      </c>
      <c r="EG67" s="25" t="e">
        <f t="shared" si="42"/>
        <v>#VALUE!</v>
      </c>
      <c r="EH67" s="25" t="e">
        <f t="shared" si="42"/>
        <v>#VALUE!</v>
      </c>
      <c r="EI67" s="25" t="e">
        <f t="shared" si="42"/>
        <v>#VALUE!</v>
      </c>
      <c r="EJ67" s="25" t="e">
        <f t="shared" si="42"/>
        <v>#VALUE!</v>
      </c>
      <c r="EK67" s="25" t="e">
        <f t="shared" si="42"/>
        <v>#VALUE!</v>
      </c>
      <c r="EL67" s="25" t="e">
        <f t="shared" si="42"/>
        <v>#VALUE!</v>
      </c>
      <c r="EM67" s="25" t="e">
        <f t="shared" si="42"/>
        <v>#VALUE!</v>
      </c>
      <c r="EN67" s="25" t="e">
        <f t="shared" si="42"/>
        <v>#VALUE!</v>
      </c>
      <c r="EO67" s="25" t="e">
        <f t="shared" si="42"/>
        <v>#VALUE!</v>
      </c>
      <c r="EP67" s="25" t="e">
        <f t="shared" si="42"/>
        <v>#VALUE!</v>
      </c>
      <c r="EQ67" s="25" t="e">
        <f t="shared" si="42"/>
        <v>#VALUE!</v>
      </c>
      <c r="ER67" s="25" t="e">
        <f t="shared" si="42"/>
        <v>#VALUE!</v>
      </c>
      <c r="ES67" s="25" t="e">
        <f t="shared" si="42"/>
        <v>#VALUE!</v>
      </c>
      <c r="ET67" s="25" t="e">
        <f t="shared" si="42"/>
        <v>#VALUE!</v>
      </c>
      <c r="EU67" s="25" t="e">
        <f t="shared" si="42"/>
        <v>#VALUE!</v>
      </c>
      <c r="EV67" s="25" t="e">
        <f t="shared" si="42"/>
        <v>#VALUE!</v>
      </c>
      <c r="EW67" s="25" t="e">
        <f t="shared" si="42"/>
        <v>#VALUE!</v>
      </c>
      <c r="EX67" s="25" t="e">
        <f t="shared" si="42"/>
        <v>#VALUE!</v>
      </c>
      <c r="EY67" s="25" t="e">
        <f t="shared" si="42"/>
        <v>#VALUE!</v>
      </c>
      <c r="EZ67" s="25" t="e">
        <f t="shared" si="42"/>
        <v>#VALUE!</v>
      </c>
      <c r="FA67" s="25" t="e">
        <f t="shared" si="42"/>
        <v>#VALUE!</v>
      </c>
      <c r="FB67" s="25" t="e">
        <f t="shared" si="42"/>
        <v>#VALUE!</v>
      </c>
      <c r="FC67" s="25" t="e">
        <f t="shared" si="42"/>
        <v>#VALUE!</v>
      </c>
      <c r="FD67" s="25" t="e">
        <f t="shared" si="42"/>
        <v>#VALUE!</v>
      </c>
      <c r="FE67" s="25" t="e">
        <f t="shared" si="42"/>
        <v>#VALUE!</v>
      </c>
      <c r="FF67" s="25" t="e">
        <f t="shared" si="42"/>
        <v>#VALUE!</v>
      </c>
      <c r="FG67" s="25" t="e">
        <f t="shared" si="42"/>
        <v>#VALUE!</v>
      </c>
      <c r="FH67" s="25" t="e">
        <f t="shared" si="42"/>
        <v>#VALUE!</v>
      </c>
      <c r="FI67" s="25" t="e">
        <f t="shared" si="42"/>
        <v>#VALUE!</v>
      </c>
      <c r="FJ67" s="25" t="e">
        <f t="shared" si="42"/>
        <v>#VALUE!</v>
      </c>
      <c r="FK67" s="25" t="e">
        <f t="shared" si="42"/>
        <v>#VALUE!</v>
      </c>
      <c r="FL67" s="25" t="e">
        <f t="shared" si="42"/>
        <v>#VALUE!</v>
      </c>
      <c r="FM67" s="25" t="e">
        <f t="shared" si="42"/>
        <v>#VALUE!</v>
      </c>
      <c r="FN67" s="25">
        <f t="shared" si="42"/>
        <v>9.6646406463848367E-2</v>
      </c>
      <c r="FO67" s="25" t="e">
        <f t="shared" si="42"/>
        <v>#VALUE!</v>
      </c>
      <c r="FP67" s="25">
        <f t="shared" si="42"/>
        <v>9.4792960502128598E-2</v>
      </c>
      <c r="FQ67" s="25">
        <f t="shared" si="42"/>
        <v>9.4593475759537471E-2</v>
      </c>
      <c r="FR67" s="25">
        <f t="shared" si="42"/>
        <v>0.10069010292437841</v>
      </c>
      <c r="FS67" s="25">
        <f t="shared" si="42"/>
        <v>9.8606686359060114E-2</v>
      </c>
      <c r="FT67" s="25">
        <f t="shared" si="42"/>
        <v>9.4649282372565868E-2</v>
      </c>
      <c r="FU67" s="25">
        <f t="shared" si="42"/>
        <v>9.9402128379128429E-2</v>
      </c>
      <c r="FV67" s="25" t="e">
        <f t="shared" si="42"/>
        <v>#VALUE!</v>
      </c>
      <c r="FW67" s="25" t="e">
        <f t="shared" si="42"/>
        <v>#VALUE!</v>
      </c>
      <c r="FX67" s="25" t="e">
        <f t="shared" si="42"/>
        <v>#VALUE!</v>
      </c>
      <c r="FY67" s="25" t="e">
        <f t="shared" si="42"/>
        <v>#VALUE!</v>
      </c>
      <c r="FZ67" s="25" t="e">
        <f t="shared" si="42"/>
        <v>#VALUE!</v>
      </c>
      <c r="GA67" s="25" t="e">
        <f t="shared" si="42"/>
        <v>#VALUE!</v>
      </c>
      <c r="GB67" s="25" t="e">
        <f t="shared" si="42"/>
        <v>#VALUE!</v>
      </c>
      <c r="GC67" s="25" t="e">
        <f t="shared" si="42"/>
        <v>#VALUE!</v>
      </c>
      <c r="GD67" s="25" t="e">
        <f t="shared" si="42"/>
        <v>#VALUE!</v>
      </c>
      <c r="GE67" s="25" t="e">
        <f t="shared" si="42"/>
        <v>#VALUE!</v>
      </c>
      <c r="GF67" s="25" t="e">
        <f t="shared" si="42"/>
        <v>#VALUE!</v>
      </c>
      <c r="GG67" s="25" t="e">
        <f t="shared" si="42"/>
        <v>#VALUE!</v>
      </c>
      <c r="GH67" s="25" t="e">
        <f t="shared" si="42"/>
        <v>#VALUE!</v>
      </c>
      <c r="GI67" s="25" t="e">
        <f t="shared" si="42"/>
        <v>#VALUE!</v>
      </c>
      <c r="GJ67" s="25" t="e">
        <f t="shared" si="42"/>
        <v>#VALUE!</v>
      </c>
      <c r="GK67" s="25" t="e">
        <f t="shared" si="42"/>
        <v>#VALUE!</v>
      </c>
      <c r="GL67" s="25" t="e">
        <f t="shared" si="42"/>
        <v>#VALUE!</v>
      </c>
      <c r="GM67" s="25" t="e">
        <f t="shared" si="42"/>
        <v>#VALUE!</v>
      </c>
      <c r="GN67" s="25" t="e">
        <f t="shared" si="42"/>
        <v>#VALUE!</v>
      </c>
      <c r="GO67" s="25" t="e">
        <f t="shared" ref="GO67:HJ67" si="43">1-(GO59*$C$59-SUMPRODUCT(GO60:GO65,$C$60:$C$65)+$C$59*GO65)/(GO59*$C$59)</f>
        <v>#VALUE!</v>
      </c>
      <c r="GP67" s="25" t="e">
        <f t="shared" si="43"/>
        <v>#VALUE!</v>
      </c>
      <c r="GQ67" s="25" t="e">
        <f t="shared" si="43"/>
        <v>#VALUE!</v>
      </c>
      <c r="GR67" s="25" t="e">
        <f t="shared" si="43"/>
        <v>#VALUE!</v>
      </c>
      <c r="GS67" s="25" t="e">
        <f t="shared" si="43"/>
        <v>#VALUE!</v>
      </c>
      <c r="GT67" s="25" t="e">
        <f t="shared" si="43"/>
        <v>#VALUE!</v>
      </c>
      <c r="GU67" s="25" t="e">
        <f t="shared" si="43"/>
        <v>#VALUE!</v>
      </c>
      <c r="GV67" s="25" t="e">
        <f t="shared" si="43"/>
        <v>#VALUE!</v>
      </c>
      <c r="GW67" s="25" t="e">
        <f t="shared" si="43"/>
        <v>#VALUE!</v>
      </c>
      <c r="GX67" s="25" t="e">
        <f t="shared" si="43"/>
        <v>#VALUE!</v>
      </c>
      <c r="GY67" s="25" t="e">
        <f t="shared" si="43"/>
        <v>#VALUE!</v>
      </c>
      <c r="GZ67" s="25" t="e">
        <f t="shared" si="43"/>
        <v>#VALUE!</v>
      </c>
      <c r="HA67" s="25" t="e">
        <f t="shared" si="43"/>
        <v>#VALUE!</v>
      </c>
      <c r="HB67" s="25" t="e">
        <f t="shared" si="43"/>
        <v>#VALUE!</v>
      </c>
      <c r="HC67" s="25" t="e">
        <f t="shared" si="43"/>
        <v>#VALUE!</v>
      </c>
      <c r="HD67" s="25" t="e">
        <f t="shared" si="43"/>
        <v>#VALUE!</v>
      </c>
      <c r="HE67" s="25" t="e">
        <f t="shared" si="43"/>
        <v>#VALUE!</v>
      </c>
      <c r="HF67" s="25" t="e">
        <f t="shared" si="43"/>
        <v>#VALUE!</v>
      </c>
      <c r="HG67" s="25" t="e">
        <f t="shared" si="43"/>
        <v>#VALUE!</v>
      </c>
      <c r="HH67" s="25" t="e">
        <f t="shared" si="43"/>
        <v>#VALUE!</v>
      </c>
      <c r="HI67" s="25" t="e">
        <f t="shared" si="43"/>
        <v>#VALUE!</v>
      </c>
      <c r="HJ67" s="25" t="e">
        <f t="shared" si="43"/>
        <v>#VALUE!</v>
      </c>
    </row>
    <row r="68" spans="1:218" x14ac:dyDescent="0.2">
      <c r="A68" s="5"/>
      <c r="B68" s="28" t="s">
        <v>18</v>
      </c>
      <c r="C68" s="11"/>
      <c r="D68" s="11"/>
      <c r="E68" s="12" t="e">
        <f t="shared" ref="E68:BP68" si="44">(E59-E65)/E59</f>
        <v>#VALUE!</v>
      </c>
      <c r="F68" s="12" t="e">
        <f t="shared" si="44"/>
        <v>#VALUE!</v>
      </c>
      <c r="G68" s="12" t="e">
        <f t="shared" si="44"/>
        <v>#VALUE!</v>
      </c>
      <c r="H68" s="12" t="e">
        <f t="shared" si="44"/>
        <v>#VALUE!</v>
      </c>
      <c r="I68" s="12" t="e">
        <f t="shared" si="44"/>
        <v>#VALUE!</v>
      </c>
      <c r="J68" s="12" t="e">
        <f t="shared" si="44"/>
        <v>#VALUE!</v>
      </c>
      <c r="K68" s="12" t="e">
        <f t="shared" si="44"/>
        <v>#VALUE!</v>
      </c>
      <c r="L68" s="12" t="e">
        <f t="shared" si="44"/>
        <v>#VALUE!</v>
      </c>
      <c r="M68" s="12" t="e">
        <f t="shared" si="44"/>
        <v>#VALUE!</v>
      </c>
      <c r="N68" s="12" t="e">
        <f t="shared" si="44"/>
        <v>#VALUE!</v>
      </c>
      <c r="O68" s="12" t="e">
        <f t="shared" si="44"/>
        <v>#VALUE!</v>
      </c>
      <c r="P68" s="12" t="e">
        <f t="shared" si="44"/>
        <v>#VALUE!</v>
      </c>
      <c r="Q68" s="12" t="e">
        <f t="shared" si="44"/>
        <v>#VALUE!</v>
      </c>
      <c r="R68" s="12" t="e">
        <f t="shared" si="44"/>
        <v>#VALUE!</v>
      </c>
      <c r="S68" s="12" t="e">
        <f t="shared" si="44"/>
        <v>#VALUE!</v>
      </c>
      <c r="T68" s="12" t="e">
        <f t="shared" si="44"/>
        <v>#VALUE!</v>
      </c>
      <c r="U68" s="12" t="e">
        <f t="shared" si="44"/>
        <v>#VALUE!</v>
      </c>
      <c r="V68" s="12" t="e">
        <f t="shared" si="44"/>
        <v>#VALUE!</v>
      </c>
      <c r="W68" s="12" t="e">
        <f t="shared" si="44"/>
        <v>#VALUE!</v>
      </c>
      <c r="X68" s="12">
        <f t="shared" si="44"/>
        <v>0.97438351697046643</v>
      </c>
      <c r="Y68" s="12">
        <f t="shared" si="44"/>
        <v>0.97387952972913083</v>
      </c>
      <c r="Z68" s="12">
        <f t="shared" si="44"/>
        <v>0.97621891478799128</v>
      </c>
      <c r="AA68" s="12" t="e">
        <f t="shared" si="44"/>
        <v>#VALUE!</v>
      </c>
      <c r="AB68" s="12" t="e">
        <f t="shared" si="44"/>
        <v>#VALUE!</v>
      </c>
      <c r="AC68" s="12" t="e">
        <f t="shared" si="44"/>
        <v>#VALUE!</v>
      </c>
      <c r="AD68" s="12" t="e">
        <f t="shared" si="44"/>
        <v>#VALUE!</v>
      </c>
      <c r="AE68" s="12" t="e">
        <f t="shared" si="44"/>
        <v>#VALUE!</v>
      </c>
      <c r="AF68" s="12" t="e">
        <f t="shared" si="44"/>
        <v>#VALUE!</v>
      </c>
      <c r="AG68" s="12" t="e">
        <f t="shared" si="44"/>
        <v>#VALUE!</v>
      </c>
      <c r="AH68" s="12" t="e">
        <f t="shared" si="44"/>
        <v>#VALUE!</v>
      </c>
      <c r="AI68" s="12" t="e">
        <f t="shared" si="44"/>
        <v>#VALUE!</v>
      </c>
      <c r="AJ68" s="12" t="e">
        <f t="shared" si="44"/>
        <v>#VALUE!</v>
      </c>
      <c r="AK68" s="12" t="e">
        <f t="shared" si="44"/>
        <v>#VALUE!</v>
      </c>
      <c r="AL68" s="12" t="e">
        <f t="shared" si="44"/>
        <v>#VALUE!</v>
      </c>
      <c r="AM68" s="12" t="e">
        <f t="shared" si="44"/>
        <v>#VALUE!</v>
      </c>
      <c r="AN68" s="12" t="e">
        <f t="shared" si="44"/>
        <v>#VALUE!</v>
      </c>
      <c r="AO68" s="12" t="e">
        <f t="shared" si="44"/>
        <v>#VALUE!</v>
      </c>
      <c r="AP68" s="12" t="e">
        <f t="shared" si="44"/>
        <v>#VALUE!</v>
      </c>
      <c r="AQ68" s="12" t="e">
        <f t="shared" si="44"/>
        <v>#VALUE!</v>
      </c>
      <c r="AR68" s="12" t="e">
        <f t="shared" si="44"/>
        <v>#VALUE!</v>
      </c>
      <c r="AS68" s="12" t="e">
        <f t="shared" si="44"/>
        <v>#VALUE!</v>
      </c>
      <c r="AT68" s="12" t="e">
        <f t="shared" si="44"/>
        <v>#VALUE!</v>
      </c>
      <c r="AU68" s="12" t="e">
        <f t="shared" si="44"/>
        <v>#VALUE!</v>
      </c>
      <c r="AV68" s="12" t="e">
        <f t="shared" si="44"/>
        <v>#VALUE!</v>
      </c>
      <c r="AW68" s="12" t="e">
        <f t="shared" si="44"/>
        <v>#VALUE!</v>
      </c>
      <c r="AX68" s="12" t="e">
        <f t="shared" si="44"/>
        <v>#VALUE!</v>
      </c>
      <c r="AY68" s="12" t="e">
        <f t="shared" si="44"/>
        <v>#VALUE!</v>
      </c>
      <c r="AZ68" s="12" t="e">
        <f t="shared" si="44"/>
        <v>#VALUE!</v>
      </c>
      <c r="BA68" s="12" t="e">
        <f t="shared" si="44"/>
        <v>#VALUE!</v>
      </c>
      <c r="BB68" s="12" t="e">
        <f t="shared" si="44"/>
        <v>#VALUE!</v>
      </c>
      <c r="BC68" s="12" t="e">
        <f t="shared" si="44"/>
        <v>#VALUE!</v>
      </c>
      <c r="BD68" s="12" t="e">
        <f t="shared" si="44"/>
        <v>#VALUE!</v>
      </c>
      <c r="BE68" s="12" t="e">
        <f t="shared" si="44"/>
        <v>#VALUE!</v>
      </c>
      <c r="BF68" s="12" t="e">
        <f t="shared" si="44"/>
        <v>#VALUE!</v>
      </c>
      <c r="BG68" s="12" t="e">
        <f t="shared" si="44"/>
        <v>#VALUE!</v>
      </c>
      <c r="BH68" s="12" t="e">
        <f t="shared" si="44"/>
        <v>#VALUE!</v>
      </c>
      <c r="BI68" s="12" t="e">
        <f t="shared" si="44"/>
        <v>#VALUE!</v>
      </c>
      <c r="BJ68" s="12" t="e">
        <f t="shared" si="44"/>
        <v>#VALUE!</v>
      </c>
      <c r="BK68" s="12" t="e">
        <f t="shared" si="44"/>
        <v>#VALUE!</v>
      </c>
      <c r="BL68" s="12" t="e">
        <f t="shared" si="44"/>
        <v>#VALUE!</v>
      </c>
      <c r="BM68" s="12" t="e">
        <f t="shared" si="44"/>
        <v>#VALUE!</v>
      </c>
      <c r="BN68" s="12" t="e">
        <f t="shared" si="44"/>
        <v>#VALUE!</v>
      </c>
      <c r="BO68" s="12" t="e">
        <f t="shared" si="44"/>
        <v>#VALUE!</v>
      </c>
      <c r="BP68" s="12" t="e">
        <f t="shared" si="44"/>
        <v>#VALUE!</v>
      </c>
      <c r="BQ68" s="12" t="e">
        <f t="shared" ref="BQ68:EB68" si="45">(BQ59-BQ65)/BQ59</f>
        <v>#VALUE!</v>
      </c>
      <c r="BR68" s="12" t="e">
        <f t="shared" si="45"/>
        <v>#VALUE!</v>
      </c>
      <c r="BS68" s="12" t="e">
        <f t="shared" si="45"/>
        <v>#VALUE!</v>
      </c>
      <c r="BT68" s="12" t="e">
        <f t="shared" si="45"/>
        <v>#VALUE!</v>
      </c>
      <c r="BU68" s="12" t="e">
        <f t="shared" si="45"/>
        <v>#VALUE!</v>
      </c>
      <c r="BV68" s="12" t="e">
        <f t="shared" si="45"/>
        <v>#VALUE!</v>
      </c>
      <c r="BW68" s="12" t="e">
        <f t="shared" si="45"/>
        <v>#VALUE!</v>
      </c>
      <c r="BX68" s="12" t="e">
        <f t="shared" si="45"/>
        <v>#VALUE!</v>
      </c>
      <c r="BY68" s="12" t="e">
        <f t="shared" si="45"/>
        <v>#VALUE!</v>
      </c>
      <c r="BZ68" s="12" t="e">
        <f t="shared" si="45"/>
        <v>#VALUE!</v>
      </c>
      <c r="CA68" s="12" t="e">
        <f t="shared" si="45"/>
        <v>#VALUE!</v>
      </c>
      <c r="CB68" s="12" t="e">
        <f t="shared" si="45"/>
        <v>#VALUE!</v>
      </c>
      <c r="CC68" s="12" t="e">
        <f t="shared" si="45"/>
        <v>#VALUE!</v>
      </c>
      <c r="CD68" s="12" t="e">
        <f t="shared" si="45"/>
        <v>#VALUE!</v>
      </c>
      <c r="CE68" s="12" t="e">
        <f t="shared" si="45"/>
        <v>#VALUE!</v>
      </c>
      <c r="CF68" s="12" t="e">
        <f t="shared" si="45"/>
        <v>#VALUE!</v>
      </c>
      <c r="CG68" s="12" t="e">
        <f t="shared" si="45"/>
        <v>#VALUE!</v>
      </c>
      <c r="CH68" s="12" t="e">
        <f t="shared" si="45"/>
        <v>#VALUE!</v>
      </c>
      <c r="CI68" s="12" t="e">
        <f t="shared" si="45"/>
        <v>#VALUE!</v>
      </c>
      <c r="CJ68" s="12" t="e">
        <f t="shared" si="45"/>
        <v>#VALUE!</v>
      </c>
      <c r="CK68" s="12" t="e">
        <f t="shared" si="45"/>
        <v>#VALUE!</v>
      </c>
      <c r="CL68" s="12" t="e">
        <f t="shared" si="45"/>
        <v>#VALUE!</v>
      </c>
      <c r="CM68" s="12" t="e">
        <f t="shared" si="45"/>
        <v>#VALUE!</v>
      </c>
      <c r="CN68" s="12">
        <f t="shared" si="45"/>
        <v>0.97845657097374839</v>
      </c>
      <c r="CO68" s="12">
        <f t="shared" si="45"/>
        <v>0.97983753754507097</v>
      </c>
      <c r="CP68" s="12">
        <f t="shared" si="45"/>
        <v>0.980549980866671</v>
      </c>
      <c r="CQ68" s="12">
        <f t="shared" si="45"/>
        <v>0.980549980866671</v>
      </c>
      <c r="CR68" s="12" t="e">
        <f t="shared" si="45"/>
        <v>#VALUE!</v>
      </c>
      <c r="CS68" s="12" t="e">
        <f t="shared" si="45"/>
        <v>#VALUE!</v>
      </c>
      <c r="CT68" s="12" t="e">
        <f t="shared" si="45"/>
        <v>#VALUE!</v>
      </c>
      <c r="CU68" s="12" t="e">
        <f t="shared" si="45"/>
        <v>#VALUE!</v>
      </c>
      <c r="CV68" s="12" t="e">
        <f t="shared" si="45"/>
        <v>#VALUE!</v>
      </c>
      <c r="CW68" s="12" t="e">
        <f t="shared" si="45"/>
        <v>#VALUE!</v>
      </c>
      <c r="CX68" s="12" t="e">
        <f t="shared" si="45"/>
        <v>#VALUE!</v>
      </c>
      <c r="CY68" s="12" t="e">
        <f t="shared" si="45"/>
        <v>#VALUE!</v>
      </c>
      <c r="CZ68" s="12" t="e">
        <f t="shared" si="45"/>
        <v>#VALUE!</v>
      </c>
      <c r="DA68" s="12" t="e">
        <f t="shared" si="45"/>
        <v>#VALUE!</v>
      </c>
      <c r="DB68" s="12" t="e">
        <f t="shared" si="45"/>
        <v>#VALUE!</v>
      </c>
      <c r="DC68" s="12" t="e">
        <f t="shared" si="45"/>
        <v>#VALUE!</v>
      </c>
      <c r="DD68" s="12" t="e">
        <f t="shared" si="45"/>
        <v>#VALUE!</v>
      </c>
      <c r="DE68" s="12" t="e">
        <f t="shared" si="45"/>
        <v>#VALUE!</v>
      </c>
      <c r="DF68" s="12" t="e">
        <f t="shared" si="45"/>
        <v>#VALUE!</v>
      </c>
      <c r="DG68" s="12" t="e">
        <f t="shared" si="45"/>
        <v>#VALUE!</v>
      </c>
      <c r="DH68" s="12" t="e">
        <f t="shared" si="45"/>
        <v>#VALUE!</v>
      </c>
      <c r="DI68" s="12" t="e">
        <f t="shared" si="45"/>
        <v>#VALUE!</v>
      </c>
      <c r="DJ68" s="12" t="e">
        <f t="shared" si="45"/>
        <v>#VALUE!</v>
      </c>
      <c r="DK68" s="12" t="e">
        <f t="shared" si="45"/>
        <v>#VALUE!</v>
      </c>
      <c r="DL68" s="12" t="e">
        <f t="shared" si="45"/>
        <v>#VALUE!</v>
      </c>
      <c r="DM68" s="12" t="e">
        <f t="shared" si="45"/>
        <v>#VALUE!</v>
      </c>
      <c r="DN68" s="12" t="e">
        <f t="shared" si="45"/>
        <v>#VALUE!</v>
      </c>
      <c r="DO68" s="12" t="e">
        <f t="shared" si="45"/>
        <v>#VALUE!</v>
      </c>
      <c r="DP68" s="12" t="e">
        <f t="shared" si="45"/>
        <v>#VALUE!</v>
      </c>
      <c r="DQ68" s="12" t="e">
        <f t="shared" si="45"/>
        <v>#VALUE!</v>
      </c>
      <c r="DR68" s="12" t="e">
        <f t="shared" si="45"/>
        <v>#VALUE!</v>
      </c>
      <c r="DS68" s="12" t="e">
        <f t="shared" si="45"/>
        <v>#VALUE!</v>
      </c>
      <c r="DT68" s="12" t="e">
        <f t="shared" si="45"/>
        <v>#VALUE!</v>
      </c>
      <c r="DU68" s="12" t="e">
        <f t="shared" si="45"/>
        <v>#VALUE!</v>
      </c>
      <c r="DV68" s="12" t="e">
        <f t="shared" si="45"/>
        <v>#VALUE!</v>
      </c>
      <c r="DW68" s="12" t="e">
        <f t="shared" si="45"/>
        <v>#VALUE!</v>
      </c>
      <c r="DX68" s="12" t="e">
        <f t="shared" si="45"/>
        <v>#VALUE!</v>
      </c>
      <c r="DY68" s="12" t="e">
        <f t="shared" si="45"/>
        <v>#VALUE!</v>
      </c>
      <c r="DZ68" s="12" t="e">
        <f t="shared" si="45"/>
        <v>#VALUE!</v>
      </c>
      <c r="EA68" s="12" t="e">
        <f t="shared" si="45"/>
        <v>#VALUE!</v>
      </c>
      <c r="EB68" s="12" t="e">
        <f t="shared" si="45"/>
        <v>#VALUE!</v>
      </c>
      <c r="EC68" s="12" t="e">
        <f t="shared" ref="EC68:GN68" si="46">(EC59-EC65)/EC59</f>
        <v>#VALUE!</v>
      </c>
      <c r="ED68" s="12" t="e">
        <f t="shared" si="46"/>
        <v>#VALUE!</v>
      </c>
      <c r="EE68" s="12" t="e">
        <f t="shared" si="46"/>
        <v>#VALUE!</v>
      </c>
      <c r="EF68" s="12" t="e">
        <f t="shared" si="46"/>
        <v>#VALUE!</v>
      </c>
      <c r="EG68" s="12" t="e">
        <f t="shared" si="46"/>
        <v>#VALUE!</v>
      </c>
      <c r="EH68" s="12" t="e">
        <f t="shared" si="46"/>
        <v>#VALUE!</v>
      </c>
      <c r="EI68" s="12" t="e">
        <f t="shared" si="46"/>
        <v>#VALUE!</v>
      </c>
      <c r="EJ68" s="12" t="e">
        <f t="shared" si="46"/>
        <v>#VALUE!</v>
      </c>
      <c r="EK68" s="12" t="e">
        <f t="shared" si="46"/>
        <v>#VALUE!</v>
      </c>
      <c r="EL68" s="12" t="e">
        <f t="shared" si="46"/>
        <v>#VALUE!</v>
      </c>
      <c r="EM68" s="12" t="e">
        <f t="shared" si="46"/>
        <v>#VALUE!</v>
      </c>
      <c r="EN68" s="12" t="e">
        <f t="shared" si="46"/>
        <v>#VALUE!</v>
      </c>
      <c r="EO68" s="12" t="e">
        <f t="shared" si="46"/>
        <v>#VALUE!</v>
      </c>
      <c r="EP68" s="12" t="e">
        <f t="shared" si="46"/>
        <v>#VALUE!</v>
      </c>
      <c r="EQ68" s="12" t="e">
        <f t="shared" si="46"/>
        <v>#VALUE!</v>
      </c>
      <c r="ER68" s="12" t="e">
        <f t="shared" si="46"/>
        <v>#VALUE!</v>
      </c>
      <c r="ES68" s="12" t="e">
        <f t="shared" si="46"/>
        <v>#VALUE!</v>
      </c>
      <c r="ET68" s="12" t="e">
        <f t="shared" si="46"/>
        <v>#VALUE!</v>
      </c>
      <c r="EU68" s="12" t="e">
        <f t="shared" si="46"/>
        <v>#VALUE!</v>
      </c>
      <c r="EV68" s="12" t="e">
        <f t="shared" si="46"/>
        <v>#VALUE!</v>
      </c>
      <c r="EW68" s="12" t="e">
        <f t="shared" si="46"/>
        <v>#VALUE!</v>
      </c>
      <c r="EX68" s="12" t="e">
        <f t="shared" si="46"/>
        <v>#VALUE!</v>
      </c>
      <c r="EY68" s="12" t="e">
        <f t="shared" si="46"/>
        <v>#VALUE!</v>
      </c>
      <c r="EZ68" s="12" t="e">
        <f t="shared" si="46"/>
        <v>#VALUE!</v>
      </c>
      <c r="FA68" s="12" t="e">
        <f t="shared" si="46"/>
        <v>#VALUE!</v>
      </c>
      <c r="FB68" s="12" t="e">
        <f t="shared" si="46"/>
        <v>#VALUE!</v>
      </c>
      <c r="FC68" s="12" t="e">
        <f t="shared" si="46"/>
        <v>#VALUE!</v>
      </c>
      <c r="FD68" s="12" t="e">
        <f t="shared" si="46"/>
        <v>#VALUE!</v>
      </c>
      <c r="FE68" s="12" t="e">
        <f t="shared" si="46"/>
        <v>#VALUE!</v>
      </c>
      <c r="FF68" s="12" t="e">
        <f t="shared" si="46"/>
        <v>#VALUE!</v>
      </c>
      <c r="FG68" s="12" t="e">
        <f t="shared" si="46"/>
        <v>#VALUE!</v>
      </c>
      <c r="FH68" s="12" t="e">
        <f t="shared" si="46"/>
        <v>#VALUE!</v>
      </c>
      <c r="FI68" s="12" t="e">
        <f t="shared" si="46"/>
        <v>#VALUE!</v>
      </c>
      <c r="FJ68" s="12" t="e">
        <f t="shared" si="46"/>
        <v>#VALUE!</v>
      </c>
      <c r="FK68" s="12" t="e">
        <f t="shared" si="46"/>
        <v>#VALUE!</v>
      </c>
      <c r="FL68" s="12" t="e">
        <f t="shared" si="46"/>
        <v>#VALUE!</v>
      </c>
      <c r="FM68" s="12" t="e">
        <f t="shared" si="46"/>
        <v>#VALUE!</v>
      </c>
      <c r="FN68" s="12">
        <f t="shared" si="46"/>
        <v>0.98323260468211948</v>
      </c>
      <c r="FO68" s="12">
        <f t="shared" si="46"/>
        <v>0.96114779119930427</v>
      </c>
      <c r="FP68" s="12">
        <f t="shared" si="46"/>
        <v>0.98408819112729007</v>
      </c>
      <c r="FQ68" s="12">
        <f t="shared" si="46"/>
        <v>0.98397134960452037</v>
      </c>
      <c r="FR68" s="12">
        <f t="shared" si="46"/>
        <v>0.98297098780690417</v>
      </c>
      <c r="FS68" s="12">
        <f t="shared" si="46"/>
        <v>0.98336042168157911</v>
      </c>
      <c r="FT68" s="12">
        <f t="shared" si="46"/>
        <v>0.98408819112729007</v>
      </c>
      <c r="FU68" s="12">
        <f t="shared" si="46"/>
        <v>0.98323260468211948</v>
      </c>
      <c r="FV68" s="12" t="e">
        <f t="shared" si="46"/>
        <v>#VALUE!</v>
      </c>
      <c r="FW68" s="12" t="e">
        <f t="shared" si="46"/>
        <v>#VALUE!</v>
      </c>
      <c r="FX68" s="12" t="e">
        <f t="shared" si="46"/>
        <v>#VALUE!</v>
      </c>
      <c r="FY68" s="12" t="e">
        <f t="shared" si="46"/>
        <v>#VALUE!</v>
      </c>
      <c r="FZ68" s="12" t="e">
        <f t="shared" si="46"/>
        <v>#VALUE!</v>
      </c>
      <c r="GA68" s="12" t="e">
        <f t="shared" si="46"/>
        <v>#VALUE!</v>
      </c>
      <c r="GB68" s="12" t="e">
        <f t="shared" si="46"/>
        <v>#VALUE!</v>
      </c>
      <c r="GC68" s="12" t="e">
        <f t="shared" si="46"/>
        <v>#VALUE!</v>
      </c>
      <c r="GD68" s="12" t="e">
        <f t="shared" si="46"/>
        <v>#VALUE!</v>
      </c>
      <c r="GE68" s="12" t="e">
        <f t="shared" si="46"/>
        <v>#VALUE!</v>
      </c>
      <c r="GF68" s="12" t="e">
        <f t="shared" si="46"/>
        <v>#VALUE!</v>
      </c>
      <c r="GG68" s="12" t="e">
        <f t="shared" si="46"/>
        <v>#VALUE!</v>
      </c>
      <c r="GH68" s="12" t="e">
        <f t="shared" si="46"/>
        <v>#VALUE!</v>
      </c>
      <c r="GI68" s="12" t="e">
        <f t="shared" si="46"/>
        <v>#VALUE!</v>
      </c>
      <c r="GJ68" s="12" t="e">
        <f t="shared" si="46"/>
        <v>#VALUE!</v>
      </c>
      <c r="GK68" s="12" t="e">
        <f t="shared" si="46"/>
        <v>#VALUE!</v>
      </c>
      <c r="GL68" s="12" t="e">
        <f t="shared" si="46"/>
        <v>#VALUE!</v>
      </c>
      <c r="GM68" s="12" t="e">
        <f t="shared" si="46"/>
        <v>#VALUE!</v>
      </c>
      <c r="GN68" s="12" t="e">
        <f t="shared" si="46"/>
        <v>#VALUE!</v>
      </c>
      <c r="GO68" s="12" t="e">
        <f t="shared" ref="GO68:HJ68" si="47">(GO59-GO65)/GO59</f>
        <v>#VALUE!</v>
      </c>
      <c r="GP68" s="12" t="e">
        <f t="shared" si="47"/>
        <v>#VALUE!</v>
      </c>
      <c r="GQ68" s="12" t="e">
        <f t="shared" si="47"/>
        <v>#VALUE!</v>
      </c>
      <c r="GR68" s="12" t="e">
        <f t="shared" si="47"/>
        <v>#VALUE!</v>
      </c>
      <c r="GS68" s="12" t="e">
        <f t="shared" si="47"/>
        <v>#VALUE!</v>
      </c>
      <c r="GT68" s="12" t="e">
        <f t="shared" si="47"/>
        <v>#VALUE!</v>
      </c>
      <c r="GU68" s="12" t="e">
        <f t="shared" si="47"/>
        <v>#VALUE!</v>
      </c>
      <c r="GV68" s="12" t="e">
        <f t="shared" si="47"/>
        <v>#VALUE!</v>
      </c>
      <c r="GW68" s="12" t="e">
        <f t="shared" si="47"/>
        <v>#VALUE!</v>
      </c>
      <c r="GX68" s="12" t="e">
        <f t="shared" si="47"/>
        <v>#VALUE!</v>
      </c>
      <c r="GY68" s="12" t="e">
        <f t="shared" si="47"/>
        <v>#VALUE!</v>
      </c>
      <c r="GZ68" s="12" t="e">
        <f t="shared" si="47"/>
        <v>#VALUE!</v>
      </c>
      <c r="HA68" s="12" t="e">
        <f t="shared" si="47"/>
        <v>#VALUE!</v>
      </c>
      <c r="HB68" s="12" t="e">
        <f t="shared" si="47"/>
        <v>#VALUE!</v>
      </c>
      <c r="HC68" s="12" t="e">
        <f t="shared" si="47"/>
        <v>#VALUE!</v>
      </c>
      <c r="HD68" s="12" t="e">
        <f t="shared" si="47"/>
        <v>#VALUE!</v>
      </c>
      <c r="HE68" s="12" t="e">
        <f t="shared" si="47"/>
        <v>#VALUE!</v>
      </c>
      <c r="HF68" s="12" t="e">
        <f t="shared" si="47"/>
        <v>#VALUE!</v>
      </c>
      <c r="HG68" s="12" t="e">
        <f t="shared" si="47"/>
        <v>#VALUE!</v>
      </c>
      <c r="HH68" s="12" t="e">
        <f t="shared" si="47"/>
        <v>#VALUE!</v>
      </c>
      <c r="HI68" s="12" t="e">
        <f t="shared" si="47"/>
        <v>#VALUE!</v>
      </c>
      <c r="HJ68" s="12" t="e">
        <f t="shared" si="47"/>
        <v>#VALUE!</v>
      </c>
    </row>
    <row r="69" spans="1:218" x14ac:dyDescent="0.2">
      <c r="B69" s="21" t="s">
        <v>15</v>
      </c>
      <c r="C69" s="11"/>
      <c r="D69" s="11"/>
      <c r="E69" s="12">
        <f t="shared" ref="E69:BP69" si="48">SUMPRODUCT($C60:$C65,E60:E65)/SUMPRODUCT($C59,E59)</f>
        <v>0</v>
      </c>
      <c r="F69" s="12">
        <f t="shared" si="48"/>
        <v>0</v>
      </c>
      <c r="G69" s="12">
        <f t="shared" si="48"/>
        <v>0</v>
      </c>
      <c r="H69" s="12">
        <f t="shared" si="48"/>
        <v>0</v>
      </c>
      <c r="I69" s="12">
        <f t="shared" si="48"/>
        <v>0</v>
      </c>
      <c r="J69" s="12">
        <f t="shared" si="48"/>
        <v>0</v>
      </c>
      <c r="K69" s="12">
        <f t="shared" si="48"/>
        <v>0</v>
      </c>
      <c r="L69" s="12">
        <f t="shared" si="48"/>
        <v>0</v>
      </c>
      <c r="M69" s="12">
        <f t="shared" si="48"/>
        <v>0</v>
      </c>
      <c r="N69" s="12">
        <f t="shared" si="48"/>
        <v>0</v>
      </c>
      <c r="O69" s="12">
        <f t="shared" si="48"/>
        <v>0</v>
      </c>
      <c r="P69" s="12">
        <f t="shared" si="48"/>
        <v>0</v>
      </c>
      <c r="Q69" s="12">
        <f t="shared" si="48"/>
        <v>0</v>
      </c>
      <c r="R69" s="12">
        <f t="shared" si="48"/>
        <v>0</v>
      </c>
      <c r="S69" s="12">
        <f t="shared" si="48"/>
        <v>0</v>
      </c>
      <c r="T69" s="12">
        <f t="shared" si="48"/>
        <v>0</v>
      </c>
      <c r="U69" s="12">
        <f t="shared" si="48"/>
        <v>0</v>
      </c>
      <c r="V69" s="12">
        <f t="shared" si="48"/>
        <v>0</v>
      </c>
      <c r="W69" s="12">
        <f t="shared" si="48"/>
        <v>0</v>
      </c>
      <c r="X69" s="12">
        <f t="shared" si="48"/>
        <v>0.17178853851301654</v>
      </c>
      <c r="Y69" s="12">
        <f t="shared" si="48"/>
        <v>0.17643418465366101</v>
      </c>
      <c r="Z69" s="12">
        <f t="shared" si="48"/>
        <v>0.16375862826393409</v>
      </c>
      <c r="AA69" s="12">
        <f t="shared" si="48"/>
        <v>0</v>
      </c>
      <c r="AB69" s="12">
        <f t="shared" si="48"/>
        <v>0</v>
      </c>
      <c r="AC69" s="12">
        <f t="shared" si="48"/>
        <v>0</v>
      </c>
      <c r="AD69" s="12">
        <f t="shared" si="48"/>
        <v>0</v>
      </c>
      <c r="AE69" s="12">
        <f t="shared" si="48"/>
        <v>0</v>
      </c>
      <c r="AF69" s="12">
        <f t="shared" si="48"/>
        <v>0</v>
      </c>
      <c r="AG69" s="12">
        <f t="shared" si="48"/>
        <v>0</v>
      </c>
      <c r="AH69" s="12">
        <f t="shared" si="48"/>
        <v>0</v>
      </c>
      <c r="AI69" s="12">
        <f t="shared" si="48"/>
        <v>0</v>
      </c>
      <c r="AJ69" s="12">
        <f t="shared" si="48"/>
        <v>0</v>
      </c>
      <c r="AK69" s="12">
        <f t="shared" si="48"/>
        <v>0</v>
      </c>
      <c r="AL69" s="12">
        <f t="shared" si="48"/>
        <v>0</v>
      </c>
      <c r="AM69" s="12">
        <f t="shared" si="48"/>
        <v>0</v>
      </c>
      <c r="AN69" s="12">
        <f t="shared" si="48"/>
        <v>0</v>
      </c>
      <c r="AO69" s="12">
        <f t="shared" si="48"/>
        <v>0</v>
      </c>
      <c r="AP69" s="12">
        <f t="shared" si="48"/>
        <v>0</v>
      </c>
      <c r="AQ69" s="12">
        <f t="shared" si="48"/>
        <v>0</v>
      </c>
      <c r="AR69" s="12">
        <f t="shared" si="48"/>
        <v>0</v>
      </c>
      <c r="AS69" s="12">
        <f t="shared" si="48"/>
        <v>0</v>
      </c>
      <c r="AT69" s="12">
        <f t="shared" si="48"/>
        <v>0</v>
      </c>
      <c r="AU69" s="12">
        <f t="shared" si="48"/>
        <v>0</v>
      </c>
      <c r="AV69" s="12">
        <f t="shared" si="48"/>
        <v>0</v>
      </c>
      <c r="AW69" s="12">
        <f t="shared" si="48"/>
        <v>0</v>
      </c>
      <c r="AX69" s="12">
        <f t="shared" si="48"/>
        <v>0</v>
      </c>
      <c r="AY69" s="12">
        <f t="shared" si="48"/>
        <v>0</v>
      </c>
      <c r="AZ69" s="12">
        <f t="shared" si="48"/>
        <v>0</v>
      </c>
      <c r="BA69" s="12">
        <f t="shared" si="48"/>
        <v>0</v>
      </c>
      <c r="BB69" s="12">
        <f t="shared" si="48"/>
        <v>0</v>
      </c>
      <c r="BC69" s="12">
        <f t="shared" si="48"/>
        <v>0</v>
      </c>
      <c r="BD69" s="12">
        <f t="shared" si="48"/>
        <v>0</v>
      </c>
      <c r="BE69" s="12">
        <f t="shared" si="48"/>
        <v>0</v>
      </c>
      <c r="BF69" s="12">
        <f t="shared" si="48"/>
        <v>0</v>
      </c>
      <c r="BG69" s="12">
        <f t="shared" si="48"/>
        <v>0</v>
      </c>
      <c r="BH69" s="12">
        <f t="shared" si="48"/>
        <v>0</v>
      </c>
      <c r="BI69" s="12">
        <f t="shared" si="48"/>
        <v>0</v>
      </c>
      <c r="BJ69" s="12">
        <f t="shared" si="48"/>
        <v>0</v>
      </c>
      <c r="BK69" s="12">
        <f t="shared" si="48"/>
        <v>0</v>
      </c>
      <c r="BL69" s="12">
        <f t="shared" si="48"/>
        <v>0</v>
      </c>
      <c r="BM69" s="12">
        <f t="shared" si="48"/>
        <v>0</v>
      </c>
      <c r="BN69" s="12">
        <f t="shared" si="48"/>
        <v>0</v>
      </c>
      <c r="BO69" s="12">
        <f t="shared" si="48"/>
        <v>0</v>
      </c>
      <c r="BP69" s="12">
        <f t="shared" si="48"/>
        <v>0</v>
      </c>
      <c r="BQ69" s="12">
        <f t="shared" ref="BQ69:EB69" si="49">SUMPRODUCT($C60:$C65,BQ60:BQ65)/SUMPRODUCT($C59,BQ59)</f>
        <v>0</v>
      </c>
      <c r="BR69" s="12">
        <f t="shared" si="49"/>
        <v>0</v>
      </c>
      <c r="BS69" s="12">
        <f t="shared" si="49"/>
        <v>0</v>
      </c>
      <c r="BT69" s="12">
        <f t="shared" si="49"/>
        <v>0</v>
      </c>
      <c r="BU69" s="12">
        <f t="shared" si="49"/>
        <v>0</v>
      </c>
      <c r="BV69" s="12">
        <f t="shared" si="49"/>
        <v>0</v>
      </c>
      <c r="BW69" s="12">
        <f t="shared" si="49"/>
        <v>0</v>
      </c>
      <c r="BX69" s="12">
        <f t="shared" si="49"/>
        <v>0</v>
      </c>
      <c r="BY69" s="12">
        <f t="shared" si="49"/>
        <v>0</v>
      </c>
      <c r="BZ69" s="12">
        <f t="shared" si="49"/>
        <v>0</v>
      </c>
      <c r="CA69" s="12">
        <f t="shared" si="49"/>
        <v>0</v>
      </c>
      <c r="CB69" s="12">
        <f t="shared" si="49"/>
        <v>0</v>
      </c>
      <c r="CC69" s="12">
        <f t="shared" si="49"/>
        <v>0</v>
      </c>
      <c r="CD69" s="12">
        <f t="shared" si="49"/>
        <v>0</v>
      </c>
      <c r="CE69" s="12">
        <f t="shared" si="49"/>
        <v>0</v>
      </c>
      <c r="CF69" s="12">
        <f t="shared" si="49"/>
        <v>0</v>
      </c>
      <c r="CG69" s="12">
        <f t="shared" si="49"/>
        <v>0</v>
      </c>
      <c r="CH69" s="12">
        <f t="shared" si="49"/>
        <v>0</v>
      </c>
      <c r="CI69" s="12">
        <f t="shared" si="49"/>
        <v>0</v>
      </c>
      <c r="CJ69" s="12">
        <f t="shared" si="49"/>
        <v>0</v>
      </c>
      <c r="CK69" s="12">
        <f t="shared" si="49"/>
        <v>0</v>
      </c>
      <c r="CL69" s="12">
        <f t="shared" si="49"/>
        <v>0</v>
      </c>
      <c r="CM69" s="12">
        <f t="shared" si="49"/>
        <v>0</v>
      </c>
      <c r="CN69" s="12">
        <f t="shared" si="49"/>
        <v>0.15598076380497544</v>
      </c>
      <c r="CO69" s="12">
        <f t="shared" si="49"/>
        <v>0.14101282978653823</v>
      </c>
      <c r="CP69" s="12">
        <f t="shared" si="49"/>
        <v>0.14064689903215388</v>
      </c>
      <c r="CQ69" s="12">
        <f t="shared" si="49"/>
        <v>0.14330710588256571</v>
      </c>
      <c r="CR69" s="12">
        <f t="shared" si="49"/>
        <v>0</v>
      </c>
      <c r="CS69" s="12">
        <f t="shared" si="49"/>
        <v>0</v>
      </c>
      <c r="CT69" s="12">
        <f t="shared" si="49"/>
        <v>0</v>
      </c>
      <c r="CU69" s="12">
        <f t="shared" si="49"/>
        <v>0</v>
      </c>
      <c r="CV69" s="12">
        <f t="shared" si="49"/>
        <v>0</v>
      </c>
      <c r="CW69" s="12">
        <f t="shared" si="49"/>
        <v>0</v>
      </c>
      <c r="CX69" s="12">
        <f t="shared" si="49"/>
        <v>0</v>
      </c>
      <c r="CY69" s="12">
        <f t="shared" si="49"/>
        <v>0</v>
      </c>
      <c r="CZ69" s="12">
        <f t="shared" si="49"/>
        <v>0</v>
      </c>
      <c r="DA69" s="12">
        <f t="shared" si="49"/>
        <v>0</v>
      </c>
      <c r="DB69" s="12">
        <f t="shared" si="49"/>
        <v>0</v>
      </c>
      <c r="DC69" s="12">
        <f t="shared" si="49"/>
        <v>0</v>
      </c>
      <c r="DD69" s="12">
        <f t="shared" si="49"/>
        <v>0</v>
      </c>
      <c r="DE69" s="12">
        <f t="shared" si="49"/>
        <v>0</v>
      </c>
      <c r="DF69" s="12">
        <f t="shared" si="49"/>
        <v>0</v>
      </c>
      <c r="DG69" s="12">
        <f t="shared" si="49"/>
        <v>0</v>
      </c>
      <c r="DH69" s="12">
        <f t="shared" si="49"/>
        <v>0</v>
      </c>
      <c r="DI69" s="12">
        <f t="shared" si="49"/>
        <v>0</v>
      </c>
      <c r="DJ69" s="12">
        <f t="shared" si="49"/>
        <v>0</v>
      </c>
      <c r="DK69" s="12">
        <f t="shared" si="49"/>
        <v>0</v>
      </c>
      <c r="DL69" s="12">
        <f t="shared" si="49"/>
        <v>0</v>
      </c>
      <c r="DM69" s="12">
        <f t="shared" si="49"/>
        <v>0</v>
      </c>
      <c r="DN69" s="12">
        <f t="shared" si="49"/>
        <v>0</v>
      </c>
      <c r="DO69" s="12">
        <f t="shared" si="49"/>
        <v>0</v>
      </c>
      <c r="DP69" s="12">
        <f t="shared" si="49"/>
        <v>0</v>
      </c>
      <c r="DQ69" s="12">
        <f t="shared" si="49"/>
        <v>0</v>
      </c>
      <c r="DR69" s="12">
        <f t="shared" si="49"/>
        <v>0</v>
      </c>
      <c r="DS69" s="12">
        <f t="shared" si="49"/>
        <v>0</v>
      </c>
      <c r="DT69" s="12">
        <f t="shared" si="49"/>
        <v>0</v>
      </c>
      <c r="DU69" s="12">
        <f t="shared" si="49"/>
        <v>0</v>
      </c>
      <c r="DV69" s="12">
        <f t="shared" si="49"/>
        <v>0</v>
      </c>
      <c r="DW69" s="12">
        <f t="shared" si="49"/>
        <v>0</v>
      </c>
      <c r="DX69" s="12">
        <f t="shared" si="49"/>
        <v>0</v>
      </c>
      <c r="DY69" s="12">
        <f t="shared" si="49"/>
        <v>0</v>
      </c>
      <c r="DZ69" s="12">
        <f t="shared" si="49"/>
        <v>0</v>
      </c>
      <c r="EA69" s="12">
        <f t="shared" si="49"/>
        <v>0</v>
      </c>
      <c r="EB69" s="12">
        <f t="shared" si="49"/>
        <v>0</v>
      </c>
      <c r="EC69" s="12">
        <f t="shared" ref="EC69:GN69" si="50">SUMPRODUCT($C60:$C65,EC60:EC65)/SUMPRODUCT($C59,EC59)</f>
        <v>0</v>
      </c>
      <c r="ED69" s="12">
        <f t="shared" si="50"/>
        <v>0</v>
      </c>
      <c r="EE69" s="12">
        <f t="shared" si="50"/>
        <v>0</v>
      </c>
      <c r="EF69" s="12">
        <f t="shared" si="50"/>
        <v>0</v>
      </c>
      <c r="EG69" s="12">
        <f t="shared" si="50"/>
        <v>0</v>
      </c>
      <c r="EH69" s="12">
        <f t="shared" si="50"/>
        <v>0</v>
      </c>
      <c r="EI69" s="12">
        <f t="shared" si="50"/>
        <v>0</v>
      </c>
      <c r="EJ69" s="12">
        <f t="shared" si="50"/>
        <v>0</v>
      </c>
      <c r="EK69" s="12">
        <f t="shared" si="50"/>
        <v>0</v>
      </c>
      <c r="EL69" s="12">
        <f t="shared" si="50"/>
        <v>0</v>
      </c>
      <c r="EM69" s="12">
        <f t="shared" si="50"/>
        <v>0</v>
      </c>
      <c r="EN69" s="12">
        <f t="shared" si="50"/>
        <v>0</v>
      </c>
      <c r="EO69" s="12">
        <f t="shared" si="50"/>
        <v>0</v>
      </c>
      <c r="EP69" s="12">
        <f t="shared" si="50"/>
        <v>0</v>
      </c>
      <c r="EQ69" s="12">
        <f t="shared" si="50"/>
        <v>0</v>
      </c>
      <c r="ER69" s="12">
        <f t="shared" si="50"/>
        <v>0</v>
      </c>
      <c r="ES69" s="12">
        <f t="shared" si="50"/>
        <v>0</v>
      </c>
      <c r="ET69" s="12">
        <f t="shared" si="50"/>
        <v>0</v>
      </c>
      <c r="EU69" s="12">
        <f t="shared" si="50"/>
        <v>0</v>
      </c>
      <c r="EV69" s="12">
        <f t="shared" si="50"/>
        <v>0</v>
      </c>
      <c r="EW69" s="12">
        <f t="shared" si="50"/>
        <v>0</v>
      </c>
      <c r="EX69" s="12">
        <f t="shared" si="50"/>
        <v>0</v>
      </c>
      <c r="EY69" s="12">
        <f t="shared" si="50"/>
        <v>0</v>
      </c>
      <c r="EZ69" s="12">
        <f t="shared" si="50"/>
        <v>0</v>
      </c>
      <c r="FA69" s="12">
        <f t="shared" si="50"/>
        <v>0</v>
      </c>
      <c r="FB69" s="12">
        <f t="shared" si="50"/>
        <v>0</v>
      </c>
      <c r="FC69" s="12">
        <f t="shared" si="50"/>
        <v>0</v>
      </c>
      <c r="FD69" s="12">
        <f t="shared" si="50"/>
        <v>0</v>
      </c>
      <c r="FE69" s="12">
        <f t="shared" si="50"/>
        <v>0</v>
      </c>
      <c r="FF69" s="12">
        <f t="shared" si="50"/>
        <v>0</v>
      </c>
      <c r="FG69" s="12">
        <f t="shared" si="50"/>
        <v>0</v>
      </c>
      <c r="FH69" s="12">
        <f t="shared" si="50"/>
        <v>0</v>
      </c>
      <c r="FI69" s="12">
        <f t="shared" si="50"/>
        <v>0</v>
      </c>
      <c r="FJ69" s="12">
        <f t="shared" si="50"/>
        <v>0</v>
      </c>
      <c r="FK69" s="12">
        <f t="shared" si="50"/>
        <v>0</v>
      </c>
      <c r="FL69" s="12">
        <f t="shared" si="50"/>
        <v>0</v>
      </c>
      <c r="FM69" s="12">
        <f t="shared" si="50"/>
        <v>0</v>
      </c>
      <c r="FN69" s="12">
        <f t="shared" si="50"/>
        <v>0.113413801781729</v>
      </c>
      <c r="FO69" s="12" t="e">
        <f t="shared" si="50"/>
        <v>#VALUE!</v>
      </c>
      <c r="FP69" s="12">
        <f t="shared" si="50"/>
        <v>0.11070476937483863</v>
      </c>
      <c r="FQ69" s="12">
        <f t="shared" si="50"/>
        <v>0.11062212615501708</v>
      </c>
      <c r="FR69" s="12">
        <f t="shared" si="50"/>
        <v>0.11771911511747438</v>
      </c>
      <c r="FS69" s="12">
        <f t="shared" si="50"/>
        <v>0.115246264677481</v>
      </c>
      <c r="FT69" s="12">
        <f t="shared" si="50"/>
        <v>0.11056109124527587</v>
      </c>
      <c r="FU69" s="12">
        <f t="shared" si="50"/>
        <v>0.11616952369700902</v>
      </c>
      <c r="FV69" s="12">
        <f t="shared" si="50"/>
        <v>0</v>
      </c>
      <c r="FW69" s="12">
        <f t="shared" si="50"/>
        <v>0</v>
      </c>
      <c r="FX69" s="12">
        <f t="shared" si="50"/>
        <v>0</v>
      </c>
      <c r="FY69" s="12">
        <f t="shared" si="50"/>
        <v>0</v>
      </c>
      <c r="FZ69" s="12">
        <f t="shared" si="50"/>
        <v>0</v>
      </c>
      <c r="GA69" s="12">
        <f t="shared" si="50"/>
        <v>0</v>
      </c>
      <c r="GB69" s="12">
        <f t="shared" si="50"/>
        <v>0</v>
      </c>
      <c r="GC69" s="12">
        <f t="shared" si="50"/>
        <v>0</v>
      </c>
      <c r="GD69" s="12">
        <f t="shared" si="50"/>
        <v>0</v>
      </c>
      <c r="GE69" s="12">
        <f t="shared" si="50"/>
        <v>0</v>
      </c>
      <c r="GF69" s="12">
        <f t="shared" si="50"/>
        <v>0</v>
      </c>
      <c r="GG69" s="12">
        <f t="shared" si="50"/>
        <v>0</v>
      </c>
      <c r="GH69" s="12">
        <f t="shared" si="50"/>
        <v>0</v>
      </c>
      <c r="GI69" s="12">
        <f t="shared" si="50"/>
        <v>0</v>
      </c>
      <c r="GJ69" s="12">
        <f t="shared" si="50"/>
        <v>0</v>
      </c>
      <c r="GK69" s="12">
        <f t="shared" si="50"/>
        <v>0</v>
      </c>
      <c r="GL69" s="12">
        <f t="shared" si="50"/>
        <v>0</v>
      </c>
      <c r="GM69" s="12">
        <f t="shared" si="50"/>
        <v>0</v>
      </c>
      <c r="GN69" s="12">
        <f t="shared" si="50"/>
        <v>0</v>
      </c>
      <c r="GO69" s="12">
        <f t="shared" ref="GO69:HJ69" si="51">SUMPRODUCT($C60:$C65,GO60:GO65)/SUMPRODUCT($C59,GO59)</f>
        <v>0</v>
      </c>
      <c r="GP69" s="12">
        <f t="shared" si="51"/>
        <v>0</v>
      </c>
      <c r="GQ69" s="12">
        <f t="shared" si="51"/>
        <v>0</v>
      </c>
      <c r="GR69" s="12">
        <f t="shared" si="51"/>
        <v>0</v>
      </c>
      <c r="GS69" s="12">
        <f t="shared" si="51"/>
        <v>0</v>
      </c>
      <c r="GT69" s="12">
        <f t="shared" si="51"/>
        <v>0</v>
      </c>
      <c r="GU69" s="12">
        <f t="shared" si="51"/>
        <v>0</v>
      </c>
      <c r="GV69" s="12">
        <f t="shared" si="51"/>
        <v>0</v>
      </c>
      <c r="GW69" s="12">
        <f t="shared" si="51"/>
        <v>0</v>
      </c>
      <c r="GX69" s="12">
        <f t="shared" si="51"/>
        <v>0</v>
      </c>
      <c r="GY69" s="12">
        <f t="shared" si="51"/>
        <v>0</v>
      </c>
      <c r="GZ69" s="12">
        <f t="shared" si="51"/>
        <v>0</v>
      </c>
      <c r="HA69" s="12">
        <f t="shared" si="51"/>
        <v>0</v>
      </c>
      <c r="HB69" s="12">
        <f t="shared" si="51"/>
        <v>0</v>
      </c>
      <c r="HC69" s="12">
        <f t="shared" si="51"/>
        <v>0</v>
      </c>
      <c r="HD69" s="12">
        <f t="shared" si="51"/>
        <v>0</v>
      </c>
      <c r="HE69" s="12">
        <f t="shared" si="51"/>
        <v>0</v>
      </c>
      <c r="HF69" s="12">
        <f t="shared" si="51"/>
        <v>0</v>
      </c>
      <c r="HG69" s="12">
        <f t="shared" si="51"/>
        <v>0</v>
      </c>
      <c r="HH69" s="12">
        <f t="shared" si="51"/>
        <v>0</v>
      </c>
      <c r="HI69" s="12">
        <f t="shared" si="51"/>
        <v>0</v>
      </c>
      <c r="HJ69" s="12">
        <f t="shared" si="51"/>
        <v>0</v>
      </c>
    </row>
    <row r="70" spans="1:218" x14ac:dyDescent="0.2">
      <c r="B70" s="30" t="s">
        <v>36</v>
      </c>
      <c r="C70" s="11"/>
      <c r="D70" s="11"/>
      <c r="E70" s="12" t="str">
        <f t="shared" ref="E70:BP70" si="52">IFERROR(E61/(SUM(E$61:E$65)-E$65),"")</f>
        <v/>
      </c>
      <c r="F70" s="12" t="str">
        <f t="shared" si="52"/>
        <v/>
      </c>
      <c r="G70" s="12" t="str">
        <f t="shared" si="52"/>
        <v/>
      </c>
      <c r="H70" s="12" t="str">
        <f t="shared" si="52"/>
        <v/>
      </c>
      <c r="I70" s="12" t="str">
        <f t="shared" si="52"/>
        <v/>
      </c>
      <c r="J70" s="12" t="str">
        <f t="shared" si="52"/>
        <v/>
      </c>
      <c r="K70" s="12" t="str">
        <f t="shared" si="52"/>
        <v/>
      </c>
      <c r="L70" s="12" t="str">
        <f t="shared" si="52"/>
        <v/>
      </c>
      <c r="M70" s="12" t="str">
        <f t="shared" si="52"/>
        <v/>
      </c>
      <c r="N70" s="12" t="str">
        <f t="shared" si="52"/>
        <v/>
      </c>
      <c r="O70" s="12" t="str">
        <f t="shared" si="52"/>
        <v/>
      </c>
      <c r="P70" s="12" t="str">
        <f t="shared" si="52"/>
        <v/>
      </c>
      <c r="Q70" s="12" t="str">
        <f t="shared" si="52"/>
        <v/>
      </c>
      <c r="R70" s="12" t="str">
        <f t="shared" si="52"/>
        <v/>
      </c>
      <c r="S70" s="12" t="str">
        <f t="shared" si="52"/>
        <v/>
      </c>
      <c r="T70" s="12" t="str">
        <f t="shared" si="52"/>
        <v/>
      </c>
      <c r="U70" s="12" t="str">
        <f t="shared" si="52"/>
        <v/>
      </c>
      <c r="V70" s="12" t="str">
        <f t="shared" si="52"/>
        <v/>
      </c>
      <c r="W70" s="12" t="str">
        <f t="shared" si="52"/>
        <v/>
      </c>
      <c r="X70" s="12">
        <f t="shared" si="52"/>
        <v>0.10383499046800204</v>
      </c>
      <c r="Y70" s="12">
        <f t="shared" si="52"/>
        <v>0.11453580474889663</v>
      </c>
      <c r="Z70" s="12">
        <f t="shared" si="52"/>
        <v>0.13312090672004581</v>
      </c>
      <c r="AA70" s="12" t="str">
        <f t="shared" si="52"/>
        <v/>
      </c>
      <c r="AB70" s="12" t="str">
        <f t="shared" si="52"/>
        <v/>
      </c>
      <c r="AC70" s="12" t="str">
        <f t="shared" si="52"/>
        <v/>
      </c>
      <c r="AD70" s="12" t="str">
        <f t="shared" si="52"/>
        <v/>
      </c>
      <c r="AE70" s="12" t="str">
        <f t="shared" si="52"/>
        <v/>
      </c>
      <c r="AF70" s="12" t="str">
        <f t="shared" si="52"/>
        <v/>
      </c>
      <c r="AG70" s="12" t="str">
        <f t="shared" si="52"/>
        <v/>
      </c>
      <c r="AH70" s="12" t="str">
        <f t="shared" si="52"/>
        <v/>
      </c>
      <c r="AI70" s="12" t="str">
        <f t="shared" si="52"/>
        <v/>
      </c>
      <c r="AJ70" s="12" t="str">
        <f t="shared" si="52"/>
        <v/>
      </c>
      <c r="AK70" s="12" t="str">
        <f t="shared" si="52"/>
        <v/>
      </c>
      <c r="AL70" s="12" t="str">
        <f t="shared" si="52"/>
        <v/>
      </c>
      <c r="AM70" s="12" t="str">
        <f t="shared" si="52"/>
        <v/>
      </c>
      <c r="AN70" s="12" t="str">
        <f t="shared" si="52"/>
        <v/>
      </c>
      <c r="AO70" s="12" t="str">
        <f t="shared" si="52"/>
        <v/>
      </c>
      <c r="AP70" s="12" t="str">
        <f t="shared" si="52"/>
        <v/>
      </c>
      <c r="AQ70" s="12" t="str">
        <f t="shared" si="52"/>
        <v/>
      </c>
      <c r="AR70" s="12" t="str">
        <f t="shared" si="52"/>
        <v/>
      </c>
      <c r="AS70" s="12" t="str">
        <f t="shared" si="52"/>
        <v/>
      </c>
      <c r="AT70" s="12" t="str">
        <f t="shared" si="52"/>
        <v/>
      </c>
      <c r="AU70" s="12" t="str">
        <f t="shared" si="52"/>
        <v/>
      </c>
      <c r="AV70" s="12" t="str">
        <f t="shared" si="52"/>
        <v/>
      </c>
      <c r="AW70" s="12" t="str">
        <f t="shared" si="52"/>
        <v/>
      </c>
      <c r="AX70" s="12" t="str">
        <f t="shared" si="52"/>
        <v/>
      </c>
      <c r="AY70" s="12" t="str">
        <f t="shared" si="52"/>
        <v/>
      </c>
      <c r="AZ70" s="12" t="str">
        <f t="shared" si="52"/>
        <v/>
      </c>
      <c r="BA70" s="12" t="str">
        <f t="shared" si="52"/>
        <v/>
      </c>
      <c r="BB70" s="12" t="str">
        <f t="shared" si="52"/>
        <v/>
      </c>
      <c r="BC70" s="12" t="str">
        <f t="shared" si="52"/>
        <v/>
      </c>
      <c r="BD70" s="12" t="str">
        <f t="shared" si="52"/>
        <v/>
      </c>
      <c r="BE70" s="12" t="str">
        <f t="shared" si="52"/>
        <v/>
      </c>
      <c r="BF70" s="12" t="str">
        <f t="shared" si="52"/>
        <v/>
      </c>
      <c r="BG70" s="12" t="str">
        <f t="shared" si="52"/>
        <v/>
      </c>
      <c r="BH70" s="12" t="str">
        <f t="shared" si="52"/>
        <v/>
      </c>
      <c r="BI70" s="12" t="str">
        <f t="shared" si="52"/>
        <v/>
      </c>
      <c r="BJ70" s="12" t="str">
        <f t="shared" si="52"/>
        <v/>
      </c>
      <c r="BK70" s="12" t="str">
        <f t="shared" si="52"/>
        <v/>
      </c>
      <c r="BL70" s="12" t="str">
        <f t="shared" si="52"/>
        <v/>
      </c>
      <c r="BM70" s="12" t="str">
        <f t="shared" si="52"/>
        <v/>
      </c>
      <c r="BN70" s="12" t="str">
        <f t="shared" si="52"/>
        <v/>
      </c>
      <c r="BO70" s="12" t="str">
        <f t="shared" si="52"/>
        <v/>
      </c>
      <c r="BP70" s="12" t="str">
        <f t="shared" si="52"/>
        <v/>
      </c>
      <c r="BQ70" s="12" t="str">
        <f t="shared" ref="BQ70:EB70" si="53">IFERROR(BQ61/(SUM(BQ$61:BQ$65)-BQ$65),"")</f>
        <v/>
      </c>
      <c r="BR70" s="12" t="str">
        <f t="shared" si="53"/>
        <v/>
      </c>
      <c r="BS70" s="12" t="str">
        <f t="shared" si="53"/>
        <v/>
      </c>
      <c r="BT70" s="12" t="str">
        <f t="shared" si="53"/>
        <v/>
      </c>
      <c r="BU70" s="12" t="str">
        <f t="shared" si="53"/>
        <v/>
      </c>
      <c r="BV70" s="12" t="str">
        <f t="shared" si="53"/>
        <v/>
      </c>
      <c r="BW70" s="12" t="str">
        <f t="shared" si="53"/>
        <v/>
      </c>
      <c r="BX70" s="12" t="str">
        <f t="shared" si="53"/>
        <v/>
      </c>
      <c r="BY70" s="12" t="str">
        <f t="shared" si="53"/>
        <v/>
      </c>
      <c r="BZ70" s="12" t="str">
        <f t="shared" si="53"/>
        <v/>
      </c>
      <c r="CA70" s="12" t="str">
        <f t="shared" si="53"/>
        <v/>
      </c>
      <c r="CB70" s="12" t="str">
        <f t="shared" si="53"/>
        <v/>
      </c>
      <c r="CC70" s="12" t="str">
        <f t="shared" si="53"/>
        <v/>
      </c>
      <c r="CD70" s="12" t="str">
        <f t="shared" si="53"/>
        <v/>
      </c>
      <c r="CE70" s="12" t="str">
        <f t="shared" si="53"/>
        <v/>
      </c>
      <c r="CF70" s="12" t="str">
        <f t="shared" si="53"/>
        <v/>
      </c>
      <c r="CG70" s="12" t="str">
        <f t="shared" si="53"/>
        <v/>
      </c>
      <c r="CH70" s="12" t="str">
        <f t="shared" si="53"/>
        <v/>
      </c>
      <c r="CI70" s="12" t="str">
        <f t="shared" si="53"/>
        <v/>
      </c>
      <c r="CJ70" s="12" t="str">
        <f t="shared" si="53"/>
        <v/>
      </c>
      <c r="CK70" s="12" t="str">
        <f t="shared" si="53"/>
        <v/>
      </c>
      <c r="CL70" s="12" t="str">
        <f t="shared" si="53"/>
        <v/>
      </c>
      <c r="CM70" s="12" t="str">
        <f t="shared" si="53"/>
        <v/>
      </c>
      <c r="CN70" s="12">
        <f t="shared" si="53"/>
        <v>0.14401440696580867</v>
      </c>
      <c r="CO70" s="12">
        <f t="shared" si="53"/>
        <v>0.14033384274752966</v>
      </c>
      <c r="CP70" s="12">
        <f t="shared" si="53"/>
        <v>0.13463824155090659</v>
      </c>
      <c r="CQ70" s="12">
        <f t="shared" si="53"/>
        <v>0.15753012506590999</v>
      </c>
      <c r="CR70" s="12" t="str">
        <f t="shared" si="53"/>
        <v/>
      </c>
      <c r="CS70" s="12" t="str">
        <f t="shared" si="53"/>
        <v/>
      </c>
      <c r="CT70" s="12" t="str">
        <f t="shared" si="53"/>
        <v/>
      </c>
      <c r="CU70" s="12" t="str">
        <f t="shared" si="53"/>
        <v/>
      </c>
      <c r="CV70" s="12" t="str">
        <f t="shared" si="53"/>
        <v/>
      </c>
      <c r="CW70" s="12" t="str">
        <f t="shared" si="53"/>
        <v/>
      </c>
      <c r="CX70" s="12" t="str">
        <f t="shared" si="53"/>
        <v/>
      </c>
      <c r="CY70" s="12" t="str">
        <f t="shared" si="53"/>
        <v/>
      </c>
      <c r="CZ70" s="12" t="str">
        <f t="shared" si="53"/>
        <v/>
      </c>
      <c r="DA70" s="12" t="str">
        <f t="shared" si="53"/>
        <v/>
      </c>
      <c r="DB70" s="12" t="str">
        <f t="shared" si="53"/>
        <v/>
      </c>
      <c r="DC70" s="12" t="str">
        <f t="shared" si="53"/>
        <v/>
      </c>
      <c r="DD70" s="12" t="str">
        <f t="shared" si="53"/>
        <v/>
      </c>
      <c r="DE70" s="12" t="str">
        <f t="shared" si="53"/>
        <v/>
      </c>
      <c r="DF70" s="12" t="str">
        <f t="shared" si="53"/>
        <v/>
      </c>
      <c r="DG70" s="12" t="str">
        <f t="shared" si="53"/>
        <v/>
      </c>
      <c r="DH70" s="12" t="str">
        <f t="shared" si="53"/>
        <v/>
      </c>
      <c r="DI70" s="12" t="str">
        <f t="shared" si="53"/>
        <v/>
      </c>
      <c r="DJ70" s="12" t="str">
        <f t="shared" si="53"/>
        <v/>
      </c>
      <c r="DK70" s="12" t="str">
        <f t="shared" si="53"/>
        <v/>
      </c>
      <c r="DL70" s="12" t="str">
        <f t="shared" si="53"/>
        <v/>
      </c>
      <c r="DM70" s="12" t="str">
        <f t="shared" si="53"/>
        <v/>
      </c>
      <c r="DN70" s="12" t="str">
        <f t="shared" si="53"/>
        <v/>
      </c>
      <c r="DO70" s="12" t="str">
        <f t="shared" si="53"/>
        <v/>
      </c>
      <c r="DP70" s="12" t="str">
        <f t="shared" si="53"/>
        <v/>
      </c>
      <c r="DQ70" s="12" t="str">
        <f t="shared" si="53"/>
        <v/>
      </c>
      <c r="DR70" s="12" t="str">
        <f t="shared" si="53"/>
        <v/>
      </c>
      <c r="DS70" s="12" t="str">
        <f t="shared" si="53"/>
        <v/>
      </c>
      <c r="DT70" s="12" t="str">
        <f t="shared" si="53"/>
        <v/>
      </c>
      <c r="DU70" s="12" t="str">
        <f t="shared" si="53"/>
        <v/>
      </c>
      <c r="DV70" s="12" t="str">
        <f t="shared" si="53"/>
        <v/>
      </c>
      <c r="DW70" s="12" t="str">
        <f t="shared" si="53"/>
        <v/>
      </c>
      <c r="DX70" s="12" t="str">
        <f t="shared" si="53"/>
        <v/>
      </c>
      <c r="DY70" s="12" t="str">
        <f t="shared" si="53"/>
        <v/>
      </c>
      <c r="DZ70" s="12" t="str">
        <f t="shared" si="53"/>
        <v/>
      </c>
      <c r="EA70" s="12" t="str">
        <f t="shared" si="53"/>
        <v/>
      </c>
      <c r="EB70" s="12" t="str">
        <f t="shared" si="53"/>
        <v/>
      </c>
      <c r="EC70" s="12" t="str">
        <f t="shared" ref="EC70:GN70" si="54">IFERROR(EC61/(SUM(EC$61:EC$65)-EC$65),"")</f>
        <v/>
      </c>
      <c r="ED70" s="12" t="str">
        <f t="shared" si="54"/>
        <v/>
      </c>
      <c r="EE70" s="12" t="str">
        <f t="shared" si="54"/>
        <v/>
      </c>
      <c r="EF70" s="12" t="str">
        <f t="shared" si="54"/>
        <v/>
      </c>
      <c r="EG70" s="12" t="str">
        <f t="shared" si="54"/>
        <v/>
      </c>
      <c r="EH70" s="12" t="str">
        <f t="shared" si="54"/>
        <v/>
      </c>
      <c r="EI70" s="12" t="str">
        <f t="shared" si="54"/>
        <v/>
      </c>
      <c r="EJ70" s="12" t="str">
        <f t="shared" si="54"/>
        <v/>
      </c>
      <c r="EK70" s="12" t="str">
        <f t="shared" si="54"/>
        <v/>
      </c>
      <c r="EL70" s="12" t="str">
        <f t="shared" si="54"/>
        <v/>
      </c>
      <c r="EM70" s="12" t="str">
        <f t="shared" si="54"/>
        <v/>
      </c>
      <c r="EN70" s="12" t="str">
        <f t="shared" si="54"/>
        <v/>
      </c>
      <c r="EO70" s="12" t="str">
        <f t="shared" si="54"/>
        <v/>
      </c>
      <c r="EP70" s="12" t="str">
        <f t="shared" si="54"/>
        <v/>
      </c>
      <c r="EQ70" s="12" t="str">
        <f t="shared" si="54"/>
        <v/>
      </c>
      <c r="ER70" s="12" t="str">
        <f t="shared" si="54"/>
        <v/>
      </c>
      <c r="ES70" s="12" t="str">
        <f t="shared" si="54"/>
        <v/>
      </c>
      <c r="ET70" s="12" t="str">
        <f t="shared" si="54"/>
        <v/>
      </c>
      <c r="EU70" s="12" t="str">
        <f t="shared" si="54"/>
        <v/>
      </c>
      <c r="EV70" s="12" t="str">
        <f t="shared" si="54"/>
        <v/>
      </c>
      <c r="EW70" s="12" t="str">
        <f t="shared" si="54"/>
        <v/>
      </c>
      <c r="EX70" s="12" t="str">
        <f t="shared" si="54"/>
        <v/>
      </c>
      <c r="EY70" s="12" t="str">
        <f t="shared" si="54"/>
        <v/>
      </c>
      <c r="EZ70" s="12" t="str">
        <f t="shared" si="54"/>
        <v/>
      </c>
      <c r="FA70" s="12" t="str">
        <f t="shared" si="54"/>
        <v/>
      </c>
      <c r="FB70" s="12" t="str">
        <f t="shared" si="54"/>
        <v/>
      </c>
      <c r="FC70" s="12" t="str">
        <f t="shared" si="54"/>
        <v/>
      </c>
      <c r="FD70" s="12" t="str">
        <f t="shared" si="54"/>
        <v/>
      </c>
      <c r="FE70" s="12" t="str">
        <f t="shared" si="54"/>
        <v/>
      </c>
      <c r="FF70" s="12" t="str">
        <f t="shared" si="54"/>
        <v/>
      </c>
      <c r="FG70" s="12" t="str">
        <f t="shared" si="54"/>
        <v/>
      </c>
      <c r="FH70" s="12" t="str">
        <f t="shared" si="54"/>
        <v/>
      </c>
      <c r="FI70" s="12" t="str">
        <f t="shared" si="54"/>
        <v/>
      </c>
      <c r="FJ70" s="12" t="str">
        <f t="shared" si="54"/>
        <v/>
      </c>
      <c r="FK70" s="12" t="str">
        <f t="shared" si="54"/>
        <v/>
      </c>
      <c r="FL70" s="12" t="str">
        <f t="shared" si="54"/>
        <v/>
      </c>
      <c r="FM70" s="12" t="str">
        <f t="shared" si="54"/>
        <v/>
      </c>
      <c r="FN70" s="12">
        <f t="shared" si="54"/>
        <v>5.620943731522788E-2</v>
      </c>
      <c r="FO70" s="12" t="str">
        <f t="shared" si="54"/>
        <v/>
      </c>
      <c r="FP70" s="12">
        <f t="shared" si="54"/>
        <v>3.5398160081324945E-2</v>
      </c>
      <c r="FQ70" s="12">
        <f t="shared" si="54"/>
        <v>3.4527774458438985E-2</v>
      </c>
      <c r="FR70" s="12">
        <f t="shared" si="54"/>
        <v>3.469040000383463E-2</v>
      </c>
      <c r="FS70" s="12">
        <f t="shared" si="54"/>
        <v>3.5194295651988936E-2</v>
      </c>
      <c r="FT70" s="12">
        <f t="shared" si="54"/>
        <v>3.5516553141704189E-2</v>
      </c>
      <c r="FU70" s="12">
        <f t="shared" si="54"/>
        <v>3.5679803188461499E-2</v>
      </c>
      <c r="FV70" s="12" t="str">
        <f t="shared" si="54"/>
        <v/>
      </c>
      <c r="FW70" s="12" t="str">
        <f t="shared" si="54"/>
        <v/>
      </c>
      <c r="FX70" s="12" t="str">
        <f t="shared" si="54"/>
        <v/>
      </c>
      <c r="FY70" s="12" t="str">
        <f t="shared" si="54"/>
        <v/>
      </c>
      <c r="FZ70" s="12" t="str">
        <f t="shared" si="54"/>
        <v/>
      </c>
      <c r="GA70" s="12" t="str">
        <f t="shared" si="54"/>
        <v/>
      </c>
      <c r="GB70" s="12" t="str">
        <f t="shared" si="54"/>
        <v/>
      </c>
      <c r="GC70" s="12" t="str">
        <f t="shared" si="54"/>
        <v/>
      </c>
      <c r="GD70" s="12" t="str">
        <f t="shared" si="54"/>
        <v/>
      </c>
      <c r="GE70" s="12" t="str">
        <f t="shared" si="54"/>
        <v/>
      </c>
      <c r="GF70" s="12" t="str">
        <f t="shared" si="54"/>
        <v/>
      </c>
      <c r="GG70" s="12" t="str">
        <f t="shared" si="54"/>
        <v/>
      </c>
      <c r="GH70" s="12" t="str">
        <f t="shared" si="54"/>
        <v/>
      </c>
      <c r="GI70" s="12" t="str">
        <f t="shared" si="54"/>
        <v/>
      </c>
      <c r="GJ70" s="12" t="str">
        <f t="shared" si="54"/>
        <v/>
      </c>
      <c r="GK70" s="12" t="str">
        <f t="shared" si="54"/>
        <v/>
      </c>
      <c r="GL70" s="12" t="str">
        <f t="shared" si="54"/>
        <v/>
      </c>
      <c r="GM70" s="12" t="str">
        <f t="shared" si="54"/>
        <v/>
      </c>
      <c r="GN70" s="12" t="str">
        <f t="shared" si="54"/>
        <v/>
      </c>
      <c r="GO70" s="12" t="str">
        <f t="shared" ref="GO70:HJ70" si="55">IFERROR(GO61/(SUM(GO$61:GO$65)-GO$65),"")</f>
        <v/>
      </c>
      <c r="GP70" s="12" t="str">
        <f t="shared" si="55"/>
        <v/>
      </c>
      <c r="GQ70" s="12" t="str">
        <f t="shared" si="55"/>
        <v/>
      </c>
      <c r="GR70" s="12" t="str">
        <f t="shared" si="55"/>
        <v/>
      </c>
      <c r="GS70" s="12" t="str">
        <f t="shared" si="55"/>
        <v/>
      </c>
      <c r="GT70" s="12" t="str">
        <f t="shared" si="55"/>
        <v/>
      </c>
      <c r="GU70" s="12" t="str">
        <f t="shared" si="55"/>
        <v/>
      </c>
      <c r="GV70" s="12" t="str">
        <f t="shared" si="55"/>
        <v/>
      </c>
      <c r="GW70" s="12" t="str">
        <f t="shared" si="55"/>
        <v/>
      </c>
      <c r="GX70" s="12" t="str">
        <f t="shared" si="55"/>
        <v/>
      </c>
      <c r="GY70" s="12" t="str">
        <f t="shared" si="55"/>
        <v/>
      </c>
      <c r="GZ70" s="12" t="str">
        <f t="shared" si="55"/>
        <v/>
      </c>
      <c r="HA70" s="12" t="str">
        <f t="shared" si="55"/>
        <v/>
      </c>
      <c r="HB70" s="12" t="str">
        <f t="shared" si="55"/>
        <v/>
      </c>
      <c r="HC70" s="12" t="str">
        <f t="shared" si="55"/>
        <v/>
      </c>
      <c r="HD70" s="12" t="str">
        <f t="shared" si="55"/>
        <v/>
      </c>
      <c r="HE70" s="12" t="str">
        <f t="shared" si="55"/>
        <v/>
      </c>
      <c r="HF70" s="12" t="str">
        <f t="shared" si="55"/>
        <v/>
      </c>
      <c r="HG70" s="12" t="str">
        <f t="shared" si="55"/>
        <v/>
      </c>
      <c r="HH70" s="12" t="str">
        <f t="shared" si="55"/>
        <v/>
      </c>
      <c r="HI70" s="12" t="str">
        <f t="shared" si="55"/>
        <v/>
      </c>
      <c r="HJ70" s="12" t="str">
        <f t="shared" si="55"/>
        <v/>
      </c>
    </row>
    <row r="71" spans="1:218" x14ac:dyDescent="0.2">
      <c r="B71" s="30" t="s">
        <v>37</v>
      </c>
      <c r="C71" s="11"/>
      <c r="D71" s="11"/>
      <c r="E71" s="12" t="str">
        <f t="shared" ref="E71:BP71" si="56">IFERROR(E62/(SUM(E$61:E$65)-E$65),"")</f>
        <v/>
      </c>
      <c r="F71" s="12" t="str">
        <f t="shared" si="56"/>
        <v/>
      </c>
      <c r="G71" s="12" t="str">
        <f t="shared" si="56"/>
        <v/>
      </c>
      <c r="H71" s="12" t="str">
        <f t="shared" si="56"/>
        <v/>
      </c>
      <c r="I71" s="12" t="str">
        <f t="shared" si="56"/>
        <v/>
      </c>
      <c r="J71" s="12" t="str">
        <f t="shared" si="56"/>
        <v/>
      </c>
      <c r="K71" s="12" t="str">
        <f t="shared" si="56"/>
        <v/>
      </c>
      <c r="L71" s="12" t="str">
        <f t="shared" si="56"/>
        <v/>
      </c>
      <c r="M71" s="12" t="str">
        <f t="shared" si="56"/>
        <v/>
      </c>
      <c r="N71" s="12" t="str">
        <f t="shared" si="56"/>
        <v/>
      </c>
      <c r="O71" s="12" t="str">
        <f t="shared" si="56"/>
        <v/>
      </c>
      <c r="P71" s="12" t="str">
        <f t="shared" si="56"/>
        <v/>
      </c>
      <c r="Q71" s="12" t="str">
        <f t="shared" si="56"/>
        <v/>
      </c>
      <c r="R71" s="12" t="str">
        <f t="shared" si="56"/>
        <v/>
      </c>
      <c r="S71" s="12" t="str">
        <f t="shared" si="56"/>
        <v/>
      </c>
      <c r="T71" s="12" t="str">
        <f t="shared" si="56"/>
        <v/>
      </c>
      <c r="U71" s="12" t="str">
        <f t="shared" si="56"/>
        <v/>
      </c>
      <c r="V71" s="12" t="str">
        <f t="shared" si="56"/>
        <v/>
      </c>
      <c r="W71" s="12" t="str">
        <f t="shared" si="56"/>
        <v/>
      </c>
      <c r="X71" s="12">
        <f t="shared" si="56"/>
        <v>7.4960195672652913E-2</v>
      </c>
      <c r="Y71" s="12">
        <f t="shared" si="56"/>
        <v>7.4540633681254242E-2</v>
      </c>
      <c r="Z71" s="12">
        <f t="shared" si="56"/>
        <v>7.3910405587405428E-2</v>
      </c>
      <c r="AA71" s="12" t="str">
        <f t="shared" si="56"/>
        <v/>
      </c>
      <c r="AB71" s="12" t="str">
        <f t="shared" si="56"/>
        <v/>
      </c>
      <c r="AC71" s="12" t="str">
        <f t="shared" si="56"/>
        <v/>
      </c>
      <c r="AD71" s="12" t="str">
        <f t="shared" si="56"/>
        <v/>
      </c>
      <c r="AE71" s="12" t="str">
        <f t="shared" si="56"/>
        <v/>
      </c>
      <c r="AF71" s="12" t="str">
        <f t="shared" si="56"/>
        <v/>
      </c>
      <c r="AG71" s="12" t="str">
        <f t="shared" si="56"/>
        <v/>
      </c>
      <c r="AH71" s="12" t="str">
        <f t="shared" si="56"/>
        <v/>
      </c>
      <c r="AI71" s="12" t="str">
        <f t="shared" si="56"/>
        <v/>
      </c>
      <c r="AJ71" s="12" t="str">
        <f t="shared" si="56"/>
        <v/>
      </c>
      <c r="AK71" s="12" t="str">
        <f t="shared" si="56"/>
        <v/>
      </c>
      <c r="AL71" s="12" t="str">
        <f t="shared" si="56"/>
        <v/>
      </c>
      <c r="AM71" s="12" t="str">
        <f t="shared" si="56"/>
        <v/>
      </c>
      <c r="AN71" s="12" t="str">
        <f t="shared" si="56"/>
        <v/>
      </c>
      <c r="AO71" s="12" t="str">
        <f t="shared" si="56"/>
        <v/>
      </c>
      <c r="AP71" s="12" t="str">
        <f t="shared" si="56"/>
        <v/>
      </c>
      <c r="AQ71" s="12" t="str">
        <f t="shared" si="56"/>
        <v/>
      </c>
      <c r="AR71" s="12" t="str">
        <f t="shared" si="56"/>
        <v/>
      </c>
      <c r="AS71" s="12" t="str">
        <f t="shared" si="56"/>
        <v/>
      </c>
      <c r="AT71" s="12" t="str">
        <f t="shared" si="56"/>
        <v/>
      </c>
      <c r="AU71" s="12" t="str">
        <f t="shared" si="56"/>
        <v/>
      </c>
      <c r="AV71" s="12" t="str">
        <f t="shared" si="56"/>
        <v/>
      </c>
      <c r="AW71" s="12" t="str">
        <f t="shared" si="56"/>
        <v/>
      </c>
      <c r="AX71" s="12" t="str">
        <f t="shared" si="56"/>
        <v/>
      </c>
      <c r="AY71" s="12" t="str">
        <f t="shared" si="56"/>
        <v/>
      </c>
      <c r="AZ71" s="12" t="str">
        <f t="shared" si="56"/>
        <v/>
      </c>
      <c r="BA71" s="12" t="str">
        <f t="shared" si="56"/>
        <v/>
      </c>
      <c r="BB71" s="12" t="str">
        <f t="shared" si="56"/>
        <v/>
      </c>
      <c r="BC71" s="12" t="str">
        <f t="shared" si="56"/>
        <v/>
      </c>
      <c r="BD71" s="12" t="str">
        <f t="shared" si="56"/>
        <v/>
      </c>
      <c r="BE71" s="12" t="str">
        <f t="shared" si="56"/>
        <v/>
      </c>
      <c r="BF71" s="12" t="str">
        <f t="shared" si="56"/>
        <v/>
      </c>
      <c r="BG71" s="12" t="str">
        <f t="shared" si="56"/>
        <v/>
      </c>
      <c r="BH71" s="12" t="str">
        <f t="shared" si="56"/>
        <v/>
      </c>
      <c r="BI71" s="12" t="str">
        <f t="shared" si="56"/>
        <v/>
      </c>
      <c r="BJ71" s="12" t="str">
        <f t="shared" si="56"/>
        <v/>
      </c>
      <c r="BK71" s="12" t="str">
        <f t="shared" si="56"/>
        <v/>
      </c>
      <c r="BL71" s="12" t="str">
        <f t="shared" si="56"/>
        <v/>
      </c>
      <c r="BM71" s="12" t="str">
        <f t="shared" si="56"/>
        <v/>
      </c>
      <c r="BN71" s="12" t="str">
        <f t="shared" si="56"/>
        <v/>
      </c>
      <c r="BO71" s="12" t="str">
        <f t="shared" si="56"/>
        <v/>
      </c>
      <c r="BP71" s="12" t="str">
        <f t="shared" si="56"/>
        <v/>
      </c>
      <c r="BQ71" s="12" t="str">
        <f t="shared" ref="BQ71:EB71" si="57">IFERROR(BQ62/(SUM(BQ$61:BQ$65)-BQ$65),"")</f>
        <v/>
      </c>
      <c r="BR71" s="12" t="str">
        <f t="shared" si="57"/>
        <v/>
      </c>
      <c r="BS71" s="12" t="str">
        <f t="shared" si="57"/>
        <v/>
      </c>
      <c r="BT71" s="12" t="str">
        <f t="shared" si="57"/>
        <v/>
      </c>
      <c r="BU71" s="12" t="str">
        <f t="shared" si="57"/>
        <v/>
      </c>
      <c r="BV71" s="12" t="str">
        <f t="shared" si="57"/>
        <v/>
      </c>
      <c r="BW71" s="12" t="str">
        <f t="shared" si="57"/>
        <v/>
      </c>
      <c r="BX71" s="12" t="str">
        <f t="shared" si="57"/>
        <v/>
      </c>
      <c r="BY71" s="12" t="str">
        <f t="shared" si="57"/>
        <v/>
      </c>
      <c r="BZ71" s="12" t="str">
        <f t="shared" si="57"/>
        <v/>
      </c>
      <c r="CA71" s="12" t="str">
        <f t="shared" si="57"/>
        <v/>
      </c>
      <c r="CB71" s="12" t="str">
        <f t="shared" si="57"/>
        <v/>
      </c>
      <c r="CC71" s="12" t="str">
        <f t="shared" si="57"/>
        <v/>
      </c>
      <c r="CD71" s="12" t="str">
        <f t="shared" si="57"/>
        <v/>
      </c>
      <c r="CE71" s="12" t="str">
        <f t="shared" si="57"/>
        <v/>
      </c>
      <c r="CF71" s="12" t="str">
        <f t="shared" si="57"/>
        <v/>
      </c>
      <c r="CG71" s="12" t="str">
        <f t="shared" si="57"/>
        <v/>
      </c>
      <c r="CH71" s="12" t="str">
        <f t="shared" si="57"/>
        <v/>
      </c>
      <c r="CI71" s="12" t="str">
        <f t="shared" si="57"/>
        <v/>
      </c>
      <c r="CJ71" s="12" t="str">
        <f t="shared" si="57"/>
        <v/>
      </c>
      <c r="CK71" s="12" t="str">
        <f t="shared" si="57"/>
        <v/>
      </c>
      <c r="CL71" s="12" t="str">
        <f t="shared" si="57"/>
        <v/>
      </c>
      <c r="CM71" s="12" t="str">
        <f t="shared" si="57"/>
        <v/>
      </c>
      <c r="CN71" s="12">
        <f t="shared" si="57"/>
        <v>7.1127408665175584E-2</v>
      </c>
      <c r="CO71" s="12">
        <f t="shared" si="57"/>
        <v>7.6776608871664959E-2</v>
      </c>
      <c r="CP71" s="12">
        <f t="shared" si="57"/>
        <v>7.3156069315451114E-2</v>
      </c>
      <c r="CQ71" s="12">
        <f t="shared" si="57"/>
        <v>7.0833972644268814E-2</v>
      </c>
      <c r="CR71" s="12" t="str">
        <f t="shared" si="57"/>
        <v/>
      </c>
      <c r="CS71" s="12" t="str">
        <f t="shared" si="57"/>
        <v/>
      </c>
      <c r="CT71" s="12" t="str">
        <f t="shared" si="57"/>
        <v/>
      </c>
      <c r="CU71" s="12" t="str">
        <f t="shared" si="57"/>
        <v/>
      </c>
      <c r="CV71" s="12" t="str">
        <f t="shared" si="57"/>
        <v/>
      </c>
      <c r="CW71" s="12" t="str">
        <f t="shared" si="57"/>
        <v/>
      </c>
      <c r="CX71" s="12" t="str">
        <f t="shared" si="57"/>
        <v/>
      </c>
      <c r="CY71" s="12" t="str">
        <f t="shared" si="57"/>
        <v/>
      </c>
      <c r="CZ71" s="12" t="str">
        <f t="shared" si="57"/>
        <v/>
      </c>
      <c r="DA71" s="12" t="str">
        <f t="shared" si="57"/>
        <v/>
      </c>
      <c r="DB71" s="12" t="str">
        <f t="shared" si="57"/>
        <v/>
      </c>
      <c r="DC71" s="12" t="str">
        <f t="shared" si="57"/>
        <v/>
      </c>
      <c r="DD71" s="12" t="str">
        <f t="shared" si="57"/>
        <v/>
      </c>
      <c r="DE71" s="12" t="str">
        <f t="shared" si="57"/>
        <v/>
      </c>
      <c r="DF71" s="12" t="str">
        <f t="shared" si="57"/>
        <v/>
      </c>
      <c r="DG71" s="12" t="str">
        <f t="shared" si="57"/>
        <v/>
      </c>
      <c r="DH71" s="12" t="str">
        <f t="shared" si="57"/>
        <v/>
      </c>
      <c r="DI71" s="12" t="str">
        <f t="shared" si="57"/>
        <v/>
      </c>
      <c r="DJ71" s="12" t="str">
        <f t="shared" si="57"/>
        <v/>
      </c>
      <c r="DK71" s="12" t="str">
        <f t="shared" si="57"/>
        <v/>
      </c>
      <c r="DL71" s="12" t="str">
        <f t="shared" si="57"/>
        <v/>
      </c>
      <c r="DM71" s="12" t="str">
        <f t="shared" si="57"/>
        <v/>
      </c>
      <c r="DN71" s="12" t="str">
        <f t="shared" si="57"/>
        <v/>
      </c>
      <c r="DO71" s="12" t="str">
        <f t="shared" si="57"/>
        <v/>
      </c>
      <c r="DP71" s="12" t="str">
        <f t="shared" si="57"/>
        <v/>
      </c>
      <c r="DQ71" s="12" t="str">
        <f t="shared" si="57"/>
        <v/>
      </c>
      <c r="DR71" s="12" t="str">
        <f t="shared" si="57"/>
        <v/>
      </c>
      <c r="DS71" s="12" t="str">
        <f t="shared" si="57"/>
        <v/>
      </c>
      <c r="DT71" s="12" t="str">
        <f t="shared" si="57"/>
        <v/>
      </c>
      <c r="DU71" s="12" t="str">
        <f t="shared" si="57"/>
        <v/>
      </c>
      <c r="DV71" s="12" t="str">
        <f t="shared" si="57"/>
        <v/>
      </c>
      <c r="DW71" s="12" t="str">
        <f t="shared" si="57"/>
        <v/>
      </c>
      <c r="DX71" s="12" t="str">
        <f t="shared" si="57"/>
        <v/>
      </c>
      <c r="DY71" s="12" t="str">
        <f t="shared" si="57"/>
        <v/>
      </c>
      <c r="DZ71" s="12" t="str">
        <f t="shared" si="57"/>
        <v/>
      </c>
      <c r="EA71" s="12" t="str">
        <f t="shared" si="57"/>
        <v/>
      </c>
      <c r="EB71" s="12" t="str">
        <f t="shared" si="57"/>
        <v/>
      </c>
      <c r="EC71" s="12" t="str">
        <f t="shared" ref="EC71:GN71" si="58">IFERROR(EC62/(SUM(EC$61:EC$65)-EC$65),"")</f>
        <v/>
      </c>
      <c r="ED71" s="12" t="str">
        <f t="shared" si="58"/>
        <v/>
      </c>
      <c r="EE71" s="12" t="str">
        <f t="shared" si="58"/>
        <v/>
      </c>
      <c r="EF71" s="12" t="str">
        <f t="shared" si="58"/>
        <v/>
      </c>
      <c r="EG71" s="12" t="str">
        <f t="shared" si="58"/>
        <v/>
      </c>
      <c r="EH71" s="12" t="str">
        <f t="shared" si="58"/>
        <v/>
      </c>
      <c r="EI71" s="12" t="str">
        <f t="shared" si="58"/>
        <v/>
      </c>
      <c r="EJ71" s="12" t="str">
        <f t="shared" si="58"/>
        <v/>
      </c>
      <c r="EK71" s="12" t="str">
        <f t="shared" si="58"/>
        <v/>
      </c>
      <c r="EL71" s="12" t="str">
        <f t="shared" si="58"/>
        <v/>
      </c>
      <c r="EM71" s="12" t="str">
        <f t="shared" si="58"/>
        <v/>
      </c>
      <c r="EN71" s="12" t="str">
        <f t="shared" si="58"/>
        <v/>
      </c>
      <c r="EO71" s="12" t="str">
        <f t="shared" si="58"/>
        <v/>
      </c>
      <c r="EP71" s="12" t="str">
        <f t="shared" si="58"/>
        <v/>
      </c>
      <c r="EQ71" s="12" t="str">
        <f t="shared" si="58"/>
        <v/>
      </c>
      <c r="ER71" s="12" t="str">
        <f t="shared" si="58"/>
        <v/>
      </c>
      <c r="ES71" s="12" t="str">
        <f t="shared" si="58"/>
        <v/>
      </c>
      <c r="ET71" s="12" t="str">
        <f t="shared" si="58"/>
        <v/>
      </c>
      <c r="EU71" s="12" t="str">
        <f t="shared" si="58"/>
        <v/>
      </c>
      <c r="EV71" s="12" t="str">
        <f t="shared" si="58"/>
        <v/>
      </c>
      <c r="EW71" s="12" t="str">
        <f t="shared" si="58"/>
        <v/>
      </c>
      <c r="EX71" s="12" t="str">
        <f t="shared" si="58"/>
        <v/>
      </c>
      <c r="EY71" s="12" t="str">
        <f t="shared" si="58"/>
        <v/>
      </c>
      <c r="EZ71" s="12" t="str">
        <f t="shared" si="58"/>
        <v/>
      </c>
      <c r="FA71" s="12" t="str">
        <f t="shared" si="58"/>
        <v/>
      </c>
      <c r="FB71" s="12" t="str">
        <f t="shared" si="58"/>
        <v/>
      </c>
      <c r="FC71" s="12" t="str">
        <f t="shared" si="58"/>
        <v/>
      </c>
      <c r="FD71" s="12" t="str">
        <f t="shared" si="58"/>
        <v/>
      </c>
      <c r="FE71" s="12" t="str">
        <f t="shared" si="58"/>
        <v/>
      </c>
      <c r="FF71" s="12" t="str">
        <f t="shared" si="58"/>
        <v/>
      </c>
      <c r="FG71" s="12" t="str">
        <f t="shared" si="58"/>
        <v/>
      </c>
      <c r="FH71" s="12" t="str">
        <f t="shared" si="58"/>
        <v/>
      </c>
      <c r="FI71" s="12" t="str">
        <f t="shared" si="58"/>
        <v/>
      </c>
      <c r="FJ71" s="12" t="str">
        <f t="shared" si="58"/>
        <v/>
      </c>
      <c r="FK71" s="12" t="str">
        <f t="shared" si="58"/>
        <v/>
      </c>
      <c r="FL71" s="12" t="str">
        <f t="shared" si="58"/>
        <v/>
      </c>
      <c r="FM71" s="12" t="str">
        <f t="shared" si="58"/>
        <v/>
      </c>
      <c r="FN71" s="12">
        <f t="shared" si="58"/>
        <v>6.9610681920570253E-2</v>
      </c>
      <c r="FO71" s="12" t="str">
        <f t="shared" si="58"/>
        <v/>
      </c>
      <c r="FP71" s="12">
        <f t="shared" si="58"/>
        <v>6.9204721759931948E-2</v>
      </c>
      <c r="FQ71" s="12">
        <f t="shared" si="58"/>
        <v>6.9225792507358663E-2</v>
      </c>
      <c r="FR71" s="12">
        <f t="shared" si="58"/>
        <v>6.9118256692127442E-2</v>
      </c>
      <c r="FS71" s="12">
        <f t="shared" si="58"/>
        <v>6.9153508171830178E-2</v>
      </c>
      <c r="FT71" s="12">
        <f t="shared" si="58"/>
        <v>6.8941205885790433E-2</v>
      </c>
      <c r="FU71" s="12">
        <f t="shared" si="58"/>
        <v>6.9029601651062394E-2</v>
      </c>
      <c r="FV71" s="12" t="str">
        <f t="shared" si="58"/>
        <v/>
      </c>
      <c r="FW71" s="12" t="str">
        <f t="shared" si="58"/>
        <v/>
      </c>
      <c r="FX71" s="12" t="str">
        <f t="shared" si="58"/>
        <v/>
      </c>
      <c r="FY71" s="12" t="str">
        <f t="shared" si="58"/>
        <v/>
      </c>
      <c r="FZ71" s="12" t="str">
        <f t="shared" si="58"/>
        <v/>
      </c>
      <c r="GA71" s="12" t="str">
        <f t="shared" si="58"/>
        <v/>
      </c>
      <c r="GB71" s="12" t="str">
        <f t="shared" si="58"/>
        <v/>
      </c>
      <c r="GC71" s="12" t="str">
        <f t="shared" si="58"/>
        <v/>
      </c>
      <c r="GD71" s="12" t="str">
        <f t="shared" si="58"/>
        <v/>
      </c>
      <c r="GE71" s="12" t="str">
        <f t="shared" si="58"/>
        <v/>
      </c>
      <c r="GF71" s="12" t="str">
        <f t="shared" si="58"/>
        <v/>
      </c>
      <c r="GG71" s="12" t="str">
        <f t="shared" si="58"/>
        <v/>
      </c>
      <c r="GH71" s="12" t="str">
        <f t="shared" si="58"/>
        <v/>
      </c>
      <c r="GI71" s="12" t="str">
        <f t="shared" si="58"/>
        <v/>
      </c>
      <c r="GJ71" s="12" t="str">
        <f t="shared" si="58"/>
        <v/>
      </c>
      <c r="GK71" s="12" t="str">
        <f t="shared" si="58"/>
        <v/>
      </c>
      <c r="GL71" s="12" t="str">
        <f t="shared" si="58"/>
        <v/>
      </c>
      <c r="GM71" s="12" t="str">
        <f t="shared" si="58"/>
        <v/>
      </c>
      <c r="GN71" s="12" t="str">
        <f t="shared" si="58"/>
        <v/>
      </c>
      <c r="GO71" s="12" t="str">
        <f t="shared" ref="GO71:HJ71" si="59">IFERROR(GO62/(SUM(GO$61:GO$65)-GO$65),"")</f>
        <v/>
      </c>
      <c r="GP71" s="12" t="str">
        <f t="shared" si="59"/>
        <v/>
      </c>
      <c r="GQ71" s="12" t="str">
        <f t="shared" si="59"/>
        <v/>
      </c>
      <c r="GR71" s="12" t="str">
        <f t="shared" si="59"/>
        <v/>
      </c>
      <c r="GS71" s="12" t="str">
        <f t="shared" si="59"/>
        <v/>
      </c>
      <c r="GT71" s="12" t="str">
        <f t="shared" si="59"/>
        <v/>
      </c>
      <c r="GU71" s="12" t="str">
        <f t="shared" si="59"/>
        <v/>
      </c>
      <c r="GV71" s="12" t="str">
        <f t="shared" si="59"/>
        <v/>
      </c>
      <c r="GW71" s="12" t="str">
        <f t="shared" si="59"/>
        <v/>
      </c>
      <c r="GX71" s="12" t="str">
        <f t="shared" si="59"/>
        <v/>
      </c>
      <c r="GY71" s="12" t="str">
        <f t="shared" si="59"/>
        <v/>
      </c>
      <c r="GZ71" s="12" t="str">
        <f t="shared" si="59"/>
        <v/>
      </c>
      <c r="HA71" s="12" t="str">
        <f t="shared" si="59"/>
        <v/>
      </c>
      <c r="HB71" s="12" t="str">
        <f t="shared" si="59"/>
        <v/>
      </c>
      <c r="HC71" s="12" t="str">
        <f t="shared" si="59"/>
        <v/>
      </c>
      <c r="HD71" s="12" t="str">
        <f t="shared" si="59"/>
        <v/>
      </c>
      <c r="HE71" s="12" t="str">
        <f t="shared" si="59"/>
        <v/>
      </c>
      <c r="HF71" s="12" t="str">
        <f t="shared" si="59"/>
        <v/>
      </c>
      <c r="HG71" s="12" t="str">
        <f t="shared" si="59"/>
        <v/>
      </c>
      <c r="HH71" s="12" t="str">
        <f t="shared" si="59"/>
        <v/>
      </c>
      <c r="HI71" s="12" t="str">
        <f t="shared" si="59"/>
        <v/>
      </c>
      <c r="HJ71" s="12" t="str">
        <f t="shared" si="59"/>
        <v/>
      </c>
    </row>
    <row r="72" spans="1:218" x14ac:dyDescent="0.2">
      <c r="B72" s="30" t="s">
        <v>9</v>
      </c>
      <c r="C72" s="11"/>
      <c r="D72" s="11"/>
      <c r="E72" s="12" t="str">
        <f t="shared" ref="E72:BP72" si="60">IFERROR(E63/(SUM(E$61:E$65)-E$65),"")</f>
        <v/>
      </c>
      <c r="F72" s="12" t="str">
        <f t="shared" si="60"/>
        <v/>
      </c>
      <c r="G72" s="12" t="str">
        <f t="shared" si="60"/>
        <v/>
      </c>
      <c r="H72" s="12" t="str">
        <f t="shared" si="60"/>
        <v/>
      </c>
      <c r="I72" s="12" t="str">
        <f t="shared" si="60"/>
        <v/>
      </c>
      <c r="J72" s="12" t="str">
        <f t="shared" si="60"/>
        <v/>
      </c>
      <c r="K72" s="12" t="str">
        <f t="shared" si="60"/>
        <v/>
      </c>
      <c r="L72" s="12" t="str">
        <f t="shared" si="60"/>
        <v/>
      </c>
      <c r="M72" s="12" t="str">
        <f t="shared" si="60"/>
        <v/>
      </c>
      <c r="N72" s="12" t="str">
        <f t="shared" si="60"/>
        <v/>
      </c>
      <c r="O72" s="12" t="str">
        <f t="shared" si="60"/>
        <v/>
      </c>
      <c r="P72" s="12" t="str">
        <f t="shared" si="60"/>
        <v/>
      </c>
      <c r="Q72" s="12" t="str">
        <f t="shared" si="60"/>
        <v/>
      </c>
      <c r="R72" s="12" t="str">
        <f t="shared" si="60"/>
        <v/>
      </c>
      <c r="S72" s="12" t="str">
        <f t="shared" si="60"/>
        <v/>
      </c>
      <c r="T72" s="12" t="str">
        <f t="shared" si="60"/>
        <v/>
      </c>
      <c r="U72" s="12" t="str">
        <f t="shared" si="60"/>
        <v/>
      </c>
      <c r="V72" s="12" t="str">
        <f t="shared" si="60"/>
        <v/>
      </c>
      <c r="W72" s="12" t="str">
        <f t="shared" si="60"/>
        <v/>
      </c>
      <c r="X72" s="12">
        <f t="shared" si="60"/>
        <v>0.18559554383304763</v>
      </c>
      <c r="Y72" s="12">
        <f t="shared" si="60"/>
        <v>0.18335499502665378</v>
      </c>
      <c r="Z72" s="12">
        <f t="shared" si="60"/>
        <v>0.18271962226090332</v>
      </c>
      <c r="AA72" s="12" t="str">
        <f t="shared" si="60"/>
        <v/>
      </c>
      <c r="AB72" s="12" t="str">
        <f t="shared" si="60"/>
        <v/>
      </c>
      <c r="AC72" s="12" t="str">
        <f t="shared" si="60"/>
        <v/>
      </c>
      <c r="AD72" s="12" t="str">
        <f t="shared" si="60"/>
        <v/>
      </c>
      <c r="AE72" s="12" t="str">
        <f t="shared" si="60"/>
        <v/>
      </c>
      <c r="AF72" s="12" t="str">
        <f t="shared" si="60"/>
        <v/>
      </c>
      <c r="AG72" s="12" t="str">
        <f t="shared" si="60"/>
        <v/>
      </c>
      <c r="AH72" s="12" t="str">
        <f t="shared" si="60"/>
        <v/>
      </c>
      <c r="AI72" s="12" t="str">
        <f t="shared" si="60"/>
        <v/>
      </c>
      <c r="AJ72" s="12" t="str">
        <f t="shared" si="60"/>
        <v/>
      </c>
      <c r="AK72" s="12" t="str">
        <f t="shared" si="60"/>
        <v/>
      </c>
      <c r="AL72" s="12" t="str">
        <f t="shared" si="60"/>
        <v/>
      </c>
      <c r="AM72" s="12" t="str">
        <f t="shared" si="60"/>
        <v/>
      </c>
      <c r="AN72" s="12" t="str">
        <f t="shared" si="60"/>
        <v/>
      </c>
      <c r="AO72" s="12" t="str">
        <f t="shared" si="60"/>
        <v/>
      </c>
      <c r="AP72" s="12" t="str">
        <f t="shared" si="60"/>
        <v/>
      </c>
      <c r="AQ72" s="12" t="str">
        <f t="shared" si="60"/>
        <v/>
      </c>
      <c r="AR72" s="12" t="str">
        <f t="shared" si="60"/>
        <v/>
      </c>
      <c r="AS72" s="12" t="str">
        <f t="shared" si="60"/>
        <v/>
      </c>
      <c r="AT72" s="12" t="str">
        <f t="shared" si="60"/>
        <v/>
      </c>
      <c r="AU72" s="12" t="str">
        <f t="shared" si="60"/>
        <v/>
      </c>
      <c r="AV72" s="12" t="str">
        <f t="shared" si="60"/>
        <v/>
      </c>
      <c r="AW72" s="12" t="str">
        <f t="shared" si="60"/>
        <v/>
      </c>
      <c r="AX72" s="12" t="str">
        <f t="shared" si="60"/>
        <v/>
      </c>
      <c r="AY72" s="12" t="str">
        <f t="shared" si="60"/>
        <v/>
      </c>
      <c r="AZ72" s="12" t="str">
        <f t="shared" si="60"/>
        <v/>
      </c>
      <c r="BA72" s="12" t="str">
        <f t="shared" si="60"/>
        <v/>
      </c>
      <c r="BB72" s="12" t="str">
        <f t="shared" si="60"/>
        <v/>
      </c>
      <c r="BC72" s="12" t="str">
        <f t="shared" si="60"/>
        <v/>
      </c>
      <c r="BD72" s="12" t="str">
        <f t="shared" si="60"/>
        <v/>
      </c>
      <c r="BE72" s="12" t="str">
        <f t="shared" si="60"/>
        <v/>
      </c>
      <c r="BF72" s="12" t="str">
        <f t="shared" si="60"/>
        <v/>
      </c>
      <c r="BG72" s="12" t="str">
        <f t="shared" si="60"/>
        <v/>
      </c>
      <c r="BH72" s="12" t="str">
        <f t="shared" si="60"/>
        <v/>
      </c>
      <c r="BI72" s="12" t="str">
        <f t="shared" si="60"/>
        <v/>
      </c>
      <c r="BJ72" s="12" t="str">
        <f t="shared" si="60"/>
        <v/>
      </c>
      <c r="BK72" s="12" t="str">
        <f t="shared" si="60"/>
        <v/>
      </c>
      <c r="BL72" s="12" t="str">
        <f t="shared" si="60"/>
        <v/>
      </c>
      <c r="BM72" s="12" t="str">
        <f t="shared" si="60"/>
        <v/>
      </c>
      <c r="BN72" s="12" t="str">
        <f t="shared" si="60"/>
        <v/>
      </c>
      <c r="BO72" s="12" t="str">
        <f t="shared" si="60"/>
        <v/>
      </c>
      <c r="BP72" s="12" t="str">
        <f t="shared" si="60"/>
        <v/>
      </c>
      <c r="BQ72" s="12" t="str">
        <f t="shared" ref="BQ72:EB72" si="61">IFERROR(BQ63/(SUM(BQ$61:BQ$65)-BQ$65),"")</f>
        <v/>
      </c>
      <c r="BR72" s="12" t="str">
        <f t="shared" si="61"/>
        <v/>
      </c>
      <c r="BS72" s="12" t="str">
        <f t="shared" si="61"/>
        <v/>
      </c>
      <c r="BT72" s="12" t="str">
        <f t="shared" si="61"/>
        <v/>
      </c>
      <c r="BU72" s="12" t="str">
        <f t="shared" si="61"/>
        <v/>
      </c>
      <c r="BV72" s="12" t="str">
        <f t="shared" si="61"/>
        <v/>
      </c>
      <c r="BW72" s="12" t="str">
        <f t="shared" si="61"/>
        <v/>
      </c>
      <c r="BX72" s="12" t="str">
        <f t="shared" si="61"/>
        <v/>
      </c>
      <c r="BY72" s="12" t="str">
        <f t="shared" si="61"/>
        <v/>
      </c>
      <c r="BZ72" s="12" t="str">
        <f t="shared" si="61"/>
        <v/>
      </c>
      <c r="CA72" s="12" t="str">
        <f t="shared" si="61"/>
        <v/>
      </c>
      <c r="CB72" s="12" t="str">
        <f t="shared" si="61"/>
        <v/>
      </c>
      <c r="CC72" s="12" t="str">
        <f t="shared" si="61"/>
        <v/>
      </c>
      <c r="CD72" s="12" t="str">
        <f t="shared" si="61"/>
        <v/>
      </c>
      <c r="CE72" s="12" t="str">
        <f t="shared" si="61"/>
        <v/>
      </c>
      <c r="CF72" s="12" t="str">
        <f t="shared" si="61"/>
        <v/>
      </c>
      <c r="CG72" s="12" t="str">
        <f t="shared" si="61"/>
        <v/>
      </c>
      <c r="CH72" s="12" t="str">
        <f t="shared" si="61"/>
        <v/>
      </c>
      <c r="CI72" s="12" t="str">
        <f t="shared" si="61"/>
        <v/>
      </c>
      <c r="CJ72" s="12" t="str">
        <f t="shared" si="61"/>
        <v/>
      </c>
      <c r="CK72" s="12" t="str">
        <f t="shared" si="61"/>
        <v/>
      </c>
      <c r="CL72" s="12" t="str">
        <f t="shared" si="61"/>
        <v/>
      </c>
      <c r="CM72" s="12" t="str">
        <f t="shared" si="61"/>
        <v/>
      </c>
      <c r="CN72" s="12">
        <f t="shared" si="61"/>
        <v>0.20492351862445041</v>
      </c>
      <c r="CO72" s="12">
        <f t="shared" si="61"/>
        <v>0.18461105710413006</v>
      </c>
      <c r="CP72" s="12">
        <f t="shared" si="61"/>
        <v>0.20914993316810823</v>
      </c>
      <c r="CQ72" s="12">
        <f t="shared" si="61"/>
        <v>0.20527498198123709</v>
      </c>
      <c r="CR72" s="12" t="str">
        <f t="shared" si="61"/>
        <v/>
      </c>
      <c r="CS72" s="12" t="str">
        <f t="shared" si="61"/>
        <v/>
      </c>
      <c r="CT72" s="12" t="str">
        <f t="shared" si="61"/>
        <v/>
      </c>
      <c r="CU72" s="12" t="str">
        <f t="shared" si="61"/>
        <v/>
      </c>
      <c r="CV72" s="12" t="str">
        <f t="shared" si="61"/>
        <v/>
      </c>
      <c r="CW72" s="12" t="str">
        <f t="shared" si="61"/>
        <v/>
      </c>
      <c r="CX72" s="12" t="str">
        <f t="shared" si="61"/>
        <v/>
      </c>
      <c r="CY72" s="12" t="str">
        <f t="shared" si="61"/>
        <v/>
      </c>
      <c r="CZ72" s="12" t="str">
        <f t="shared" si="61"/>
        <v/>
      </c>
      <c r="DA72" s="12" t="str">
        <f t="shared" si="61"/>
        <v/>
      </c>
      <c r="DB72" s="12" t="str">
        <f t="shared" si="61"/>
        <v/>
      </c>
      <c r="DC72" s="12" t="str">
        <f t="shared" si="61"/>
        <v/>
      </c>
      <c r="DD72" s="12" t="str">
        <f t="shared" si="61"/>
        <v/>
      </c>
      <c r="DE72" s="12" t="str">
        <f t="shared" si="61"/>
        <v/>
      </c>
      <c r="DF72" s="12" t="str">
        <f t="shared" si="61"/>
        <v/>
      </c>
      <c r="DG72" s="12" t="str">
        <f t="shared" si="61"/>
        <v/>
      </c>
      <c r="DH72" s="12" t="str">
        <f t="shared" si="61"/>
        <v/>
      </c>
      <c r="DI72" s="12" t="str">
        <f t="shared" si="61"/>
        <v/>
      </c>
      <c r="DJ72" s="12" t="str">
        <f t="shared" si="61"/>
        <v/>
      </c>
      <c r="DK72" s="12" t="str">
        <f t="shared" si="61"/>
        <v/>
      </c>
      <c r="DL72" s="12" t="str">
        <f t="shared" si="61"/>
        <v/>
      </c>
      <c r="DM72" s="12" t="str">
        <f t="shared" si="61"/>
        <v/>
      </c>
      <c r="DN72" s="12" t="str">
        <f t="shared" si="61"/>
        <v/>
      </c>
      <c r="DO72" s="12" t="str">
        <f t="shared" si="61"/>
        <v/>
      </c>
      <c r="DP72" s="12" t="str">
        <f t="shared" si="61"/>
        <v/>
      </c>
      <c r="DQ72" s="12" t="str">
        <f t="shared" si="61"/>
        <v/>
      </c>
      <c r="DR72" s="12" t="str">
        <f t="shared" si="61"/>
        <v/>
      </c>
      <c r="DS72" s="12" t="str">
        <f t="shared" si="61"/>
        <v/>
      </c>
      <c r="DT72" s="12" t="str">
        <f t="shared" si="61"/>
        <v/>
      </c>
      <c r="DU72" s="12" t="str">
        <f t="shared" si="61"/>
        <v/>
      </c>
      <c r="DV72" s="12" t="str">
        <f t="shared" si="61"/>
        <v/>
      </c>
      <c r="DW72" s="12" t="str">
        <f t="shared" si="61"/>
        <v/>
      </c>
      <c r="DX72" s="12" t="str">
        <f t="shared" si="61"/>
        <v/>
      </c>
      <c r="DY72" s="12" t="str">
        <f t="shared" si="61"/>
        <v/>
      </c>
      <c r="DZ72" s="12" t="str">
        <f t="shared" si="61"/>
        <v/>
      </c>
      <c r="EA72" s="12" t="str">
        <f t="shared" si="61"/>
        <v/>
      </c>
      <c r="EB72" s="12" t="str">
        <f t="shared" si="61"/>
        <v/>
      </c>
      <c r="EC72" s="12" t="str">
        <f t="shared" ref="EC72:GN72" si="62">IFERROR(EC63/(SUM(EC$61:EC$65)-EC$65),"")</f>
        <v/>
      </c>
      <c r="ED72" s="12" t="str">
        <f t="shared" si="62"/>
        <v/>
      </c>
      <c r="EE72" s="12" t="str">
        <f t="shared" si="62"/>
        <v/>
      </c>
      <c r="EF72" s="12" t="str">
        <f t="shared" si="62"/>
        <v/>
      </c>
      <c r="EG72" s="12" t="str">
        <f t="shared" si="62"/>
        <v/>
      </c>
      <c r="EH72" s="12" t="str">
        <f t="shared" si="62"/>
        <v/>
      </c>
      <c r="EI72" s="12" t="str">
        <f t="shared" si="62"/>
        <v/>
      </c>
      <c r="EJ72" s="12" t="str">
        <f t="shared" si="62"/>
        <v/>
      </c>
      <c r="EK72" s="12" t="str">
        <f t="shared" si="62"/>
        <v/>
      </c>
      <c r="EL72" s="12" t="str">
        <f t="shared" si="62"/>
        <v/>
      </c>
      <c r="EM72" s="12" t="str">
        <f t="shared" si="62"/>
        <v/>
      </c>
      <c r="EN72" s="12" t="str">
        <f t="shared" si="62"/>
        <v/>
      </c>
      <c r="EO72" s="12" t="str">
        <f t="shared" si="62"/>
        <v/>
      </c>
      <c r="EP72" s="12" t="str">
        <f t="shared" si="62"/>
        <v/>
      </c>
      <c r="EQ72" s="12" t="str">
        <f t="shared" si="62"/>
        <v/>
      </c>
      <c r="ER72" s="12" t="str">
        <f t="shared" si="62"/>
        <v/>
      </c>
      <c r="ES72" s="12" t="str">
        <f t="shared" si="62"/>
        <v/>
      </c>
      <c r="ET72" s="12" t="str">
        <f t="shared" si="62"/>
        <v/>
      </c>
      <c r="EU72" s="12" t="str">
        <f t="shared" si="62"/>
        <v/>
      </c>
      <c r="EV72" s="12" t="str">
        <f t="shared" si="62"/>
        <v/>
      </c>
      <c r="EW72" s="12" t="str">
        <f t="shared" si="62"/>
        <v/>
      </c>
      <c r="EX72" s="12" t="str">
        <f t="shared" si="62"/>
        <v/>
      </c>
      <c r="EY72" s="12" t="str">
        <f t="shared" si="62"/>
        <v/>
      </c>
      <c r="EZ72" s="12" t="str">
        <f t="shared" si="62"/>
        <v/>
      </c>
      <c r="FA72" s="12" t="str">
        <f t="shared" si="62"/>
        <v/>
      </c>
      <c r="FB72" s="12" t="str">
        <f t="shared" si="62"/>
        <v/>
      </c>
      <c r="FC72" s="12" t="str">
        <f t="shared" si="62"/>
        <v/>
      </c>
      <c r="FD72" s="12" t="str">
        <f t="shared" si="62"/>
        <v/>
      </c>
      <c r="FE72" s="12" t="str">
        <f t="shared" si="62"/>
        <v/>
      </c>
      <c r="FF72" s="12" t="str">
        <f t="shared" si="62"/>
        <v/>
      </c>
      <c r="FG72" s="12" t="str">
        <f t="shared" si="62"/>
        <v/>
      </c>
      <c r="FH72" s="12" t="str">
        <f t="shared" si="62"/>
        <v/>
      </c>
      <c r="FI72" s="12" t="str">
        <f t="shared" si="62"/>
        <v/>
      </c>
      <c r="FJ72" s="12" t="str">
        <f t="shared" si="62"/>
        <v/>
      </c>
      <c r="FK72" s="12" t="str">
        <f t="shared" si="62"/>
        <v/>
      </c>
      <c r="FL72" s="12" t="str">
        <f t="shared" si="62"/>
        <v/>
      </c>
      <c r="FM72" s="12" t="str">
        <f t="shared" si="62"/>
        <v/>
      </c>
      <c r="FN72" s="12">
        <f t="shared" si="62"/>
        <v>0.22545452153986964</v>
      </c>
      <c r="FO72" s="12" t="str">
        <f t="shared" si="62"/>
        <v/>
      </c>
      <c r="FP72" s="12">
        <f t="shared" si="62"/>
        <v>0.25642083943880534</v>
      </c>
      <c r="FQ72" s="12">
        <f t="shared" si="62"/>
        <v>0.25225520439686994</v>
      </c>
      <c r="FR72" s="12">
        <f t="shared" si="62"/>
        <v>0.25320049500566544</v>
      </c>
      <c r="FS72" s="12">
        <f t="shared" si="62"/>
        <v>0.25396772561997044</v>
      </c>
      <c r="FT72" s="12">
        <f t="shared" si="62"/>
        <v>0.25578601661948958</v>
      </c>
      <c r="FU72" s="12">
        <f t="shared" si="62"/>
        <v>0.25390984594906563</v>
      </c>
      <c r="FV72" s="12" t="str">
        <f t="shared" si="62"/>
        <v/>
      </c>
      <c r="FW72" s="12" t="str">
        <f t="shared" si="62"/>
        <v/>
      </c>
      <c r="FX72" s="12" t="str">
        <f t="shared" si="62"/>
        <v/>
      </c>
      <c r="FY72" s="12" t="str">
        <f t="shared" si="62"/>
        <v/>
      </c>
      <c r="FZ72" s="12" t="str">
        <f t="shared" si="62"/>
        <v/>
      </c>
      <c r="GA72" s="12" t="str">
        <f t="shared" si="62"/>
        <v/>
      </c>
      <c r="GB72" s="12" t="str">
        <f t="shared" si="62"/>
        <v/>
      </c>
      <c r="GC72" s="12" t="str">
        <f t="shared" si="62"/>
        <v/>
      </c>
      <c r="GD72" s="12" t="str">
        <f t="shared" si="62"/>
        <v/>
      </c>
      <c r="GE72" s="12" t="str">
        <f t="shared" si="62"/>
        <v/>
      </c>
      <c r="GF72" s="12" t="str">
        <f t="shared" si="62"/>
        <v/>
      </c>
      <c r="GG72" s="12" t="str">
        <f t="shared" si="62"/>
        <v/>
      </c>
      <c r="GH72" s="12" t="str">
        <f t="shared" si="62"/>
        <v/>
      </c>
      <c r="GI72" s="12" t="str">
        <f t="shared" si="62"/>
        <v/>
      </c>
      <c r="GJ72" s="12" t="str">
        <f t="shared" si="62"/>
        <v/>
      </c>
      <c r="GK72" s="12" t="str">
        <f t="shared" si="62"/>
        <v/>
      </c>
      <c r="GL72" s="12" t="str">
        <f t="shared" si="62"/>
        <v/>
      </c>
      <c r="GM72" s="12" t="str">
        <f t="shared" si="62"/>
        <v/>
      </c>
      <c r="GN72" s="12" t="str">
        <f t="shared" si="62"/>
        <v/>
      </c>
      <c r="GO72" s="12" t="str">
        <f t="shared" ref="GO72:HJ72" si="63">IFERROR(GO63/(SUM(GO$61:GO$65)-GO$65),"")</f>
        <v/>
      </c>
      <c r="GP72" s="12" t="str">
        <f t="shared" si="63"/>
        <v/>
      </c>
      <c r="GQ72" s="12" t="str">
        <f t="shared" si="63"/>
        <v/>
      </c>
      <c r="GR72" s="12" t="str">
        <f t="shared" si="63"/>
        <v/>
      </c>
      <c r="GS72" s="12" t="str">
        <f t="shared" si="63"/>
        <v/>
      </c>
      <c r="GT72" s="12" t="str">
        <f t="shared" si="63"/>
        <v/>
      </c>
      <c r="GU72" s="12" t="str">
        <f t="shared" si="63"/>
        <v/>
      </c>
      <c r="GV72" s="12" t="str">
        <f t="shared" si="63"/>
        <v/>
      </c>
      <c r="GW72" s="12" t="str">
        <f t="shared" si="63"/>
        <v/>
      </c>
      <c r="GX72" s="12" t="str">
        <f t="shared" si="63"/>
        <v/>
      </c>
      <c r="GY72" s="12" t="str">
        <f t="shared" si="63"/>
        <v/>
      </c>
      <c r="GZ72" s="12" t="str">
        <f t="shared" si="63"/>
        <v/>
      </c>
      <c r="HA72" s="12" t="str">
        <f t="shared" si="63"/>
        <v/>
      </c>
      <c r="HB72" s="12" t="str">
        <f t="shared" si="63"/>
        <v/>
      </c>
      <c r="HC72" s="12" t="str">
        <f t="shared" si="63"/>
        <v/>
      </c>
      <c r="HD72" s="12" t="str">
        <f t="shared" si="63"/>
        <v/>
      </c>
      <c r="HE72" s="12" t="str">
        <f t="shared" si="63"/>
        <v/>
      </c>
      <c r="HF72" s="12" t="str">
        <f t="shared" si="63"/>
        <v/>
      </c>
      <c r="HG72" s="12" t="str">
        <f t="shared" si="63"/>
        <v/>
      </c>
      <c r="HH72" s="12" t="str">
        <f t="shared" si="63"/>
        <v/>
      </c>
      <c r="HI72" s="12" t="str">
        <f t="shared" si="63"/>
        <v/>
      </c>
      <c r="HJ72" s="12" t="str">
        <f t="shared" si="63"/>
        <v/>
      </c>
    </row>
    <row r="73" spans="1:218" x14ac:dyDescent="0.2">
      <c r="B73" s="20" t="s">
        <v>38</v>
      </c>
      <c r="C73" s="11"/>
      <c r="D73" s="11"/>
      <c r="E73" s="12" t="str">
        <f t="shared" ref="E73:BP73" si="64">IFERROR(E64/(SUM(E$61:E$65)-E$65),"")</f>
        <v/>
      </c>
      <c r="F73" s="12" t="str">
        <f t="shared" si="64"/>
        <v/>
      </c>
      <c r="G73" s="12" t="str">
        <f t="shared" si="64"/>
        <v/>
      </c>
      <c r="H73" s="12" t="str">
        <f t="shared" si="64"/>
        <v/>
      </c>
      <c r="I73" s="12" t="str">
        <f t="shared" si="64"/>
        <v/>
      </c>
      <c r="J73" s="12" t="str">
        <f t="shared" si="64"/>
        <v/>
      </c>
      <c r="K73" s="12" t="str">
        <f t="shared" si="64"/>
        <v/>
      </c>
      <c r="L73" s="12" t="str">
        <f t="shared" si="64"/>
        <v/>
      </c>
      <c r="M73" s="12" t="str">
        <f t="shared" si="64"/>
        <v/>
      </c>
      <c r="N73" s="12" t="str">
        <f t="shared" si="64"/>
        <v/>
      </c>
      <c r="O73" s="12" t="str">
        <f t="shared" si="64"/>
        <v/>
      </c>
      <c r="P73" s="12" t="str">
        <f t="shared" si="64"/>
        <v/>
      </c>
      <c r="Q73" s="12" t="str">
        <f t="shared" si="64"/>
        <v/>
      </c>
      <c r="R73" s="12" t="str">
        <f t="shared" si="64"/>
        <v/>
      </c>
      <c r="S73" s="12" t="str">
        <f t="shared" si="64"/>
        <v/>
      </c>
      <c r="T73" s="12" t="str">
        <f t="shared" si="64"/>
        <v/>
      </c>
      <c r="U73" s="12" t="str">
        <f t="shared" si="64"/>
        <v/>
      </c>
      <c r="V73" s="12" t="str">
        <f t="shared" si="64"/>
        <v/>
      </c>
      <c r="W73" s="12" t="str">
        <f t="shared" si="64"/>
        <v/>
      </c>
      <c r="X73" s="12">
        <f t="shared" si="64"/>
        <v>0.63560927002629741</v>
      </c>
      <c r="Y73" s="12">
        <f t="shared" si="64"/>
        <v>0.62756856654319515</v>
      </c>
      <c r="Z73" s="12">
        <f t="shared" si="64"/>
        <v>0.61024906543164548</v>
      </c>
      <c r="AA73" s="12" t="str">
        <f t="shared" si="64"/>
        <v/>
      </c>
      <c r="AB73" s="12" t="str">
        <f t="shared" si="64"/>
        <v/>
      </c>
      <c r="AC73" s="12" t="str">
        <f t="shared" si="64"/>
        <v/>
      </c>
      <c r="AD73" s="12" t="str">
        <f t="shared" si="64"/>
        <v/>
      </c>
      <c r="AE73" s="12" t="str">
        <f t="shared" si="64"/>
        <v/>
      </c>
      <c r="AF73" s="12" t="str">
        <f t="shared" si="64"/>
        <v/>
      </c>
      <c r="AG73" s="12" t="str">
        <f t="shared" si="64"/>
        <v/>
      </c>
      <c r="AH73" s="12" t="str">
        <f t="shared" si="64"/>
        <v/>
      </c>
      <c r="AI73" s="12" t="str">
        <f t="shared" si="64"/>
        <v/>
      </c>
      <c r="AJ73" s="12" t="str">
        <f t="shared" si="64"/>
        <v/>
      </c>
      <c r="AK73" s="12" t="str">
        <f t="shared" si="64"/>
        <v/>
      </c>
      <c r="AL73" s="12" t="str">
        <f t="shared" si="64"/>
        <v/>
      </c>
      <c r="AM73" s="12" t="str">
        <f t="shared" si="64"/>
        <v/>
      </c>
      <c r="AN73" s="12" t="str">
        <f t="shared" si="64"/>
        <v/>
      </c>
      <c r="AO73" s="12" t="str">
        <f t="shared" si="64"/>
        <v/>
      </c>
      <c r="AP73" s="12" t="str">
        <f t="shared" si="64"/>
        <v/>
      </c>
      <c r="AQ73" s="12" t="str">
        <f t="shared" si="64"/>
        <v/>
      </c>
      <c r="AR73" s="12" t="str">
        <f t="shared" si="64"/>
        <v/>
      </c>
      <c r="AS73" s="12" t="str">
        <f t="shared" si="64"/>
        <v/>
      </c>
      <c r="AT73" s="12" t="str">
        <f t="shared" si="64"/>
        <v/>
      </c>
      <c r="AU73" s="12" t="str">
        <f t="shared" si="64"/>
        <v/>
      </c>
      <c r="AV73" s="12" t="str">
        <f t="shared" si="64"/>
        <v/>
      </c>
      <c r="AW73" s="12" t="str">
        <f t="shared" si="64"/>
        <v/>
      </c>
      <c r="AX73" s="12" t="str">
        <f t="shared" si="64"/>
        <v/>
      </c>
      <c r="AY73" s="12" t="str">
        <f t="shared" si="64"/>
        <v/>
      </c>
      <c r="AZ73" s="12" t="str">
        <f t="shared" si="64"/>
        <v/>
      </c>
      <c r="BA73" s="12" t="str">
        <f t="shared" si="64"/>
        <v/>
      </c>
      <c r="BB73" s="12" t="str">
        <f t="shared" si="64"/>
        <v/>
      </c>
      <c r="BC73" s="12" t="str">
        <f t="shared" si="64"/>
        <v/>
      </c>
      <c r="BD73" s="12" t="str">
        <f t="shared" si="64"/>
        <v/>
      </c>
      <c r="BE73" s="12" t="str">
        <f t="shared" si="64"/>
        <v/>
      </c>
      <c r="BF73" s="12" t="str">
        <f t="shared" si="64"/>
        <v/>
      </c>
      <c r="BG73" s="12" t="str">
        <f t="shared" si="64"/>
        <v/>
      </c>
      <c r="BH73" s="12" t="str">
        <f t="shared" si="64"/>
        <v/>
      </c>
      <c r="BI73" s="12" t="str">
        <f t="shared" si="64"/>
        <v/>
      </c>
      <c r="BJ73" s="12" t="str">
        <f t="shared" si="64"/>
        <v/>
      </c>
      <c r="BK73" s="12" t="str">
        <f t="shared" si="64"/>
        <v/>
      </c>
      <c r="BL73" s="12" t="str">
        <f t="shared" si="64"/>
        <v/>
      </c>
      <c r="BM73" s="12" t="str">
        <f t="shared" si="64"/>
        <v/>
      </c>
      <c r="BN73" s="12" t="str">
        <f t="shared" si="64"/>
        <v/>
      </c>
      <c r="BO73" s="12" t="str">
        <f t="shared" si="64"/>
        <v/>
      </c>
      <c r="BP73" s="12" t="str">
        <f t="shared" si="64"/>
        <v/>
      </c>
      <c r="BQ73" s="12" t="str">
        <f t="shared" ref="BQ73:EB73" si="65">IFERROR(BQ64/(SUM(BQ$61:BQ$65)-BQ$65),"")</f>
        <v/>
      </c>
      <c r="BR73" s="12" t="str">
        <f t="shared" si="65"/>
        <v/>
      </c>
      <c r="BS73" s="12" t="str">
        <f t="shared" si="65"/>
        <v/>
      </c>
      <c r="BT73" s="12" t="str">
        <f t="shared" si="65"/>
        <v/>
      </c>
      <c r="BU73" s="12" t="str">
        <f t="shared" si="65"/>
        <v/>
      </c>
      <c r="BV73" s="12" t="str">
        <f t="shared" si="65"/>
        <v/>
      </c>
      <c r="BW73" s="12" t="str">
        <f t="shared" si="65"/>
        <v/>
      </c>
      <c r="BX73" s="12" t="str">
        <f t="shared" si="65"/>
        <v/>
      </c>
      <c r="BY73" s="12" t="str">
        <f t="shared" si="65"/>
        <v/>
      </c>
      <c r="BZ73" s="12" t="str">
        <f t="shared" si="65"/>
        <v/>
      </c>
      <c r="CA73" s="12" t="str">
        <f t="shared" si="65"/>
        <v/>
      </c>
      <c r="CB73" s="12" t="str">
        <f t="shared" si="65"/>
        <v/>
      </c>
      <c r="CC73" s="12" t="str">
        <f t="shared" si="65"/>
        <v/>
      </c>
      <c r="CD73" s="12" t="str">
        <f t="shared" si="65"/>
        <v/>
      </c>
      <c r="CE73" s="12" t="str">
        <f t="shared" si="65"/>
        <v/>
      </c>
      <c r="CF73" s="12" t="str">
        <f t="shared" si="65"/>
        <v/>
      </c>
      <c r="CG73" s="12" t="str">
        <f t="shared" si="65"/>
        <v/>
      </c>
      <c r="CH73" s="12" t="str">
        <f t="shared" si="65"/>
        <v/>
      </c>
      <c r="CI73" s="12" t="str">
        <f t="shared" si="65"/>
        <v/>
      </c>
      <c r="CJ73" s="12" t="str">
        <f t="shared" si="65"/>
        <v/>
      </c>
      <c r="CK73" s="12" t="str">
        <f t="shared" si="65"/>
        <v/>
      </c>
      <c r="CL73" s="12" t="str">
        <f t="shared" si="65"/>
        <v/>
      </c>
      <c r="CM73" s="12" t="str">
        <f t="shared" si="65"/>
        <v/>
      </c>
      <c r="CN73" s="12">
        <f t="shared" si="65"/>
        <v>0.5799346657445652</v>
      </c>
      <c r="CO73" s="12">
        <f t="shared" si="65"/>
        <v>0.5982784912766751</v>
      </c>
      <c r="CP73" s="12">
        <f t="shared" si="65"/>
        <v>0.58305575596553416</v>
      </c>
      <c r="CQ73" s="12">
        <f t="shared" si="65"/>
        <v>0.56636092030858398</v>
      </c>
      <c r="CR73" s="12" t="str">
        <f t="shared" si="65"/>
        <v/>
      </c>
      <c r="CS73" s="12" t="str">
        <f t="shared" si="65"/>
        <v/>
      </c>
      <c r="CT73" s="12" t="str">
        <f t="shared" si="65"/>
        <v/>
      </c>
      <c r="CU73" s="12" t="str">
        <f t="shared" si="65"/>
        <v/>
      </c>
      <c r="CV73" s="12" t="str">
        <f t="shared" si="65"/>
        <v/>
      </c>
      <c r="CW73" s="12" t="str">
        <f t="shared" si="65"/>
        <v/>
      </c>
      <c r="CX73" s="12" t="str">
        <f t="shared" si="65"/>
        <v/>
      </c>
      <c r="CY73" s="12" t="str">
        <f t="shared" si="65"/>
        <v/>
      </c>
      <c r="CZ73" s="12" t="str">
        <f t="shared" si="65"/>
        <v/>
      </c>
      <c r="DA73" s="12" t="str">
        <f t="shared" si="65"/>
        <v/>
      </c>
      <c r="DB73" s="12" t="str">
        <f t="shared" si="65"/>
        <v/>
      </c>
      <c r="DC73" s="12" t="str">
        <f t="shared" si="65"/>
        <v/>
      </c>
      <c r="DD73" s="12" t="str">
        <f t="shared" si="65"/>
        <v/>
      </c>
      <c r="DE73" s="12" t="str">
        <f t="shared" si="65"/>
        <v/>
      </c>
      <c r="DF73" s="12" t="str">
        <f t="shared" si="65"/>
        <v/>
      </c>
      <c r="DG73" s="12" t="str">
        <f t="shared" si="65"/>
        <v/>
      </c>
      <c r="DH73" s="12" t="str">
        <f t="shared" si="65"/>
        <v/>
      </c>
      <c r="DI73" s="12" t="str">
        <f t="shared" si="65"/>
        <v/>
      </c>
      <c r="DJ73" s="12" t="str">
        <f t="shared" si="65"/>
        <v/>
      </c>
      <c r="DK73" s="12" t="str">
        <f t="shared" si="65"/>
        <v/>
      </c>
      <c r="DL73" s="12" t="str">
        <f t="shared" si="65"/>
        <v/>
      </c>
      <c r="DM73" s="12" t="str">
        <f t="shared" si="65"/>
        <v/>
      </c>
      <c r="DN73" s="12" t="str">
        <f t="shared" si="65"/>
        <v/>
      </c>
      <c r="DO73" s="12" t="str">
        <f t="shared" si="65"/>
        <v/>
      </c>
      <c r="DP73" s="12" t="str">
        <f t="shared" si="65"/>
        <v/>
      </c>
      <c r="DQ73" s="12" t="str">
        <f t="shared" si="65"/>
        <v/>
      </c>
      <c r="DR73" s="12" t="str">
        <f t="shared" si="65"/>
        <v/>
      </c>
      <c r="DS73" s="12" t="str">
        <f t="shared" si="65"/>
        <v/>
      </c>
      <c r="DT73" s="12" t="str">
        <f t="shared" si="65"/>
        <v/>
      </c>
      <c r="DU73" s="12" t="str">
        <f t="shared" si="65"/>
        <v/>
      </c>
      <c r="DV73" s="12" t="str">
        <f t="shared" si="65"/>
        <v/>
      </c>
      <c r="DW73" s="12" t="str">
        <f t="shared" si="65"/>
        <v/>
      </c>
      <c r="DX73" s="12" t="str">
        <f t="shared" si="65"/>
        <v/>
      </c>
      <c r="DY73" s="12" t="str">
        <f t="shared" si="65"/>
        <v/>
      </c>
      <c r="DZ73" s="12" t="str">
        <f t="shared" si="65"/>
        <v/>
      </c>
      <c r="EA73" s="12" t="str">
        <f t="shared" si="65"/>
        <v/>
      </c>
      <c r="EB73" s="12" t="str">
        <f t="shared" si="65"/>
        <v/>
      </c>
      <c r="EC73" s="12" t="str">
        <f t="shared" ref="EC73:GN73" si="66">IFERROR(EC64/(SUM(EC$61:EC$65)-EC$65),"")</f>
        <v/>
      </c>
      <c r="ED73" s="12" t="str">
        <f t="shared" si="66"/>
        <v/>
      </c>
      <c r="EE73" s="12" t="str">
        <f t="shared" si="66"/>
        <v/>
      </c>
      <c r="EF73" s="12" t="str">
        <f t="shared" si="66"/>
        <v/>
      </c>
      <c r="EG73" s="12" t="str">
        <f t="shared" si="66"/>
        <v/>
      </c>
      <c r="EH73" s="12" t="str">
        <f t="shared" si="66"/>
        <v/>
      </c>
      <c r="EI73" s="12" t="str">
        <f t="shared" si="66"/>
        <v/>
      </c>
      <c r="EJ73" s="12" t="str">
        <f t="shared" si="66"/>
        <v/>
      </c>
      <c r="EK73" s="12" t="str">
        <f t="shared" si="66"/>
        <v/>
      </c>
      <c r="EL73" s="12" t="str">
        <f t="shared" si="66"/>
        <v/>
      </c>
      <c r="EM73" s="12" t="str">
        <f t="shared" si="66"/>
        <v/>
      </c>
      <c r="EN73" s="12" t="str">
        <f t="shared" si="66"/>
        <v/>
      </c>
      <c r="EO73" s="12" t="str">
        <f t="shared" si="66"/>
        <v/>
      </c>
      <c r="EP73" s="12" t="str">
        <f t="shared" si="66"/>
        <v/>
      </c>
      <c r="EQ73" s="12" t="str">
        <f t="shared" si="66"/>
        <v/>
      </c>
      <c r="ER73" s="12" t="str">
        <f t="shared" si="66"/>
        <v/>
      </c>
      <c r="ES73" s="12" t="str">
        <f t="shared" si="66"/>
        <v/>
      </c>
      <c r="ET73" s="12" t="str">
        <f t="shared" si="66"/>
        <v/>
      </c>
      <c r="EU73" s="12" t="str">
        <f t="shared" si="66"/>
        <v/>
      </c>
      <c r="EV73" s="12" t="str">
        <f t="shared" si="66"/>
        <v/>
      </c>
      <c r="EW73" s="12" t="str">
        <f t="shared" si="66"/>
        <v/>
      </c>
      <c r="EX73" s="12" t="str">
        <f t="shared" si="66"/>
        <v/>
      </c>
      <c r="EY73" s="12" t="str">
        <f t="shared" si="66"/>
        <v/>
      </c>
      <c r="EZ73" s="12" t="str">
        <f t="shared" si="66"/>
        <v/>
      </c>
      <c r="FA73" s="12" t="str">
        <f t="shared" si="66"/>
        <v/>
      </c>
      <c r="FB73" s="12" t="str">
        <f t="shared" si="66"/>
        <v/>
      </c>
      <c r="FC73" s="12" t="str">
        <f t="shared" si="66"/>
        <v/>
      </c>
      <c r="FD73" s="12" t="str">
        <f t="shared" si="66"/>
        <v/>
      </c>
      <c r="FE73" s="12" t="str">
        <f t="shared" si="66"/>
        <v/>
      </c>
      <c r="FF73" s="12" t="str">
        <f t="shared" si="66"/>
        <v/>
      </c>
      <c r="FG73" s="12" t="str">
        <f t="shared" si="66"/>
        <v/>
      </c>
      <c r="FH73" s="12" t="str">
        <f t="shared" si="66"/>
        <v/>
      </c>
      <c r="FI73" s="12" t="str">
        <f t="shared" si="66"/>
        <v/>
      </c>
      <c r="FJ73" s="12" t="str">
        <f t="shared" si="66"/>
        <v/>
      </c>
      <c r="FK73" s="12" t="str">
        <f t="shared" si="66"/>
        <v/>
      </c>
      <c r="FL73" s="12" t="str">
        <f t="shared" si="66"/>
        <v/>
      </c>
      <c r="FM73" s="12" t="str">
        <f t="shared" si="66"/>
        <v/>
      </c>
      <c r="FN73" s="12">
        <f t="shared" si="66"/>
        <v>0.64872535922433217</v>
      </c>
      <c r="FO73" s="12" t="str">
        <f t="shared" si="66"/>
        <v/>
      </c>
      <c r="FP73" s="12">
        <f t="shared" si="66"/>
        <v>0.63897627871993767</v>
      </c>
      <c r="FQ73" s="12">
        <f t="shared" si="66"/>
        <v>0.64399122863733238</v>
      </c>
      <c r="FR73" s="12">
        <f t="shared" si="66"/>
        <v>0.64299084829837261</v>
      </c>
      <c r="FS73" s="12">
        <f t="shared" si="66"/>
        <v>0.64168447055621047</v>
      </c>
      <c r="FT73" s="12">
        <f t="shared" si="66"/>
        <v>0.6397562243530156</v>
      </c>
      <c r="FU73" s="12">
        <f t="shared" si="66"/>
        <v>0.64138074921141053</v>
      </c>
      <c r="FV73" s="12" t="str">
        <f t="shared" si="66"/>
        <v/>
      </c>
      <c r="FW73" s="12" t="str">
        <f t="shared" si="66"/>
        <v/>
      </c>
      <c r="FX73" s="12" t="str">
        <f t="shared" si="66"/>
        <v/>
      </c>
      <c r="FY73" s="12" t="str">
        <f t="shared" si="66"/>
        <v/>
      </c>
      <c r="FZ73" s="12" t="str">
        <f t="shared" si="66"/>
        <v/>
      </c>
      <c r="GA73" s="12" t="str">
        <f t="shared" si="66"/>
        <v/>
      </c>
      <c r="GB73" s="12" t="str">
        <f t="shared" si="66"/>
        <v/>
      </c>
      <c r="GC73" s="12" t="str">
        <f t="shared" si="66"/>
        <v/>
      </c>
      <c r="GD73" s="12" t="str">
        <f t="shared" si="66"/>
        <v/>
      </c>
      <c r="GE73" s="12" t="str">
        <f t="shared" si="66"/>
        <v/>
      </c>
      <c r="GF73" s="12" t="str">
        <f t="shared" si="66"/>
        <v/>
      </c>
      <c r="GG73" s="12" t="str">
        <f t="shared" si="66"/>
        <v/>
      </c>
      <c r="GH73" s="12" t="str">
        <f t="shared" si="66"/>
        <v/>
      </c>
      <c r="GI73" s="12" t="str">
        <f t="shared" si="66"/>
        <v/>
      </c>
      <c r="GJ73" s="12" t="str">
        <f t="shared" si="66"/>
        <v/>
      </c>
      <c r="GK73" s="12" t="str">
        <f t="shared" si="66"/>
        <v/>
      </c>
      <c r="GL73" s="12" t="str">
        <f t="shared" si="66"/>
        <v/>
      </c>
      <c r="GM73" s="12" t="str">
        <f t="shared" si="66"/>
        <v/>
      </c>
      <c r="GN73" s="12" t="str">
        <f t="shared" si="66"/>
        <v/>
      </c>
      <c r="GO73" s="12" t="str">
        <f t="shared" ref="GO73:HJ73" si="67">IFERROR(GO64/(SUM(GO$61:GO$65)-GO$65),"")</f>
        <v/>
      </c>
      <c r="GP73" s="12" t="str">
        <f t="shared" si="67"/>
        <v/>
      </c>
      <c r="GQ73" s="12" t="str">
        <f t="shared" si="67"/>
        <v/>
      </c>
      <c r="GR73" s="12" t="str">
        <f t="shared" si="67"/>
        <v/>
      </c>
      <c r="GS73" s="12" t="str">
        <f t="shared" si="67"/>
        <v/>
      </c>
      <c r="GT73" s="12" t="str">
        <f t="shared" si="67"/>
        <v/>
      </c>
      <c r="GU73" s="12" t="str">
        <f t="shared" si="67"/>
        <v/>
      </c>
      <c r="GV73" s="12" t="str">
        <f t="shared" si="67"/>
        <v/>
      </c>
      <c r="GW73" s="12" t="str">
        <f t="shared" si="67"/>
        <v/>
      </c>
      <c r="GX73" s="12" t="str">
        <f t="shared" si="67"/>
        <v/>
      </c>
      <c r="GY73" s="12" t="str">
        <f t="shared" si="67"/>
        <v/>
      </c>
      <c r="GZ73" s="12" t="str">
        <f t="shared" si="67"/>
        <v/>
      </c>
      <c r="HA73" s="12" t="str">
        <f t="shared" si="67"/>
        <v/>
      </c>
      <c r="HB73" s="12" t="str">
        <f t="shared" si="67"/>
        <v/>
      </c>
      <c r="HC73" s="12" t="str">
        <f t="shared" si="67"/>
        <v/>
      </c>
      <c r="HD73" s="12" t="str">
        <f t="shared" si="67"/>
        <v/>
      </c>
      <c r="HE73" s="12" t="str">
        <f t="shared" si="67"/>
        <v/>
      </c>
      <c r="HF73" s="12" t="str">
        <f t="shared" si="67"/>
        <v/>
      </c>
      <c r="HG73" s="12" t="str">
        <f t="shared" si="67"/>
        <v/>
      </c>
      <c r="HH73" s="12" t="str">
        <f t="shared" si="67"/>
        <v/>
      </c>
      <c r="HI73" s="12" t="str">
        <f t="shared" si="67"/>
        <v/>
      </c>
      <c r="HJ73" s="12" t="str">
        <f t="shared" si="67"/>
        <v/>
      </c>
    </row>
    <row r="74" spans="1:218" x14ac:dyDescent="0.2">
      <c r="B74" s="20"/>
      <c r="C74" s="11"/>
      <c r="D74" s="11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 t="str">
        <f>IFERROR(#REF!/(SUM(X$44:X$48)-X$47),"")</f>
        <v/>
      </c>
      <c r="Y74" s="12" t="str">
        <f>IFERROR(#REF!/(SUM(Y$44:Y$48)-Y$47),"")</f>
        <v/>
      </c>
      <c r="Z74" s="12" t="str">
        <f>IFERROR(#REF!/(SUM(Z$44:Z$48)-Z$47),"")</f>
        <v/>
      </c>
      <c r="AA74" s="12" t="str">
        <f>IFERROR(#REF!/(SUM(AA$44:AA$48)-AA$47),"")</f>
        <v/>
      </c>
      <c r="AB74" s="12" t="str">
        <f>IFERROR(#REF!/(SUM(AB$44:AB$48)-AB$47),"")</f>
        <v/>
      </c>
      <c r="AC74" s="12" t="str">
        <f>IFERROR(#REF!/(SUM(AC$44:AC$48)-AC$47),"")</f>
        <v/>
      </c>
      <c r="AD74" s="12" t="str">
        <f>IFERROR(#REF!/(SUM(AD$44:AD$48)-AD$47),"")</f>
        <v/>
      </c>
      <c r="AE74" s="12" t="str">
        <f>IFERROR(#REF!/(SUM(AE$44:AE$48)-AE$47),"")</f>
        <v/>
      </c>
      <c r="AF74" s="12" t="str">
        <f>IFERROR(#REF!/(SUM(AF$44:AF$48)-AF$47),"")</f>
        <v/>
      </c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</row>
  </sheetData>
  <sortState xmlns:xlrd2="http://schemas.microsoft.com/office/spreadsheetml/2017/richdata2" columnSort="1" ref="E1:HJ74">
    <sortCondition ref="E18:HJ18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678D7-8B87-4DD9-BEAF-A32F03CBACA0}">
  <dimension ref="A1:AY74"/>
  <sheetViews>
    <sheetView topLeftCell="A31" zoomScale="55" zoomScaleNormal="55" workbookViewId="0">
      <selection activeCell="AB52" sqref="AB52:AB56"/>
    </sheetView>
  </sheetViews>
  <sheetFormatPr defaultColWidth="20.625" defaultRowHeight="15" x14ac:dyDescent="0.2"/>
  <cols>
    <col min="1" max="1" width="8.875" style="3" bestFit="1" customWidth="1"/>
    <col min="2" max="2" width="15.375" style="21" bestFit="1" customWidth="1"/>
    <col min="3" max="3" width="11" style="4" bestFit="1" customWidth="1"/>
    <col min="4" max="4" width="11" style="4" customWidth="1"/>
    <col min="5" max="51" width="10.75" style="5" customWidth="1"/>
    <col min="52" max="16384" width="20.625" style="5"/>
  </cols>
  <sheetData>
    <row r="1" spans="1:51" x14ac:dyDescent="0.2">
      <c r="A1" s="3" t="s">
        <v>6</v>
      </c>
      <c r="C1" s="3"/>
      <c r="D1" s="3"/>
      <c r="E1" s="3" t="str">
        <f t="shared" ref="E1:AY1" si="0">_xlfn.CONCAT(E2,"-",E3)</f>
        <v>F5-4</v>
      </c>
      <c r="F1" s="3" t="str">
        <f t="shared" si="0"/>
        <v>F5-4</v>
      </c>
      <c r="G1" s="3" t="str">
        <f t="shared" si="0"/>
        <v>F5-4</v>
      </c>
      <c r="H1" s="3" t="str">
        <f t="shared" si="0"/>
        <v>F5-4</v>
      </c>
      <c r="I1" s="3" t="str">
        <f t="shared" si="0"/>
        <v>F5-4</v>
      </c>
      <c r="J1" s="3" t="str">
        <f t="shared" si="0"/>
        <v>F5-4</v>
      </c>
      <c r="K1" s="3" t="str">
        <f t="shared" si="0"/>
        <v>F5-4</v>
      </c>
      <c r="L1" s="3" t="str">
        <f t="shared" si="0"/>
        <v>F5-4</v>
      </c>
      <c r="M1" s="3" t="str">
        <f t="shared" si="0"/>
        <v>F5-3</v>
      </c>
      <c r="N1" s="3" t="str">
        <f t="shared" si="0"/>
        <v>F5-3</v>
      </c>
      <c r="O1" s="3" t="str">
        <f t="shared" si="0"/>
        <v>F5-3</v>
      </c>
      <c r="P1" s="3" t="str">
        <f t="shared" si="0"/>
        <v>F5-3</v>
      </c>
      <c r="Q1" s="3" t="str">
        <f t="shared" si="0"/>
        <v>F5-3</v>
      </c>
      <c r="R1" s="3" t="str">
        <f t="shared" si="0"/>
        <v>F5-3</v>
      </c>
      <c r="S1" s="3" t="str">
        <f t="shared" si="0"/>
        <v>F5-3</v>
      </c>
      <c r="T1" s="3" t="str">
        <f t="shared" si="0"/>
        <v>F5-3</v>
      </c>
      <c r="U1" s="3" t="str">
        <f t="shared" si="0"/>
        <v>F5-3</v>
      </c>
      <c r="V1" s="3" t="str">
        <f t="shared" si="0"/>
        <v>F5-3</v>
      </c>
      <c r="W1" s="3" t="str">
        <f t="shared" si="0"/>
        <v>F5-1</v>
      </c>
      <c r="X1" s="3" t="str">
        <f t="shared" si="0"/>
        <v>F5-1</v>
      </c>
      <c r="Y1" s="3" t="str">
        <f t="shared" si="0"/>
        <v>F5-1</v>
      </c>
      <c r="Z1" s="3" t="str">
        <f t="shared" si="0"/>
        <v>F5-1</v>
      </c>
      <c r="AA1" s="3" t="str">
        <f t="shared" si="0"/>
        <v>F5-1</v>
      </c>
      <c r="AB1" s="3" t="str">
        <f t="shared" si="0"/>
        <v>F5-1</v>
      </c>
      <c r="AC1" s="3" t="str">
        <f t="shared" si="0"/>
        <v>F5-1</v>
      </c>
      <c r="AD1" s="3" t="str">
        <f t="shared" si="0"/>
        <v>F5-1</v>
      </c>
      <c r="AE1" s="3" t="str">
        <f t="shared" si="0"/>
        <v>F5-1</v>
      </c>
      <c r="AF1" s="3" t="str">
        <f t="shared" si="0"/>
        <v>F5-1</v>
      </c>
      <c r="AG1" s="3" t="str">
        <f t="shared" si="0"/>
        <v>F5-1</v>
      </c>
      <c r="AH1" s="3" t="str">
        <f t="shared" si="0"/>
        <v>F5-5</v>
      </c>
      <c r="AI1" s="3" t="str">
        <f t="shared" si="0"/>
        <v>F5-5</v>
      </c>
      <c r="AJ1" s="3" t="str">
        <f t="shared" si="0"/>
        <v>F5-5</v>
      </c>
      <c r="AK1" s="3" t="str">
        <f t="shared" si="0"/>
        <v>F5-5</v>
      </c>
      <c r="AL1" s="3" t="str">
        <f t="shared" si="0"/>
        <v>F5-5</v>
      </c>
      <c r="AM1" s="3" t="str">
        <f t="shared" si="0"/>
        <v>F5-5</v>
      </c>
      <c r="AN1" s="3" t="str">
        <f t="shared" si="0"/>
        <v>F5-5</v>
      </c>
      <c r="AO1" s="3" t="str">
        <f t="shared" si="0"/>
        <v>F5-5</v>
      </c>
      <c r="AP1" s="3" t="str">
        <f t="shared" si="0"/>
        <v>F5-5</v>
      </c>
      <c r="AQ1" s="3" t="str">
        <f t="shared" si="0"/>
        <v>F5-2</v>
      </c>
      <c r="AR1" s="3" t="str">
        <f t="shared" si="0"/>
        <v>F5-2</v>
      </c>
      <c r="AS1" s="3" t="str">
        <f t="shared" si="0"/>
        <v>F5-2</v>
      </c>
      <c r="AT1" s="3" t="str">
        <f t="shared" si="0"/>
        <v>F5-2</v>
      </c>
      <c r="AU1" s="3" t="str">
        <f t="shared" si="0"/>
        <v>F5-2</v>
      </c>
      <c r="AV1" s="3" t="str">
        <f t="shared" si="0"/>
        <v>F5-2</v>
      </c>
      <c r="AW1" s="3" t="str">
        <f t="shared" si="0"/>
        <v>F5-2</v>
      </c>
      <c r="AX1" s="3" t="str">
        <f t="shared" si="0"/>
        <v>F5-2</v>
      </c>
      <c r="AY1" s="3" t="str">
        <f t="shared" si="0"/>
        <v>F5-2</v>
      </c>
    </row>
    <row r="2" spans="1:51" x14ac:dyDescent="0.2">
      <c r="B2" s="21" t="s">
        <v>25</v>
      </c>
      <c r="C2" s="3"/>
      <c r="D2" s="3"/>
      <c r="E2" s="3" t="s">
        <v>155</v>
      </c>
      <c r="F2" s="3" t="s">
        <v>155</v>
      </c>
      <c r="G2" s="3" t="s">
        <v>155</v>
      </c>
      <c r="H2" s="3" t="s">
        <v>155</v>
      </c>
      <c r="I2" s="3" t="s">
        <v>155</v>
      </c>
      <c r="J2" s="3" t="s">
        <v>155</v>
      </c>
      <c r="K2" s="3" t="s">
        <v>155</v>
      </c>
      <c r="L2" s="3" t="s">
        <v>155</v>
      </c>
      <c r="M2" s="3" t="s">
        <v>155</v>
      </c>
      <c r="N2" s="3" t="s">
        <v>155</v>
      </c>
      <c r="O2" s="3" t="s">
        <v>155</v>
      </c>
      <c r="P2" s="3" t="s">
        <v>155</v>
      </c>
      <c r="Q2" s="3" t="s">
        <v>155</v>
      </c>
      <c r="R2" s="3" t="s">
        <v>155</v>
      </c>
      <c r="S2" s="3" t="s">
        <v>155</v>
      </c>
      <c r="T2" s="3" t="s">
        <v>155</v>
      </c>
      <c r="U2" s="3" t="s">
        <v>155</v>
      </c>
      <c r="V2" s="3" t="s">
        <v>155</v>
      </c>
      <c r="W2" s="3" t="s">
        <v>155</v>
      </c>
      <c r="X2" s="3" t="s">
        <v>155</v>
      </c>
      <c r="Y2" s="3" t="s">
        <v>155</v>
      </c>
      <c r="Z2" s="3" t="s">
        <v>155</v>
      </c>
      <c r="AA2" s="3" t="s">
        <v>155</v>
      </c>
      <c r="AB2" s="3" t="s">
        <v>155</v>
      </c>
      <c r="AC2" s="3" t="s">
        <v>155</v>
      </c>
      <c r="AD2" s="3" t="s">
        <v>155</v>
      </c>
      <c r="AE2" s="3" t="s">
        <v>155</v>
      </c>
      <c r="AF2" s="3" t="s">
        <v>155</v>
      </c>
      <c r="AG2" s="3" t="s">
        <v>155</v>
      </c>
      <c r="AH2" s="3" t="s">
        <v>155</v>
      </c>
      <c r="AI2" s="3" t="s">
        <v>155</v>
      </c>
      <c r="AJ2" s="3" t="s">
        <v>155</v>
      </c>
      <c r="AK2" s="3" t="s">
        <v>155</v>
      </c>
      <c r="AL2" s="3" t="s">
        <v>155</v>
      </c>
      <c r="AM2" s="3" t="s">
        <v>155</v>
      </c>
      <c r="AN2" s="3" t="s">
        <v>155</v>
      </c>
      <c r="AO2" s="3" t="s">
        <v>155</v>
      </c>
      <c r="AP2" s="3" t="s">
        <v>155</v>
      </c>
      <c r="AQ2" s="3" t="s">
        <v>155</v>
      </c>
      <c r="AR2" s="3" t="s">
        <v>155</v>
      </c>
      <c r="AS2" s="3" t="s">
        <v>155</v>
      </c>
      <c r="AT2" s="3" t="s">
        <v>155</v>
      </c>
      <c r="AU2" s="3" t="s">
        <v>155</v>
      </c>
      <c r="AV2" s="3" t="s">
        <v>155</v>
      </c>
      <c r="AW2" s="3" t="s">
        <v>155</v>
      </c>
      <c r="AX2" s="3" t="s">
        <v>155</v>
      </c>
      <c r="AY2" s="3" t="s">
        <v>155</v>
      </c>
    </row>
    <row r="3" spans="1:51" x14ac:dyDescent="0.2">
      <c r="B3" s="33" t="s">
        <v>46</v>
      </c>
      <c r="C3" s="3"/>
      <c r="D3" s="3"/>
      <c r="E3" s="3">
        <v>4</v>
      </c>
      <c r="F3" s="3">
        <v>4</v>
      </c>
      <c r="G3" s="3">
        <v>4</v>
      </c>
      <c r="H3" s="3">
        <v>4</v>
      </c>
      <c r="I3" s="3">
        <v>4</v>
      </c>
      <c r="J3" s="3">
        <v>4</v>
      </c>
      <c r="K3" s="3">
        <v>4</v>
      </c>
      <c r="L3" s="3">
        <v>4</v>
      </c>
      <c r="M3" s="3">
        <v>3</v>
      </c>
      <c r="N3" s="3">
        <v>3</v>
      </c>
      <c r="O3" s="3">
        <v>3</v>
      </c>
      <c r="P3" s="3">
        <v>3</v>
      </c>
      <c r="Q3" s="3">
        <v>3</v>
      </c>
      <c r="R3" s="3">
        <v>3</v>
      </c>
      <c r="S3" s="3">
        <v>3</v>
      </c>
      <c r="T3" s="3">
        <v>3</v>
      </c>
      <c r="U3" s="3">
        <v>3</v>
      </c>
      <c r="V3" s="3">
        <v>3</v>
      </c>
      <c r="W3" s="3">
        <v>1</v>
      </c>
      <c r="X3" s="3">
        <v>1</v>
      </c>
      <c r="Y3" s="3">
        <v>1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5</v>
      </c>
      <c r="AI3" s="3">
        <v>5</v>
      </c>
      <c r="AJ3" s="3">
        <v>5</v>
      </c>
      <c r="AK3" s="3">
        <v>5</v>
      </c>
      <c r="AL3" s="3">
        <v>5</v>
      </c>
      <c r="AM3" s="3">
        <v>5</v>
      </c>
      <c r="AN3" s="3">
        <v>5</v>
      </c>
      <c r="AO3" s="3">
        <v>5</v>
      </c>
      <c r="AP3" s="3">
        <v>5</v>
      </c>
      <c r="AQ3" s="3">
        <v>2</v>
      </c>
      <c r="AR3" s="3">
        <v>2</v>
      </c>
      <c r="AS3" s="3">
        <v>2</v>
      </c>
      <c r="AT3" s="3">
        <v>2</v>
      </c>
      <c r="AU3" s="3">
        <v>2</v>
      </c>
      <c r="AV3" s="3">
        <v>2</v>
      </c>
      <c r="AW3" s="3">
        <v>2</v>
      </c>
      <c r="AX3" s="3">
        <v>2</v>
      </c>
      <c r="AY3" s="3">
        <v>2</v>
      </c>
    </row>
    <row r="4" spans="1:51" s="3" customFormat="1" x14ac:dyDescent="0.25">
      <c r="B4" s="20" t="s">
        <v>5</v>
      </c>
      <c r="C4" s="16"/>
      <c r="D4" s="16"/>
      <c r="E4" s="3">
        <v>33</v>
      </c>
      <c r="F4" s="3">
        <v>34</v>
      </c>
      <c r="G4" s="3">
        <v>35</v>
      </c>
      <c r="H4" s="3">
        <v>36</v>
      </c>
      <c r="I4" s="3">
        <v>37</v>
      </c>
      <c r="J4" s="3">
        <v>38</v>
      </c>
      <c r="K4" s="3">
        <v>39</v>
      </c>
      <c r="L4" s="3">
        <v>40</v>
      </c>
      <c r="M4" s="3">
        <v>23</v>
      </c>
      <c r="N4" s="3">
        <v>24</v>
      </c>
      <c r="O4" s="3">
        <v>25</v>
      </c>
      <c r="P4" s="3">
        <v>26</v>
      </c>
      <c r="Q4" s="3">
        <v>27</v>
      </c>
      <c r="R4" s="3">
        <v>28</v>
      </c>
      <c r="S4" s="3">
        <v>29</v>
      </c>
      <c r="T4" s="3">
        <v>30</v>
      </c>
      <c r="U4" s="3">
        <v>31</v>
      </c>
      <c r="V4" s="3">
        <v>32</v>
      </c>
      <c r="W4" s="3">
        <v>3</v>
      </c>
      <c r="X4" s="3">
        <v>4</v>
      </c>
      <c r="Y4" s="3">
        <v>5</v>
      </c>
      <c r="Z4" s="3">
        <v>6</v>
      </c>
      <c r="AA4" s="3">
        <v>7</v>
      </c>
      <c r="AB4" s="3">
        <v>8</v>
      </c>
      <c r="AC4" s="3">
        <v>9</v>
      </c>
      <c r="AD4" s="3">
        <v>10</v>
      </c>
      <c r="AE4" s="3">
        <v>11</v>
      </c>
      <c r="AF4" s="3">
        <v>12</v>
      </c>
      <c r="AG4" s="3">
        <v>13</v>
      </c>
      <c r="AH4" s="3">
        <v>41</v>
      </c>
      <c r="AI4" s="3">
        <v>42</v>
      </c>
      <c r="AJ4" s="3">
        <v>43</v>
      </c>
      <c r="AK4" s="3">
        <v>44</v>
      </c>
      <c r="AL4" s="3">
        <v>45</v>
      </c>
      <c r="AM4" s="3">
        <v>46</v>
      </c>
      <c r="AN4" s="3">
        <v>47</v>
      </c>
      <c r="AO4" s="3">
        <v>48</v>
      </c>
      <c r="AP4" s="3">
        <v>49</v>
      </c>
      <c r="AQ4" s="3">
        <v>14</v>
      </c>
      <c r="AR4" s="3">
        <v>15</v>
      </c>
      <c r="AS4" s="3">
        <v>16</v>
      </c>
      <c r="AT4" s="3">
        <v>17</v>
      </c>
      <c r="AU4" s="3">
        <v>18</v>
      </c>
      <c r="AV4" s="3">
        <v>19</v>
      </c>
      <c r="AW4" s="3">
        <v>20</v>
      </c>
      <c r="AX4" s="3">
        <v>21</v>
      </c>
      <c r="AY4" s="3">
        <v>22</v>
      </c>
    </row>
    <row r="5" spans="1:51" s="3" customFormat="1" x14ac:dyDescent="0.25">
      <c r="B5" s="20" t="s">
        <v>12</v>
      </c>
      <c r="C5" s="16"/>
      <c r="D5" s="16"/>
      <c r="E5" s="3">
        <v>17</v>
      </c>
      <c r="F5" s="3">
        <v>18</v>
      </c>
      <c r="G5" s="3">
        <v>17</v>
      </c>
      <c r="H5" s="3">
        <v>18</v>
      </c>
      <c r="I5" s="3">
        <v>19</v>
      </c>
      <c r="J5" s="3">
        <v>20</v>
      </c>
      <c r="K5" s="3">
        <v>21</v>
      </c>
      <c r="L5" s="3">
        <v>22</v>
      </c>
      <c r="M5" s="3">
        <v>10</v>
      </c>
      <c r="N5" s="3">
        <v>11</v>
      </c>
      <c r="O5" s="3">
        <v>12</v>
      </c>
      <c r="P5" s="3">
        <v>10</v>
      </c>
      <c r="Q5" s="3">
        <v>11</v>
      </c>
      <c r="R5" s="3">
        <v>12</v>
      </c>
      <c r="S5" s="3">
        <v>13</v>
      </c>
      <c r="T5" s="3">
        <v>14</v>
      </c>
      <c r="U5" s="3">
        <v>15</v>
      </c>
      <c r="V5" s="3">
        <v>16</v>
      </c>
      <c r="W5" s="3">
        <v>1</v>
      </c>
      <c r="X5" s="3">
        <v>1</v>
      </c>
      <c r="Y5" s="3">
        <v>1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2</v>
      </c>
      <c r="AG5" s="3">
        <v>3</v>
      </c>
      <c r="AH5" s="3">
        <v>23</v>
      </c>
      <c r="AI5" s="3">
        <v>24</v>
      </c>
      <c r="AJ5" s="3">
        <v>25</v>
      </c>
      <c r="AK5" s="3">
        <v>23</v>
      </c>
      <c r="AL5" s="3">
        <v>24</v>
      </c>
      <c r="AM5" s="3">
        <v>25</v>
      </c>
      <c r="AN5" s="3">
        <v>26</v>
      </c>
      <c r="AO5" s="3">
        <v>27</v>
      </c>
      <c r="AP5" s="3">
        <v>28</v>
      </c>
      <c r="AQ5" s="3">
        <v>4</v>
      </c>
      <c r="AR5" s="3">
        <v>5</v>
      </c>
      <c r="AS5" s="3">
        <v>6</v>
      </c>
      <c r="AT5" s="3">
        <v>4</v>
      </c>
      <c r="AU5" s="3">
        <v>5</v>
      </c>
      <c r="AV5" s="3">
        <v>6</v>
      </c>
      <c r="AW5" s="3">
        <v>7</v>
      </c>
      <c r="AX5" s="3">
        <v>8</v>
      </c>
      <c r="AY5" s="3">
        <v>9</v>
      </c>
    </row>
    <row r="6" spans="1:51" s="3" customFormat="1" x14ac:dyDescent="0.25">
      <c r="B6" s="20" t="s">
        <v>13</v>
      </c>
      <c r="C6" s="16"/>
      <c r="D6" s="16"/>
      <c r="E6" s="16">
        <f t="shared" ref="E6:AY6" si="1">E3*E5</f>
        <v>68</v>
      </c>
      <c r="F6" s="16">
        <f t="shared" si="1"/>
        <v>72</v>
      </c>
      <c r="G6" s="16">
        <f t="shared" si="1"/>
        <v>68</v>
      </c>
      <c r="H6" s="16">
        <f t="shared" si="1"/>
        <v>72</v>
      </c>
      <c r="I6" s="16">
        <f t="shared" si="1"/>
        <v>76</v>
      </c>
      <c r="J6" s="16">
        <f t="shared" si="1"/>
        <v>80</v>
      </c>
      <c r="K6" s="16">
        <f t="shared" si="1"/>
        <v>84</v>
      </c>
      <c r="L6" s="16">
        <f t="shared" si="1"/>
        <v>88</v>
      </c>
      <c r="M6" s="16">
        <f t="shared" si="1"/>
        <v>30</v>
      </c>
      <c r="N6" s="16">
        <f t="shared" si="1"/>
        <v>33</v>
      </c>
      <c r="O6" s="16">
        <f t="shared" si="1"/>
        <v>36</v>
      </c>
      <c r="P6" s="16">
        <f t="shared" si="1"/>
        <v>30</v>
      </c>
      <c r="Q6" s="16">
        <f t="shared" si="1"/>
        <v>33</v>
      </c>
      <c r="R6" s="16">
        <f t="shared" si="1"/>
        <v>36</v>
      </c>
      <c r="S6" s="16">
        <f t="shared" si="1"/>
        <v>39</v>
      </c>
      <c r="T6" s="16">
        <f t="shared" si="1"/>
        <v>42</v>
      </c>
      <c r="U6" s="16">
        <f t="shared" si="1"/>
        <v>45</v>
      </c>
      <c r="V6" s="16">
        <f t="shared" si="1"/>
        <v>48</v>
      </c>
      <c r="W6" s="16">
        <f t="shared" si="1"/>
        <v>1</v>
      </c>
      <c r="X6" s="16">
        <f t="shared" si="1"/>
        <v>1</v>
      </c>
      <c r="Y6" s="16">
        <f t="shared" si="1"/>
        <v>1</v>
      </c>
      <c r="Z6" s="16">
        <f t="shared" si="1"/>
        <v>1</v>
      </c>
      <c r="AA6" s="16">
        <f t="shared" si="1"/>
        <v>1</v>
      </c>
      <c r="AB6" s="16">
        <f t="shared" si="1"/>
        <v>1</v>
      </c>
      <c r="AC6" s="16">
        <f t="shared" si="1"/>
        <v>1</v>
      </c>
      <c r="AD6" s="16">
        <f t="shared" si="1"/>
        <v>1</v>
      </c>
      <c r="AE6" s="16">
        <f t="shared" si="1"/>
        <v>1</v>
      </c>
      <c r="AF6" s="16">
        <f t="shared" si="1"/>
        <v>2</v>
      </c>
      <c r="AG6" s="16">
        <f t="shared" si="1"/>
        <v>3</v>
      </c>
      <c r="AH6" s="16">
        <f t="shared" si="1"/>
        <v>115</v>
      </c>
      <c r="AI6" s="16">
        <f t="shared" si="1"/>
        <v>120</v>
      </c>
      <c r="AJ6" s="16">
        <f t="shared" si="1"/>
        <v>125</v>
      </c>
      <c r="AK6" s="16">
        <f t="shared" si="1"/>
        <v>115</v>
      </c>
      <c r="AL6" s="16">
        <f t="shared" si="1"/>
        <v>120</v>
      </c>
      <c r="AM6" s="16">
        <f t="shared" si="1"/>
        <v>125</v>
      </c>
      <c r="AN6" s="16">
        <f t="shared" si="1"/>
        <v>130</v>
      </c>
      <c r="AO6" s="16">
        <f t="shared" si="1"/>
        <v>135</v>
      </c>
      <c r="AP6" s="16">
        <f t="shared" si="1"/>
        <v>140</v>
      </c>
      <c r="AQ6" s="16">
        <f t="shared" si="1"/>
        <v>8</v>
      </c>
      <c r="AR6" s="16">
        <f t="shared" si="1"/>
        <v>10</v>
      </c>
      <c r="AS6" s="16">
        <f t="shared" si="1"/>
        <v>12</v>
      </c>
      <c r="AT6" s="16">
        <f t="shared" si="1"/>
        <v>8</v>
      </c>
      <c r="AU6" s="16">
        <f t="shared" si="1"/>
        <v>10</v>
      </c>
      <c r="AV6" s="16">
        <f t="shared" si="1"/>
        <v>12</v>
      </c>
      <c r="AW6" s="16">
        <f t="shared" si="1"/>
        <v>14</v>
      </c>
      <c r="AX6" s="16">
        <f t="shared" si="1"/>
        <v>16</v>
      </c>
      <c r="AY6" s="16">
        <f t="shared" si="1"/>
        <v>18</v>
      </c>
    </row>
    <row r="7" spans="1:51" s="3" customFormat="1" x14ac:dyDescent="0.25">
      <c r="B7" s="20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</row>
    <row r="8" spans="1:51" s="3" customFormat="1" x14ac:dyDescent="0.25">
      <c r="B8" s="39" t="s">
        <v>82</v>
      </c>
      <c r="C8" s="16"/>
      <c r="D8" s="16"/>
      <c r="E8" s="16" t="str">
        <f t="shared" ref="E8:AY8" si="2">_xlfn.CONCAT(E2,"-",E3)</f>
        <v>F5-4</v>
      </c>
      <c r="F8" s="16" t="str">
        <f t="shared" si="2"/>
        <v>F5-4</v>
      </c>
      <c r="G8" s="16" t="str">
        <f t="shared" si="2"/>
        <v>F5-4</v>
      </c>
      <c r="H8" s="16" t="str">
        <f t="shared" si="2"/>
        <v>F5-4</v>
      </c>
      <c r="I8" s="16" t="str">
        <f t="shared" si="2"/>
        <v>F5-4</v>
      </c>
      <c r="J8" s="16" t="str">
        <f t="shared" si="2"/>
        <v>F5-4</v>
      </c>
      <c r="K8" s="16" t="str">
        <f t="shared" si="2"/>
        <v>F5-4</v>
      </c>
      <c r="L8" s="16" t="str">
        <f t="shared" si="2"/>
        <v>F5-4</v>
      </c>
      <c r="M8" s="16" t="str">
        <f t="shared" si="2"/>
        <v>F5-3</v>
      </c>
      <c r="N8" s="16" t="str">
        <f t="shared" si="2"/>
        <v>F5-3</v>
      </c>
      <c r="O8" s="16" t="str">
        <f t="shared" si="2"/>
        <v>F5-3</v>
      </c>
      <c r="P8" s="16" t="str">
        <f t="shared" si="2"/>
        <v>F5-3</v>
      </c>
      <c r="Q8" s="16" t="str">
        <f t="shared" si="2"/>
        <v>F5-3</v>
      </c>
      <c r="R8" s="16" t="str">
        <f t="shared" si="2"/>
        <v>F5-3</v>
      </c>
      <c r="S8" s="16" t="str">
        <f t="shared" si="2"/>
        <v>F5-3</v>
      </c>
      <c r="T8" s="16" t="str">
        <f t="shared" si="2"/>
        <v>F5-3</v>
      </c>
      <c r="U8" s="16" t="str">
        <f t="shared" si="2"/>
        <v>F5-3</v>
      </c>
      <c r="V8" s="16" t="str">
        <f t="shared" si="2"/>
        <v>F5-3</v>
      </c>
      <c r="W8" s="16" t="str">
        <f t="shared" si="2"/>
        <v>F5-1</v>
      </c>
      <c r="X8" s="16" t="str">
        <f t="shared" si="2"/>
        <v>F5-1</v>
      </c>
      <c r="Y8" s="16" t="str">
        <f t="shared" si="2"/>
        <v>F5-1</v>
      </c>
      <c r="Z8" s="16" t="str">
        <f t="shared" si="2"/>
        <v>F5-1</v>
      </c>
      <c r="AA8" s="16" t="str">
        <f t="shared" si="2"/>
        <v>F5-1</v>
      </c>
      <c r="AB8" s="16" t="str">
        <f t="shared" si="2"/>
        <v>F5-1</v>
      </c>
      <c r="AC8" s="16" t="str">
        <f t="shared" si="2"/>
        <v>F5-1</v>
      </c>
      <c r="AD8" s="16" t="str">
        <f t="shared" si="2"/>
        <v>F5-1</v>
      </c>
      <c r="AE8" s="16" t="str">
        <f t="shared" si="2"/>
        <v>F5-1</v>
      </c>
      <c r="AF8" s="16" t="str">
        <f t="shared" si="2"/>
        <v>F5-1</v>
      </c>
      <c r="AG8" s="16" t="str">
        <f t="shared" si="2"/>
        <v>F5-1</v>
      </c>
      <c r="AH8" s="16" t="str">
        <f t="shared" si="2"/>
        <v>F5-5</v>
      </c>
      <c r="AI8" s="16" t="str">
        <f t="shared" si="2"/>
        <v>F5-5</v>
      </c>
      <c r="AJ8" s="16" t="str">
        <f t="shared" si="2"/>
        <v>F5-5</v>
      </c>
      <c r="AK8" s="16" t="str">
        <f t="shared" si="2"/>
        <v>F5-5</v>
      </c>
      <c r="AL8" s="16" t="str">
        <f t="shared" si="2"/>
        <v>F5-5</v>
      </c>
      <c r="AM8" s="16" t="str">
        <f t="shared" si="2"/>
        <v>F5-5</v>
      </c>
      <c r="AN8" s="16" t="str">
        <f t="shared" si="2"/>
        <v>F5-5</v>
      </c>
      <c r="AO8" s="16" t="str">
        <f t="shared" si="2"/>
        <v>F5-5</v>
      </c>
      <c r="AP8" s="16" t="str">
        <f t="shared" si="2"/>
        <v>F5-5</v>
      </c>
      <c r="AQ8" s="16" t="str">
        <f t="shared" si="2"/>
        <v>F5-2</v>
      </c>
      <c r="AR8" s="16" t="str">
        <f t="shared" si="2"/>
        <v>F5-2</v>
      </c>
      <c r="AS8" s="16" t="str">
        <f t="shared" si="2"/>
        <v>F5-2</v>
      </c>
      <c r="AT8" s="16" t="str">
        <f t="shared" si="2"/>
        <v>F5-2</v>
      </c>
      <c r="AU8" s="16" t="str">
        <f t="shared" si="2"/>
        <v>F5-2</v>
      </c>
      <c r="AV8" s="16" t="str">
        <f t="shared" si="2"/>
        <v>F5-2</v>
      </c>
      <c r="AW8" s="16" t="str">
        <f t="shared" si="2"/>
        <v>F5-2</v>
      </c>
      <c r="AX8" s="16" t="str">
        <f t="shared" si="2"/>
        <v>F5-2</v>
      </c>
      <c r="AY8" s="16" t="str">
        <f t="shared" si="2"/>
        <v>F5-2</v>
      </c>
    </row>
    <row r="9" spans="1:51" s="3" customFormat="1" x14ac:dyDescent="0.25">
      <c r="B9" s="24" t="s">
        <v>11</v>
      </c>
      <c r="C9" s="16">
        <v>7</v>
      </c>
      <c r="D9" s="16"/>
      <c r="E9" s="16" t="str">
        <f>VLOOKUP(E$8,Conditions!$A:$R,$C9,FALSE)</f>
        <v>Ethanol</v>
      </c>
      <c r="F9" s="16" t="str">
        <f>VLOOKUP(F$8,Conditions!$A:$R,$C9,FALSE)</f>
        <v>Ethanol</v>
      </c>
      <c r="G9" s="16" t="str">
        <f>VLOOKUP(G$8,Conditions!$A:$R,$C9,FALSE)</f>
        <v>Ethanol</v>
      </c>
      <c r="H9" s="16" t="str">
        <f>VLOOKUP(H$8,Conditions!$A:$R,$C9,FALSE)</f>
        <v>Ethanol</v>
      </c>
      <c r="I9" s="16" t="str">
        <f>VLOOKUP(I$8,Conditions!$A:$R,$C9,FALSE)</f>
        <v>Ethanol</v>
      </c>
      <c r="J9" s="16" t="str">
        <f>VLOOKUP(J$8,Conditions!$A:$R,$C9,FALSE)</f>
        <v>Ethanol</v>
      </c>
      <c r="K9" s="16" t="str">
        <f>VLOOKUP(K$8,Conditions!$A:$R,$C9,FALSE)</f>
        <v>Ethanol</v>
      </c>
      <c r="L9" s="16" t="str">
        <f>VLOOKUP(L$8,Conditions!$A:$R,$C9,FALSE)</f>
        <v>Ethanol</v>
      </c>
      <c r="M9" s="16" t="str">
        <f>VLOOKUP(M$8,Conditions!$A:$R,$C9,FALSE)</f>
        <v>Ethanol</v>
      </c>
      <c r="N9" s="16" t="str">
        <f>VLOOKUP(N$8,Conditions!$A:$R,$C9,FALSE)</f>
        <v>Ethanol</v>
      </c>
      <c r="O9" s="16" t="str">
        <f>VLOOKUP(O$8,Conditions!$A:$R,$C9,FALSE)</f>
        <v>Ethanol</v>
      </c>
      <c r="P9" s="16" t="str">
        <f>VLOOKUP(P$8,Conditions!$A:$R,$C9,FALSE)</f>
        <v>Ethanol</v>
      </c>
      <c r="Q9" s="16" t="str">
        <f>VLOOKUP(Q$8,Conditions!$A:$R,$C9,FALSE)</f>
        <v>Ethanol</v>
      </c>
      <c r="R9" s="16" t="str">
        <f>VLOOKUP(R$8,Conditions!$A:$R,$C9,FALSE)</f>
        <v>Ethanol</v>
      </c>
      <c r="S9" s="16" t="str">
        <f>VLOOKUP(S$8,Conditions!$A:$R,$C9,FALSE)</f>
        <v>Ethanol</v>
      </c>
      <c r="T9" s="16" t="str">
        <f>VLOOKUP(T$8,Conditions!$A:$R,$C9,FALSE)</f>
        <v>Ethanol</v>
      </c>
      <c r="U9" s="16" t="str">
        <f>VLOOKUP(U$8,Conditions!$A:$R,$C9,FALSE)</f>
        <v>Ethanol</v>
      </c>
      <c r="V9" s="16" t="str">
        <f>VLOOKUP(V$8,Conditions!$A:$R,$C9,FALSE)</f>
        <v>Ethanol</v>
      </c>
      <c r="W9" s="16" t="str">
        <f>VLOOKUP(W$8,Conditions!$A:$R,$C9,FALSE)</f>
        <v>Ethanol</v>
      </c>
      <c r="X9" s="16" t="str">
        <f>VLOOKUP(X$8,Conditions!$A:$R,$C9,FALSE)</f>
        <v>Ethanol</v>
      </c>
      <c r="Y9" s="16" t="str">
        <f>VLOOKUP(Y$8,Conditions!$A:$R,$C9,FALSE)</f>
        <v>Ethanol</v>
      </c>
      <c r="Z9" s="16" t="str">
        <f>VLOOKUP(Z$8,Conditions!$A:$R,$C9,FALSE)</f>
        <v>Ethanol</v>
      </c>
      <c r="AA9" s="16" t="str">
        <f>VLOOKUP(AA$8,Conditions!$A:$R,$C9,FALSE)</f>
        <v>Ethanol</v>
      </c>
      <c r="AB9" s="16" t="str">
        <f>VLOOKUP(AB$8,Conditions!$A:$R,$C9,FALSE)</f>
        <v>Ethanol</v>
      </c>
      <c r="AC9" s="16" t="str">
        <f>VLOOKUP(AC$8,Conditions!$A:$R,$C9,FALSE)</f>
        <v>Ethanol</v>
      </c>
      <c r="AD9" s="16" t="str">
        <f>VLOOKUP(AD$8,Conditions!$A:$R,$C9,FALSE)</f>
        <v>Ethanol</v>
      </c>
      <c r="AE9" s="16" t="str">
        <f>VLOOKUP(AE$8,Conditions!$A:$R,$C9,FALSE)</f>
        <v>Ethanol</v>
      </c>
      <c r="AF9" s="16" t="str">
        <f>VLOOKUP(AF$8,Conditions!$A:$R,$C9,FALSE)</f>
        <v>Ethanol</v>
      </c>
      <c r="AG9" s="16" t="str">
        <f>VLOOKUP(AG$8,Conditions!$A:$R,$C9,FALSE)</f>
        <v>Ethanol</v>
      </c>
      <c r="AH9" s="16" t="str">
        <f>VLOOKUP(AH$8,Conditions!$A:$R,$C9,FALSE)</f>
        <v>Ethanol</v>
      </c>
      <c r="AI9" s="16" t="str">
        <f>VLOOKUP(AI$8,Conditions!$A:$R,$C9,FALSE)</f>
        <v>Ethanol</v>
      </c>
      <c r="AJ9" s="16" t="str">
        <f>VLOOKUP(AJ$8,Conditions!$A:$R,$C9,FALSE)</f>
        <v>Ethanol</v>
      </c>
      <c r="AK9" s="16" t="str">
        <f>VLOOKUP(AK$8,Conditions!$A:$R,$C9,FALSE)</f>
        <v>Ethanol</v>
      </c>
      <c r="AL9" s="16" t="str">
        <f>VLOOKUP(AL$8,Conditions!$A:$R,$C9,FALSE)</f>
        <v>Ethanol</v>
      </c>
      <c r="AM9" s="16" t="str">
        <f>VLOOKUP(AM$8,Conditions!$A:$R,$C9,FALSE)</f>
        <v>Ethanol</v>
      </c>
      <c r="AN9" s="16" t="str">
        <f>VLOOKUP(AN$8,Conditions!$A:$R,$C9,FALSE)</f>
        <v>Ethanol</v>
      </c>
      <c r="AO9" s="16" t="str">
        <f>VLOOKUP(AO$8,Conditions!$A:$R,$C9,FALSE)</f>
        <v>Ethanol</v>
      </c>
      <c r="AP9" s="16" t="str">
        <f>VLOOKUP(AP$8,Conditions!$A:$R,$C9,FALSE)</f>
        <v>Ethanol</v>
      </c>
      <c r="AQ9" s="16" t="str">
        <f>VLOOKUP(AQ$8,Conditions!$A:$R,$C9,FALSE)</f>
        <v>Ethanol</v>
      </c>
      <c r="AR9" s="16" t="str">
        <f>VLOOKUP(AR$8,Conditions!$A:$R,$C9,FALSE)</f>
        <v>Ethanol</v>
      </c>
      <c r="AS9" s="16" t="str">
        <f>VLOOKUP(AS$8,Conditions!$A:$R,$C9,FALSE)</f>
        <v>Ethanol</v>
      </c>
      <c r="AT9" s="16" t="str">
        <f>VLOOKUP(AT$8,Conditions!$A:$R,$C9,FALSE)</f>
        <v>Ethanol</v>
      </c>
      <c r="AU9" s="16" t="str">
        <f>VLOOKUP(AU$8,Conditions!$A:$R,$C9,FALSE)</f>
        <v>Ethanol</v>
      </c>
      <c r="AV9" s="16" t="str">
        <f>VLOOKUP(AV$8,Conditions!$A:$R,$C9,FALSE)</f>
        <v>Ethanol</v>
      </c>
      <c r="AW9" s="16" t="str">
        <f>VLOOKUP(AW$8,Conditions!$A:$R,$C9,FALSE)</f>
        <v>Ethanol</v>
      </c>
      <c r="AX9" s="16" t="str">
        <f>VLOOKUP(AX$8,Conditions!$A:$R,$C9,FALSE)</f>
        <v>Ethanol</v>
      </c>
      <c r="AY9" s="16" t="str">
        <f>VLOOKUP(AY$8,Conditions!$A:$R,$C9,FALSE)</f>
        <v>Ethanol</v>
      </c>
    </row>
    <row r="10" spans="1:51" s="3" customFormat="1" x14ac:dyDescent="0.25">
      <c r="B10" s="39" t="s">
        <v>88</v>
      </c>
      <c r="C10" s="16">
        <v>8</v>
      </c>
      <c r="D10" s="16" t="s">
        <v>86</v>
      </c>
      <c r="E10" s="16">
        <f>VLOOKUP(E$8,Conditions!$A:$R,$C10,FALSE)</f>
        <v>1</v>
      </c>
      <c r="F10" s="16">
        <f>VLOOKUP(F$8,Conditions!$A:$R,$C10,FALSE)</f>
        <v>1</v>
      </c>
      <c r="G10" s="16">
        <f>VLOOKUP(G$8,Conditions!$A:$R,$C10,FALSE)</f>
        <v>1</v>
      </c>
      <c r="H10" s="16">
        <f>VLOOKUP(H$8,Conditions!$A:$R,$C10,FALSE)</f>
        <v>1</v>
      </c>
      <c r="I10" s="16">
        <f>VLOOKUP(I$8,Conditions!$A:$R,$C10,FALSE)</f>
        <v>1</v>
      </c>
      <c r="J10" s="16">
        <f>VLOOKUP(J$8,Conditions!$A:$R,$C10,FALSE)</f>
        <v>1</v>
      </c>
      <c r="K10" s="16">
        <f>VLOOKUP(K$8,Conditions!$A:$R,$C10,FALSE)</f>
        <v>1</v>
      </c>
      <c r="L10" s="16">
        <f>VLOOKUP(L$8,Conditions!$A:$R,$C10,FALSE)</f>
        <v>1</v>
      </c>
      <c r="M10" s="16">
        <f>VLOOKUP(M$8,Conditions!$A:$R,$C10,FALSE)</f>
        <v>1</v>
      </c>
      <c r="N10" s="16">
        <f>VLOOKUP(N$8,Conditions!$A:$R,$C10,FALSE)</f>
        <v>1</v>
      </c>
      <c r="O10" s="16">
        <f>VLOOKUP(O$8,Conditions!$A:$R,$C10,FALSE)</f>
        <v>1</v>
      </c>
      <c r="P10" s="16">
        <f>VLOOKUP(P$8,Conditions!$A:$R,$C10,FALSE)</f>
        <v>1</v>
      </c>
      <c r="Q10" s="16">
        <f>VLOOKUP(Q$8,Conditions!$A:$R,$C10,FALSE)</f>
        <v>1</v>
      </c>
      <c r="R10" s="16">
        <f>VLOOKUP(R$8,Conditions!$A:$R,$C10,FALSE)</f>
        <v>1</v>
      </c>
      <c r="S10" s="16">
        <f>VLOOKUP(S$8,Conditions!$A:$R,$C10,FALSE)</f>
        <v>1</v>
      </c>
      <c r="T10" s="16">
        <f>VLOOKUP(T$8,Conditions!$A:$R,$C10,FALSE)</f>
        <v>1</v>
      </c>
      <c r="U10" s="16">
        <f>VLOOKUP(U$8,Conditions!$A:$R,$C10,FALSE)</f>
        <v>1</v>
      </c>
      <c r="V10" s="16">
        <f>VLOOKUP(V$8,Conditions!$A:$R,$C10,FALSE)</f>
        <v>1</v>
      </c>
      <c r="W10" s="16">
        <f>VLOOKUP(W$8,Conditions!$A:$R,$C10,FALSE)</f>
        <v>1</v>
      </c>
      <c r="X10" s="16">
        <f>VLOOKUP(X$8,Conditions!$A:$R,$C10,FALSE)</f>
        <v>1</v>
      </c>
      <c r="Y10" s="16">
        <f>VLOOKUP(Y$8,Conditions!$A:$R,$C10,FALSE)</f>
        <v>1</v>
      </c>
      <c r="Z10" s="16">
        <f>VLOOKUP(Z$8,Conditions!$A:$R,$C10,FALSE)</f>
        <v>1</v>
      </c>
      <c r="AA10" s="16">
        <f>VLOOKUP(AA$8,Conditions!$A:$R,$C10,FALSE)</f>
        <v>1</v>
      </c>
      <c r="AB10" s="16">
        <f>VLOOKUP(AB$8,Conditions!$A:$R,$C10,FALSE)</f>
        <v>1</v>
      </c>
      <c r="AC10" s="16">
        <f>VLOOKUP(AC$8,Conditions!$A:$R,$C10,FALSE)</f>
        <v>1</v>
      </c>
      <c r="AD10" s="16">
        <f>VLOOKUP(AD$8,Conditions!$A:$R,$C10,FALSE)</f>
        <v>1</v>
      </c>
      <c r="AE10" s="16">
        <f>VLOOKUP(AE$8,Conditions!$A:$R,$C10,FALSE)</f>
        <v>1</v>
      </c>
      <c r="AF10" s="16">
        <f>VLOOKUP(AF$8,Conditions!$A:$R,$C10,FALSE)</f>
        <v>1</v>
      </c>
      <c r="AG10" s="16">
        <f>VLOOKUP(AG$8,Conditions!$A:$R,$C10,FALSE)</f>
        <v>1</v>
      </c>
      <c r="AH10" s="16">
        <f>VLOOKUP(AH$8,Conditions!$A:$R,$C10,FALSE)</f>
        <v>1</v>
      </c>
      <c r="AI10" s="16">
        <f>VLOOKUP(AI$8,Conditions!$A:$R,$C10,FALSE)</f>
        <v>1</v>
      </c>
      <c r="AJ10" s="16">
        <f>VLOOKUP(AJ$8,Conditions!$A:$R,$C10,FALSE)</f>
        <v>1</v>
      </c>
      <c r="AK10" s="16">
        <f>VLOOKUP(AK$8,Conditions!$A:$R,$C10,FALSE)</f>
        <v>1</v>
      </c>
      <c r="AL10" s="16">
        <f>VLOOKUP(AL$8,Conditions!$A:$R,$C10,FALSE)</f>
        <v>1</v>
      </c>
      <c r="AM10" s="16">
        <f>VLOOKUP(AM$8,Conditions!$A:$R,$C10,FALSE)</f>
        <v>1</v>
      </c>
      <c r="AN10" s="16">
        <f>VLOOKUP(AN$8,Conditions!$A:$R,$C10,FALSE)</f>
        <v>1</v>
      </c>
      <c r="AO10" s="16">
        <f>VLOOKUP(AO$8,Conditions!$A:$R,$C10,FALSE)</f>
        <v>1</v>
      </c>
      <c r="AP10" s="16">
        <f>VLOOKUP(AP$8,Conditions!$A:$R,$C10,FALSE)</f>
        <v>1</v>
      </c>
      <c r="AQ10" s="16">
        <f>VLOOKUP(AQ$8,Conditions!$A:$R,$C10,FALSE)</f>
        <v>1</v>
      </c>
      <c r="AR10" s="16">
        <f>VLOOKUP(AR$8,Conditions!$A:$R,$C10,FALSE)</f>
        <v>1</v>
      </c>
      <c r="AS10" s="16">
        <f>VLOOKUP(AS$8,Conditions!$A:$R,$C10,FALSE)</f>
        <v>1</v>
      </c>
      <c r="AT10" s="16">
        <f>VLOOKUP(AT$8,Conditions!$A:$R,$C10,FALSE)</f>
        <v>1</v>
      </c>
      <c r="AU10" s="16">
        <f>VLOOKUP(AU$8,Conditions!$A:$R,$C10,FALSE)</f>
        <v>1</v>
      </c>
      <c r="AV10" s="16">
        <f>VLOOKUP(AV$8,Conditions!$A:$R,$C10,FALSE)</f>
        <v>1</v>
      </c>
      <c r="AW10" s="16">
        <f>VLOOKUP(AW$8,Conditions!$A:$R,$C10,FALSE)</f>
        <v>1</v>
      </c>
      <c r="AX10" s="16">
        <f>VLOOKUP(AX$8,Conditions!$A:$R,$C10,FALSE)</f>
        <v>1</v>
      </c>
      <c r="AY10" s="16">
        <f>VLOOKUP(AY$8,Conditions!$A:$R,$C10,FALSE)</f>
        <v>1</v>
      </c>
    </row>
    <row r="11" spans="1:51" s="3" customFormat="1" x14ac:dyDescent="0.25">
      <c r="B11" s="39" t="s">
        <v>92</v>
      </c>
      <c r="C11" s="16">
        <v>5</v>
      </c>
      <c r="D11" s="16" t="s">
        <v>1</v>
      </c>
      <c r="E11" s="16">
        <f>VLOOKUP(E$8,Conditions!$A:$R,$C11,FALSE)</f>
        <v>205</v>
      </c>
      <c r="F11" s="16">
        <f>VLOOKUP(F$8,Conditions!$A:$R,$C11,FALSE)</f>
        <v>205</v>
      </c>
      <c r="G11" s="16">
        <f>VLOOKUP(G$8,Conditions!$A:$R,$C11,FALSE)</f>
        <v>205</v>
      </c>
      <c r="H11" s="16">
        <f>VLOOKUP(H$8,Conditions!$A:$R,$C11,FALSE)</f>
        <v>205</v>
      </c>
      <c r="I11" s="16">
        <f>VLOOKUP(I$8,Conditions!$A:$R,$C11,FALSE)</f>
        <v>205</v>
      </c>
      <c r="J11" s="16">
        <f>VLOOKUP(J$8,Conditions!$A:$R,$C11,FALSE)</f>
        <v>205</v>
      </c>
      <c r="K11" s="16">
        <f>VLOOKUP(K$8,Conditions!$A:$R,$C11,FALSE)</f>
        <v>205</v>
      </c>
      <c r="L11" s="16">
        <f>VLOOKUP(L$8,Conditions!$A:$R,$C11,FALSE)</f>
        <v>205</v>
      </c>
      <c r="M11" s="16">
        <f>VLOOKUP(M$8,Conditions!$A:$R,$C11,FALSE)</f>
        <v>205</v>
      </c>
      <c r="N11" s="16">
        <f>VLOOKUP(N$8,Conditions!$A:$R,$C11,FALSE)</f>
        <v>205</v>
      </c>
      <c r="O11" s="16">
        <f>VLOOKUP(O$8,Conditions!$A:$R,$C11,FALSE)</f>
        <v>205</v>
      </c>
      <c r="P11" s="16">
        <f>VLOOKUP(P$8,Conditions!$A:$R,$C11,FALSE)</f>
        <v>205</v>
      </c>
      <c r="Q11" s="16">
        <f>VLOOKUP(Q$8,Conditions!$A:$R,$C11,FALSE)</f>
        <v>205</v>
      </c>
      <c r="R11" s="16">
        <f>VLOOKUP(R$8,Conditions!$A:$R,$C11,FALSE)</f>
        <v>205</v>
      </c>
      <c r="S11" s="16">
        <f>VLOOKUP(S$8,Conditions!$A:$R,$C11,FALSE)</f>
        <v>205</v>
      </c>
      <c r="T11" s="16">
        <f>VLOOKUP(T$8,Conditions!$A:$R,$C11,FALSE)</f>
        <v>205</v>
      </c>
      <c r="U11" s="16">
        <f>VLOOKUP(U$8,Conditions!$A:$R,$C11,FALSE)</f>
        <v>205</v>
      </c>
      <c r="V11" s="16">
        <f>VLOOKUP(V$8,Conditions!$A:$R,$C11,FALSE)</f>
        <v>205</v>
      </c>
      <c r="W11" s="16">
        <f>VLOOKUP(W$8,Conditions!$A:$R,$C11,FALSE)</f>
        <v>205</v>
      </c>
      <c r="X11" s="16">
        <f>VLOOKUP(X$8,Conditions!$A:$R,$C11,FALSE)</f>
        <v>205</v>
      </c>
      <c r="Y11" s="16">
        <f>VLOOKUP(Y$8,Conditions!$A:$R,$C11,FALSE)</f>
        <v>205</v>
      </c>
      <c r="Z11" s="16">
        <f>VLOOKUP(Z$8,Conditions!$A:$R,$C11,FALSE)</f>
        <v>205</v>
      </c>
      <c r="AA11" s="16">
        <f>VLOOKUP(AA$8,Conditions!$A:$R,$C11,FALSE)</f>
        <v>205</v>
      </c>
      <c r="AB11" s="16">
        <f>VLOOKUP(AB$8,Conditions!$A:$R,$C11,FALSE)</f>
        <v>205</v>
      </c>
      <c r="AC11" s="16">
        <f>VLOOKUP(AC$8,Conditions!$A:$R,$C11,FALSE)</f>
        <v>205</v>
      </c>
      <c r="AD11" s="16">
        <f>VLOOKUP(AD$8,Conditions!$A:$R,$C11,FALSE)</f>
        <v>205</v>
      </c>
      <c r="AE11" s="16">
        <f>VLOOKUP(AE$8,Conditions!$A:$R,$C11,FALSE)</f>
        <v>205</v>
      </c>
      <c r="AF11" s="16">
        <f>VLOOKUP(AF$8,Conditions!$A:$R,$C11,FALSE)</f>
        <v>205</v>
      </c>
      <c r="AG11" s="16">
        <f>VLOOKUP(AG$8,Conditions!$A:$R,$C11,FALSE)</f>
        <v>205</v>
      </c>
      <c r="AH11" s="16">
        <f>VLOOKUP(AH$8,Conditions!$A:$R,$C11,FALSE)</f>
        <v>205</v>
      </c>
      <c r="AI11" s="16">
        <f>VLOOKUP(AI$8,Conditions!$A:$R,$C11,FALSE)</f>
        <v>205</v>
      </c>
      <c r="AJ11" s="16">
        <f>VLOOKUP(AJ$8,Conditions!$A:$R,$C11,FALSE)</f>
        <v>205</v>
      </c>
      <c r="AK11" s="16">
        <f>VLOOKUP(AK$8,Conditions!$A:$R,$C11,FALSE)</f>
        <v>205</v>
      </c>
      <c r="AL11" s="16">
        <f>VLOOKUP(AL$8,Conditions!$A:$R,$C11,FALSE)</f>
        <v>205</v>
      </c>
      <c r="AM11" s="16">
        <f>VLOOKUP(AM$8,Conditions!$A:$R,$C11,FALSE)</f>
        <v>205</v>
      </c>
      <c r="AN11" s="16">
        <f>VLOOKUP(AN$8,Conditions!$A:$R,$C11,FALSE)</f>
        <v>205</v>
      </c>
      <c r="AO11" s="16">
        <f>VLOOKUP(AO$8,Conditions!$A:$R,$C11,FALSE)</f>
        <v>205</v>
      </c>
      <c r="AP11" s="16">
        <f>VLOOKUP(AP$8,Conditions!$A:$R,$C11,FALSE)</f>
        <v>205</v>
      </c>
      <c r="AQ11" s="16">
        <f>VLOOKUP(AQ$8,Conditions!$A:$R,$C11,FALSE)</f>
        <v>205</v>
      </c>
      <c r="AR11" s="16">
        <f>VLOOKUP(AR$8,Conditions!$A:$R,$C11,FALSE)</f>
        <v>205</v>
      </c>
      <c r="AS11" s="16">
        <f>VLOOKUP(AS$8,Conditions!$A:$R,$C11,FALSE)</f>
        <v>205</v>
      </c>
      <c r="AT11" s="16">
        <f>VLOOKUP(AT$8,Conditions!$A:$R,$C11,FALSE)</f>
        <v>205</v>
      </c>
      <c r="AU11" s="16">
        <f>VLOOKUP(AU$8,Conditions!$A:$R,$C11,FALSE)</f>
        <v>205</v>
      </c>
      <c r="AV11" s="16">
        <f>VLOOKUP(AV$8,Conditions!$A:$R,$C11,FALSE)</f>
        <v>205</v>
      </c>
      <c r="AW11" s="16">
        <f>VLOOKUP(AW$8,Conditions!$A:$R,$C11,FALSE)</f>
        <v>205</v>
      </c>
      <c r="AX11" s="16">
        <f>VLOOKUP(AX$8,Conditions!$A:$R,$C11,FALSE)</f>
        <v>205</v>
      </c>
      <c r="AY11" s="16">
        <f>VLOOKUP(AY$8,Conditions!$A:$R,$C11,FALSE)</f>
        <v>205</v>
      </c>
    </row>
    <row r="12" spans="1:51" s="3" customFormat="1" x14ac:dyDescent="0.25">
      <c r="B12" s="39" t="s">
        <v>91</v>
      </c>
      <c r="C12" s="16">
        <v>6</v>
      </c>
      <c r="D12" s="16" t="s">
        <v>49</v>
      </c>
      <c r="E12" s="16">
        <f>VLOOKUP(E$8,Conditions!$A:$R,$C12,FALSE)</f>
        <v>296</v>
      </c>
      <c r="F12" s="16">
        <f>VLOOKUP(F$8,Conditions!$A:$R,$C12,FALSE)</f>
        <v>296</v>
      </c>
      <c r="G12" s="16">
        <f>VLOOKUP(G$8,Conditions!$A:$R,$C12,FALSE)</f>
        <v>296</v>
      </c>
      <c r="H12" s="16">
        <f>VLOOKUP(H$8,Conditions!$A:$R,$C12,FALSE)</f>
        <v>296</v>
      </c>
      <c r="I12" s="16">
        <f>VLOOKUP(I$8,Conditions!$A:$R,$C12,FALSE)</f>
        <v>296</v>
      </c>
      <c r="J12" s="16">
        <f>VLOOKUP(J$8,Conditions!$A:$R,$C12,FALSE)</f>
        <v>296</v>
      </c>
      <c r="K12" s="16">
        <f>VLOOKUP(K$8,Conditions!$A:$R,$C12,FALSE)</f>
        <v>296</v>
      </c>
      <c r="L12" s="16">
        <f>VLOOKUP(L$8,Conditions!$A:$R,$C12,FALSE)</f>
        <v>296</v>
      </c>
      <c r="M12" s="16">
        <f>VLOOKUP(M$8,Conditions!$A:$R,$C12,FALSE)</f>
        <v>296</v>
      </c>
      <c r="N12" s="16">
        <f>VLOOKUP(N$8,Conditions!$A:$R,$C12,FALSE)</f>
        <v>296</v>
      </c>
      <c r="O12" s="16">
        <f>VLOOKUP(O$8,Conditions!$A:$R,$C12,FALSE)</f>
        <v>296</v>
      </c>
      <c r="P12" s="16">
        <f>VLOOKUP(P$8,Conditions!$A:$R,$C12,FALSE)</f>
        <v>296</v>
      </c>
      <c r="Q12" s="16">
        <f>VLOOKUP(Q$8,Conditions!$A:$R,$C12,FALSE)</f>
        <v>296</v>
      </c>
      <c r="R12" s="16">
        <f>VLOOKUP(R$8,Conditions!$A:$R,$C12,FALSE)</f>
        <v>296</v>
      </c>
      <c r="S12" s="16">
        <f>VLOOKUP(S$8,Conditions!$A:$R,$C12,FALSE)</f>
        <v>296</v>
      </c>
      <c r="T12" s="16">
        <f>VLOOKUP(T$8,Conditions!$A:$R,$C12,FALSE)</f>
        <v>296</v>
      </c>
      <c r="U12" s="16">
        <f>VLOOKUP(U$8,Conditions!$A:$R,$C12,FALSE)</f>
        <v>296</v>
      </c>
      <c r="V12" s="16">
        <f>VLOOKUP(V$8,Conditions!$A:$R,$C12,FALSE)</f>
        <v>296</v>
      </c>
      <c r="W12" s="16">
        <f>VLOOKUP(W$8,Conditions!$A:$R,$C12,FALSE)</f>
        <v>296</v>
      </c>
      <c r="X12" s="16">
        <f>VLOOKUP(X$8,Conditions!$A:$R,$C12,FALSE)</f>
        <v>296</v>
      </c>
      <c r="Y12" s="16">
        <f>VLOOKUP(Y$8,Conditions!$A:$R,$C12,FALSE)</f>
        <v>296</v>
      </c>
      <c r="Z12" s="16">
        <f>VLOOKUP(Z$8,Conditions!$A:$R,$C12,FALSE)</f>
        <v>296</v>
      </c>
      <c r="AA12" s="16">
        <f>VLOOKUP(AA$8,Conditions!$A:$R,$C12,FALSE)</f>
        <v>296</v>
      </c>
      <c r="AB12" s="16">
        <f>VLOOKUP(AB$8,Conditions!$A:$R,$C12,FALSE)</f>
        <v>296</v>
      </c>
      <c r="AC12" s="16">
        <f>VLOOKUP(AC$8,Conditions!$A:$R,$C12,FALSE)</f>
        <v>296</v>
      </c>
      <c r="AD12" s="16">
        <f>VLOOKUP(AD$8,Conditions!$A:$R,$C12,FALSE)</f>
        <v>296</v>
      </c>
      <c r="AE12" s="16">
        <f>VLOOKUP(AE$8,Conditions!$A:$R,$C12,FALSE)</f>
        <v>296</v>
      </c>
      <c r="AF12" s="16">
        <f>VLOOKUP(AF$8,Conditions!$A:$R,$C12,FALSE)</f>
        <v>296</v>
      </c>
      <c r="AG12" s="16">
        <f>VLOOKUP(AG$8,Conditions!$A:$R,$C12,FALSE)</f>
        <v>296</v>
      </c>
      <c r="AH12" s="16">
        <f>VLOOKUP(AH$8,Conditions!$A:$R,$C12,FALSE)</f>
        <v>296</v>
      </c>
      <c r="AI12" s="16">
        <f>VLOOKUP(AI$8,Conditions!$A:$R,$C12,FALSE)</f>
        <v>296</v>
      </c>
      <c r="AJ12" s="16">
        <f>VLOOKUP(AJ$8,Conditions!$A:$R,$C12,FALSE)</f>
        <v>296</v>
      </c>
      <c r="AK12" s="16">
        <f>VLOOKUP(AK$8,Conditions!$A:$R,$C12,FALSE)</f>
        <v>296</v>
      </c>
      <c r="AL12" s="16">
        <f>VLOOKUP(AL$8,Conditions!$A:$R,$C12,FALSE)</f>
        <v>296</v>
      </c>
      <c r="AM12" s="16">
        <f>VLOOKUP(AM$8,Conditions!$A:$R,$C12,FALSE)</f>
        <v>296</v>
      </c>
      <c r="AN12" s="16">
        <f>VLOOKUP(AN$8,Conditions!$A:$R,$C12,FALSE)</f>
        <v>296</v>
      </c>
      <c r="AO12" s="16">
        <f>VLOOKUP(AO$8,Conditions!$A:$R,$C12,FALSE)</f>
        <v>296</v>
      </c>
      <c r="AP12" s="16">
        <f>VLOOKUP(AP$8,Conditions!$A:$R,$C12,FALSE)</f>
        <v>296</v>
      </c>
      <c r="AQ12" s="16">
        <f>VLOOKUP(AQ$8,Conditions!$A:$R,$C12,FALSE)</f>
        <v>296</v>
      </c>
      <c r="AR12" s="16">
        <f>VLOOKUP(AR$8,Conditions!$A:$R,$C12,FALSE)</f>
        <v>296</v>
      </c>
      <c r="AS12" s="16">
        <f>VLOOKUP(AS$8,Conditions!$A:$R,$C12,FALSE)</f>
        <v>296</v>
      </c>
      <c r="AT12" s="16">
        <f>VLOOKUP(AT$8,Conditions!$A:$R,$C12,FALSE)</f>
        <v>296</v>
      </c>
      <c r="AU12" s="16">
        <f>VLOOKUP(AU$8,Conditions!$A:$R,$C12,FALSE)</f>
        <v>296</v>
      </c>
      <c r="AV12" s="16">
        <f>VLOOKUP(AV$8,Conditions!$A:$R,$C12,FALSE)</f>
        <v>296</v>
      </c>
      <c r="AW12" s="16">
        <f>VLOOKUP(AW$8,Conditions!$A:$R,$C12,FALSE)</f>
        <v>296</v>
      </c>
      <c r="AX12" s="16">
        <f>VLOOKUP(AX$8,Conditions!$A:$R,$C12,FALSE)</f>
        <v>296</v>
      </c>
      <c r="AY12" s="16">
        <f>VLOOKUP(AY$8,Conditions!$A:$R,$C12,FALSE)</f>
        <v>296</v>
      </c>
    </row>
    <row r="13" spans="1:51" s="3" customFormat="1" x14ac:dyDescent="0.25">
      <c r="B13" s="39" t="s">
        <v>90</v>
      </c>
      <c r="C13" s="16">
        <v>9</v>
      </c>
      <c r="D13" s="16" t="s">
        <v>89</v>
      </c>
      <c r="E13" s="16">
        <f>VLOOKUP(E$8,Conditions!$A:$R,$C13,FALSE)</f>
        <v>0.1</v>
      </c>
      <c r="F13" s="16">
        <f>VLOOKUP(F$8,Conditions!$A:$R,$C13,FALSE)</f>
        <v>0.1</v>
      </c>
      <c r="G13" s="16">
        <f>VLOOKUP(G$8,Conditions!$A:$R,$C13,FALSE)</f>
        <v>0.1</v>
      </c>
      <c r="H13" s="16">
        <f>VLOOKUP(H$8,Conditions!$A:$R,$C13,FALSE)</f>
        <v>0.1</v>
      </c>
      <c r="I13" s="16">
        <f>VLOOKUP(I$8,Conditions!$A:$R,$C13,FALSE)</f>
        <v>0.1</v>
      </c>
      <c r="J13" s="16">
        <f>VLOOKUP(J$8,Conditions!$A:$R,$C13,FALSE)</f>
        <v>0.1</v>
      </c>
      <c r="K13" s="16">
        <f>VLOOKUP(K$8,Conditions!$A:$R,$C13,FALSE)</f>
        <v>0.1</v>
      </c>
      <c r="L13" s="16">
        <f>VLOOKUP(L$8,Conditions!$A:$R,$C13,FALSE)</f>
        <v>0.1</v>
      </c>
      <c r="M13" s="16">
        <f>VLOOKUP(M$8,Conditions!$A:$R,$C13,FALSE)</f>
        <v>0.1</v>
      </c>
      <c r="N13" s="16">
        <f>VLOOKUP(N$8,Conditions!$A:$R,$C13,FALSE)</f>
        <v>0.1</v>
      </c>
      <c r="O13" s="16">
        <f>VLOOKUP(O$8,Conditions!$A:$R,$C13,FALSE)</f>
        <v>0.1</v>
      </c>
      <c r="P13" s="16">
        <f>VLOOKUP(P$8,Conditions!$A:$R,$C13,FALSE)</f>
        <v>0.1</v>
      </c>
      <c r="Q13" s="16">
        <f>VLOOKUP(Q$8,Conditions!$A:$R,$C13,FALSE)</f>
        <v>0.1</v>
      </c>
      <c r="R13" s="16">
        <f>VLOOKUP(R$8,Conditions!$A:$R,$C13,FALSE)</f>
        <v>0.1</v>
      </c>
      <c r="S13" s="16">
        <f>VLOOKUP(S$8,Conditions!$A:$R,$C13,FALSE)</f>
        <v>0.1</v>
      </c>
      <c r="T13" s="16">
        <f>VLOOKUP(T$8,Conditions!$A:$R,$C13,FALSE)</f>
        <v>0.1</v>
      </c>
      <c r="U13" s="16">
        <f>VLOOKUP(U$8,Conditions!$A:$R,$C13,FALSE)</f>
        <v>0.1</v>
      </c>
      <c r="V13" s="16">
        <f>VLOOKUP(V$8,Conditions!$A:$R,$C13,FALSE)</f>
        <v>0.1</v>
      </c>
      <c r="W13" s="16">
        <f>VLOOKUP(W$8,Conditions!$A:$R,$C13,FALSE)</f>
        <v>0.1</v>
      </c>
      <c r="X13" s="16">
        <f>VLOOKUP(X$8,Conditions!$A:$R,$C13,FALSE)</f>
        <v>0.1</v>
      </c>
      <c r="Y13" s="16">
        <f>VLOOKUP(Y$8,Conditions!$A:$R,$C13,FALSE)</f>
        <v>0.1</v>
      </c>
      <c r="Z13" s="16">
        <f>VLOOKUP(Z$8,Conditions!$A:$R,$C13,FALSE)</f>
        <v>0.1</v>
      </c>
      <c r="AA13" s="16">
        <f>VLOOKUP(AA$8,Conditions!$A:$R,$C13,FALSE)</f>
        <v>0.1</v>
      </c>
      <c r="AB13" s="16">
        <f>VLOOKUP(AB$8,Conditions!$A:$R,$C13,FALSE)</f>
        <v>0.1</v>
      </c>
      <c r="AC13" s="16">
        <f>VLOOKUP(AC$8,Conditions!$A:$R,$C13,FALSE)</f>
        <v>0.1</v>
      </c>
      <c r="AD13" s="16">
        <f>VLOOKUP(AD$8,Conditions!$A:$R,$C13,FALSE)</f>
        <v>0.1</v>
      </c>
      <c r="AE13" s="16">
        <f>VLOOKUP(AE$8,Conditions!$A:$R,$C13,FALSE)</f>
        <v>0.1</v>
      </c>
      <c r="AF13" s="16">
        <f>VLOOKUP(AF$8,Conditions!$A:$R,$C13,FALSE)</f>
        <v>0.1</v>
      </c>
      <c r="AG13" s="16">
        <f>VLOOKUP(AG$8,Conditions!$A:$R,$C13,FALSE)</f>
        <v>0.1</v>
      </c>
      <c r="AH13" s="16">
        <f>VLOOKUP(AH$8,Conditions!$A:$R,$C13,FALSE)</f>
        <v>0.1</v>
      </c>
      <c r="AI13" s="16">
        <f>VLOOKUP(AI$8,Conditions!$A:$R,$C13,FALSE)</f>
        <v>0.1</v>
      </c>
      <c r="AJ13" s="16">
        <f>VLOOKUP(AJ$8,Conditions!$A:$R,$C13,FALSE)</f>
        <v>0.1</v>
      </c>
      <c r="AK13" s="16">
        <f>VLOOKUP(AK$8,Conditions!$A:$R,$C13,FALSE)</f>
        <v>0.1</v>
      </c>
      <c r="AL13" s="16">
        <f>VLOOKUP(AL$8,Conditions!$A:$R,$C13,FALSE)</f>
        <v>0.1</v>
      </c>
      <c r="AM13" s="16">
        <f>VLOOKUP(AM$8,Conditions!$A:$R,$C13,FALSE)</f>
        <v>0.1</v>
      </c>
      <c r="AN13" s="16">
        <f>VLOOKUP(AN$8,Conditions!$A:$R,$C13,FALSE)</f>
        <v>0.1</v>
      </c>
      <c r="AO13" s="16">
        <f>VLOOKUP(AO$8,Conditions!$A:$R,$C13,FALSE)</f>
        <v>0.1</v>
      </c>
      <c r="AP13" s="16">
        <f>VLOOKUP(AP$8,Conditions!$A:$R,$C13,FALSE)</f>
        <v>0.1</v>
      </c>
      <c r="AQ13" s="16">
        <f>VLOOKUP(AQ$8,Conditions!$A:$R,$C13,FALSE)</f>
        <v>0.1</v>
      </c>
      <c r="AR13" s="16">
        <f>VLOOKUP(AR$8,Conditions!$A:$R,$C13,FALSE)</f>
        <v>0.1</v>
      </c>
      <c r="AS13" s="16">
        <f>VLOOKUP(AS$8,Conditions!$A:$R,$C13,FALSE)</f>
        <v>0.1</v>
      </c>
      <c r="AT13" s="16">
        <f>VLOOKUP(AT$8,Conditions!$A:$R,$C13,FALSE)</f>
        <v>0.1</v>
      </c>
      <c r="AU13" s="16">
        <f>VLOOKUP(AU$8,Conditions!$A:$R,$C13,FALSE)</f>
        <v>0.1</v>
      </c>
      <c r="AV13" s="16">
        <f>VLOOKUP(AV$8,Conditions!$A:$R,$C13,FALSE)</f>
        <v>0.1</v>
      </c>
      <c r="AW13" s="16">
        <f>VLOOKUP(AW$8,Conditions!$A:$R,$C13,FALSE)</f>
        <v>0.1</v>
      </c>
      <c r="AX13" s="16">
        <f>VLOOKUP(AX$8,Conditions!$A:$R,$C13,FALSE)</f>
        <v>0.1</v>
      </c>
      <c r="AY13" s="16">
        <f>VLOOKUP(AY$8,Conditions!$A:$R,$C13,FALSE)</f>
        <v>0.1</v>
      </c>
    </row>
    <row r="14" spans="1:51" s="3" customFormat="1" x14ac:dyDescent="0.25">
      <c r="B14" s="24" t="s">
        <v>48</v>
      </c>
      <c r="C14" s="16">
        <v>10</v>
      </c>
      <c r="D14" s="16" t="s">
        <v>104</v>
      </c>
      <c r="E14" s="16">
        <f>VLOOKUP(E$8,Conditions!$A:$R,$C14,FALSE)</f>
        <v>6.6499999999999997E-3</v>
      </c>
      <c r="F14" s="16">
        <f>VLOOKUP(F$8,Conditions!$A:$R,$C14,FALSE)</f>
        <v>6.6499999999999997E-3</v>
      </c>
      <c r="G14" s="16">
        <f>VLOOKUP(G$8,Conditions!$A:$R,$C14,FALSE)</f>
        <v>6.6499999999999997E-3</v>
      </c>
      <c r="H14" s="16">
        <f>VLOOKUP(H$8,Conditions!$A:$R,$C14,FALSE)</f>
        <v>6.6499999999999997E-3</v>
      </c>
      <c r="I14" s="16">
        <f>VLOOKUP(I$8,Conditions!$A:$R,$C14,FALSE)</f>
        <v>6.6499999999999997E-3</v>
      </c>
      <c r="J14" s="16">
        <f>VLOOKUP(J$8,Conditions!$A:$R,$C14,FALSE)</f>
        <v>6.6499999999999997E-3</v>
      </c>
      <c r="K14" s="16">
        <f>VLOOKUP(K$8,Conditions!$A:$R,$C14,FALSE)</f>
        <v>6.6499999999999997E-3</v>
      </c>
      <c r="L14" s="16">
        <f>VLOOKUP(L$8,Conditions!$A:$R,$C14,FALSE)</f>
        <v>6.6499999999999997E-3</v>
      </c>
      <c r="M14" s="16">
        <f>VLOOKUP(M$8,Conditions!$A:$R,$C14,FALSE)</f>
        <v>8.3000000000000001E-3</v>
      </c>
      <c r="N14" s="16">
        <f>VLOOKUP(N$8,Conditions!$A:$R,$C14,FALSE)</f>
        <v>8.3000000000000001E-3</v>
      </c>
      <c r="O14" s="16">
        <f>VLOOKUP(O$8,Conditions!$A:$R,$C14,FALSE)</f>
        <v>8.3000000000000001E-3</v>
      </c>
      <c r="P14" s="16">
        <f>VLOOKUP(P$8,Conditions!$A:$R,$C14,FALSE)</f>
        <v>8.3000000000000001E-3</v>
      </c>
      <c r="Q14" s="16">
        <f>VLOOKUP(Q$8,Conditions!$A:$R,$C14,FALSE)</f>
        <v>8.3000000000000001E-3</v>
      </c>
      <c r="R14" s="16">
        <f>VLOOKUP(R$8,Conditions!$A:$R,$C14,FALSE)</f>
        <v>8.3000000000000001E-3</v>
      </c>
      <c r="S14" s="16">
        <f>VLOOKUP(S$8,Conditions!$A:$R,$C14,FALSE)</f>
        <v>8.3000000000000001E-3</v>
      </c>
      <c r="T14" s="16">
        <f>VLOOKUP(T$8,Conditions!$A:$R,$C14,FALSE)</f>
        <v>8.3000000000000001E-3</v>
      </c>
      <c r="U14" s="16">
        <f>VLOOKUP(U$8,Conditions!$A:$R,$C14,FALSE)</f>
        <v>8.3000000000000001E-3</v>
      </c>
      <c r="V14" s="16">
        <f>VLOOKUP(V$8,Conditions!$A:$R,$C14,FALSE)</f>
        <v>8.3000000000000001E-3</v>
      </c>
      <c r="W14" s="16">
        <f>VLOOKUP(W$8,Conditions!$A:$R,$C14,FALSE)</f>
        <v>0.01</v>
      </c>
      <c r="X14" s="16">
        <f>VLOOKUP(X$8,Conditions!$A:$R,$C14,FALSE)</f>
        <v>0.01</v>
      </c>
      <c r="Y14" s="16">
        <f>VLOOKUP(Y$8,Conditions!$A:$R,$C14,FALSE)</f>
        <v>0.01</v>
      </c>
      <c r="Z14" s="16">
        <f>VLOOKUP(Z$8,Conditions!$A:$R,$C14,FALSE)</f>
        <v>0.01</v>
      </c>
      <c r="AA14" s="16">
        <f>VLOOKUP(AA$8,Conditions!$A:$R,$C14,FALSE)</f>
        <v>0.01</v>
      </c>
      <c r="AB14" s="16">
        <f>VLOOKUP(AB$8,Conditions!$A:$R,$C14,FALSE)</f>
        <v>0.01</v>
      </c>
      <c r="AC14" s="16">
        <f>VLOOKUP(AC$8,Conditions!$A:$R,$C14,FALSE)</f>
        <v>0.01</v>
      </c>
      <c r="AD14" s="16">
        <f>VLOOKUP(AD$8,Conditions!$A:$R,$C14,FALSE)</f>
        <v>0.01</v>
      </c>
      <c r="AE14" s="16">
        <f>VLOOKUP(AE$8,Conditions!$A:$R,$C14,FALSE)</f>
        <v>0.01</v>
      </c>
      <c r="AF14" s="16">
        <f>VLOOKUP(AF$8,Conditions!$A:$R,$C14,FALSE)</f>
        <v>0.01</v>
      </c>
      <c r="AG14" s="16">
        <f>VLOOKUP(AG$8,Conditions!$A:$R,$C14,FALSE)</f>
        <v>0.01</v>
      </c>
      <c r="AH14" s="16">
        <f>VLOOKUP(AH$8,Conditions!$A:$R,$C14,FALSE)</f>
        <v>0.01</v>
      </c>
      <c r="AI14" s="16">
        <f>VLOOKUP(AI$8,Conditions!$A:$R,$C14,FALSE)</f>
        <v>0.01</v>
      </c>
      <c r="AJ14" s="16">
        <f>VLOOKUP(AJ$8,Conditions!$A:$R,$C14,FALSE)</f>
        <v>0.01</v>
      </c>
      <c r="AK14" s="16">
        <f>VLOOKUP(AK$8,Conditions!$A:$R,$C14,FALSE)</f>
        <v>0.01</v>
      </c>
      <c r="AL14" s="16">
        <f>VLOOKUP(AL$8,Conditions!$A:$R,$C14,FALSE)</f>
        <v>0.01</v>
      </c>
      <c r="AM14" s="16">
        <f>VLOOKUP(AM$8,Conditions!$A:$R,$C14,FALSE)</f>
        <v>0.01</v>
      </c>
      <c r="AN14" s="16">
        <f>VLOOKUP(AN$8,Conditions!$A:$R,$C14,FALSE)</f>
        <v>0.01</v>
      </c>
      <c r="AO14" s="16">
        <f>VLOOKUP(AO$8,Conditions!$A:$R,$C14,FALSE)</f>
        <v>0.01</v>
      </c>
      <c r="AP14" s="16">
        <f>VLOOKUP(AP$8,Conditions!$A:$R,$C14,FALSE)</f>
        <v>0.01</v>
      </c>
      <c r="AQ14" s="16">
        <f>VLOOKUP(AQ$8,Conditions!$A:$R,$C14,FALSE)</f>
        <v>1.167E-2</v>
      </c>
      <c r="AR14" s="16">
        <f>VLOOKUP(AR$8,Conditions!$A:$R,$C14,FALSE)</f>
        <v>1.167E-2</v>
      </c>
      <c r="AS14" s="16">
        <f>VLOOKUP(AS$8,Conditions!$A:$R,$C14,FALSE)</f>
        <v>1.167E-2</v>
      </c>
      <c r="AT14" s="16">
        <f>VLOOKUP(AT$8,Conditions!$A:$R,$C14,FALSE)</f>
        <v>1.167E-2</v>
      </c>
      <c r="AU14" s="16">
        <f>VLOOKUP(AU$8,Conditions!$A:$R,$C14,FALSE)</f>
        <v>1.167E-2</v>
      </c>
      <c r="AV14" s="16">
        <f>VLOOKUP(AV$8,Conditions!$A:$R,$C14,FALSE)</f>
        <v>1.167E-2</v>
      </c>
      <c r="AW14" s="16">
        <f>VLOOKUP(AW$8,Conditions!$A:$R,$C14,FALSE)</f>
        <v>1.167E-2</v>
      </c>
      <c r="AX14" s="16">
        <f>VLOOKUP(AX$8,Conditions!$A:$R,$C14,FALSE)</f>
        <v>1.167E-2</v>
      </c>
      <c r="AY14" s="16">
        <f>VLOOKUP(AY$8,Conditions!$A:$R,$C14,FALSE)</f>
        <v>1.167E-2</v>
      </c>
    </row>
    <row r="15" spans="1:51" s="3" customFormat="1" x14ac:dyDescent="0.25">
      <c r="B15" s="24" t="s">
        <v>48</v>
      </c>
      <c r="C15" s="16">
        <v>11</v>
      </c>
      <c r="D15" s="16" t="s">
        <v>84</v>
      </c>
      <c r="E15" s="16">
        <f>VLOOKUP(E$8,Conditions!$A:$R,$C15,FALSE)</f>
        <v>2.5473490000000001</v>
      </c>
      <c r="F15" s="16">
        <f>VLOOKUP(F$8,Conditions!$A:$R,$C15,FALSE)</f>
        <v>2.5473490000000001</v>
      </c>
      <c r="G15" s="16">
        <f>VLOOKUP(G$8,Conditions!$A:$R,$C15,FALSE)</f>
        <v>2.5473490000000001</v>
      </c>
      <c r="H15" s="16">
        <f>VLOOKUP(H$8,Conditions!$A:$R,$C15,FALSE)</f>
        <v>2.5473490000000001</v>
      </c>
      <c r="I15" s="16">
        <f>VLOOKUP(I$8,Conditions!$A:$R,$C15,FALSE)</f>
        <v>2.5473490000000001</v>
      </c>
      <c r="J15" s="16">
        <f>VLOOKUP(J$8,Conditions!$A:$R,$C15,FALSE)</f>
        <v>2.5473490000000001</v>
      </c>
      <c r="K15" s="16">
        <f>VLOOKUP(K$8,Conditions!$A:$R,$C15,FALSE)</f>
        <v>2.5473490000000001</v>
      </c>
      <c r="L15" s="16">
        <f>VLOOKUP(L$8,Conditions!$A:$R,$C15,FALSE)</f>
        <v>2.5473490000000001</v>
      </c>
      <c r="M15" s="16">
        <f>VLOOKUP(M$8,Conditions!$A:$R,$C15,FALSE)</f>
        <v>3.1793979999999999</v>
      </c>
      <c r="N15" s="16">
        <f>VLOOKUP(N$8,Conditions!$A:$R,$C15,FALSE)</f>
        <v>3.1793979999999999</v>
      </c>
      <c r="O15" s="16">
        <f>VLOOKUP(O$8,Conditions!$A:$R,$C15,FALSE)</f>
        <v>3.1793979999999999</v>
      </c>
      <c r="P15" s="16">
        <f>VLOOKUP(P$8,Conditions!$A:$R,$C15,FALSE)</f>
        <v>3.1793979999999999</v>
      </c>
      <c r="Q15" s="16">
        <f>VLOOKUP(Q$8,Conditions!$A:$R,$C15,FALSE)</f>
        <v>3.1793979999999999</v>
      </c>
      <c r="R15" s="16">
        <f>VLOOKUP(R$8,Conditions!$A:$R,$C15,FALSE)</f>
        <v>3.1793979999999999</v>
      </c>
      <c r="S15" s="16">
        <f>VLOOKUP(S$8,Conditions!$A:$R,$C15,FALSE)</f>
        <v>3.1793979999999999</v>
      </c>
      <c r="T15" s="16">
        <f>VLOOKUP(T$8,Conditions!$A:$R,$C15,FALSE)</f>
        <v>3.1793979999999999</v>
      </c>
      <c r="U15" s="16">
        <f>VLOOKUP(U$8,Conditions!$A:$R,$C15,FALSE)</f>
        <v>3.1793979999999999</v>
      </c>
      <c r="V15" s="16">
        <f>VLOOKUP(V$8,Conditions!$A:$R,$C15,FALSE)</f>
        <v>3.1793979999999999</v>
      </c>
      <c r="W15" s="16">
        <f>VLOOKUP(W$8,Conditions!$A:$R,$C15,FALSE)</f>
        <v>3.8306</v>
      </c>
      <c r="X15" s="16">
        <f>VLOOKUP(X$8,Conditions!$A:$R,$C15,FALSE)</f>
        <v>3.8306</v>
      </c>
      <c r="Y15" s="16">
        <f>VLOOKUP(Y$8,Conditions!$A:$R,$C15,FALSE)</f>
        <v>3.8306</v>
      </c>
      <c r="Z15" s="16">
        <f>VLOOKUP(Z$8,Conditions!$A:$R,$C15,FALSE)</f>
        <v>3.8306</v>
      </c>
      <c r="AA15" s="16">
        <f>VLOOKUP(AA$8,Conditions!$A:$R,$C15,FALSE)</f>
        <v>3.8306</v>
      </c>
      <c r="AB15" s="16">
        <f>VLOOKUP(AB$8,Conditions!$A:$R,$C15,FALSE)</f>
        <v>3.8306</v>
      </c>
      <c r="AC15" s="16">
        <f>VLOOKUP(AC$8,Conditions!$A:$R,$C15,FALSE)</f>
        <v>3.8306</v>
      </c>
      <c r="AD15" s="16">
        <f>VLOOKUP(AD$8,Conditions!$A:$R,$C15,FALSE)</f>
        <v>3.8306</v>
      </c>
      <c r="AE15" s="16">
        <f>VLOOKUP(AE$8,Conditions!$A:$R,$C15,FALSE)</f>
        <v>3.8306</v>
      </c>
      <c r="AF15" s="16">
        <f>VLOOKUP(AF$8,Conditions!$A:$R,$C15,FALSE)</f>
        <v>3.8306</v>
      </c>
      <c r="AG15" s="16">
        <f>VLOOKUP(AG$8,Conditions!$A:$R,$C15,FALSE)</f>
        <v>3.8306</v>
      </c>
      <c r="AH15" s="16">
        <f>VLOOKUP(AH$8,Conditions!$A:$R,$C15,FALSE)</f>
        <v>3.8306</v>
      </c>
      <c r="AI15" s="16">
        <f>VLOOKUP(AI$8,Conditions!$A:$R,$C15,FALSE)</f>
        <v>3.8306</v>
      </c>
      <c r="AJ15" s="16">
        <f>VLOOKUP(AJ$8,Conditions!$A:$R,$C15,FALSE)</f>
        <v>3.8306</v>
      </c>
      <c r="AK15" s="16">
        <f>VLOOKUP(AK$8,Conditions!$A:$R,$C15,FALSE)</f>
        <v>3.8306</v>
      </c>
      <c r="AL15" s="16">
        <f>VLOOKUP(AL$8,Conditions!$A:$R,$C15,FALSE)</f>
        <v>3.8306</v>
      </c>
      <c r="AM15" s="16">
        <f>VLOOKUP(AM$8,Conditions!$A:$R,$C15,FALSE)</f>
        <v>3.8306</v>
      </c>
      <c r="AN15" s="16">
        <f>VLOOKUP(AN$8,Conditions!$A:$R,$C15,FALSE)</f>
        <v>3.8306</v>
      </c>
      <c r="AO15" s="16">
        <f>VLOOKUP(AO$8,Conditions!$A:$R,$C15,FALSE)</f>
        <v>3.8306</v>
      </c>
      <c r="AP15" s="16">
        <f>VLOOKUP(AP$8,Conditions!$A:$R,$C15,FALSE)</f>
        <v>3.8306</v>
      </c>
      <c r="AQ15" s="16">
        <f>VLOOKUP(AQ$8,Conditions!$A:$R,$C15,FALSE)</f>
        <v>4.4703102000000001</v>
      </c>
      <c r="AR15" s="16">
        <f>VLOOKUP(AR$8,Conditions!$A:$R,$C15,FALSE)</f>
        <v>4.4703102000000001</v>
      </c>
      <c r="AS15" s="16">
        <f>VLOOKUP(AS$8,Conditions!$A:$R,$C15,FALSE)</f>
        <v>4.4703102000000001</v>
      </c>
      <c r="AT15" s="16">
        <f>VLOOKUP(AT$8,Conditions!$A:$R,$C15,FALSE)</f>
        <v>4.4703102000000001</v>
      </c>
      <c r="AU15" s="16">
        <f>VLOOKUP(AU$8,Conditions!$A:$R,$C15,FALSE)</f>
        <v>4.4703102000000001</v>
      </c>
      <c r="AV15" s="16">
        <f>VLOOKUP(AV$8,Conditions!$A:$R,$C15,FALSE)</f>
        <v>4.4703102000000001</v>
      </c>
      <c r="AW15" s="16">
        <f>VLOOKUP(AW$8,Conditions!$A:$R,$C15,FALSE)</f>
        <v>4.4703102000000001</v>
      </c>
      <c r="AX15" s="16">
        <f>VLOOKUP(AX$8,Conditions!$A:$R,$C15,FALSE)</f>
        <v>4.4703102000000001</v>
      </c>
      <c r="AY15" s="16">
        <f>VLOOKUP(AY$8,Conditions!$A:$R,$C15,FALSE)</f>
        <v>4.4703102000000001</v>
      </c>
    </row>
    <row r="16" spans="1:51" s="3" customFormat="1" x14ac:dyDescent="0.25">
      <c r="B16" s="24" t="s">
        <v>47</v>
      </c>
      <c r="C16" s="16">
        <v>12</v>
      </c>
      <c r="D16" s="16" t="s">
        <v>117</v>
      </c>
      <c r="E16" s="16">
        <f>VLOOKUP(E$8,Conditions!$A:$R,$C16,FALSE)</f>
        <v>32.9</v>
      </c>
      <c r="F16" s="16">
        <f>VLOOKUP(F$8,Conditions!$A:$R,$C16,FALSE)</f>
        <v>32.9</v>
      </c>
      <c r="G16" s="16">
        <f>VLOOKUP(G$8,Conditions!$A:$R,$C16,FALSE)</f>
        <v>32.9</v>
      </c>
      <c r="H16" s="16">
        <f>VLOOKUP(H$8,Conditions!$A:$R,$C16,FALSE)</f>
        <v>32.9</v>
      </c>
      <c r="I16" s="16">
        <f>VLOOKUP(I$8,Conditions!$A:$R,$C16,FALSE)</f>
        <v>32.9</v>
      </c>
      <c r="J16" s="16">
        <f>VLOOKUP(J$8,Conditions!$A:$R,$C16,FALSE)</f>
        <v>32.9</v>
      </c>
      <c r="K16" s="16">
        <f>VLOOKUP(K$8,Conditions!$A:$R,$C16,FALSE)</f>
        <v>32.9</v>
      </c>
      <c r="L16" s="16">
        <f>VLOOKUP(L$8,Conditions!$A:$R,$C16,FALSE)</f>
        <v>32.9</v>
      </c>
      <c r="M16" s="16">
        <f>VLOOKUP(M$8,Conditions!$A:$R,$C16,FALSE)</f>
        <v>32.9</v>
      </c>
      <c r="N16" s="16">
        <f>VLOOKUP(N$8,Conditions!$A:$R,$C16,FALSE)</f>
        <v>32.9</v>
      </c>
      <c r="O16" s="16">
        <f>VLOOKUP(O$8,Conditions!$A:$R,$C16,FALSE)</f>
        <v>32.9</v>
      </c>
      <c r="P16" s="16">
        <f>VLOOKUP(P$8,Conditions!$A:$R,$C16,FALSE)</f>
        <v>32.9</v>
      </c>
      <c r="Q16" s="16">
        <f>VLOOKUP(Q$8,Conditions!$A:$R,$C16,FALSE)</f>
        <v>32.9</v>
      </c>
      <c r="R16" s="16">
        <f>VLOOKUP(R$8,Conditions!$A:$R,$C16,FALSE)</f>
        <v>32.9</v>
      </c>
      <c r="S16" s="16">
        <f>VLOOKUP(S$8,Conditions!$A:$R,$C16,FALSE)</f>
        <v>32.9</v>
      </c>
      <c r="T16" s="16">
        <f>VLOOKUP(T$8,Conditions!$A:$R,$C16,FALSE)</f>
        <v>32.9</v>
      </c>
      <c r="U16" s="16">
        <f>VLOOKUP(U$8,Conditions!$A:$R,$C16,FALSE)</f>
        <v>32.9</v>
      </c>
      <c r="V16" s="16">
        <f>VLOOKUP(V$8,Conditions!$A:$R,$C16,FALSE)</f>
        <v>32.9</v>
      </c>
      <c r="W16" s="16">
        <f>VLOOKUP(W$8,Conditions!$A:$R,$C16,FALSE)</f>
        <v>32.9</v>
      </c>
      <c r="X16" s="16">
        <f>VLOOKUP(X$8,Conditions!$A:$R,$C16,FALSE)</f>
        <v>32.9</v>
      </c>
      <c r="Y16" s="16">
        <f>VLOOKUP(Y$8,Conditions!$A:$R,$C16,FALSE)</f>
        <v>32.9</v>
      </c>
      <c r="Z16" s="16">
        <f>VLOOKUP(Z$8,Conditions!$A:$R,$C16,FALSE)</f>
        <v>32.9</v>
      </c>
      <c r="AA16" s="16">
        <f>VLOOKUP(AA$8,Conditions!$A:$R,$C16,FALSE)</f>
        <v>32.9</v>
      </c>
      <c r="AB16" s="16">
        <f>VLOOKUP(AB$8,Conditions!$A:$R,$C16,FALSE)</f>
        <v>32.9</v>
      </c>
      <c r="AC16" s="16">
        <f>VLOOKUP(AC$8,Conditions!$A:$R,$C16,FALSE)</f>
        <v>32.9</v>
      </c>
      <c r="AD16" s="16">
        <f>VLOOKUP(AD$8,Conditions!$A:$R,$C16,FALSE)</f>
        <v>32.9</v>
      </c>
      <c r="AE16" s="16">
        <f>VLOOKUP(AE$8,Conditions!$A:$R,$C16,FALSE)</f>
        <v>32.9</v>
      </c>
      <c r="AF16" s="16">
        <f>VLOOKUP(AF$8,Conditions!$A:$R,$C16,FALSE)</f>
        <v>32.9</v>
      </c>
      <c r="AG16" s="16">
        <f>VLOOKUP(AG$8,Conditions!$A:$R,$C16,FALSE)</f>
        <v>32.9</v>
      </c>
      <c r="AH16" s="16">
        <f>VLOOKUP(AH$8,Conditions!$A:$R,$C16,FALSE)</f>
        <v>32.9</v>
      </c>
      <c r="AI16" s="16">
        <f>VLOOKUP(AI$8,Conditions!$A:$R,$C16,FALSE)</f>
        <v>32.9</v>
      </c>
      <c r="AJ16" s="16">
        <f>VLOOKUP(AJ$8,Conditions!$A:$R,$C16,FALSE)</f>
        <v>32.9</v>
      </c>
      <c r="AK16" s="16">
        <f>VLOOKUP(AK$8,Conditions!$A:$R,$C16,FALSE)</f>
        <v>32.9</v>
      </c>
      <c r="AL16" s="16">
        <f>VLOOKUP(AL$8,Conditions!$A:$R,$C16,FALSE)</f>
        <v>32.9</v>
      </c>
      <c r="AM16" s="16">
        <f>VLOOKUP(AM$8,Conditions!$A:$R,$C16,FALSE)</f>
        <v>32.9</v>
      </c>
      <c r="AN16" s="16">
        <f>VLOOKUP(AN$8,Conditions!$A:$R,$C16,FALSE)</f>
        <v>32.9</v>
      </c>
      <c r="AO16" s="16">
        <f>VLOOKUP(AO$8,Conditions!$A:$R,$C16,FALSE)</f>
        <v>32.9</v>
      </c>
      <c r="AP16" s="16">
        <f>VLOOKUP(AP$8,Conditions!$A:$R,$C16,FALSE)</f>
        <v>32.9</v>
      </c>
      <c r="AQ16" s="16">
        <f>VLOOKUP(AQ$8,Conditions!$A:$R,$C16,FALSE)</f>
        <v>32.9</v>
      </c>
      <c r="AR16" s="16">
        <f>VLOOKUP(AR$8,Conditions!$A:$R,$C16,FALSE)</f>
        <v>32.9</v>
      </c>
      <c r="AS16" s="16">
        <f>VLOOKUP(AS$8,Conditions!$A:$R,$C16,FALSE)</f>
        <v>32.9</v>
      </c>
      <c r="AT16" s="16">
        <f>VLOOKUP(AT$8,Conditions!$A:$R,$C16,FALSE)</f>
        <v>32.9</v>
      </c>
      <c r="AU16" s="16">
        <f>VLOOKUP(AU$8,Conditions!$A:$R,$C16,FALSE)</f>
        <v>32.9</v>
      </c>
      <c r="AV16" s="16">
        <f>VLOOKUP(AV$8,Conditions!$A:$R,$C16,FALSE)</f>
        <v>32.9</v>
      </c>
      <c r="AW16" s="16">
        <f>VLOOKUP(AW$8,Conditions!$A:$R,$C16,FALSE)</f>
        <v>32.9</v>
      </c>
      <c r="AX16" s="16">
        <f>VLOOKUP(AX$8,Conditions!$A:$R,$C16,FALSE)</f>
        <v>32.9</v>
      </c>
      <c r="AY16" s="16">
        <f>VLOOKUP(AY$8,Conditions!$A:$R,$C16,FALSE)</f>
        <v>32.9</v>
      </c>
    </row>
    <row r="17" spans="2:51" s="3" customFormat="1" x14ac:dyDescent="0.25">
      <c r="B17" s="24" t="s">
        <v>47</v>
      </c>
      <c r="C17" s="16">
        <v>13</v>
      </c>
      <c r="D17" s="16" t="s">
        <v>84</v>
      </c>
      <c r="E17" s="16">
        <f>VLOOKUP(E$8,Conditions!$A:$R,$C17,FALSE)</f>
        <v>99.979068102407339</v>
      </c>
      <c r="F17" s="16">
        <f>VLOOKUP(F$8,Conditions!$A:$R,$C17,FALSE)</f>
        <v>99.979068102407339</v>
      </c>
      <c r="G17" s="16">
        <f>VLOOKUP(G$8,Conditions!$A:$R,$C17,FALSE)</f>
        <v>99.979068102407339</v>
      </c>
      <c r="H17" s="16">
        <f>VLOOKUP(H$8,Conditions!$A:$R,$C17,FALSE)</f>
        <v>99.979068102407339</v>
      </c>
      <c r="I17" s="16">
        <f>VLOOKUP(I$8,Conditions!$A:$R,$C17,FALSE)</f>
        <v>99.979068102407339</v>
      </c>
      <c r="J17" s="16">
        <f>VLOOKUP(J$8,Conditions!$A:$R,$C17,FALSE)</f>
        <v>99.979068102407339</v>
      </c>
      <c r="K17" s="16">
        <f>VLOOKUP(K$8,Conditions!$A:$R,$C17,FALSE)</f>
        <v>99.979068102407339</v>
      </c>
      <c r="L17" s="16">
        <f>VLOOKUP(L$8,Conditions!$A:$R,$C17,FALSE)</f>
        <v>99.979068102407339</v>
      </c>
      <c r="M17" s="16">
        <f>VLOOKUP(M$8,Conditions!$A:$R,$C17,FALSE)</f>
        <v>99.979068102407339</v>
      </c>
      <c r="N17" s="16">
        <f>VLOOKUP(N$8,Conditions!$A:$R,$C17,FALSE)</f>
        <v>99.979068102407339</v>
      </c>
      <c r="O17" s="16">
        <f>VLOOKUP(O$8,Conditions!$A:$R,$C17,FALSE)</f>
        <v>99.979068102407339</v>
      </c>
      <c r="P17" s="16">
        <f>VLOOKUP(P$8,Conditions!$A:$R,$C17,FALSE)</f>
        <v>99.979068102407339</v>
      </c>
      <c r="Q17" s="16">
        <f>VLOOKUP(Q$8,Conditions!$A:$R,$C17,FALSE)</f>
        <v>99.979068102407339</v>
      </c>
      <c r="R17" s="16">
        <f>VLOOKUP(R$8,Conditions!$A:$R,$C17,FALSE)</f>
        <v>99.979068102407339</v>
      </c>
      <c r="S17" s="16">
        <f>VLOOKUP(S$8,Conditions!$A:$R,$C17,FALSE)</f>
        <v>99.979068102407339</v>
      </c>
      <c r="T17" s="16">
        <f>VLOOKUP(T$8,Conditions!$A:$R,$C17,FALSE)</f>
        <v>99.979068102407339</v>
      </c>
      <c r="U17" s="16">
        <f>VLOOKUP(U$8,Conditions!$A:$R,$C17,FALSE)</f>
        <v>99.979068102407339</v>
      </c>
      <c r="V17" s="16">
        <f>VLOOKUP(V$8,Conditions!$A:$R,$C17,FALSE)</f>
        <v>99.979068102407339</v>
      </c>
      <c r="W17" s="16">
        <f>VLOOKUP(W$8,Conditions!$A:$R,$C17,FALSE)</f>
        <v>99.979068102407339</v>
      </c>
      <c r="X17" s="16">
        <f>VLOOKUP(X$8,Conditions!$A:$R,$C17,FALSE)</f>
        <v>99.979068102407339</v>
      </c>
      <c r="Y17" s="16">
        <f>VLOOKUP(Y$8,Conditions!$A:$R,$C17,FALSE)</f>
        <v>99.979068102407339</v>
      </c>
      <c r="Z17" s="16">
        <f>VLOOKUP(Z$8,Conditions!$A:$R,$C17,FALSE)</f>
        <v>99.979068102407339</v>
      </c>
      <c r="AA17" s="16">
        <f>VLOOKUP(AA$8,Conditions!$A:$R,$C17,FALSE)</f>
        <v>99.979068102407339</v>
      </c>
      <c r="AB17" s="16">
        <f>VLOOKUP(AB$8,Conditions!$A:$R,$C17,FALSE)</f>
        <v>99.979068102407339</v>
      </c>
      <c r="AC17" s="16">
        <f>VLOOKUP(AC$8,Conditions!$A:$R,$C17,FALSE)</f>
        <v>99.979068102407339</v>
      </c>
      <c r="AD17" s="16">
        <f>VLOOKUP(AD$8,Conditions!$A:$R,$C17,FALSE)</f>
        <v>99.979068102407339</v>
      </c>
      <c r="AE17" s="16">
        <f>VLOOKUP(AE$8,Conditions!$A:$R,$C17,FALSE)</f>
        <v>99.979068102407339</v>
      </c>
      <c r="AF17" s="16">
        <f>VLOOKUP(AF$8,Conditions!$A:$R,$C17,FALSE)</f>
        <v>99.979068102407339</v>
      </c>
      <c r="AG17" s="16">
        <f>VLOOKUP(AG$8,Conditions!$A:$R,$C17,FALSE)</f>
        <v>99.979068102407339</v>
      </c>
      <c r="AH17" s="16">
        <f>VLOOKUP(AH$8,Conditions!$A:$R,$C17,FALSE)</f>
        <v>99.979068102407339</v>
      </c>
      <c r="AI17" s="16">
        <f>VLOOKUP(AI$8,Conditions!$A:$R,$C17,FALSE)</f>
        <v>99.979068102407339</v>
      </c>
      <c r="AJ17" s="16">
        <f>VLOOKUP(AJ$8,Conditions!$A:$R,$C17,FALSE)</f>
        <v>99.979068102407339</v>
      </c>
      <c r="AK17" s="16">
        <f>VLOOKUP(AK$8,Conditions!$A:$R,$C17,FALSE)</f>
        <v>99.979068102407339</v>
      </c>
      <c r="AL17" s="16">
        <f>VLOOKUP(AL$8,Conditions!$A:$R,$C17,FALSE)</f>
        <v>99.979068102407339</v>
      </c>
      <c r="AM17" s="16">
        <f>VLOOKUP(AM$8,Conditions!$A:$R,$C17,FALSE)</f>
        <v>99.979068102407339</v>
      </c>
      <c r="AN17" s="16">
        <f>VLOOKUP(AN$8,Conditions!$A:$R,$C17,FALSE)</f>
        <v>99.979068102407339</v>
      </c>
      <c r="AO17" s="16">
        <f>VLOOKUP(AO$8,Conditions!$A:$R,$C17,FALSE)</f>
        <v>99.979068102407339</v>
      </c>
      <c r="AP17" s="16">
        <f>VLOOKUP(AP$8,Conditions!$A:$R,$C17,FALSE)</f>
        <v>99.979068102407339</v>
      </c>
      <c r="AQ17" s="16">
        <f>VLOOKUP(AQ$8,Conditions!$A:$R,$C17,FALSE)</f>
        <v>99.979068102407339</v>
      </c>
      <c r="AR17" s="16">
        <f>VLOOKUP(AR$8,Conditions!$A:$R,$C17,FALSE)</f>
        <v>99.979068102407339</v>
      </c>
      <c r="AS17" s="16">
        <f>VLOOKUP(AS$8,Conditions!$A:$R,$C17,FALSE)</f>
        <v>99.979068102407339</v>
      </c>
      <c r="AT17" s="16">
        <f>VLOOKUP(AT$8,Conditions!$A:$R,$C17,FALSE)</f>
        <v>99.979068102407339</v>
      </c>
      <c r="AU17" s="16">
        <f>VLOOKUP(AU$8,Conditions!$A:$R,$C17,FALSE)</f>
        <v>99.979068102407339</v>
      </c>
      <c r="AV17" s="16">
        <f>VLOOKUP(AV$8,Conditions!$A:$R,$C17,FALSE)</f>
        <v>99.979068102407339</v>
      </c>
      <c r="AW17" s="16">
        <f>VLOOKUP(AW$8,Conditions!$A:$R,$C17,FALSE)</f>
        <v>99.979068102407339</v>
      </c>
      <c r="AX17" s="16">
        <f>VLOOKUP(AX$8,Conditions!$A:$R,$C17,FALSE)</f>
        <v>99.979068102407339</v>
      </c>
      <c r="AY17" s="16">
        <f>VLOOKUP(AY$8,Conditions!$A:$R,$C17,FALSE)</f>
        <v>99.979068102407339</v>
      </c>
    </row>
    <row r="18" spans="2:51" s="3" customFormat="1" x14ac:dyDescent="0.25">
      <c r="B18" s="24" t="s">
        <v>52</v>
      </c>
      <c r="C18" s="16">
        <v>14</v>
      </c>
      <c r="D18" s="16" t="s">
        <v>85</v>
      </c>
      <c r="E18" s="16">
        <f>VLOOKUP(E$8,Conditions!$A:$R,$C18,FALSE)</f>
        <v>2.4845781916436323E-2</v>
      </c>
      <c r="F18" s="16">
        <f>VLOOKUP(F$8,Conditions!$A:$R,$C18,FALSE)</f>
        <v>2.4845781916436323E-2</v>
      </c>
      <c r="G18" s="16">
        <f>VLOOKUP(G$8,Conditions!$A:$R,$C18,FALSE)</f>
        <v>2.4845781916436323E-2</v>
      </c>
      <c r="H18" s="16">
        <f>VLOOKUP(H$8,Conditions!$A:$R,$C18,FALSE)</f>
        <v>2.4845781916436323E-2</v>
      </c>
      <c r="I18" s="16">
        <f>VLOOKUP(I$8,Conditions!$A:$R,$C18,FALSE)</f>
        <v>2.4845781916436323E-2</v>
      </c>
      <c r="J18" s="16">
        <f>VLOOKUP(J$8,Conditions!$A:$R,$C18,FALSE)</f>
        <v>2.4845781916436323E-2</v>
      </c>
      <c r="K18" s="16">
        <f>VLOOKUP(K$8,Conditions!$A:$R,$C18,FALSE)</f>
        <v>2.4845781916436323E-2</v>
      </c>
      <c r="L18" s="16">
        <f>VLOOKUP(L$8,Conditions!$A:$R,$C18,FALSE)</f>
        <v>2.4845781916436323E-2</v>
      </c>
      <c r="M18" s="16">
        <f>VLOOKUP(M$8,Conditions!$A:$R,$C18,FALSE)</f>
        <v>3.0820524190847815E-2</v>
      </c>
      <c r="N18" s="16">
        <f>VLOOKUP(N$8,Conditions!$A:$R,$C18,FALSE)</f>
        <v>3.0820524190847815E-2</v>
      </c>
      <c r="O18" s="16">
        <f>VLOOKUP(O$8,Conditions!$A:$R,$C18,FALSE)</f>
        <v>3.0820524190847815E-2</v>
      </c>
      <c r="P18" s="16">
        <f>VLOOKUP(P$8,Conditions!$A:$R,$C18,FALSE)</f>
        <v>3.0820524190847815E-2</v>
      </c>
      <c r="Q18" s="16">
        <f>VLOOKUP(Q$8,Conditions!$A:$R,$C18,FALSE)</f>
        <v>3.0820524190847815E-2</v>
      </c>
      <c r="R18" s="16">
        <f>VLOOKUP(R$8,Conditions!$A:$R,$C18,FALSE)</f>
        <v>3.0820524190847815E-2</v>
      </c>
      <c r="S18" s="16">
        <f>VLOOKUP(S$8,Conditions!$A:$R,$C18,FALSE)</f>
        <v>3.0820524190847815E-2</v>
      </c>
      <c r="T18" s="16">
        <f>VLOOKUP(T$8,Conditions!$A:$R,$C18,FALSE)</f>
        <v>3.0820524190847815E-2</v>
      </c>
      <c r="U18" s="16">
        <f>VLOOKUP(U$8,Conditions!$A:$R,$C18,FALSE)</f>
        <v>3.0820524190847815E-2</v>
      </c>
      <c r="V18" s="16">
        <f>VLOOKUP(V$8,Conditions!$A:$R,$C18,FALSE)</f>
        <v>3.0820524190847815E-2</v>
      </c>
      <c r="W18" s="16">
        <f>VLOOKUP(W$8,Conditions!$A:$R,$C18,FALSE)</f>
        <v>3.6900223938883481E-2</v>
      </c>
      <c r="X18" s="16">
        <f>VLOOKUP(X$8,Conditions!$A:$R,$C18,FALSE)</f>
        <v>3.6900223938883481E-2</v>
      </c>
      <c r="Y18" s="16">
        <f>VLOOKUP(Y$8,Conditions!$A:$R,$C18,FALSE)</f>
        <v>3.6900223938883481E-2</v>
      </c>
      <c r="Z18" s="16">
        <f>VLOOKUP(Z$8,Conditions!$A:$R,$C18,FALSE)</f>
        <v>3.6900223938883481E-2</v>
      </c>
      <c r="AA18" s="16">
        <f>VLOOKUP(AA$8,Conditions!$A:$R,$C18,FALSE)</f>
        <v>3.6900223938883481E-2</v>
      </c>
      <c r="AB18" s="16">
        <f>VLOOKUP(AB$8,Conditions!$A:$R,$C18,FALSE)</f>
        <v>3.6900223938883481E-2</v>
      </c>
      <c r="AC18" s="16">
        <f>VLOOKUP(AC$8,Conditions!$A:$R,$C18,FALSE)</f>
        <v>3.6900223938883481E-2</v>
      </c>
      <c r="AD18" s="16">
        <f>VLOOKUP(AD$8,Conditions!$A:$R,$C18,FALSE)</f>
        <v>3.6900223938883481E-2</v>
      </c>
      <c r="AE18" s="16">
        <f>VLOOKUP(AE$8,Conditions!$A:$R,$C18,FALSE)</f>
        <v>3.6900223938883481E-2</v>
      </c>
      <c r="AF18" s="16">
        <f>VLOOKUP(AF$8,Conditions!$A:$R,$C18,FALSE)</f>
        <v>3.6900223938883481E-2</v>
      </c>
      <c r="AG18" s="16">
        <f>VLOOKUP(AG$8,Conditions!$A:$R,$C18,FALSE)</f>
        <v>3.6900223938883481E-2</v>
      </c>
      <c r="AH18" s="16">
        <f>VLOOKUP(AH$8,Conditions!$A:$R,$C18,FALSE)</f>
        <v>3.6900223938883481E-2</v>
      </c>
      <c r="AI18" s="16">
        <f>VLOOKUP(AI$8,Conditions!$A:$R,$C18,FALSE)</f>
        <v>3.6900223938883481E-2</v>
      </c>
      <c r="AJ18" s="16">
        <f>VLOOKUP(AJ$8,Conditions!$A:$R,$C18,FALSE)</f>
        <v>3.6900223938883481E-2</v>
      </c>
      <c r="AK18" s="16">
        <f>VLOOKUP(AK$8,Conditions!$A:$R,$C18,FALSE)</f>
        <v>3.6900223938883481E-2</v>
      </c>
      <c r="AL18" s="16">
        <f>VLOOKUP(AL$8,Conditions!$A:$R,$C18,FALSE)</f>
        <v>3.6900223938883481E-2</v>
      </c>
      <c r="AM18" s="16">
        <f>VLOOKUP(AM$8,Conditions!$A:$R,$C18,FALSE)</f>
        <v>3.6900223938883481E-2</v>
      </c>
      <c r="AN18" s="16">
        <f>VLOOKUP(AN$8,Conditions!$A:$R,$C18,FALSE)</f>
        <v>3.6900223938883481E-2</v>
      </c>
      <c r="AO18" s="16">
        <f>VLOOKUP(AO$8,Conditions!$A:$R,$C18,FALSE)</f>
        <v>3.6900223938883481E-2</v>
      </c>
      <c r="AP18" s="16">
        <f>VLOOKUP(AP$8,Conditions!$A:$R,$C18,FALSE)</f>
        <v>3.6900223938883481E-2</v>
      </c>
      <c r="AQ18" s="16">
        <f>VLOOKUP(AQ$8,Conditions!$A:$R,$C18,FALSE)</f>
        <v>4.2798820564133207E-2</v>
      </c>
      <c r="AR18" s="16">
        <f>VLOOKUP(AR$8,Conditions!$A:$R,$C18,FALSE)</f>
        <v>4.2798820564133207E-2</v>
      </c>
      <c r="AS18" s="16">
        <f>VLOOKUP(AS$8,Conditions!$A:$R,$C18,FALSE)</f>
        <v>4.2798820564133207E-2</v>
      </c>
      <c r="AT18" s="16">
        <f>VLOOKUP(AT$8,Conditions!$A:$R,$C18,FALSE)</f>
        <v>4.2798820564133207E-2</v>
      </c>
      <c r="AU18" s="16">
        <f>VLOOKUP(AU$8,Conditions!$A:$R,$C18,FALSE)</f>
        <v>4.2798820564133207E-2</v>
      </c>
      <c r="AV18" s="16">
        <f>VLOOKUP(AV$8,Conditions!$A:$R,$C18,FALSE)</f>
        <v>4.2798820564133207E-2</v>
      </c>
      <c r="AW18" s="16">
        <f>VLOOKUP(AW$8,Conditions!$A:$R,$C18,FALSE)</f>
        <v>4.2798820564133207E-2</v>
      </c>
      <c r="AX18" s="16">
        <f>VLOOKUP(AX$8,Conditions!$A:$R,$C18,FALSE)</f>
        <v>4.2798820564133207E-2</v>
      </c>
      <c r="AY18" s="16">
        <f>VLOOKUP(AY$8,Conditions!$A:$R,$C18,FALSE)</f>
        <v>4.2798820564133207E-2</v>
      </c>
    </row>
    <row r="19" spans="2:51" s="3" customFormat="1" x14ac:dyDescent="0.25">
      <c r="B19" s="39" t="s">
        <v>87</v>
      </c>
      <c r="C19" s="16">
        <v>15</v>
      </c>
      <c r="D19" s="16" t="s">
        <v>84</v>
      </c>
      <c r="E19" s="16">
        <f>VLOOKUP(E$8,Conditions!$A:$R,$C19,FALSE)</f>
        <v>107</v>
      </c>
      <c r="F19" s="16">
        <f>VLOOKUP(F$8,Conditions!$A:$R,$C19,FALSE)</f>
        <v>107</v>
      </c>
      <c r="G19" s="16">
        <f>VLOOKUP(G$8,Conditions!$A:$R,$C19,FALSE)</f>
        <v>107</v>
      </c>
      <c r="H19" s="16">
        <f>VLOOKUP(H$8,Conditions!$A:$R,$C19,FALSE)</f>
        <v>107</v>
      </c>
      <c r="I19" s="16">
        <f>VLOOKUP(I$8,Conditions!$A:$R,$C19,FALSE)</f>
        <v>107</v>
      </c>
      <c r="J19" s="16">
        <f>VLOOKUP(J$8,Conditions!$A:$R,$C19,FALSE)</f>
        <v>107</v>
      </c>
      <c r="K19" s="16">
        <f>VLOOKUP(K$8,Conditions!$A:$R,$C19,FALSE)</f>
        <v>107</v>
      </c>
      <c r="L19" s="16">
        <f>VLOOKUP(L$8,Conditions!$A:$R,$C19,FALSE)</f>
        <v>107</v>
      </c>
      <c r="M19" s="16">
        <f>VLOOKUP(M$8,Conditions!$A:$R,$C19,FALSE)</f>
        <v>107</v>
      </c>
      <c r="N19" s="16">
        <f>VLOOKUP(N$8,Conditions!$A:$R,$C19,FALSE)</f>
        <v>107</v>
      </c>
      <c r="O19" s="16">
        <f>VLOOKUP(O$8,Conditions!$A:$R,$C19,FALSE)</f>
        <v>107</v>
      </c>
      <c r="P19" s="16">
        <f>VLOOKUP(P$8,Conditions!$A:$R,$C19,FALSE)</f>
        <v>107</v>
      </c>
      <c r="Q19" s="16">
        <f>VLOOKUP(Q$8,Conditions!$A:$R,$C19,FALSE)</f>
        <v>107</v>
      </c>
      <c r="R19" s="16">
        <f>VLOOKUP(R$8,Conditions!$A:$R,$C19,FALSE)</f>
        <v>107</v>
      </c>
      <c r="S19" s="16">
        <f>VLOOKUP(S$8,Conditions!$A:$R,$C19,FALSE)</f>
        <v>107</v>
      </c>
      <c r="T19" s="16">
        <f>VLOOKUP(T$8,Conditions!$A:$R,$C19,FALSE)</f>
        <v>107</v>
      </c>
      <c r="U19" s="16">
        <f>VLOOKUP(U$8,Conditions!$A:$R,$C19,FALSE)</f>
        <v>107</v>
      </c>
      <c r="V19" s="16">
        <f>VLOOKUP(V$8,Conditions!$A:$R,$C19,FALSE)</f>
        <v>107</v>
      </c>
      <c r="W19" s="16">
        <f>VLOOKUP(W$8,Conditions!$A:$R,$C19,FALSE)</f>
        <v>107</v>
      </c>
      <c r="X19" s="16">
        <f>VLOOKUP(X$8,Conditions!$A:$R,$C19,FALSE)</f>
        <v>107</v>
      </c>
      <c r="Y19" s="16">
        <f>VLOOKUP(Y$8,Conditions!$A:$R,$C19,FALSE)</f>
        <v>107</v>
      </c>
      <c r="Z19" s="16">
        <f>VLOOKUP(Z$8,Conditions!$A:$R,$C19,FALSE)</f>
        <v>107</v>
      </c>
      <c r="AA19" s="16">
        <f>VLOOKUP(AA$8,Conditions!$A:$R,$C19,FALSE)</f>
        <v>107</v>
      </c>
      <c r="AB19" s="16">
        <f>VLOOKUP(AB$8,Conditions!$A:$R,$C19,FALSE)</f>
        <v>107</v>
      </c>
      <c r="AC19" s="16">
        <f>VLOOKUP(AC$8,Conditions!$A:$R,$C19,FALSE)</f>
        <v>107</v>
      </c>
      <c r="AD19" s="16">
        <f>VLOOKUP(AD$8,Conditions!$A:$R,$C19,FALSE)</f>
        <v>107</v>
      </c>
      <c r="AE19" s="16">
        <f>VLOOKUP(AE$8,Conditions!$A:$R,$C19,FALSE)</f>
        <v>107</v>
      </c>
      <c r="AF19" s="16">
        <f>VLOOKUP(AF$8,Conditions!$A:$R,$C19,FALSE)</f>
        <v>107</v>
      </c>
      <c r="AG19" s="16">
        <f>VLOOKUP(AG$8,Conditions!$A:$R,$C19,FALSE)</f>
        <v>107</v>
      </c>
      <c r="AH19" s="16">
        <f>VLOOKUP(AH$8,Conditions!$A:$R,$C19,FALSE)</f>
        <v>107</v>
      </c>
      <c r="AI19" s="16">
        <f>VLOOKUP(AI$8,Conditions!$A:$R,$C19,FALSE)</f>
        <v>107</v>
      </c>
      <c r="AJ19" s="16">
        <f>VLOOKUP(AJ$8,Conditions!$A:$R,$C19,FALSE)</f>
        <v>107</v>
      </c>
      <c r="AK19" s="16">
        <f>VLOOKUP(AK$8,Conditions!$A:$R,$C19,FALSE)</f>
        <v>107</v>
      </c>
      <c r="AL19" s="16">
        <f>VLOOKUP(AL$8,Conditions!$A:$R,$C19,FALSE)</f>
        <v>107</v>
      </c>
      <c r="AM19" s="16">
        <f>VLOOKUP(AM$8,Conditions!$A:$R,$C19,FALSE)</f>
        <v>107</v>
      </c>
      <c r="AN19" s="16">
        <f>VLOOKUP(AN$8,Conditions!$A:$R,$C19,FALSE)</f>
        <v>107</v>
      </c>
      <c r="AO19" s="16">
        <f>VLOOKUP(AO$8,Conditions!$A:$R,$C19,FALSE)</f>
        <v>107</v>
      </c>
      <c r="AP19" s="16">
        <f>VLOOKUP(AP$8,Conditions!$A:$R,$C19,FALSE)</f>
        <v>107</v>
      </c>
      <c r="AQ19" s="16">
        <f>VLOOKUP(AQ$8,Conditions!$A:$R,$C19,FALSE)</f>
        <v>107</v>
      </c>
      <c r="AR19" s="16">
        <f>VLOOKUP(AR$8,Conditions!$A:$R,$C19,FALSE)</f>
        <v>107</v>
      </c>
      <c r="AS19" s="16">
        <f>VLOOKUP(AS$8,Conditions!$A:$R,$C19,FALSE)</f>
        <v>107</v>
      </c>
      <c r="AT19" s="16">
        <f>VLOOKUP(AT$8,Conditions!$A:$R,$C19,FALSE)</f>
        <v>107</v>
      </c>
      <c r="AU19" s="16">
        <f>VLOOKUP(AU$8,Conditions!$A:$R,$C19,FALSE)</f>
        <v>107</v>
      </c>
      <c r="AV19" s="16">
        <f>VLOOKUP(AV$8,Conditions!$A:$R,$C19,FALSE)</f>
        <v>107</v>
      </c>
      <c r="AW19" s="16">
        <f>VLOOKUP(AW$8,Conditions!$A:$R,$C19,FALSE)</f>
        <v>107</v>
      </c>
      <c r="AX19" s="16">
        <f>VLOOKUP(AX$8,Conditions!$A:$R,$C19,FALSE)</f>
        <v>107</v>
      </c>
      <c r="AY19" s="16">
        <f>VLOOKUP(AY$8,Conditions!$A:$R,$C19,FALSE)</f>
        <v>107</v>
      </c>
    </row>
    <row r="20" spans="2:51" s="3" customFormat="1" x14ac:dyDescent="0.25">
      <c r="B20" s="39" t="s">
        <v>93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</row>
    <row r="21" spans="2:51" s="3" customFormat="1" x14ac:dyDescent="0.25">
      <c r="B21" s="31" t="s">
        <v>43</v>
      </c>
      <c r="C21" s="16"/>
      <c r="D21" s="16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2:51" s="3" customFormat="1" ht="30" x14ac:dyDescent="0.25">
      <c r="B22" s="95" t="s">
        <v>250</v>
      </c>
      <c r="C22" s="16">
        <v>16</v>
      </c>
      <c r="D22" s="16"/>
      <c r="E22" s="116">
        <f>VLOOKUP(E$8,Conditions!$A:$R,$C22,FALSE)</f>
        <v>2450.6786325215971</v>
      </c>
      <c r="F22" s="116">
        <f>VLOOKUP(F$8,Conditions!$A:$R,$C22,FALSE)</f>
        <v>2450.6786325215971</v>
      </c>
      <c r="G22" s="116">
        <f>VLOOKUP(G$8,Conditions!$A:$R,$C22,FALSE)</f>
        <v>2450.6786325215971</v>
      </c>
      <c r="H22" s="116">
        <f>VLOOKUP(H$8,Conditions!$A:$R,$C22,FALSE)</f>
        <v>2450.6786325215971</v>
      </c>
      <c r="I22" s="116">
        <f>VLOOKUP(I$8,Conditions!$A:$R,$C22,FALSE)</f>
        <v>2450.6786325215971</v>
      </c>
      <c r="J22" s="116">
        <f>VLOOKUP(J$8,Conditions!$A:$R,$C22,FALSE)</f>
        <v>2450.6786325215971</v>
      </c>
      <c r="K22" s="116">
        <f>VLOOKUP(K$8,Conditions!$A:$R,$C22,FALSE)</f>
        <v>2450.6786325215971</v>
      </c>
      <c r="L22" s="116">
        <f>VLOOKUP(L$8,Conditions!$A:$R,$C22,FALSE)</f>
        <v>2450.6786325215971</v>
      </c>
      <c r="M22" s="116">
        <f>VLOOKUP(M$8,Conditions!$A:$R,$C22,FALSE)</f>
        <v>2950.3091383389851</v>
      </c>
      <c r="N22" s="116">
        <f>VLOOKUP(N$8,Conditions!$A:$R,$C22,FALSE)</f>
        <v>2950.3091383389851</v>
      </c>
      <c r="O22" s="116">
        <f>VLOOKUP(O$8,Conditions!$A:$R,$C22,FALSE)</f>
        <v>2950.3091383389851</v>
      </c>
      <c r="P22" s="116">
        <f>VLOOKUP(P$8,Conditions!$A:$R,$C22,FALSE)</f>
        <v>2950.3091383389851</v>
      </c>
      <c r="Q22" s="116">
        <f>VLOOKUP(Q$8,Conditions!$A:$R,$C22,FALSE)</f>
        <v>2950.3091383389851</v>
      </c>
      <c r="R22" s="116">
        <f>VLOOKUP(R$8,Conditions!$A:$R,$C22,FALSE)</f>
        <v>2950.3091383389851</v>
      </c>
      <c r="S22" s="116">
        <f>VLOOKUP(S$8,Conditions!$A:$R,$C22,FALSE)</f>
        <v>2950.3091383389851</v>
      </c>
      <c r="T22" s="116">
        <f>VLOOKUP(T$8,Conditions!$A:$R,$C22,FALSE)</f>
        <v>2950.3091383389851</v>
      </c>
      <c r="U22" s="116">
        <f>VLOOKUP(U$8,Conditions!$A:$R,$C22,FALSE)</f>
        <v>2950.3091383389851</v>
      </c>
      <c r="V22" s="116">
        <f>VLOOKUP(V$8,Conditions!$A:$R,$C22,FALSE)</f>
        <v>2950.3091383389851</v>
      </c>
      <c r="W22" s="116">
        <f>VLOOKUP(W$8,Conditions!$A:$R,$C22,FALSE)</f>
        <v>3465.0799625144759</v>
      </c>
      <c r="X22" s="116">
        <f>VLOOKUP(X$8,Conditions!$A:$R,$C22,FALSE)</f>
        <v>3465.0799625144759</v>
      </c>
      <c r="Y22" s="116">
        <f>VLOOKUP(Y$8,Conditions!$A:$R,$C22,FALSE)</f>
        <v>3465.0799625144759</v>
      </c>
      <c r="Z22" s="116">
        <f>VLOOKUP(Z$8,Conditions!$A:$R,$C22,FALSE)</f>
        <v>3465.0799625144759</v>
      </c>
      <c r="AA22" s="116">
        <f>VLOOKUP(AA$8,Conditions!$A:$R,$C22,FALSE)</f>
        <v>3465.0799625144759</v>
      </c>
      <c r="AB22" s="116">
        <f>VLOOKUP(AB$8,Conditions!$A:$R,$C22,FALSE)</f>
        <v>3465.0799625144759</v>
      </c>
      <c r="AC22" s="116">
        <f>VLOOKUP(AC$8,Conditions!$A:$R,$C22,FALSE)</f>
        <v>3465.0799625144759</v>
      </c>
      <c r="AD22" s="116">
        <f>VLOOKUP(AD$8,Conditions!$A:$R,$C22,FALSE)</f>
        <v>3465.0799625144759</v>
      </c>
      <c r="AE22" s="116">
        <f>VLOOKUP(AE$8,Conditions!$A:$R,$C22,FALSE)</f>
        <v>3465.0799625144759</v>
      </c>
      <c r="AF22" s="116">
        <f>VLOOKUP(AF$8,Conditions!$A:$R,$C22,FALSE)</f>
        <v>3465.0799625144759</v>
      </c>
      <c r="AG22" s="116">
        <f>VLOOKUP(AG$8,Conditions!$A:$R,$C22,FALSE)</f>
        <v>3465.0799625144759</v>
      </c>
      <c r="AH22" s="116">
        <f>VLOOKUP(AH$8,Conditions!$A:$R,$C22,FALSE)</f>
        <v>3465.0799625144759</v>
      </c>
      <c r="AI22" s="116">
        <f>VLOOKUP(AI$8,Conditions!$A:$R,$C22,FALSE)</f>
        <v>3465.0799625144759</v>
      </c>
      <c r="AJ22" s="116">
        <f>VLOOKUP(AJ$8,Conditions!$A:$R,$C22,FALSE)</f>
        <v>3465.0799625144759</v>
      </c>
      <c r="AK22" s="116">
        <f>VLOOKUP(AK$8,Conditions!$A:$R,$C22,FALSE)</f>
        <v>3465.0799625144759</v>
      </c>
      <c r="AL22" s="116">
        <f>VLOOKUP(AL$8,Conditions!$A:$R,$C22,FALSE)</f>
        <v>3465.0799625144759</v>
      </c>
      <c r="AM22" s="116">
        <f>VLOOKUP(AM$8,Conditions!$A:$R,$C22,FALSE)</f>
        <v>3465.0799625144759</v>
      </c>
      <c r="AN22" s="116">
        <f>VLOOKUP(AN$8,Conditions!$A:$R,$C22,FALSE)</f>
        <v>3465.0799625144759</v>
      </c>
      <c r="AO22" s="116">
        <f>VLOOKUP(AO$8,Conditions!$A:$R,$C22,FALSE)</f>
        <v>3465.0799625144759</v>
      </c>
      <c r="AP22" s="116">
        <f>VLOOKUP(AP$8,Conditions!$A:$R,$C22,FALSE)</f>
        <v>3465.0799625144759</v>
      </c>
      <c r="AQ22" s="116">
        <f>VLOOKUP(AQ$8,Conditions!$A:$R,$C22,FALSE)</f>
        <v>3970.7665956751043</v>
      </c>
      <c r="AR22" s="116">
        <f>VLOOKUP(AR$8,Conditions!$A:$R,$C22,FALSE)</f>
        <v>3970.7665956751043</v>
      </c>
      <c r="AS22" s="116">
        <f>VLOOKUP(AS$8,Conditions!$A:$R,$C22,FALSE)</f>
        <v>3970.7665956751043</v>
      </c>
      <c r="AT22" s="116">
        <f>VLOOKUP(AT$8,Conditions!$A:$R,$C22,FALSE)</f>
        <v>3970.7665956751043</v>
      </c>
      <c r="AU22" s="116">
        <f>VLOOKUP(AU$8,Conditions!$A:$R,$C22,FALSE)</f>
        <v>3970.7665956751043</v>
      </c>
      <c r="AV22" s="116">
        <f>VLOOKUP(AV$8,Conditions!$A:$R,$C22,FALSE)</f>
        <v>3970.7665956751043</v>
      </c>
      <c r="AW22" s="116">
        <f>VLOOKUP(AW$8,Conditions!$A:$R,$C22,FALSE)</f>
        <v>3970.7665956751043</v>
      </c>
      <c r="AX22" s="116">
        <f>VLOOKUP(AX$8,Conditions!$A:$R,$C22,FALSE)</f>
        <v>3970.7665956751043</v>
      </c>
      <c r="AY22" s="116">
        <f>VLOOKUP(AY$8,Conditions!$A:$R,$C22,FALSE)</f>
        <v>3970.7665956751043</v>
      </c>
    </row>
    <row r="23" spans="2:51" s="3" customFormat="1" ht="30" x14ac:dyDescent="0.25">
      <c r="B23" s="95" t="s">
        <v>251</v>
      </c>
      <c r="C23" s="16"/>
      <c r="D23" s="16"/>
      <c r="E23" s="16">
        <v>7094.5</v>
      </c>
      <c r="F23" s="16">
        <v>7094.5</v>
      </c>
      <c r="G23" s="16">
        <v>7094.5</v>
      </c>
      <c r="H23" s="16">
        <v>7094.5</v>
      </c>
      <c r="I23" s="16">
        <v>7094.5</v>
      </c>
      <c r="J23" s="16">
        <v>7094.5</v>
      </c>
      <c r="K23" s="16">
        <v>7094.5</v>
      </c>
      <c r="L23" s="16">
        <v>7094.5</v>
      </c>
      <c r="M23" s="16">
        <v>7094.5</v>
      </c>
      <c r="N23" s="16">
        <v>7094.5</v>
      </c>
      <c r="O23" s="16">
        <v>7094.5</v>
      </c>
      <c r="P23" s="16">
        <v>7094.5</v>
      </c>
      <c r="Q23" s="16">
        <v>7094.5</v>
      </c>
      <c r="R23" s="16">
        <v>7094.5</v>
      </c>
      <c r="S23" s="16">
        <v>7094.5</v>
      </c>
      <c r="T23" s="16">
        <v>7094.5</v>
      </c>
      <c r="U23" s="16">
        <v>7094.5</v>
      </c>
      <c r="V23" s="16">
        <v>7094.5</v>
      </c>
      <c r="W23" s="16">
        <v>7094.5</v>
      </c>
      <c r="X23" s="16">
        <v>7094.5</v>
      </c>
      <c r="Y23" s="16">
        <v>7094.5</v>
      </c>
      <c r="Z23" s="16">
        <v>7094.5</v>
      </c>
      <c r="AA23" s="16">
        <v>7094.5</v>
      </c>
      <c r="AB23" s="16">
        <v>7094.5</v>
      </c>
      <c r="AC23" s="16">
        <v>7094.5</v>
      </c>
      <c r="AD23" s="16">
        <v>7094.5</v>
      </c>
      <c r="AE23" s="16">
        <v>7094.5</v>
      </c>
      <c r="AF23" s="16">
        <v>7094.5</v>
      </c>
      <c r="AG23" s="16">
        <v>7094.5</v>
      </c>
      <c r="AH23" s="16">
        <v>7094.5</v>
      </c>
      <c r="AI23" s="16">
        <v>7094.5</v>
      </c>
      <c r="AJ23" s="16">
        <v>7094.5</v>
      </c>
      <c r="AK23" s="16">
        <v>7094.5</v>
      </c>
      <c r="AL23" s="16">
        <v>7094.5</v>
      </c>
      <c r="AM23" s="16">
        <v>7094.5</v>
      </c>
      <c r="AN23" s="16">
        <v>7094.5</v>
      </c>
      <c r="AO23" s="16">
        <v>7094.5</v>
      </c>
      <c r="AP23" s="16">
        <v>7094.5</v>
      </c>
      <c r="AQ23" s="16">
        <v>7094.5</v>
      </c>
      <c r="AR23" s="16">
        <v>7094.5</v>
      </c>
      <c r="AS23" s="16">
        <v>7094.5</v>
      </c>
      <c r="AT23" s="16">
        <v>7094.5</v>
      </c>
      <c r="AU23" s="16">
        <v>7094.5</v>
      </c>
      <c r="AV23" s="16">
        <v>7094.5</v>
      </c>
      <c r="AW23" s="16">
        <v>7094.5</v>
      </c>
      <c r="AX23" s="16">
        <v>7094.5</v>
      </c>
      <c r="AY23" s="16">
        <v>7094.5</v>
      </c>
    </row>
    <row r="24" spans="2:51" s="3" customFormat="1" x14ac:dyDescent="0.25"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</row>
    <row r="25" spans="2:51" s="3" customFormat="1" x14ac:dyDescent="0.25">
      <c r="B25" s="38" t="s">
        <v>39</v>
      </c>
      <c r="C25" s="16" t="s">
        <v>7</v>
      </c>
      <c r="D25" s="16"/>
      <c r="E25" s="3">
        <v>33</v>
      </c>
      <c r="F25" s="3">
        <v>34</v>
      </c>
      <c r="G25" s="3">
        <v>35</v>
      </c>
      <c r="H25" s="3">
        <v>36</v>
      </c>
      <c r="I25" s="3">
        <v>37</v>
      </c>
      <c r="J25" s="3">
        <v>38</v>
      </c>
      <c r="K25" s="3">
        <v>39</v>
      </c>
      <c r="L25" s="3">
        <v>40</v>
      </c>
      <c r="M25" s="3">
        <v>23</v>
      </c>
      <c r="N25" s="3">
        <v>24</v>
      </c>
      <c r="O25" s="3">
        <v>25</v>
      </c>
      <c r="P25" s="3">
        <v>26</v>
      </c>
      <c r="Q25" s="3">
        <v>27</v>
      </c>
      <c r="R25" s="3">
        <v>28</v>
      </c>
      <c r="S25" s="3">
        <v>29</v>
      </c>
      <c r="T25" s="3">
        <v>30</v>
      </c>
      <c r="U25" s="3">
        <v>31</v>
      </c>
      <c r="V25" s="3">
        <v>32</v>
      </c>
      <c r="W25" s="3">
        <v>3</v>
      </c>
      <c r="X25" s="3">
        <v>4</v>
      </c>
      <c r="Y25" s="3">
        <v>5</v>
      </c>
      <c r="Z25" s="3">
        <v>6</v>
      </c>
      <c r="AA25" s="3">
        <v>7</v>
      </c>
      <c r="AB25" s="3">
        <v>8</v>
      </c>
      <c r="AC25" s="3">
        <v>9</v>
      </c>
      <c r="AD25" s="3">
        <v>10</v>
      </c>
      <c r="AE25" s="3">
        <v>11</v>
      </c>
      <c r="AF25" s="3">
        <v>12</v>
      </c>
      <c r="AG25" s="3">
        <v>13</v>
      </c>
      <c r="AH25" s="3">
        <v>41</v>
      </c>
      <c r="AI25" s="3">
        <v>42</v>
      </c>
      <c r="AJ25" s="3">
        <v>43</v>
      </c>
      <c r="AK25" s="3">
        <v>44</v>
      </c>
      <c r="AL25" s="3">
        <v>45</v>
      </c>
      <c r="AM25" s="3">
        <v>46</v>
      </c>
      <c r="AN25" s="3">
        <v>47</v>
      </c>
      <c r="AO25" s="3">
        <v>48</v>
      </c>
      <c r="AP25" s="3">
        <v>49</v>
      </c>
      <c r="AQ25" s="3">
        <v>14</v>
      </c>
      <c r="AR25" s="3">
        <v>15</v>
      </c>
      <c r="AS25" s="3">
        <v>16</v>
      </c>
      <c r="AT25" s="3">
        <v>17</v>
      </c>
      <c r="AU25" s="3">
        <v>18</v>
      </c>
      <c r="AV25" s="3">
        <v>19</v>
      </c>
      <c r="AW25" s="3">
        <v>20</v>
      </c>
      <c r="AX25" s="3">
        <v>21</v>
      </c>
      <c r="AY25" s="3">
        <v>22</v>
      </c>
    </row>
    <row r="26" spans="2:51" x14ac:dyDescent="0.2">
      <c r="B26" s="30" t="s">
        <v>36</v>
      </c>
      <c r="C26" s="4">
        <v>2.08</v>
      </c>
      <c r="E26" s="5">
        <v>22.5</v>
      </c>
      <c r="F26" s="5">
        <v>20.9</v>
      </c>
      <c r="G26" s="5">
        <v>21.5</v>
      </c>
      <c r="H26" s="5">
        <v>21.4</v>
      </c>
      <c r="I26" s="5">
        <v>21.8</v>
      </c>
      <c r="J26" s="5">
        <v>21.1</v>
      </c>
      <c r="K26" s="5">
        <v>21.1</v>
      </c>
      <c r="L26" s="5">
        <v>21.7</v>
      </c>
      <c r="M26" s="5">
        <v>42.1</v>
      </c>
      <c r="N26" s="5">
        <v>32.5</v>
      </c>
      <c r="O26" s="5">
        <v>28.7</v>
      </c>
      <c r="P26" s="5">
        <v>29.6</v>
      </c>
      <c r="Q26" s="5">
        <v>29.6</v>
      </c>
      <c r="R26" s="5">
        <v>29.8</v>
      </c>
      <c r="S26" s="5">
        <v>29.2</v>
      </c>
      <c r="T26" s="5">
        <v>28.3</v>
      </c>
      <c r="U26" s="5">
        <v>28.6</v>
      </c>
      <c r="V26" s="5">
        <v>28.7</v>
      </c>
      <c r="W26" s="5">
        <v>31.7</v>
      </c>
      <c r="X26" s="5">
        <v>31.9</v>
      </c>
      <c r="Y26" s="5">
        <v>35.299999999999997</v>
      </c>
      <c r="Z26" s="5">
        <v>36.9</v>
      </c>
      <c r="AA26" s="5">
        <v>36.200000000000003</v>
      </c>
      <c r="AB26" s="5">
        <v>35.4</v>
      </c>
      <c r="AC26" s="5">
        <v>35.9</v>
      </c>
      <c r="AD26" s="5">
        <v>35.700000000000003</v>
      </c>
      <c r="AE26" s="5">
        <v>35.200000000000003</v>
      </c>
      <c r="AF26" s="5">
        <v>35.4</v>
      </c>
      <c r="AG26" s="5">
        <v>35.6</v>
      </c>
      <c r="AH26" s="5">
        <v>28.6</v>
      </c>
      <c r="AI26" s="5">
        <v>35.5</v>
      </c>
      <c r="AJ26" s="5">
        <v>42.5</v>
      </c>
      <c r="AK26" s="5">
        <v>45.7</v>
      </c>
      <c r="AL26" s="5">
        <v>44.3</v>
      </c>
      <c r="AM26" s="5">
        <v>44.1</v>
      </c>
      <c r="AN26" s="5">
        <v>44.4</v>
      </c>
      <c r="AO26" s="5">
        <v>44.8</v>
      </c>
      <c r="AP26" s="5">
        <v>43.3</v>
      </c>
      <c r="AQ26" s="5">
        <v>37.6</v>
      </c>
      <c r="AR26" s="5">
        <v>39.4</v>
      </c>
      <c r="AS26" s="5">
        <v>43.5</v>
      </c>
      <c r="AT26" s="5">
        <v>42.4</v>
      </c>
      <c r="AU26" s="5">
        <v>41.6</v>
      </c>
      <c r="AV26" s="5">
        <v>40.799999999999997</v>
      </c>
      <c r="AW26" s="5">
        <v>40.4</v>
      </c>
      <c r="AX26" s="5">
        <v>40.200000000000003</v>
      </c>
      <c r="AY26" s="5">
        <v>41.7</v>
      </c>
    </row>
    <row r="27" spans="2:51" x14ac:dyDescent="0.2">
      <c r="B27" s="30" t="s">
        <v>37</v>
      </c>
      <c r="C27" s="4">
        <v>2.1360000000000001</v>
      </c>
      <c r="D27" s="4" t="s">
        <v>94</v>
      </c>
      <c r="E27" s="5">
        <v>50.2</v>
      </c>
      <c r="F27" s="5">
        <v>43.6</v>
      </c>
      <c r="G27" s="5">
        <v>42.8</v>
      </c>
      <c r="H27" s="5">
        <v>42.2</v>
      </c>
      <c r="I27" s="5">
        <v>43.4</v>
      </c>
      <c r="J27" s="5">
        <v>43.4</v>
      </c>
      <c r="K27" s="5">
        <v>44.4</v>
      </c>
      <c r="L27" s="5">
        <v>43.6</v>
      </c>
      <c r="M27" s="5">
        <v>78.3</v>
      </c>
      <c r="N27" s="5">
        <v>66</v>
      </c>
      <c r="O27" s="5">
        <v>58.1</v>
      </c>
      <c r="P27" s="5">
        <v>57.8</v>
      </c>
      <c r="Q27" s="5">
        <v>56.1</v>
      </c>
      <c r="R27" s="5">
        <v>60.3</v>
      </c>
      <c r="S27" s="5">
        <v>59.7</v>
      </c>
      <c r="T27" s="5">
        <v>59</v>
      </c>
      <c r="U27" s="5">
        <v>59.8</v>
      </c>
      <c r="V27" s="5">
        <v>58.6</v>
      </c>
      <c r="W27" s="5">
        <v>52.2</v>
      </c>
      <c r="X27" s="5">
        <v>58.3</v>
      </c>
      <c r="Y27" s="5">
        <v>69.7</v>
      </c>
      <c r="Z27" s="5">
        <v>72.599999999999994</v>
      </c>
      <c r="AA27" s="5">
        <v>71.400000000000006</v>
      </c>
      <c r="AB27" s="5">
        <v>70.3</v>
      </c>
      <c r="AC27" s="5">
        <v>72.3</v>
      </c>
      <c r="AD27" s="5">
        <v>71.8</v>
      </c>
      <c r="AE27" s="5">
        <v>71.599999999999994</v>
      </c>
      <c r="AF27" s="5">
        <v>72.099999999999994</v>
      </c>
      <c r="AG27" s="5">
        <v>73</v>
      </c>
      <c r="AH27" s="5">
        <v>55.5</v>
      </c>
      <c r="AI27" s="5">
        <v>74.5</v>
      </c>
      <c r="AJ27" s="5">
        <v>84.5</v>
      </c>
      <c r="AK27" s="5">
        <v>90.7</v>
      </c>
      <c r="AL27" s="5">
        <v>87.5</v>
      </c>
      <c r="AM27" s="5">
        <v>90.2</v>
      </c>
      <c r="AN27" s="5">
        <v>88.5</v>
      </c>
      <c r="AO27" s="5">
        <v>89.9</v>
      </c>
      <c r="AP27" s="5">
        <v>90.6</v>
      </c>
      <c r="AQ27" s="5">
        <v>74</v>
      </c>
      <c r="AR27" s="5">
        <v>79.5</v>
      </c>
      <c r="AS27" s="5">
        <v>82.4</v>
      </c>
      <c r="AT27" s="5">
        <v>83.7</v>
      </c>
      <c r="AU27" s="5">
        <v>82.7</v>
      </c>
      <c r="AV27" s="5">
        <v>81.900000000000006</v>
      </c>
      <c r="AW27" s="5">
        <v>83.3</v>
      </c>
      <c r="AX27" s="5">
        <v>81.2</v>
      </c>
      <c r="AY27" s="5">
        <v>81.7</v>
      </c>
    </row>
    <row r="28" spans="2:51" x14ac:dyDescent="0.2">
      <c r="B28" s="30" t="s">
        <v>9</v>
      </c>
      <c r="C28" s="4">
        <v>2.4590000000000001</v>
      </c>
      <c r="E28" s="5">
        <v>4.5</v>
      </c>
      <c r="F28" s="5">
        <v>3.9</v>
      </c>
      <c r="G28" s="5">
        <v>3.7</v>
      </c>
      <c r="H28" s="5">
        <v>3.7</v>
      </c>
      <c r="I28" s="5">
        <v>3.5</v>
      </c>
      <c r="J28" s="5">
        <v>3.7</v>
      </c>
      <c r="K28" s="5">
        <v>3.1</v>
      </c>
      <c r="L28" s="5">
        <v>3.2</v>
      </c>
      <c r="M28" s="5">
        <v>5.5</v>
      </c>
      <c r="N28" s="5">
        <v>5.2</v>
      </c>
      <c r="O28" s="5">
        <v>5</v>
      </c>
      <c r="P28" s="5">
        <v>5</v>
      </c>
      <c r="Q28" s="5">
        <v>4.9000000000000004</v>
      </c>
      <c r="R28" s="5">
        <v>4.8</v>
      </c>
      <c r="S28" s="5">
        <v>5</v>
      </c>
      <c r="T28" s="5">
        <v>4.3</v>
      </c>
      <c r="U28" s="5">
        <v>4.2</v>
      </c>
      <c r="V28" s="5">
        <v>4.3</v>
      </c>
      <c r="W28" s="5">
        <v>4.4000000000000004</v>
      </c>
      <c r="X28" s="5">
        <v>4.5999999999999996</v>
      </c>
      <c r="Y28" s="5">
        <v>5.2</v>
      </c>
      <c r="Z28" s="5">
        <v>5.4</v>
      </c>
      <c r="AA28" s="5">
        <v>6.3</v>
      </c>
      <c r="AB28" s="5">
        <v>6.1</v>
      </c>
      <c r="AC28" s="5">
        <v>5.9</v>
      </c>
      <c r="AD28" s="5">
        <v>6.3</v>
      </c>
      <c r="AE28" s="5">
        <v>5.3</v>
      </c>
      <c r="AF28" s="5">
        <v>5.3</v>
      </c>
      <c r="AG28" s="5">
        <v>5.3</v>
      </c>
      <c r="AH28" s="5">
        <v>5.5</v>
      </c>
      <c r="AI28" s="5">
        <v>6.6</v>
      </c>
      <c r="AJ28" s="5">
        <v>8.1</v>
      </c>
      <c r="AK28" s="5">
        <v>7.9</v>
      </c>
      <c r="AL28" s="5">
        <v>7.7</v>
      </c>
      <c r="AM28" s="5">
        <v>7.1</v>
      </c>
      <c r="AN28" s="5">
        <v>7.8</v>
      </c>
      <c r="AO28" s="5">
        <v>6.6</v>
      </c>
      <c r="AP28" s="5">
        <v>6.4</v>
      </c>
      <c r="AQ28" s="5">
        <v>5.6</v>
      </c>
      <c r="AR28" s="5">
        <v>6</v>
      </c>
      <c r="AS28" s="5">
        <v>6.4</v>
      </c>
      <c r="AT28" s="5">
        <v>7.3</v>
      </c>
      <c r="AU28" s="5">
        <v>7</v>
      </c>
      <c r="AV28" s="5">
        <v>6.7</v>
      </c>
      <c r="AW28" s="5">
        <v>7.1</v>
      </c>
      <c r="AX28" s="5">
        <v>5.9</v>
      </c>
      <c r="AY28" s="5">
        <v>6</v>
      </c>
    </row>
    <row r="29" spans="2:51" x14ac:dyDescent="0.2">
      <c r="B29" s="20" t="s">
        <v>10</v>
      </c>
      <c r="C29" s="6">
        <v>2.919</v>
      </c>
      <c r="D29" s="6"/>
      <c r="E29" s="5">
        <v>2765</v>
      </c>
      <c r="F29" s="5">
        <v>2251.3000000000002</v>
      </c>
      <c r="G29" s="5">
        <v>2184.1</v>
      </c>
      <c r="H29" s="5">
        <v>2237.6999999999998</v>
      </c>
      <c r="I29" s="5">
        <v>2238.6999999999998</v>
      </c>
      <c r="J29" s="5">
        <v>2250</v>
      </c>
      <c r="K29" s="5">
        <v>2217.9</v>
      </c>
      <c r="L29" s="5">
        <v>2231.9</v>
      </c>
      <c r="M29" s="5">
        <v>4123.5</v>
      </c>
      <c r="N29" s="5">
        <v>3694.1</v>
      </c>
      <c r="O29" s="5">
        <v>3001.1</v>
      </c>
      <c r="P29" s="5">
        <v>2970.4</v>
      </c>
      <c r="Q29" s="5">
        <v>2938.7</v>
      </c>
      <c r="R29" s="5">
        <v>2943.8</v>
      </c>
      <c r="S29" s="5">
        <v>2948.1</v>
      </c>
      <c r="T29" s="5">
        <v>2921</v>
      </c>
      <c r="U29" s="5">
        <v>3039.9</v>
      </c>
      <c r="V29" s="5">
        <v>3002.1</v>
      </c>
      <c r="W29" s="5">
        <v>3407.4</v>
      </c>
      <c r="X29" s="5">
        <v>3407.3</v>
      </c>
      <c r="Y29" s="5">
        <v>3668.6</v>
      </c>
      <c r="Z29" s="5">
        <v>3662.3</v>
      </c>
      <c r="AA29" s="5">
        <v>3646.3</v>
      </c>
      <c r="AB29" s="5">
        <v>3627.2</v>
      </c>
      <c r="AC29" s="5">
        <v>3652</v>
      </c>
      <c r="AD29" s="5">
        <v>3633</v>
      </c>
      <c r="AE29" s="5">
        <v>3630</v>
      </c>
      <c r="AF29" s="5">
        <v>3642.9</v>
      </c>
      <c r="AG29" s="5">
        <v>3629.3</v>
      </c>
      <c r="AH29" s="5">
        <v>3351</v>
      </c>
      <c r="AI29" s="5">
        <v>4611.2</v>
      </c>
      <c r="AJ29" s="5">
        <v>4410.2</v>
      </c>
      <c r="AK29" s="5">
        <v>4588.5</v>
      </c>
      <c r="AL29" s="5">
        <v>4424.7</v>
      </c>
      <c r="AM29" s="5">
        <v>4605.3999999999996</v>
      </c>
      <c r="AN29" s="5">
        <v>4608.5</v>
      </c>
      <c r="AO29" s="5">
        <v>4631.1000000000004</v>
      </c>
      <c r="AP29" s="5">
        <v>4527.7</v>
      </c>
      <c r="AQ29" s="5">
        <v>3649.2</v>
      </c>
      <c r="AR29" s="5">
        <v>3752.3</v>
      </c>
      <c r="AS29" s="5">
        <v>3954.2</v>
      </c>
      <c r="AT29" s="5">
        <v>4197</v>
      </c>
      <c r="AU29" s="5">
        <v>4188.5</v>
      </c>
      <c r="AV29" s="5">
        <v>4240.8</v>
      </c>
      <c r="AW29" s="5">
        <v>4250.7</v>
      </c>
      <c r="AX29" s="5">
        <v>4302.2</v>
      </c>
      <c r="AY29" s="5">
        <v>4135.6000000000004</v>
      </c>
    </row>
    <row r="30" spans="2:51" x14ac:dyDescent="0.2">
      <c r="B30" s="20" t="s">
        <v>38</v>
      </c>
      <c r="C30" s="6">
        <v>3.6589999999999998</v>
      </c>
      <c r="D30" s="6"/>
      <c r="E30" s="5">
        <v>3.7</v>
      </c>
      <c r="F30" s="5">
        <v>3.1</v>
      </c>
      <c r="G30" s="5">
        <v>3</v>
      </c>
      <c r="H30" s="5">
        <v>3.2</v>
      </c>
      <c r="I30" s="5">
        <v>3.2</v>
      </c>
      <c r="J30" s="5">
        <v>3.1</v>
      </c>
      <c r="K30" s="5">
        <v>2.9</v>
      </c>
      <c r="L30" s="5">
        <v>2.9</v>
      </c>
      <c r="M30" s="5">
        <v>5.5</v>
      </c>
      <c r="N30" s="5">
        <v>5</v>
      </c>
      <c r="O30" s="5">
        <v>4.4000000000000004</v>
      </c>
      <c r="P30" s="5">
        <v>4.0999999999999996</v>
      </c>
      <c r="Q30" s="5">
        <v>4.5</v>
      </c>
      <c r="R30" s="5">
        <v>4.3</v>
      </c>
      <c r="S30" s="5">
        <v>4.2</v>
      </c>
      <c r="T30" s="5">
        <v>3.9</v>
      </c>
      <c r="U30" s="5">
        <v>3.8</v>
      </c>
      <c r="V30" s="5">
        <v>3.8</v>
      </c>
      <c r="W30" s="5">
        <v>8.8000000000000007</v>
      </c>
      <c r="X30" s="5">
        <v>6.1</v>
      </c>
      <c r="Y30" s="5">
        <v>5.3</v>
      </c>
      <c r="Z30" s="5">
        <v>5</v>
      </c>
      <c r="AA30" s="5">
        <v>5.0999999999999996</v>
      </c>
      <c r="AB30" s="5">
        <v>5.4</v>
      </c>
      <c r="AC30" s="5">
        <v>5.3</v>
      </c>
      <c r="AD30" s="5">
        <v>5.2</v>
      </c>
      <c r="AE30" s="5">
        <v>4.9000000000000004</v>
      </c>
      <c r="AF30" s="5">
        <v>4.8</v>
      </c>
      <c r="AG30" s="5">
        <v>4.8</v>
      </c>
      <c r="AH30" s="5">
        <v>5.0999999999999996</v>
      </c>
      <c r="AI30" s="5">
        <v>5.9</v>
      </c>
      <c r="AJ30" s="5">
        <v>6.2</v>
      </c>
      <c r="AK30" s="5">
        <v>6.4</v>
      </c>
      <c r="AL30" s="5">
        <v>6.7</v>
      </c>
      <c r="AM30" s="5">
        <v>6.5</v>
      </c>
      <c r="AN30" s="5">
        <v>6.5</v>
      </c>
      <c r="AO30" s="5">
        <v>6.2</v>
      </c>
      <c r="AP30" s="5">
        <v>5.9</v>
      </c>
      <c r="AQ30" s="5">
        <v>4.8</v>
      </c>
      <c r="AR30" s="5">
        <v>4.7</v>
      </c>
      <c r="AS30" s="5">
        <v>5.2</v>
      </c>
      <c r="AT30" s="5">
        <v>5.8</v>
      </c>
      <c r="AU30" s="5">
        <v>6</v>
      </c>
      <c r="AV30" s="5">
        <v>6.2</v>
      </c>
      <c r="AW30" s="5">
        <v>6</v>
      </c>
      <c r="AX30" s="5">
        <v>5.6</v>
      </c>
      <c r="AY30" s="5">
        <v>5.4</v>
      </c>
    </row>
    <row r="31" spans="2:51" x14ac:dyDescent="0.2">
      <c r="B31" s="20"/>
      <c r="C31" s="11"/>
      <c r="D31" s="11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 t="str">
        <f>IFERROR(#REF!/(SUM(W$44:W$48)-W$47),"")</f>
        <v/>
      </c>
      <c r="X31" s="12" t="str">
        <f>IFERROR(#REF!/(SUM(X$44:X$48)-X$47),"")</f>
        <v/>
      </c>
      <c r="Y31" s="12" t="str">
        <f>IFERROR(#REF!/(SUM(Y$44:Y$48)-Y$47),"")</f>
        <v/>
      </c>
      <c r="Z31" s="12" t="str">
        <f>IFERROR(#REF!/(SUM(Z$44:Z$48)-Z$47),"")</f>
        <v/>
      </c>
      <c r="AA31" s="12" t="str">
        <f>IFERROR(#REF!/(SUM(AA$44:AA$48)-AA$47),"")</f>
        <v/>
      </c>
      <c r="AB31" s="12" t="str">
        <f>IFERROR(#REF!/(SUM(AB$44:AB$48)-AB$47),"")</f>
        <v/>
      </c>
      <c r="AC31" s="12" t="str">
        <f>IFERROR(#REF!/(SUM(AC$44:AC$48)-AC$47),"")</f>
        <v/>
      </c>
      <c r="AD31" s="12" t="str">
        <f>IFERROR(#REF!/(SUM(AD$44:AD$48)-AD$47),"")</f>
        <v/>
      </c>
      <c r="AE31" s="12" t="str">
        <f>IFERROR(#REF!/(SUM(AE$44:AE$48)-AE$47),"")</f>
        <v/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</row>
    <row r="32" spans="2:51" s="3" customFormat="1" x14ac:dyDescent="0.25">
      <c r="B32" s="38" t="s">
        <v>41</v>
      </c>
      <c r="C32" s="16" t="s">
        <v>7</v>
      </c>
      <c r="D32" s="16"/>
    </row>
    <row r="33" spans="1:51" x14ac:dyDescent="0.2">
      <c r="B33" s="30" t="s">
        <v>42</v>
      </c>
      <c r="C33" s="4">
        <v>0.96699999999999997</v>
      </c>
      <c r="W33" s="5">
        <v>2884.9</v>
      </c>
      <c r="X33" s="5">
        <v>2888.4</v>
      </c>
      <c r="Y33" s="5">
        <v>2878.8</v>
      </c>
    </row>
    <row r="34" spans="1:51" x14ac:dyDescent="0.2">
      <c r="B34" s="33" t="s">
        <v>36</v>
      </c>
      <c r="C34" s="4">
        <v>1.3220000000000001</v>
      </c>
      <c r="W34" s="5">
        <v>97.6</v>
      </c>
      <c r="X34" s="5">
        <v>84.1</v>
      </c>
      <c r="Y34" s="5">
        <v>76.2</v>
      </c>
    </row>
    <row r="35" spans="1:51" x14ac:dyDescent="0.2">
      <c r="B35" s="97" t="s">
        <v>253</v>
      </c>
      <c r="C35" s="4">
        <v>1.51</v>
      </c>
      <c r="Y35" s="5">
        <v>41.8</v>
      </c>
    </row>
    <row r="36" spans="1:51" x14ac:dyDescent="0.2">
      <c r="B36" s="20" t="s">
        <v>37</v>
      </c>
      <c r="C36" s="6">
        <v>2.4300000000000002</v>
      </c>
      <c r="D36" s="6"/>
      <c r="W36" s="5">
        <v>62.5</v>
      </c>
      <c r="X36" s="5">
        <v>63.3</v>
      </c>
      <c r="Y36" s="5">
        <v>64.5</v>
      </c>
    </row>
    <row r="37" spans="1:51" x14ac:dyDescent="0.2">
      <c r="B37" s="20" t="s">
        <v>9</v>
      </c>
      <c r="C37" s="6">
        <v>8.0609999999999999</v>
      </c>
      <c r="D37" s="6"/>
      <c r="W37" s="5">
        <v>180.6</v>
      </c>
      <c r="X37" s="5">
        <v>186.3</v>
      </c>
      <c r="Y37" s="5">
        <v>110.6</v>
      </c>
    </row>
    <row r="38" spans="1:51" x14ac:dyDescent="0.2">
      <c r="B38" s="20" t="s">
        <v>38</v>
      </c>
      <c r="C38" s="6">
        <v>9.0510000000000002</v>
      </c>
      <c r="D38" s="6"/>
      <c r="W38" s="5">
        <v>198.2</v>
      </c>
      <c r="X38" s="5">
        <v>218</v>
      </c>
      <c r="Y38" s="5">
        <v>224.6</v>
      </c>
    </row>
    <row r="39" spans="1:51" x14ac:dyDescent="0.2">
      <c r="B39" s="20" t="s">
        <v>10</v>
      </c>
      <c r="C39" s="6">
        <v>14.115</v>
      </c>
      <c r="D39" s="6"/>
      <c r="W39" s="5">
        <v>8333.1</v>
      </c>
      <c r="X39" s="5">
        <v>8319.2999999999993</v>
      </c>
      <c r="Y39" s="5">
        <v>8829.7000000000007</v>
      </c>
    </row>
    <row r="40" spans="1:51" x14ac:dyDescent="0.2">
      <c r="B40" s="97" t="s">
        <v>252</v>
      </c>
      <c r="C40" s="4">
        <v>13.11</v>
      </c>
      <c r="W40" s="5">
        <v>10.1</v>
      </c>
      <c r="X40" s="5">
        <v>9.9</v>
      </c>
      <c r="Y40" s="5">
        <v>10.9</v>
      </c>
    </row>
    <row r="42" spans="1:51" s="7" customFormat="1" x14ac:dyDescent="0.2">
      <c r="A42" s="8"/>
      <c r="B42" s="22" t="s">
        <v>50</v>
      </c>
      <c r="C42" s="6" t="s">
        <v>28</v>
      </c>
      <c r="D42" s="6"/>
    </row>
    <row r="43" spans="1:51" s="7" customFormat="1" x14ac:dyDescent="0.2">
      <c r="A43" s="23" t="s">
        <v>14</v>
      </c>
      <c r="B43" s="22" t="s">
        <v>40</v>
      </c>
      <c r="C43" s="11">
        <v>2</v>
      </c>
      <c r="D43" s="11"/>
      <c r="E43" s="15">
        <f>IF(E22,E22*(VLOOKUP(E$1,Conditions!$A:$CT,MATCH($B43&amp;"_m1",Conditions!$S$1:$CT$1,0)+Conditions!$Q$2,FALSE)*E$19+E$18*VLOOKUP(E$1,Conditions!$A:$CT,MATCH($B43&amp;"_m2",Conditions!$S$1:$CT$1,0)+Conditions!$Q$2,FALSE))+VLOOKUP(E$1,Conditions!$A:$CT,MATCH($B43&amp;"_b",Conditions!$S$1:$CT$1,0)+Conditions!$Q$2,FALSE),"")</f>
        <v>6.0885932182451682E-2</v>
      </c>
      <c r="F43" s="15">
        <f>IF(F22,F22*(VLOOKUP(F$1,Conditions!$A:$CT,MATCH($B43&amp;"_m1",Conditions!$S$1:$CT$1,0)+Conditions!$Q$2,FALSE)*F$19+F$18*VLOOKUP(F$1,Conditions!$A:$CT,MATCH($B43&amp;"_m2",Conditions!$S$1:$CT$1,0)+Conditions!$Q$2,FALSE))+VLOOKUP(F$1,Conditions!$A:$CT,MATCH($B43&amp;"_b",Conditions!$S$1:$CT$1,0)+Conditions!$Q$2,FALSE),"")</f>
        <v>6.0885932182451682E-2</v>
      </c>
      <c r="G43" s="15">
        <f>IF(G22,G22*(VLOOKUP(G$1,Conditions!$A:$CT,MATCH($B43&amp;"_m1",Conditions!$S$1:$CT$1,0)+Conditions!$Q$2,FALSE)*G$19+G$18*VLOOKUP(G$1,Conditions!$A:$CT,MATCH($B43&amp;"_m2",Conditions!$S$1:$CT$1,0)+Conditions!$Q$2,FALSE))+VLOOKUP(G$1,Conditions!$A:$CT,MATCH($B43&amp;"_b",Conditions!$S$1:$CT$1,0)+Conditions!$Q$2,FALSE),"")</f>
        <v>6.0885932182451682E-2</v>
      </c>
      <c r="H43" s="15">
        <f>IF(H22,H22*(VLOOKUP(H$1,Conditions!$A:$CT,MATCH($B43&amp;"_m1",Conditions!$S$1:$CT$1,0)+Conditions!$Q$2,FALSE)*H$19+H$18*VLOOKUP(H$1,Conditions!$A:$CT,MATCH($B43&amp;"_m2",Conditions!$S$1:$CT$1,0)+Conditions!$Q$2,FALSE))+VLOOKUP(H$1,Conditions!$A:$CT,MATCH($B43&amp;"_b",Conditions!$S$1:$CT$1,0)+Conditions!$Q$2,FALSE),"")</f>
        <v>6.0885932182451682E-2</v>
      </c>
      <c r="I43" s="15">
        <f>IF(I22,I22*(VLOOKUP(I$1,Conditions!$A:$CT,MATCH($B43&amp;"_m1",Conditions!$S$1:$CT$1,0)+Conditions!$Q$2,FALSE)*I$19+I$18*VLOOKUP(I$1,Conditions!$A:$CT,MATCH($B43&amp;"_m2",Conditions!$S$1:$CT$1,0)+Conditions!$Q$2,FALSE))+VLOOKUP(I$1,Conditions!$A:$CT,MATCH($B43&amp;"_b",Conditions!$S$1:$CT$1,0)+Conditions!$Q$2,FALSE),"")</f>
        <v>6.0885932182451682E-2</v>
      </c>
      <c r="J43" s="15">
        <f>IF(J22,J22*(VLOOKUP(J$1,Conditions!$A:$CT,MATCH($B43&amp;"_m1",Conditions!$S$1:$CT$1,0)+Conditions!$Q$2,FALSE)*J$19+J$18*VLOOKUP(J$1,Conditions!$A:$CT,MATCH($B43&amp;"_m2",Conditions!$S$1:$CT$1,0)+Conditions!$Q$2,FALSE))+VLOOKUP(J$1,Conditions!$A:$CT,MATCH($B43&amp;"_b",Conditions!$S$1:$CT$1,0)+Conditions!$Q$2,FALSE),"")</f>
        <v>6.0885932182451682E-2</v>
      </c>
      <c r="K43" s="15">
        <f>IF(K22,K22*(VLOOKUP(K$1,Conditions!$A:$CT,MATCH($B43&amp;"_m1",Conditions!$S$1:$CT$1,0)+Conditions!$Q$2,FALSE)*K$19+K$18*VLOOKUP(K$1,Conditions!$A:$CT,MATCH($B43&amp;"_m2",Conditions!$S$1:$CT$1,0)+Conditions!$Q$2,FALSE))+VLOOKUP(K$1,Conditions!$A:$CT,MATCH($B43&amp;"_b",Conditions!$S$1:$CT$1,0)+Conditions!$Q$2,FALSE),"")</f>
        <v>6.0885932182451682E-2</v>
      </c>
      <c r="L43" s="15">
        <f>IF(L22,L22*(VLOOKUP(L$1,Conditions!$A:$CT,MATCH($B43&amp;"_m1",Conditions!$S$1:$CT$1,0)+Conditions!$Q$2,FALSE)*L$19+L$18*VLOOKUP(L$1,Conditions!$A:$CT,MATCH($B43&amp;"_m2",Conditions!$S$1:$CT$1,0)+Conditions!$Q$2,FALSE))+VLOOKUP(L$1,Conditions!$A:$CT,MATCH($B43&amp;"_b",Conditions!$S$1:$CT$1,0)+Conditions!$Q$2,FALSE),"")</f>
        <v>6.0885932182451682E-2</v>
      </c>
      <c r="M43" s="15">
        <f>IF(M22,M22*(VLOOKUP(M$1,Conditions!$A:$CT,MATCH($B43&amp;"_m1",Conditions!$S$1:$CT$1,0)+Conditions!$Q$2,FALSE)*M$19+M$18*VLOOKUP(M$1,Conditions!$A:$CT,MATCH($B43&amp;"_m2",Conditions!$S$1:$CT$1,0)+Conditions!$Q$2,FALSE))+VLOOKUP(M$1,Conditions!$A:$CT,MATCH($B43&amp;"_b",Conditions!$S$1:$CT$1,0)+Conditions!$Q$2,FALSE),"")</f>
        <v>9.0916651440276136E-2</v>
      </c>
      <c r="N43" s="15">
        <f>IF(N22,N22*(VLOOKUP(N$1,Conditions!$A:$CT,MATCH($B43&amp;"_m1",Conditions!$S$1:$CT$1,0)+Conditions!$Q$2,FALSE)*N$19+N$18*VLOOKUP(N$1,Conditions!$A:$CT,MATCH($B43&amp;"_m2",Conditions!$S$1:$CT$1,0)+Conditions!$Q$2,FALSE))+VLOOKUP(N$1,Conditions!$A:$CT,MATCH($B43&amp;"_b",Conditions!$S$1:$CT$1,0)+Conditions!$Q$2,FALSE),"")</f>
        <v>9.0916651440276136E-2</v>
      </c>
      <c r="O43" s="15">
        <f>IF(O22,O22*(VLOOKUP(O$1,Conditions!$A:$CT,MATCH($B43&amp;"_m1",Conditions!$S$1:$CT$1,0)+Conditions!$Q$2,FALSE)*O$19+O$18*VLOOKUP(O$1,Conditions!$A:$CT,MATCH($B43&amp;"_m2",Conditions!$S$1:$CT$1,0)+Conditions!$Q$2,FALSE))+VLOOKUP(O$1,Conditions!$A:$CT,MATCH($B43&amp;"_b",Conditions!$S$1:$CT$1,0)+Conditions!$Q$2,FALSE),"")</f>
        <v>9.0916651440276136E-2</v>
      </c>
      <c r="P43" s="15">
        <f>IF(P22,P22*(VLOOKUP(P$1,Conditions!$A:$CT,MATCH($B43&amp;"_m1",Conditions!$S$1:$CT$1,0)+Conditions!$Q$2,FALSE)*P$19+P$18*VLOOKUP(P$1,Conditions!$A:$CT,MATCH($B43&amp;"_m2",Conditions!$S$1:$CT$1,0)+Conditions!$Q$2,FALSE))+VLOOKUP(P$1,Conditions!$A:$CT,MATCH($B43&amp;"_b",Conditions!$S$1:$CT$1,0)+Conditions!$Q$2,FALSE),"")</f>
        <v>9.0916651440276136E-2</v>
      </c>
      <c r="Q43" s="15">
        <f>IF(Q22,Q22*(VLOOKUP(Q$1,Conditions!$A:$CT,MATCH($B43&amp;"_m1",Conditions!$S$1:$CT$1,0)+Conditions!$Q$2,FALSE)*Q$19+Q$18*VLOOKUP(Q$1,Conditions!$A:$CT,MATCH($B43&amp;"_m2",Conditions!$S$1:$CT$1,0)+Conditions!$Q$2,FALSE))+VLOOKUP(Q$1,Conditions!$A:$CT,MATCH($B43&amp;"_b",Conditions!$S$1:$CT$1,0)+Conditions!$Q$2,FALSE),"")</f>
        <v>9.0916651440276136E-2</v>
      </c>
      <c r="R43" s="15">
        <f>IF(R22,R22*(VLOOKUP(R$1,Conditions!$A:$CT,MATCH($B43&amp;"_m1",Conditions!$S$1:$CT$1,0)+Conditions!$Q$2,FALSE)*R$19+R$18*VLOOKUP(R$1,Conditions!$A:$CT,MATCH($B43&amp;"_m2",Conditions!$S$1:$CT$1,0)+Conditions!$Q$2,FALSE))+VLOOKUP(R$1,Conditions!$A:$CT,MATCH($B43&amp;"_b",Conditions!$S$1:$CT$1,0)+Conditions!$Q$2,FALSE),"")</f>
        <v>9.0916651440276136E-2</v>
      </c>
      <c r="S43" s="15">
        <f>IF(S22,S22*(VLOOKUP(S$1,Conditions!$A:$CT,MATCH($B43&amp;"_m1",Conditions!$S$1:$CT$1,0)+Conditions!$Q$2,FALSE)*S$19+S$18*VLOOKUP(S$1,Conditions!$A:$CT,MATCH($B43&amp;"_m2",Conditions!$S$1:$CT$1,0)+Conditions!$Q$2,FALSE))+VLOOKUP(S$1,Conditions!$A:$CT,MATCH($B43&amp;"_b",Conditions!$S$1:$CT$1,0)+Conditions!$Q$2,FALSE),"")</f>
        <v>9.0916651440276136E-2</v>
      </c>
      <c r="T43" s="15">
        <f>IF(T22,T22*(VLOOKUP(T$1,Conditions!$A:$CT,MATCH($B43&amp;"_m1",Conditions!$S$1:$CT$1,0)+Conditions!$Q$2,FALSE)*T$19+T$18*VLOOKUP(T$1,Conditions!$A:$CT,MATCH($B43&amp;"_m2",Conditions!$S$1:$CT$1,0)+Conditions!$Q$2,FALSE))+VLOOKUP(T$1,Conditions!$A:$CT,MATCH($B43&amp;"_b",Conditions!$S$1:$CT$1,0)+Conditions!$Q$2,FALSE),"")</f>
        <v>9.0916651440276136E-2</v>
      </c>
      <c r="U43" s="15">
        <f>IF(U22,U22*(VLOOKUP(U$1,Conditions!$A:$CT,MATCH($B43&amp;"_m1",Conditions!$S$1:$CT$1,0)+Conditions!$Q$2,FALSE)*U$19+U$18*VLOOKUP(U$1,Conditions!$A:$CT,MATCH($B43&amp;"_m2",Conditions!$S$1:$CT$1,0)+Conditions!$Q$2,FALSE))+VLOOKUP(U$1,Conditions!$A:$CT,MATCH($B43&amp;"_b",Conditions!$S$1:$CT$1,0)+Conditions!$Q$2,FALSE),"")</f>
        <v>9.0916651440276136E-2</v>
      </c>
      <c r="V43" s="15">
        <f>IF(V22,V22*(VLOOKUP(V$1,Conditions!$A:$CT,MATCH($B43&amp;"_m1",Conditions!$S$1:$CT$1,0)+Conditions!$Q$2,FALSE)*V$19+V$18*VLOOKUP(V$1,Conditions!$A:$CT,MATCH($B43&amp;"_m2",Conditions!$S$1:$CT$1,0)+Conditions!$Q$2,FALSE))+VLOOKUP(V$1,Conditions!$A:$CT,MATCH($B43&amp;"_b",Conditions!$S$1:$CT$1,0)+Conditions!$Q$2,FALSE),"")</f>
        <v>9.0916651440276136E-2</v>
      </c>
      <c r="W43" s="15">
        <f>IF(W22,W22*(VLOOKUP(W$1,Conditions!$A:$CT,MATCH($B43&amp;"_m1",Conditions!$S$1:$CT$1,0)+Conditions!$Q$2,FALSE)*W$19+W$18*VLOOKUP(W$1,Conditions!$A:$CT,MATCH($B43&amp;"_m2",Conditions!$S$1:$CT$1,0)+Conditions!$Q$2,FALSE))+VLOOKUP(W$1,Conditions!$A:$CT,MATCH($B43&amp;"_b",Conditions!$S$1:$CT$1,0)+Conditions!$Q$2,FALSE),"")</f>
        <v>0.12783610664464037</v>
      </c>
      <c r="X43" s="15">
        <f>IF(X22,X22*(VLOOKUP(X$1,Conditions!$A:$CT,MATCH($B43&amp;"_m1",Conditions!$S$1:$CT$1,0)+Conditions!$Q$2,FALSE)*X$19+X$18*VLOOKUP(X$1,Conditions!$A:$CT,MATCH($B43&amp;"_m2",Conditions!$S$1:$CT$1,0)+Conditions!$Q$2,FALSE))+VLOOKUP(X$1,Conditions!$A:$CT,MATCH($B43&amp;"_b",Conditions!$S$1:$CT$1,0)+Conditions!$Q$2,FALSE),"")</f>
        <v>0.12783610664464037</v>
      </c>
      <c r="Y43" s="15">
        <f>IF(Y22,Y22*(VLOOKUP(Y$1,Conditions!$A:$CT,MATCH($B43&amp;"_m1",Conditions!$S$1:$CT$1,0)+Conditions!$Q$2,FALSE)*Y$19+Y$18*VLOOKUP(Y$1,Conditions!$A:$CT,MATCH($B43&amp;"_m2",Conditions!$S$1:$CT$1,0)+Conditions!$Q$2,FALSE))+VLOOKUP(Y$1,Conditions!$A:$CT,MATCH($B43&amp;"_b",Conditions!$S$1:$CT$1,0)+Conditions!$Q$2,FALSE),"")</f>
        <v>0.12783610664464037</v>
      </c>
      <c r="Z43" s="15">
        <f>IF(Z22,Z22*(VLOOKUP(Z$1,Conditions!$A:$CT,MATCH($B43&amp;"_m1",Conditions!$S$1:$CT$1,0)+Conditions!$Q$2,FALSE)*Z$19+Z$18*VLOOKUP(Z$1,Conditions!$A:$CT,MATCH($B43&amp;"_m2",Conditions!$S$1:$CT$1,0)+Conditions!$Q$2,FALSE))+VLOOKUP(Z$1,Conditions!$A:$CT,MATCH($B43&amp;"_b",Conditions!$S$1:$CT$1,0)+Conditions!$Q$2,FALSE),"")</f>
        <v>0.12783610664464037</v>
      </c>
      <c r="AA43" s="15">
        <f>IF(AA22,AA22*(VLOOKUP(AA$1,Conditions!$A:$CT,MATCH($B43&amp;"_m1",Conditions!$S$1:$CT$1,0)+Conditions!$Q$2,FALSE)*AA$19+AA$18*VLOOKUP(AA$1,Conditions!$A:$CT,MATCH($B43&amp;"_m2",Conditions!$S$1:$CT$1,0)+Conditions!$Q$2,FALSE))+VLOOKUP(AA$1,Conditions!$A:$CT,MATCH($B43&amp;"_b",Conditions!$S$1:$CT$1,0)+Conditions!$Q$2,FALSE),"")</f>
        <v>0.12783610664464037</v>
      </c>
      <c r="AB43" s="15">
        <f>IF(AB22,AB22*(VLOOKUP(AB$1,Conditions!$A:$CT,MATCH($B43&amp;"_m1",Conditions!$S$1:$CT$1,0)+Conditions!$Q$2,FALSE)*AB$19+AB$18*VLOOKUP(AB$1,Conditions!$A:$CT,MATCH($B43&amp;"_m2",Conditions!$S$1:$CT$1,0)+Conditions!$Q$2,FALSE))+VLOOKUP(AB$1,Conditions!$A:$CT,MATCH($B43&amp;"_b",Conditions!$S$1:$CT$1,0)+Conditions!$Q$2,FALSE),"")</f>
        <v>0.12783610664464037</v>
      </c>
      <c r="AC43" s="15">
        <f>IF(AC22,AC22*(VLOOKUP(AC$1,Conditions!$A:$CT,MATCH($B43&amp;"_m1",Conditions!$S$1:$CT$1,0)+Conditions!$Q$2,FALSE)*AC$19+AC$18*VLOOKUP(AC$1,Conditions!$A:$CT,MATCH($B43&amp;"_m2",Conditions!$S$1:$CT$1,0)+Conditions!$Q$2,FALSE))+VLOOKUP(AC$1,Conditions!$A:$CT,MATCH($B43&amp;"_b",Conditions!$S$1:$CT$1,0)+Conditions!$Q$2,FALSE),"")</f>
        <v>0.12783610664464037</v>
      </c>
      <c r="AD43" s="15">
        <f>IF(AD22,AD22*(VLOOKUP(AD$1,Conditions!$A:$CT,MATCH($B43&amp;"_m1",Conditions!$S$1:$CT$1,0)+Conditions!$Q$2,FALSE)*AD$19+AD$18*VLOOKUP(AD$1,Conditions!$A:$CT,MATCH($B43&amp;"_m2",Conditions!$S$1:$CT$1,0)+Conditions!$Q$2,FALSE))+VLOOKUP(AD$1,Conditions!$A:$CT,MATCH($B43&amp;"_b",Conditions!$S$1:$CT$1,0)+Conditions!$Q$2,FALSE),"")</f>
        <v>0.12783610664464037</v>
      </c>
      <c r="AE43" s="15">
        <f>IF(AE22,AE22*(VLOOKUP(AE$1,Conditions!$A:$CT,MATCH($B43&amp;"_m1",Conditions!$S$1:$CT$1,0)+Conditions!$Q$2,FALSE)*AE$19+AE$18*VLOOKUP(AE$1,Conditions!$A:$CT,MATCH($B43&amp;"_m2",Conditions!$S$1:$CT$1,0)+Conditions!$Q$2,FALSE))+VLOOKUP(AE$1,Conditions!$A:$CT,MATCH($B43&amp;"_b",Conditions!$S$1:$CT$1,0)+Conditions!$Q$2,FALSE),"")</f>
        <v>0.12783610664464037</v>
      </c>
      <c r="AF43" s="15">
        <f>IF(AF22,AF22*(VLOOKUP(AF$1,Conditions!$A:$CT,MATCH($B43&amp;"_m1",Conditions!$S$1:$CT$1,0)+Conditions!$Q$2,FALSE)*AF$19+AF$18*VLOOKUP(AF$1,Conditions!$A:$CT,MATCH($B43&amp;"_m2",Conditions!$S$1:$CT$1,0)+Conditions!$Q$2,FALSE))+VLOOKUP(AF$1,Conditions!$A:$CT,MATCH($B43&amp;"_b",Conditions!$S$1:$CT$1,0)+Conditions!$Q$2,FALSE),"")</f>
        <v>0.12783610664464037</v>
      </c>
      <c r="AG43" s="15">
        <f>IF(AG22,AG22*(VLOOKUP(AG$1,Conditions!$A:$CT,MATCH($B43&amp;"_m1",Conditions!$S$1:$CT$1,0)+Conditions!$Q$2,FALSE)*AG$19+AG$18*VLOOKUP(AG$1,Conditions!$A:$CT,MATCH($B43&amp;"_m2",Conditions!$S$1:$CT$1,0)+Conditions!$Q$2,FALSE))+VLOOKUP(AG$1,Conditions!$A:$CT,MATCH($B43&amp;"_b",Conditions!$S$1:$CT$1,0)+Conditions!$Q$2,FALSE),"")</f>
        <v>0.12783610664464037</v>
      </c>
      <c r="AH43" s="15">
        <f>IF(AH22,AH22*(VLOOKUP(AH$1,Conditions!$A:$CT,MATCH($B43&amp;"_m1",Conditions!$S$1:$CT$1,0)+Conditions!$Q$2,FALSE)*AH$19+AH$18*VLOOKUP(AH$1,Conditions!$A:$CT,MATCH($B43&amp;"_m2",Conditions!$S$1:$CT$1,0)+Conditions!$Q$2,FALSE))+VLOOKUP(AH$1,Conditions!$A:$CT,MATCH($B43&amp;"_b",Conditions!$S$1:$CT$1,0)+Conditions!$Q$2,FALSE),"")</f>
        <v>0.12783610664464037</v>
      </c>
      <c r="AI43" s="15">
        <f>IF(AI22,AI22*(VLOOKUP(AI$1,Conditions!$A:$CT,MATCH($B43&amp;"_m1",Conditions!$S$1:$CT$1,0)+Conditions!$Q$2,FALSE)*AI$19+AI$18*VLOOKUP(AI$1,Conditions!$A:$CT,MATCH($B43&amp;"_m2",Conditions!$S$1:$CT$1,0)+Conditions!$Q$2,FALSE))+VLOOKUP(AI$1,Conditions!$A:$CT,MATCH($B43&amp;"_b",Conditions!$S$1:$CT$1,0)+Conditions!$Q$2,FALSE),"")</f>
        <v>0.12783610664464037</v>
      </c>
      <c r="AJ43" s="15">
        <f>IF(AJ22,AJ22*(VLOOKUP(AJ$1,Conditions!$A:$CT,MATCH($B43&amp;"_m1",Conditions!$S$1:$CT$1,0)+Conditions!$Q$2,FALSE)*AJ$19+AJ$18*VLOOKUP(AJ$1,Conditions!$A:$CT,MATCH($B43&amp;"_m2",Conditions!$S$1:$CT$1,0)+Conditions!$Q$2,FALSE))+VLOOKUP(AJ$1,Conditions!$A:$CT,MATCH($B43&amp;"_b",Conditions!$S$1:$CT$1,0)+Conditions!$Q$2,FALSE),"")</f>
        <v>0.12783610664464037</v>
      </c>
      <c r="AK43" s="15">
        <f>IF(AK22,AK22*(VLOOKUP(AK$1,Conditions!$A:$CT,MATCH($B43&amp;"_m1",Conditions!$S$1:$CT$1,0)+Conditions!$Q$2,FALSE)*AK$19+AK$18*VLOOKUP(AK$1,Conditions!$A:$CT,MATCH($B43&amp;"_m2",Conditions!$S$1:$CT$1,0)+Conditions!$Q$2,FALSE))+VLOOKUP(AK$1,Conditions!$A:$CT,MATCH($B43&amp;"_b",Conditions!$S$1:$CT$1,0)+Conditions!$Q$2,FALSE),"")</f>
        <v>0.12783610664464037</v>
      </c>
      <c r="AL43" s="15">
        <f>IF(AL22,AL22*(VLOOKUP(AL$1,Conditions!$A:$CT,MATCH($B43&amp;"_m1",Conditions!$S$1:$CT$1,0)+Conditions!$Q$2,FALSE)*AL$19+AL$18*VLOOKUP(AL$1,Conditions!$A:$CT,MATCH($B43&amp;"_m2",Conditions!$S$1:$CT$1,0)+Conditions!$Q$2,FALSE))+VLOOKUP(AL$1,Conditions!$A:$CT,MATCH($B43&amp;"_b",Conditions!$S$1:$CT$1,0)+Conditions!$Q$2,FALSE),"")</f>
        <v>0.12783610664464037</v>
      </c>
      <c r="AM43" s="15">
        <f>IF(AM22,AM22*(VLOOKUP(AM$1,Conditions!$A:$CT,MATCH($B43&amp;"_m1",Conditions!$S$1:$CT$1,0)+Conditions!$Q$2,FALSE)*AM$19+AM$18*VLOOKUP(AM$1,Conditions!$A:$CT,MATCH($B43&amp;"_m2",Conditions!$S$1:$CT$1,0)+Conditions!$Q$2,FALSE))+VLOOKUP(AM$1,Conditions!$A:$CT,MATCH($B43&amp;"_b",Conditions!$S$1:$CT$1,0)+Conditions!$Q$2,FALSE),"")</f>
        <v>0.12783610664464037</v>
      </c>
      <c r="AN43" s="15">
        <f>IF(AN22,AN22*(VLOOKUP(AN$1,Conditions!$A:$CT,MATCH($B43&amp;"_m1",Conditions!$S$1:$CT$1,0)+Conditions!$Q$2,FALSE)*AN$19+AN$18*VLOOKUP(AN$1,Conditions!$A:$CT,MATCH($B43&amp;"_m2",Conditions!$S$1:$CT$1,0)+Conditions!$Q$2,FALSE))+VLOOKUP(AN$1,Conditions!$A:$CT,MATCH($B43&amp;"_b",Conditions!$S$1:$CT$1,0)+Conditions!$Q$2,FALSE),"")</f>
        <v>0.12783610664464037</v>
      </c>
      <c r="AO43" s="15">
        <f>IF(AO22,AO22*(VLOOKUP(AO$1,Conditions!$A:$CT,MATCH($B43&amp;"_m1",Conditions!$S$1:$CT$1,0)+Conditions!$Q$2,FALSE)*AO$19+AO$18*VLOOKUP(AO$1,Conditions!$A:$CT,MATCH($B43&amp;"_m2",Conditions!$S$1:$CT$1,0)+Conditions!$Q$2,FALSE))+VLOOKUP(AO$1,Conditions!$A:$CT,MATCH($B43&amp;"_b",Conditions!$S$1:$CT$1,0)+Conditions!$Q$2,FALSE),"")</f>
        <v>0.12783610664464037</v>
      </c>
      <c r="AP43" s="15">
        <f>IF(AP22,AP22*(VLOOKUP(AP$1,Conditions!$A:$CT,MATCH($B43&amp;"_m1",Conditions!$S$1:$CT$1,0)+Conditions!$Q$2,FALSE)*AP$19+AP$18*VLOOKUP(AP$1,Conditions!$A:$CT,MATCH($B43&amp;"_m2",Conditions!$S$1:$CT$1,0)+Conditions!$Q$2,FALSE))+VLOOKUP(AP$1,Conditions!$A:$CT,MATCH($B43&amp;"_b",Conditions!$S$1:$CT$1,0)+Conditions!$Q$2,FALSE),"")</f>
        <v>0.12783610664464037</v>
      </c>
      <c r="AQ43" s="15">
        <f>IF(AQ22,AQ22*(VLOOKUP(AQ$1,Conditions!$A:$CT,MATCH($B43&amp;"_m1",Conditions!$S$1:$CT$1,0)+Conditions!$Q$2,FALSE)*AQ$19+AQ$18*VLOOKUP(AQ$1,Conditions!$A:$CT,MATCH($B43&amp;"_m2",Conditions!$S$1:$CT$1,0)+Conditions!$Q$2,FALSE))+VLOOKUP(AQ$1,Conditions!$A:$CT,MATCH($B43&amp;"_b",Conditions!$S$1:$CT$1,0)+Conditions!$Q$2,FALSE),"")</f>
        <v>0.1699035394077332</v>
      </c>
      <c r="AR43" s="15">
        <f>IF(AR22,AR22*(VLOOKUP(AR$1,Conditions!$A:$CT,MATCH($B43&amp;"_m1",Conditions!$S$1:$CT$1,0)+Conditions!$Q$2,FALSE)*AR$19+AR$18*VLOOKUP(AR$1,Conditions!$A:$CT,MATCH($B43&amp;"_m2",Conditions!$S$1:$CT$1,0)+Conditions!$Q$2,FALSE))+VLOOKUP(AR$1,Conditions!$A:$CT,MATCH($B43&amp;"_b",Conditions!$S$1:$CT$1,0)+Conditions!$Q$2,FALSE),"")</f>
        <v>0.1699035394077332</v>
      </c>
      <c r="AS43" s="15">
        <f>IF(AS22,AS22*(VLOOKUP(AS$1,Conditions!$A:$CT,MATCH($B43&amp;"_m1",Conditions!$S$1:$CT$1,0)+Conditions!$Q$2,FALSE)*AS$19+AS$18*VLOOKUP(AS$1,Conditions!$A:$CT,MATCH($B43&amp;"_m2",Conditions!$S$1:$CT$1,0)+Conditions!$Q$2,FALSE))+VLOOKUP(AS$1,Conditions!$A:$CT,MATCH($B43&amp;"_b",Conditions!$S$1:$CT$1,0)+Conditions!$Q$2,FALSE),"")</f>
        <v>0.1699035394077332</v>
      </c>
      <c r="AT43" s="15">
        <f>IF(AT22,AT22*(VLOOKUP(AT$1,Conditions!$A:$CT,MATCH($B43&amp;"_m1",Conditions!$S$1:$CT$1,0)+Conditions!$Q$2,FALSE)*AT$19+AT$18*VLOOKUP(AT$1,Conditions!$A:$CT,MATCH($B43&amp;"_m2",Conditions!$S$1:$CT$1,0)+Conditions!$Q$2,FALSE))+VLOOKUP(AT$1,Conditions!$A:$CT,MATCH($B43&amp;"_b",Conditions!$S$1:$CT$1,0)+Conditions!$Q$2,FALSE),"")</f>
        <v>0.1699035394077332</v>
      </c>
      <c r="AU43" s="15">
        <f>IF(AU22,AU22*(VLOOKUP(AU$1,Conditions!$A:$CT,MATCH($B43&amp;"_m1",Conditions!$S$1:$CT$1,0)+Conditions!$Q$2,FALSE)*AU$19+AU$18*VLOOKUP(AU$1,Conditions!$A:$CT,MATCH($B43&amp;"_m2",Conditions!$S$1:$CT$1,0)+Conditions!$Q$2,FALSE))+VLOOKUP(AU$1,Conditions!$A:$CT,MATCH($B43&amp;"_b",Conditions!$S$1:$CT$1,0)+Conditions!$Q$2,FALSE),"")</f>
        <v>0.1699035394077332</v>
      </c>
      <c r="AV43" s="15">
        <f>IF(AV22,AV22*(VLOOKUP(AV$1,Conditions!$A:$CT,MATCH($B43&amp;"_m1",Conditions!$S$1:$CT$1,0)+Conditions!$Q$2,FALSE)*AV$19+AV$18*VLOOKUP(AV$1,Conditions!$A:$CT,MATCH($B43&amp;"_m2",Conditions!$S$1:$CT$1,0)+Conditions!$Q$2,FALSE))+VLOOKUP(AV$1,Conditions!$A:$CT,MATCH($B43&amp;"_b",Conditions!$S$1:$CT$1,0)+Conditions!$Q$2,FALSE),"")</f>
        <v>0.1699035394077332</v>
      </c>
      <c r="AW43" s="15">
        <f>IF(AW22,AW22*(VLOOKUP(AW$1,Conditions!$A:$CT,MATCH($B43&amp;"_m1",Conditions!$S$1:$CT$1,0)+Conditions!$Q$2,FALSE)*AW$19+AW$18*VLOOKUP(AW$1,Conditions!$A:$CT,MATCH($B43&amp;"_m2",Conditions!$S$1:$CT$1,0)+Conditions!$Q$2,FALSE))+VLOOKUP(AW$1,Conditions!$A:$CT,MATCH($B43&amp;"_b",Conditions!$S$1:$CT$1,0)+Conditions!$Q$2,FALSE),"")</f>
        <v>0.1699035394077332</v>
      </c>
      <c r="AX43" s="15">
        <f>IF(AX22,AX22*(VLOOKUP(AX$1,Conditions!$A:$CT,MATCH($B43&amp;"_m1",Conditions!$S$1:$CT$1,0)+Conditions!$Q$2,FALSE)*AX$19+AX$18*VLOOKUP(AX$1,Conditions!$A:$CT,MATCH($B43&amp;"_m2",Conditions!$S$1:$CT$1,0)+Conditions!$Q$2,FALSE))+VLOOKUP(AX$1,Conditions!$A:$CT,MATCH($B43&amp;"_b",Conditions!$S$1:$CT$1,0)+Conditions!$Q$2,FALSE),"")</f>
        <v>0.1699035394077332</v>
      </c>
      <c r="AY43" s="15">
        <f>IF(AY22,AY22*(VLOOKUP(AY$1,Conditions!$A:$CT,MATCH($B43&amp;"_m1",Conditions!$S$1:$CT$1,0)+Conditions!$Q$2,FALSE)*AY$19+AY$18*VLOOKUP(AY$1,Conditions!$A:$CT,MATCH($B43&amp;"_m2",Conditions!$S$1:$CT$1,0)+Conditions!$Q$2,FALSE))+VLOOKUP(AY$1,Conditions!$A:$CT,MATCH($B43&amp;"_b",Conditions!$S$1:$CT$1,0)+Conditions!$Q$2,FALSE),"")</f>
        <v>0.1699035394077332</v>
      </c>
    </row>
    <row r="44" spans="1:51" s="7" customFormat="1" x14ac:dyDescent="0.2">
      <c r="A44" s="8"/>
      <c r="B44" s="21" t="str">
        <f>CONCATENATE(B26,"_",$C$42)</f>
        <v>methane_FID</v>
      </c>
      <c r="C44" s="11">
        <v>1</v>
      </c>
      <c r="D44" s="11"/>
      <c r="E44" s="15">
        <f>IF(E26,E26*(VLOOKUP(E$1,Conditions!$A:$CT,MATCH($B44&amp;"_m1",Conditions!$S$1:$CT$1,0)+Conditions!$Q$2,FALSE)*E$19+E$18*VLOOKUP(E$1,Conditions!$A:$CT,MATCH($B44&amp;"_m2",Conditions!$S$1:$CT$1,0)+Conditions!$Q$2,FALSE))+VLOOKUP(E$1,Conditions!$A:$CT,MATCH($B44&amp;"_b",Conditions!$S$1:$CT$1,0)+Conditions!$Q$2,FALSE),"")</f>
        <v>2.7399578709029075E-4</v>
      </c>
      <c r="F44" s="15">
        <f>IF(F26,F26*(VLOOKUP(F$1,Conditions!$A:$CT,MATCH($B44&amp;"_m1",Conditions!$S$1:$CT$1,0)+Conditions!$Q$2,FALSE)*F$19+F$18*VLOOKUP(F$1,Conditions!$A:$CT,MATCH($B44&amp;"_m2",Conditions!$S$1:$CT$1,0)+Conditions!$Q$2,FALSE))+VLOOKUP(F$1,Conditions!$A:$CT,MATCH($B44&amp;"_b",Conditions!$S$1:$CT$1,0)+Conditions!$Q$2,FALSE),"")</f>
        <v>2.5792885737348854E-4</v>
      </c>
      <c r="G44" s="15">
        <f>IF(G26,G26*(VLOOKUP(G$1,Conditions!$A:$CT,MATCH($B44&amp;"_m1",Conditions!$S$1:$CT$1,0)+Conditions!$Q$2,FALSE)*G$19+G$18*VLOOKUP(G$1,Conditions!$A:$CT,MATCH($B44&amp;"_m2",Conditions!$S$1:$CT$1,0)+Conditions!$Q$2,FALSE))+VLOOKUP(G$1,Conditions!$A:$CT,MATCH($B44&amp;"_b",Conditions!$S$1:$CT$1,0)+Conditions!$Q$2,FALSE),"")</f>
        <v>2.6395395601728935E-4</v>
      </c>
      <c r="H44" s="15">
        <f>IF(H26,H26*(VLOOKUP(H$1,Conditions!$A:$CT,MATCH($B44&amp;"_m1",Conditions!$S$1:$CT$1,0)+Conditions!$Q$2,FALSE)*H$19+H$18*VLOOKUP(H$1,Conditions!$A:$CT,MATCH($B44&amp;"_m2",Conditions!$S$1:$CT$1,0)+Conditions!$Q$2,FALSE))+VLOOKUP(H$1,Conditions!$A:$CT,MATCH($B44&amp;"_b",Conditions!$S$1:$CT$1,0)+Conditions!$Q$2,FALSE),"")</f>
        <v>2.6294977290998922E-4</v>
      </c>
      <c r="I44" s="15">
        <f>IF(I26,I26*(VLOOKUP(I$1,Conditions!$A:$CT,MATCH($B44&amp;"_m1",Conditions!$S$1:$CT$1,0)+Conditions!$Q$2,FALSE)*I$19+I$18*VLOOKUP(I$1,Conditions!$A:$CT,MATCH($B44&amp;"_m2",Conditions!$S$1:$CT$1,0)+Conditions!$Q$2,FALSE))+VLOOKUP(I$1,Conditions!$A:$CT,MATCH($B44&amp;"_b",Conditions!$S$1:$CT$1,0)+Conditions!$Q$2,FALSE),"")</f>
        <v>2.6696650533918976E-4</v>
      </c>
      <c r="J44" s="15">
        <f>IF(J26,J26*(VLOOKUP(J$1,Conditions!$A:$CT,MATCH($B44&amp;"_m1",Conditions!$S$1:$CT$1,0)+Conditions!$Q$2,FALSE)*J$19+J$18*VLOOKUP(J$1,Conditions!$A:$CT,MATCH($B44&amp;"_m2",Conditions!$S$1:$CT$1,0)+Conditions!$Q$2,FALSE))+VLOOKUP(J$1,Conditions!$A:$CT,MATCH($B44&amp;"_b",Conditions!$S$1:$CT$1,0)+Conditions!$Q$2,FALSE),"")</f>
        <v>2.5993722358808881E-4</v>
      </c>
      <c r="K44" s="15">
        <f>IF(K26,K26*(VLOOKUP(K$1,Conditions!$A:$CT,MATCH($B44&amp;"_m1",Conditions!$S$1:$CT$1,0)+Conditions!$Q$2,FALSE)*K$19+K$18*VLOOKUP(K$1,Conditions!$A:$CT,MATCH($B44&amp;"_m2",Conditions!$S$1:$CT$1,0)+Conditions!$Q$2,FALSE))+VLOOKUP(K$1,Conditions!$A:$CT,MATCH($B44&amp;"_b",Conditions!$S$1:$CT$1,0)+Conditions!$Q$2,FALSE),"")</f>
        <v>2.5993722358808881E-4</v>
      </c>
      <c r="L44" s="15">
        <f>IF(L26,L26*(VLOOKUP(L$1,Conditions!$A:$CT,MATCH($B44&amp;"_m1",Conditions!$S$1:$CT$1,0)+Conditions!$Q$2,FALSE)*L$19+L$18*VLOOKUP(L$1,Conditions!$A:$CT,MATCH($B44&amp;"_m2",Conditions!$S$1:$CT$1,0)+Conditions!$Q$2,FALSE))+VLOOKUP(L$1,Conditions!$A:$CT,MATCH($B44&amp;"_b",Conditions!$S$1:$CT$1,0)+Conditions!$Q$2,FALSE),"")</f>
        <v>2.6596232223188962E-4</v>
      </c>
      <c r="M44" s="15">
        <f>IF(M26,M26*(VLOOKUP(M$1,Conditions!$A:$CT,MATCH($B44&amp;"_m1",Conditions!$S$1:$CT$1,0)+Conditions!$Q$2,FALSE)*M$19+M$18*VLOOKUP(M$1,Conditions!$A:$CT,MATCH($B44&amp;"_m2",Conditions!$S$1:$CT$1,0)+Conditions!$Q$2,FALSE))+VLOOKUP(M$1,Conditions!$A:$CT,MATCH($B44&amp;"_b",Conditions!$S$1:$CT$1,0)+Conditions!$Q$2,FALSE),"")</f>
        <v>5.7247834683041049E-4</v>
      </c>
      <c r="N44" s="15">
        <f>IF(N26,N26*(VLOOKUP(N$1,Conditions!$A:$CT,MATCH($B44&amp;"_m1",Conditions!$S$1:$CT$1,0)+Conditions!$Q$2,FALSE)*N$19+N$18*VLOOKUP(N$1,Conditions!$A:$CT,MATCH($B44&amp;"_m2",Conditions!$S$1:$CT$1,0)+Conditions!$Q$2,FALSE))+VLOOKUP(N$1,Conditions!$A:$CT,MATCH($B44&amp;"_b",Conditions!$S$1:$CT$1,0)+Conditions!$Q$2,FALSE),"")</f>
        <v>4.5289478185954479E-4</v>
      </c>
      <c r="O44" s="15">
        <f>IF(O26,O26*(VLOOKUP(O$1,Conditions!$A:$CT,MATCH($B44&amp;"_m1",Conditions!$S$1:$CT$1,0)+Conditions!$Q$2,FALSE)*O$19+O$18*VLOOKUP(O$1,Conditions!$A:$CT,MATCH($B44&amp;"_m2",Conditions!$S$1:$CT$1,0)+Conditions!$Q$2,FALSE))+VLOOKUP(O$1,Conditions!$A:$CT,MATCH($B44&amp;"_b",Conditions!$S$1:$CT$1,0)+Conditions!$Q$2,FALSE),"")</f>
        <v>4.0555962072524372E-4</v>
      </c>
      <c r="P44" s="15">
        <f>IF(P26,P26*(VLOOKUP(P$1,Conditions!$A:$CT,MATCH($B44&amp;"_m1",Conditions!$S$1:$CT$1,0)+Conditions!$Q$2,FALSE)*P$19+P$18*VLOOKUP(P$1,Conditions!$A:$CT,MATCH($B44&amp;"_m2",Conditions!$S$1:$CT$1,0)+Conditions!$Q$2,FALSE))+VLOOKUP(P$1,Conditions!$A:$CT,MATCH($B44&amp;"_b",Conditions!$S$1:$CT$1,0)+Conditions!$Q$2,FALSE),"")</f>
        <v>4.1677057994126245E-4</v>
      </c>
      <c r="Q44" s="15">
        <f>IF(Q26,Q26*(VLOOKUP(Q$1,Conditions!$A:$CT,MATCH($B44&amp;"_m1",Conditions!$S$1:$CT$1,0)+Conditions!$Q$2,FALSE)*Q$19+Q$18*VLOOKUP(Q$1,Conditions!$A:$CT,MATCH($B44&amp;"_m2",Conditions!$S$1:$CT$1,0)+Conditions!$Q$2,FALSE))+VLOOKUP(Q$1,Conditions!$A:$CT,MATCH($B44&amp;"_b",Conditions!$S$1:$CT$1,0)+Conditions!$Q$2,FALSE),"")</f>
        <v>4.1677057994126245E-4</v>
      </c>
      <c r="R44" s="15">
        <f>IF(R26,R26*(VLOOKUP(R$1,Conditions!$A:$CT,MATCH($B44&amp;"_m1",Conditions!$S$1:$CT$1,0)+Conditions!$Q$2,FALSE)*R$19+R$18*VLOOKUP(R$1,Conditions!$A:$CT,MATCH($B44&amp;"_m2",Conditions!$S$1:$CT$1,0)+Conditions!$Q$2,FALSE))+VLOOKUP(R$1,Conditions!$A:$CT,MATCH($B44&amp;"_b",Conditions!$S$1:$CT$1,0)+Conditions!$Q$2,FALSE),"")</f>
        <v>4.1926190421148876E-4</v>
      </c>
      <c r="S44" s="15">
        <f>IF(S26,S26*(VLOOKUP(S$1,Conditions!$A:$CT,MATCH($B44&amp;"_m1",Conditions!$S$1:$CT$1,0)+Conditions!$Q$2,FALSE)*S$19+S$18*VLOOKUP(S$1,Conditions!$A:$CT,MATCH($B44&amp;"_m2",Conditions!$S$1:$CT$1,0)+Conditions!$Q$2,FALSE))+VLOOKUP(S$1,Conditions!$A:$CT,MATCH($B44&amp;"_b",Conditions!$S$1:$CT$1,0)+Conditions!$Q$2,FALSE),"")</f>
        <v>4.1178793140080966E-4</v>
      </c>
      <c r="T44" s="15">
        <f>IF(T26,T26*(VLOOKUP(T$1,Conditions!$A:$CT,MATCH($B44&amp;"_m1",Conditions!$S$1:$CT$1,0)+Conditions!$Q$2,FALSE)*T$19+T$18*VLOOKUP(T$1,Conditions!$A:$CT,MATCH($B44&amp;"_m2",Conditions!$S$1:$CT$1,0)+Conditions!$Q$2,FALSE))+VLOOKUP(T$1,Conditions!$A:$CT,MATCH($B44&amp;"_b",Conditions!$S$1:$CT$1,0)+Conditions!$Q$2,FALSE),"")</f>
        <v>4.0057697218479104E-4</v>
      </c>
      <c r="U44" s="15">
        <f>IF(U26,U26*(VLOOKUP(U$1,Conditions!$A:$CT,MATCH($B44&amp;"_m1",Conditions!$S$1:$CT$1,0)+Conditions!$Q$2,FALSE)*U$19+U$18*VLOOKUP(U$1,Conditions!$A:$CT,MATCH($B44&amp;"_m2",Conditions!$S$1:$CT$1,0)+Conditions!$Q$2,FALSE))+VLOOKUP(U$1,Conditions!$A:$CT,MATCH($B44&amp;"_b",Conditions!$S$1:$CT$1,0)+Conditions!$Q$2,FALSE),"")</f>
        <v>4.0431395859013056E-4</v>
      </c>
      <c r="V44" s="15">
        <f>IF(V26,V26*(VLOOKUP(V$1,Conditions!$A:$CT,MATCH($B44&amp;"_m1",Conditions!$S$1:$CT$1,0)+Conditions!$Q$2,FALSE)*V$19+V$18*VLOOKUP(V$1,Conditions!$A:$CT,MATCH($B44&amp;"_m2",Conditions!$S$1:$CT$1,0)+Conditions!$Q$2,FALSE))+VLOOKUP(V$1,Conditions!$A:$CT,MATCH($B44&amp;"_b",Conditions!$S$1:$CT$1,0)+Conditions!$Q$2,FALSE),"")</f>
        <v>4.0555962072524372E-4</v>
      </c>
      <c r="W44" s="15">
        <f>IF(W26,W26*(VLOOKUP(W$1,Conditions!$A:$CT,MATCH($B44&amp;"_m1",Conditions!$S$1:$CT$1,0)+Conditions!$Q$2,FALSE)*W$19+W$18*VLOOKUP(W$1,Conditions!$A:$CT,MATCH($B44&amp;"_m2",Conditions!$S$1:$CT$1,0)+Conditions!$Q$2,FALSE))+VLOOKUP(W$1,Conditions!$A:$CT,MATCH($B44&amp;"_b",Conditions!$S$1:$CT$1,0)+Conditions!$Q$2,FALSE),"")</f>
        <v>5.2082305971923705E-4</v>
      </c>
      <c r="X44" s="15">
        <f>IF(X26,X26*(VLOOKUP(X$1,Conditions!$A:$CT,MATCH($B44&amp;"_m1",Conditions!$S$1:$CT$1,0)+Conditions!$Q$2,FALSE)*X$19+X$18*VLOOKUP(X$1,Conditions!$A:$CT,MATCH($B44&amp;"_m2",Conditions!$S$1:$CT$1,0)+Conditions!$Q$2,FALSE))+VLOOKUP(X$1,Conditions!$A:$CT,MATCH($B44&amp;"_b",Conditions!$S$1:$CT$1,0)+Conditions!$Q$2,FALSE),"")</f>
        <v>5.2380582610265332E-4</v>
      </c>
      <c r="Y44" s="15">
        <f>IF(Y26,Y26*(VLOOKUP(Y$1,Conditions!$A:$CT,MATCH($B44&amp;"_m1",Conditions!$S$1:$CT$1,0)+Conditions!$Q$2,FALSE)*Y$19+Y$18*VLOOKUP(Y$1,Conditions!$A:$CT,MATCH($B44&amp;"_m2",Conditions!$S$1:$CT$1,0)+Conditions!$Q$2,FALSE))+VLOOKUP(Y$1,Conditions!$A:$CT,MATCH($B44&amp;"_b",Conditions!$S$1:$CT$1,0)+Conditions!$Q$2,FALSE),"")</f>
        <v>5.7451285462072966E-4</v>
      </c>
      <c r="Z44" s="15">
        <f>IF(Z26,Z26*(VLOOKUP(Z$1,Conditions!$A:$CT,MATCH($B44&amp;"_m1",Conditions!$S$1:$CT$1,0)+Conditions!$Q$2,FALSE)*Z$19+Z$18*VLOOKUP(Z$1,Conditions!$A:$CT,MATCH($B44&amp;"_m2",Conditions!$S$1:$CT$1,0)+Conditions!$Q$2,FALSE))+VLOOKUP(Z$1,Conditions!$A:$CT,MATCH($B44&amp;"_b",Conditions!$S$1:$CT$1,0)+Conditions!$Q$2,FALSE),"")</f>
        <v>5.9837498568805975E-4</v>
      </c>
      <c r="AA44" s="15">
        <f>IF(AA26,AA26*(VLOOKUP(AA$1,Conditions!$A:$CT,MATCH($B44&amp;"_m1",Conditions!$S$1:$CT$1,0)+Conditions!$Q$2,FALSE)*AA$19+AA$18*VLOOKUP(AA$1,Conditions!$A:$CT,MATCH($B44&amp;"_m2",Conditions!$S$1:$CT$1,0)+Conditions!$Q$2,FALSE))+VLOOKUP(AA$1,Conditions!$A:$CT,MATCH($B44&amp;"_b",Conditions!$S$1:$CT$1,0)+Conditions!$Q$2,FALSE),"")</f>
        <v>5.8793530334610294E-4</v>
      </c>
      <c r="AB44" s="15">
        <f>IF(AB26,AB26*(VLOOKUP(AB$1,Conditions!$A:$CT,MATCH($B44&amp;"_m1",Conditions!$S$1:$CT$1,0)+Conditions!$Q$2,FALSE)*AB$19+AB$18*VLOOKUP(AB$1,Conditions!$A:$CT,MATCH($B44&amp;"_m2",Conditions!$S$1:$CT$1,0)+Conditions!$Q$2,FALSE))+VLOOKUP(AB$1,Conditions!$A:$CT,MATCH($B44&amp;"_b",Conditions!$S$1:$CT$1,0)+Conditions!$Q$2,FALSE),"")</f>
        <v>5.7600423781243779E-4</v>
      </c>
      <c r="AC44" s="15">
        <f>IF(AC26,AC26*(VLOOKUP(AC$1,Conditions!$A:$CT,MATCH($B44&amp;"_m1",Conditions!$S$1:$CT$1,0)+Conditions!$Q$2,FALSE)*AC$19+AC$18*VLOOKUP(AC$1,Conditions!$A:$CT,MATCH($B44&amp;"_m2",Conditions!$S$1:$CT$1,0)+Conditions!$Q$2,FALSE))+VLOOKUP(AC$1,Conditions!$A:$CT,MATCH($B44&amp;"_b",Conditions!$S$1:$CT$1,0)+Conditions!$Q$2,FALSE),"")</f>
        <v>5.8346115377097844E-4</v>
      </c>
      <c r="AD44" s="15">
        <f>IF(AD26,AD26*(VLOOKUP(AD$1,Conditions!$A:$CT,MATCH($B44&amp;"_m1",Conditions!$S$1:$CT$1,0)+Conditions!$Q$2,FALSE)*AD$19+AD$18*VLOOKUP(AD$1,Conditions!$A:$CT,MATCH($B44&amp;"_m2",Conditions!$S$1:$CT$1,0)+Conditions!$Q$2,FALSE))+VLOOKUP(AD$1,Conditions!$A:$CT,MATCH($B44&amp;"_b",Conditions!$S$1:$CT$1,0)+Conditions!$Q$2,FALSE),"")</f>
        <v>5.8047838738756229E-4</v>
      </c>
      <c r="AE44" s="15">
        <f>IF(AE26,AE26*(VLOOKUP(AE$1,Conditions!$A:$CT,MATCH($B44&amp;"_m1",Conditions!$S$1:$CT$1,0)+Conditions!$Q$2,FALSE)*AE$19+AE$18*VLOOKUP(AE$1,Conditions!$A:$CT,MATCH($B44&amp;"_m2",Conditions!$S$1:$CT$1,0)+Conditions!$Q$2,FALSE))+VLOOKUP(AE$1,Conditions!$A:$CT,MATCH($B44&amp;"_b",Conditions!$S$1:$CT$1,0)+Conditions!$Q$2,FALSE),"")</f>
        <v>5.7302147142902164E-4</v>
      </c>
      <c r="AF44" s="15">
        <f>IF(AF26,AF26*(VLOOKUP(AF$1,Conditions!$A:$CT,MATCH($B44&amp;"_m1",Conditions!$S$1:$CT$1,0)+Conditions!$Q$2,FALSE)*AF$19+AF$18*VLOOKUP(AF$1,Conditions!$A:$CT,MATCH($B44&amp;"_m2",Conditions!$S$1:$CT$1,0)+Conditions!$Q$2,FALSE))+VLOOKUP(AF$1,Conditions!$A:$CT,MATCH($B44&amp;"_b",Conditions!$S$1:$CT$1,0)+Conditions!$Q$2,FALSE),"")</f>
        <v>5.7600423781243779E-4</v>
      </c>
      <c r="AG44" s="15">
        <f>IF(AG26,AG26*(VLOOKUP(AG$1,Conditions!$A:$CT,MATCH($B44&amp;"_m1",Conditions!$S$1:$CT$1,0)+Conditions!$Q$2,FALSE)*AG$19+AG$18*VLOOKUP(AG$1,Conditions!$A:$CT,MATCH($B44&amp;"_m2",Conditions!$S$1:$CT$1,0)+Conditions!$Q$2,FALSE))+VLOOKUP(AG$1,Conditions!$A:$CT,MATCH($B44&amp;"_b",Conditions!$S$1:$CT$1,0)+Conditions!$Q$2,FALSE),"")</f>
        <v>5.7898700419585416E-4</v>
      </c>
      <c r="AH44" s="15">
        <f>IF(AH26,AH26*(VLOOKUP(AH$1,Conditions!$A:$CT,MATCH($B44&amp;"_m1",Conditions!$S$1:$CT$1,0)+Conditions!$Q$2,FALSE)*AH$19+AH$18*VLOOKUP(AH$1,Conditions!$A:$CT,MATCH($B44&amp;"_m2",Conditions!$S$1:$CT$1,0)+Conditions!$Q$2,FALSE))+VLOOKUP(AH$1,Conditions!$A:$CT,MATCH($B44&amp;"_b",Conditions!$S$1:$CT$1,0)+Conditions!$Q$2,FALSE),"")</f>
        <v>4.7459018077628499E-4</v>
      </c>
      <c r="AI44" s="15">
        <f>IF(AI26,AI26*(VLOOKUP(AI$1,Conditions!$A:$CT,MATCH($B44&amp;"_m1",Conditions!$S$1:$CT$1,0)+Conditions!$Q$2,FALSE)*AI$19+AI$18*VLOOKUP(AI$1,Conditions!$A:$CT,MATCH($B44&amp;"_m2",Conditions!$S$1:$CT$1,0)+Conditions!$Q$2,FALSE))+VLOOKUP(AI$1,Conditions!$A:$CT,MATCH($B44&amp;"_b",Conditions!$S$1:$CT$1,0)+Conditions!$Q$2,FALSE),"")</f>
        <v>5.7749562100414592E-4</v>
      </c>
      <c r="AJ44" s="15">
        <f>IF(AJ26,AJ26*(VLOOKUP(AJ$1,Conditions!$A:$CT,MATCH($B44&amp;"_m1",Conditions!$S$1:$CT$1,0)+Conditions!$Q$2,FALSE)*AJ$19+AJ$18*VLOOKUP(AJ$1,Conditions!$A:$CT,MATCH($B44&amp;"_m2",Conditions!$S$1:$CT$1,0)+Conditions!$Q$2,FALSE))+VLOOKUP(AJ$1,Conditions!$A:$CT,MATCH($B44&amp;"_b",Conditions!$S$1:$CT$1,0)+Conditions!$Q$2,FALSE),"")</f>
        <v>6.8189244442371508E-4</v>
      </c>
      <c r="AK44" s="15">
        <f>IF(AK26,AK26*(VLOOKUP(AK$1,Conditions!$A:$CT,MATCH($B44&amp;"_m1",Conditions!$S$1:$CT$1,0)+Conditions!$Q$2,FALSE)*AK$19+AK$18*VLOOKUP(AK$1,Conditions!$A:$CT,MATCH($B44&amp;"_m2",Conditions!$S$1:$CT$1,0)+Conditions!$Q$2,FALSE))+VLOOKUP(AK$1,Conditions!$A:$CT,MATCH($B44&amp;"_b",Conditions!$S$1:$CT$1,0)+Conditions!$Q$2,FALSE),"")</f>
        <v>7.2961670655837527E-4</v>
      </c>
      <c r="AL44" s="15">
        <f>IF(AL26,AL26*(VLOOKUP(AL$1,Conditions!$A:$CT,MATCH($B44&amp;"_m1",Conditions!$S$1:$CT$1,0)+Conditions!$Q$2,FALSE)*AL$19+AL$18*VLOOKUP(AL$1,Conditions!$A:$CT,MATCH($B44&amp;"_m2",Conditions!$S$1:$CT$1,0)+Conditions!$Q$2,FALSE))+VLOOKUP(AL$1,Conditions!$A:$CT,MATCH($B44&amp;"_b",Conditions!$S$1:$CT$1,0)+Conditions!$Q$2,FALSE),"")</f>
        <v>7.0873734187446144E-4</v>
      </c>
      <c r="AM44" s="15">
        <f>IF(AM26,AM26*(VLOOKUP(AM$1,Conditions!$A:$CT,MATCH($B44&amp;"_m1",Conditions!$S$1:$CT$1,0)+Conditions!$Q$2,FALSE)*AM$19+AM$18*VLOOKUP(AM$1,Conditions!$A:$CT,MATCH($B44&amp;"_m2",Conditions!$S$1:$CT$1,0)+Conditions!$Q$2,FALSE))+VLOOKUP(AM$1,Conditions!$A:$CT,MATCH($B44&amp;"_b",Conditions!$S$1:$CT$1,0)+Conditions!$Q$2,FALSE),"")</f>
        <v>7.0575457549104518E-4</v>
      </c>
      <c r="AN44" s="15">
        <f>IF(AN26,AN26*(VLOOKUP(AN$1,Conditions!$A:$CT,MATCH($B44&amp;"_m1",Conditions!$S$1:$CT$1,0)+Conditions!$Q$2,FALSE)*AN$19+AN$18*VLOOKUP(AN$1,Conditions!$A:$CT,MATCH($B44&amp;"_m2",Conditions!$S$1:$CT$1,0)+Conditions!$Q$2,FALSE))+VLOOKUP(AN$1,Conditions!$A:$CT,MATCH($B44&amp;"_b",Conditions!$S$1:$CT$1,0)+Conditions!$Q$2,FALSE),"")</f>
        <v>7.1022872506616957E-4</v>
      </c>
      <c r="AO44" s="15">
        <f>IF(AO26,AO26*(VLOOKUP(AO$1,Conditions!$A:$CT,MATCH($B44&amp;"_m1",Conditions!$S$1:$CT$1,0)+Conditions!$Q$2,FALSE)*AO$19+AO$18*VLOOKUP(AO$1,Conditions!$A:$CT,MATCH($B44&amp;"_m2",Conditions!$S$1:$CT$1,0)+Conditions!$Q$2,FALSE))+VLOOKUP(AO$1,Conditions!$A:$CT,MATCH($B44&amp;"_b",Conditions!$S$1:$CT$1,0)+Conditions!$Q$2,FALSE),"")</f>
        <v>7.1619425783300209E-4</v>
      </c>
      <c r="AP44" s="15">
        <f>IF(AP26,AP26*(VLOOKUP(AP$1,Conditions!$A:$CT,MATCH($B44&amp;"_m1",Conditions!$S$1:$CT$1,0)+Conditions!$Q$2,FALSE)*AP$19+AP$18*VLOOKUP(AP$1,Conditions!$A:$CT,MATCH($B44&amp;"_m2",Conditions!$S$1:$CT$1,0)+Conditions!$Q$2,FALSE))+VLOOKUP(AP$1,Conditions!$A:$CT,MATCH($B44&amp;"_b",Conditions!$S$1:$CT$1,0)+Conditions!$Q$2,FALSE),"")</f>
        <v>6.9382350995738013E-4</v>
      </c>
      <c r="AQ44" s="15">
        <f>IF(AQ26,AQ26*(VLOOKUP(AQ$1,Conditions!$A:$CT,MATCH($B44&amp;"_m1",Conditions!$S$1:$CT$1,0)+Conditions!$Q$2,FALSE)*AQ$19+AQ$18*VLOOKUP(AQ$1,Conditions!$A:$CT,MATCH($B44&amp;"_m2",Conditions!$S$1:$CT$1,0)+Conditions!$Q$2,FALSE))+VLOOKUP(AQ$1,Conditions!$A:$CT,MATCH($B44&amp;"_b",Conditions!$S$1:$CT$1,0)+Conditions!$Q$2,FALSE),"")</f>
        <v>6.9845362310590967E-4</v>
      </c>
      <c r="AR44" s="15">
        <f>IF(AR26,AR26*(VLOOKUP(AR$1,Conditions!$A:$CT,MATCH($B44&amp;"_m1",Conditions!$S$1:$CT$1,0)+Conditions!$Q$2,FALSE)*AR$19+AR$18*VLOOKUP(AR$1,Conditions!$A:$CT,MATCH($B44&amp;"_m2",Conditions!$S$1:$CT$1,0)+Conditions!$Q$2,FALSE))+VLOOKUP(AR$1,Conditions!$A:$CT,MATCH($B44&amp;"_b",Conditions!$S$1:$CT$1,0)+Conditions!$Q$2,FALSE),"")</f>
        <v>7.2958974712943817E-4</v>
      </c>
      <c r="AS44" s="15">
        <f>IF(AS26,AS26*(VLOOKUP(AS$1,Conditions!$A:$CT,MATCH($B44&amp;"_m1",Conditions!$S$1:$CT$1,0)+Conditions!$Q$2,FALSE)*AS$19+AS$18*VLOOKUP(AS$1,Conditions!$A:$CT,MATCH($B44&amp;"_m2",Conditions!$S$1:$CT$1,0)+Conditions!$Q$2,FALSE))+VLOOKUP(AS$1,Conditions!$A:$CT,MATCH($B44&amp;"_b",Conditions!$S$1:$CT$1,0)+Conditions!$Q$2,FALSE),"")</f>
        <v>8.0051091851636414E-4</v>
      </c>
      <c r="AT44" s="15">
        <f>IF(AT26,AT26*(VLOOKUP(AT$1,Conditions!$A:$CT,MATCH($B44&amp;"_m1",Conditions!$S$1:$CT$1,0)+Conditions!$Q$2,FALSE)*AT$19+AT$18*VLOOKUP(AT$1,Conditions!$A:$CT,MATCH($B44&amp;"_m2",Conditions!$S$1:$CT$1,0)+Conditions!$Q$2,FALSE))+VLOOKUP(AT$1,Conditions!$A:$CT,MATCH($B44&amp;"_b",Conditions!$S$1:$CT$1,0)+Conditions!$Q$2,FALSE),"")</f>
        <v>7.8148328716865227E-4</v>
      </c>
      <c r="AU44" s="15">
        <f>IF(AU26,AU26*(VLOOKUP(AU$1,Conditions!$A:$CT,MATCH($B44&amp;"_m1",Conditions!$S$1:$CT$1,0)+Conditions!$Q$2,FALSE)*AU$19+AU$18*VLOOKUP(AU$1,Conditions!$A:$CT,MATCH($B44&amp;"_m2",Conditions!$S$1:$CT$1,0)+Conditions!$Q$2,FALSE))+VLOOKUP(AU$1,Conditions!$A:$CT,MATCH($B44&amp;"_b",Conditions!$S$1:$CT$1,0)+Conditions!$Q$2,FALSE),"")</f>
        <v>7.676450098248618E-4</v>
      </c>
      <c r="AV44" s="15">
        <f>IF(AV26,AV26*(VLOOKUP(AV$1,Conditions!$A:$CT,MATCH($B44&amp;"_m1",Conditions!$S$1:$CT$1,0)+Conditions!$Q$2,FALSE)*AV$19+AV$18*VLOOKUP(AV$1,Conditions!$A:$CT,MATCH($B44&amp;"_m2",Conditions!$S$1:$CT$1,0)+Conditions!$Q$2,FALSE))+VLOOKUP(AV$1,Conditions!$A:$CT,MATCH($B44&amp;"_b",Conditions!$S$1:$CT$1,0)+Conditions!$Q$2,FALSE),"")</f>
        <v>7.5380673248107133E-4</v>
      </c>
      <c r="AW44" s="15">
        <f>IF(AW26,AW26*(VLOOKUP(AW$1,Conditions!$A:$CT,MATCH($B44&amp;"_m1",Conditions!$S$1:$CT$1,0)+Conditions!$Q$2,FALSE)*AW$19+AW$18*VLOOKUP(AW$1,Conditions!$A:$CT,MATCH($B44&amp;"_m2",Conditions!$S$1:$CT$1,0)+Conditions!$Q$2,FALSE))+VLOOKUP(AW$1,Conditions!$A:$CT,MATCH($B44&amp;"_b",Conditions!$S$1:$CT$1,0)+Conditions!$Q$2,FALSE),"")</f>
        <v>7.4688759380917621E-4</v>
      </c>
      <c r="AX44" s="15">
        <f>IF(AX26,AX26*(VLOOKUP(AX$1,Conditions!$A:$CT,MATCH($B44&amp;"_m1",Conditions!$S$1:$CT$1,0)+Conditions!$Q$2,FALSE)*AX$19+AX$18*VLOOKUP(AX$1,Conditions!$A:$CT,MATCH($B44&amp;"_m2",Conditions!$S$1:$CT$1,0)+Conditions!$Q$2,FALSE))+VLOOKUP(AX$1,Conditions!$A:$CT,MATCH($B44&amp;"_b",Conditions!$S$1:$CT$1,0)+Conditions!$Q$2,FALSE),"")</f>
        <v>7.4342802447322864E-4</v>
      </c>
      <c r="AY44" s="15">
        <f>IF(AY26,AY26*(VLOOKUP(AY$1,Conditions!$A:$CT,MATCH($B44&amp;"_m1",Conditions!$S$1:$CT$1,0)+Conditions!$Q$2,FALSE)*AY$19+AY$18*VLOOKUP(AY$1,Conditions!$A:$CT,MATCH($B44&amp;"_m2",Conditions!$S$1:$CT$1,0)+Conditions!$Q$2,FALSE))+VLOOKUP(AY$1,Conditions!$A:$CT,MATCH($B44&amp;"_b",Conditions!$S$1:$CT$1,0)+Conditions!$Q$2,FALSE),"")</f>
        <v>7.6937479449283564E-4</v>
      </c>
    </row>
    <row r="45" spans="1:51" s="7" customFormat="1" x14ac:dyDescent="0.2">
      <c r="A45" s="8"/>
      <c r="B45" s="21" t="str">
        <f>CONCATENATE(B27,"_",$C$42)</f>
        <v>ethane_FID</v>
      </c>
      <c r="C45" s="11">
        <v>2</v>
      </c>
      <c r="D45" s="11"/>
      <c r="E45" s="15">
        <f>IF(E27,E27*(VLOOKUP(E$1,Conditions!$A:$CT,MATCH($B45&amp;"_m1",Conditions!$S$1:$CT$1,0)+Conditions!$Q$2,FALSE)*E$19+E$18*VLOOKUP(E$1,Conditions!$A:$CT,MATCH($B45&amp;"_m2",Conditions!$S$1:$CT$1,0)+Conditions!$Q$2,FALSE))+VLOOKUP(E$1,Conditions!$A:$CT,MATCH($B45&amp;"_b",Conditions!$S$1:$CT$1,0)+Conditions!$Q$2,FALSE),"")</f>
        <v>1.0126595580553616E-3</v>
      </c>
      <c r="F45" s="15">
        <f>IF(F27,F27*(VLOOKUP(F$1,Conditions!$A:$CT,MATCH($B45&amp;"_m1",Conditions!$S$1:$CT$1,0)+Conditions!$Q$2,FALSE)*F$19+F$18*VLOOKUP(F$1,Conditions!$A:$CT,MATCH($B45&amp;"_m2",Conditions!$S$1:$CT$1,0)+Conditions!$Q$2,FALSE))+VLOOKUP(F$1,Conditions!$A:$CT,MATCH($B45&amp;"_b",Conditions!$S$1:$CT$1,0)+Conditions!$Q$2,FALSE),"")</f>
        <v>8.8010738789174323E-4</v>
      </c>
      <c r="G45" s="15">
        <f>IF(G27,G27*(VLOOKUP(G$1,Conditions!$A:$CT,MATCH($B45&amp;"_m1",Conditions!$S$1:$CT$1,0)+Conditions!$Q$2,FALSE)*G$19+G$18*VLOOKUP(G$1,Conditions!$A:$CT,MATCH($B45&amp;"_m2",Conditions!$S$1:$CT$1,0)+Conditions!$Q$2,FALSE))+VLOOKUP(G$1,Conditions!$A:$CT,MATCH($B45&amp;"_b",Conditions!$S$1:$CT$1,0)+Conditions!$Q$2,FALSE),"")</f>
        <v>8.6404045817494097E-4</v>
      </c>
      <c r="H45" s="15">
        <f>IF(H27,H27*(VLOOKUP(H$1,Conditions!$A:$CT,MATCH($B45&amp;"_m1",Conditions!$S$1:$CT$1,0)+Conditions!$Q$2,FALSE)*H$19+H$18*VLOOKUP(H$1,Conditions!$A:$CT,MATCH($B45&amp;"_m2",Conditions!$S$1:$CT$1,0)+Conditions!$Q$2,FALSE))+VLOOKUP(H$1,Conditions!$A:$CT,MATCH($B45&amp;"_b",Conditions!$S$1:$CT$1,0)+Conditions!$Q$2,FALSE),"")</f>
        <v>8.5199026088733935E-4</v>
      </c>
      <c r="I45" s="15">
        <f>IF(I27,I27*(VLOOKUP(I$1,Conditions!$A:$CT,MATCH($B45&amp;"_m1",Conditions!$S$1:$CT$1,0)+Conditions!$Q$2,FALSE)*I$19+I$18*VLOOKUP(I$1,Conditions!$A:$CT,MATCH($B45&amp;"_m2",Conditions!$S$1:$CT$1,0)+Conditions!$Q$2,FALSE))+VLOOKUP(I$1,Conditions!$A:$CT,MATCH($B45&amp;"_b",Conditions!$S$1:$CT$1,0)+Conditions!$Q$2,FALSE),"")</f>
        <v>8.7609065546254258E-4</v>
      </c>
      <c r="J45" s="15">
        <f>IF(J27,J27*(VLOOKUP(J$1,Conditions!$A:$CT,MATCH($B45&amp;"_m1",Conditions!$S$1:$CT$1,0)+Conditions!$Q$2,FALSE)*J$19+J$18*VLOOKUP(J$1,Conditions!$A:$CT,MATCH($B45&amp;"_m2",Conditions!$S$1:$CT$1,0)+Conditions!$Q$2,FALSE))+VLOOKUP(J$1,Conditions!$A:$CT,MATCH($B45&amp;"_b",Conditions!$S$1:$CT$1,0)+Conditions!$Q$2,FALSE),"")</f>
        <v>8.7609065546254258E-4</v>
      </c>
      <c r="K45" s="15">
        <f>IF(K27,K27*(VLOOKUP(K$1,Conditions!$A:$CT,MATCH($B45&amp;"_m1",Conditions!$S$1:$CT$1,0)+Conditions!$Q$2,FALSE)*K$19+K$18*VLOOKUP(K$1,Conditions!$A:$CT,MATCH($B45&amp;"_m2",Conditions!$S$1:$CT$1,0)+Conditions!$Q$2,FALSE))+VLOOKUP(K$1,Conditions!$A:$CT,MATCH($B45&amp;"_b",Conditions!$S$1:$CT$1,0)+Conditions!$Q$2,FALSE),"")</f>
        <v>8.9617431760854538E-4</v>
      </c>
      <c r="L45" s="15">
        <f>IF(L27,L27*(VLOOKUP(L$1,Conditions!$A:$CT,MATCH($B45&amp;"_m1",Conditions!$S$1:$CT$1,0)+Conditions!$Q$2,FALSE)*L$19+L$18*VLOOKUP(L$1,Conditions!$A:$CT,MATCH($B45&amp;"_m2",Conditions!$S$1:$CT$1,0)+Conditions!$Q$2,FALSE))+VLOOKUP(L$1,Conditions!$A:$CT,MATCH($B45&amp;"_b",Conditions!$S$1:$CT$1,0)+Conditions!$Q$2,FALSE),"")</f>
        <v>8.8010738789174323E-4</v>
      </c>
      <c r="M45" s="15">
        <f>IF(M27,M27*(VLOOKUP(M$1,Conditions!$A:$CT,MATCH($B45&amp;"_m1",Conditions!$S$1:$CT$1,0)+Conditions!$Q$2,FALSE)*M$19+M$18*VLOOKUP(M$1,Conditions!$A:$CT,MATCH($B45&amp;"_m2",Conditions!$S$1:$CT$1,0)+Conditions!$Q$2,FALSE))+VLOOKUP(M$1,Conditions!$A:$CT,MATCH($B45&amp;"_b",Conditions!$S$1:$CT$1,0)+Conditions!$Q$2,FALSE),"")</f>
        <v>1.9551666219132704E-3</v>
      </c>
      <c r="N45" s="15">
        <f>IF(N27,N27*(VLOOKUP(N$1,Conditions!$A:$CT,MATCH($B45&amp;"_m1",Conditions!$S$1:$CT$1,0)+Conditions!$Q$2,FALSE)*N$19+N$18*VLOOKUP(N$1,Conditions!$A:$CT,MATCH($B45&amp;"_m2",Conditions!$S$1:$CT$1,0)+Conditions!$Q$2,FALSE))+VLOOKUP(N$1,Conditions!$A:$CT,MATCH($B45&amp;"_b",Conditions!$S$1:$CT$1,0)+Conditions!$Q$2,FALSE),"")</f>
        <v>1.6487337366754269E-3</v>
      </c>
      <c r="O45" s="15">
        <f>IF(O27,O27*(VLOOKUP(O$1,Conditions!$A:$CT,MATCH($B45&amp;"_m1",Conditions!$S$1:$CT$1,0)+Conditions!$Q$2,FALSE)*O$19+O$18*VLOOKUP(O$1,Conditions!$A:$CT,MATCH($B45&amp;"_m2",Conditions!$S$1:$CT$1,0)+Conditions!$Q$2,FALSE))+VLOOKUP(O$1,Conditions!$A:$CT,MATCH($B45&amp;"_b",Conditions!$S$1:$CT$1,0)+Conditions!$Q$2,FALSE),"")</f>
        <v>1.4519191193275438E-3</v>
      </c>
      <c r="P45" s="15">
        <f>IF(P27,P27*(VLOOKUP(P$1,Conditions!$A:$CT,MATCH($B45&amp;"_m1",Conditions!$S$1:$CT$1,0)+Conditions!$Q$2,FALSE)*P$19+P$18*VLOOKUP(P$1,Conditions!$A:$CT,MATCH($B45&amp;"_m2",Conditions!$S$1:$CT$1,0)+Conditions!$Q$2,FALSE))+VLOOKUP(P$1,Conditions!$A:$CT,MATCH($B45&amp;"_b",Conditions!$S$1:$CT$1,0)+Conditions!$Q$2,FALSE),"")</f>
        <v>1.4444451465168645E-3</v>
      </c>
      <c r="Q45" s="15">
        <f>IF(Q27,Q27*(VLOOKUP(Q$1,Conditions!$A:$CT,MATCH($B45&amp;"_m1",Conditions!$S$1:$CT$1,0)+Conditions!$Q$2,FALSE)*Q$19+Q$18*VLOOKUP(Q$1,Conditions!$A:$CT,MATCH($B45&amp;"_m2",Conditions!$S$1:$CT$1,0)+Conditions!$Q$2,FALSE))+VLOOKUP(Q$1,Conditions!$A:$CT,MATCH($B45&amp;"_b",Conditions!$S$1:$CT$1,0)+Conditions!$Q$2,FALSE),"")</f>
        <v>1.4020926339230165E-3</v>
      </c>
      <c r="R45" s="15">
        <f>IF(R27,R27*(VLOOKUP(R$1,Conditions!$A:$CT,MATCH($B45&amp;"_m1",Conditions!$S$1:$CT$1,0)+Conditions!$Q$2,FALSE)*R$19+R$18*VLOOKUP(R$1,Conditions!$A:$CT,MATCH($B45&amp;"_m2",Conditions!$S$1:$CT$1,0)+Conditions!$Q$2,FALSE))+VLOOKUP(R$1,Conditions!$A:$CT,MATCH($B45&amp;"_b",Conditions!$S$1:$CT$1,0)+Conditions!$Q$2,FALSE),"")</f>
        <v>1.5067282532725238E-3</v>
      </c>
      <c r="S45" s="15">
        <f>IF(S27,S27*(VLOOKUP(S$1,Conditions!$A:$CT,MATCH($B45&amp;"_m1",Conditions!$S$1:$CT$1,0)+Conditions!$Q$2,FALSE)*S$19+S$18*VLOOKUP(S$1,Conditions!$A:$CT,MATCH($B45&amp;"_m2",Conditions!$S$1:$CT$1,0)+Conditions!$Q$2,FALSE))+VLOOKUP(S$1,Conditions!$A:$CT,MATCH($B45&amp;"_b",Conditions!$S$1:$CT$1,0)+Conditions!$Q$2,FALSE),"")</f>
        <v>1.4917803076511657E-3</v>
      </c>
      <c r="T45" s="15">
        <f>IF(T27,T27*(VLOOKUP(T$1,Conditions!$A:$CT,MATCH($B45&amp;"_m1",Conditions!$S$1:$CT$1,0)+Conditions!$Q$2,FALSE)*T$19+T$18*VLOOKUP(T$1,Conditions!$A:$CT,MATCH($B45&amp;"_m2",Conditions!$S$1:$CT$1,0)+Conditions!$Q$2,FALSE))+VLOOKUP(T$1,Conditions!$A:$CT,MATCH($B45&amp;"_b",Conditions!$S$1:$CT$1,0)+Conditions!$Q$2,FALSE),"")</f>
        <v>1.4743410377595812E-3</v>
      </c>
      <c r="U45" s="15">
        <f>IF(U27,U27*(VLOOKUP(U$1,Conditions!$A:$CT,MATCH($B45&amp;"_m1",Conditions!$S$1:$CT$1,0)+Conditions!$Q$2,FALSE)*U$19+U$18*VLOOKUP(U$1,Conditions!$A:$CT,MATCH($B45&amp;"_m2",Conditions!$S$1:$CT$1,0)+Conditions!$Q$2,FALSE))+VLOOKUP(U$1,Conditions!$A:$CT,MATCH($B45&amp;"_b",Conditions!$S$1:$CT$1,0)+Conditions!$Q$2,FALSE),"")</f>
        <v>1.4942716319213921E-3</v>
      </c>
      <c r="V45" s="15">
        <f>IF(V27,V27*(VLOOKUP(V$1,Conditions!$A:$CT,MATCH($B45&amp;"_m1",Conditions!$S$1:$CT$1,0)+Conditions!$Q$2,FALSE)*V$19+V$18*VLOOKUP(V$1,Conditions!$A:$CT,MATCH($B45&amp;"_m2",Conditions!$S$1:$CT$1,0)+Conditions!$Q$2,FALSE))+VLOOKUP(V$1,Conditions!$A:$CT,MATCH($B45&amp;"_b",Conditions!$S$1:$CT$1,0)+Conditions!$Q$2,FALSE),"")</f>
        <v>1.4643757406786757E-3</v>
      </c>
      <c r="W45" s="15">
        <f>IF(W27,W27*(VLOOKUP(W$1,Conditions!$A:$CT,MATCH($B45&amp;"_m1",Conditions!$S$1:$CT$1,0)+Conditions!$Q$2,FALSE)*W$19+W$18*VLOOKUP(W$1,Conditions!$A:$CT,MATCH($B45&amp;"_m2",Conditions!$S$1:$CT$1,0)+Conditions!$Q$2,FALSE))+VLOOKUP(W$1,Conditions!$A:$CT,MATCH($B45&amp;"_b",Conditions!$S$1:$CT$1,0)+Conditions!$Q$2,FALSE),"")</f>
        <v>1.5614637704693111E-3</v>
      </c>
      <c r="X45" s="15">
        <f>IF(X27,X27*(VLOOKUP(X$1,Conditions!$A:$CT,MATCH($B45&amp;"_m1",Conditions!$S$1:$CT$1,0)+Conditions!$Q$2,FALSE)*X$19+X$18*VLOOKUP(X$1,Conditions!$A:$CT,MATCH($B45&amp;"_m2",Conditions!$S$1:$CT$1,0)+Conditions!$Q$2,FALSE))+VLOOKUP(X$1,Conditions!$A:$CT,MATCH($B45&amp;"_b",Conditions!$S$1:$CT$1,0)+Conditions!$Q$2,FALSE),"")</f>
        <v>1.7434125198577028E-3</v>
      </c>
      <c r="Y45" s="15">
        <f>IF(Y27,Y27*(VLOOKUP(Y$1,Conditions!$A:$CT,MATCH($B45&amp;"_m1",Conditions!$S$1:$CT$1,0)+Conditions!$Q$2,FALSE)*Y$19+Y$18*VLOOKUP(Y$1,Conditions!$A:$CT,MATCH($B45&amp;"_m2",Conditions!$S$1:$CT$1,0)+Conditions!$Q$2,FALSE))+VLOOKUP(Y$1,Conditions!$A:$CT,MATCH($B45&amp;"_b",Conditions!$S$1:$CT$1,0)+Conditions!$Q$2,FALSE),"")</f>
        <v>2.0834478875671569E-3</v>
      </c>
      <c r="Z45" s="15">
        <f>IF(Z27,Z27*(VLOOKUP(Z$1,Conditions!$A:$CT,MATCH($B45&amp;"_m1",Conditions!$S$1:$CT$1,0)+Conditions!$Q$2,FALSE)*Z$19+Z$18*VLOOKUP(Z$1,Conditions!$A:$CT,MATCH($B45&amp;"_m2",Conditions!$S$1:$CT$1,0)+Conditions!$Q$2,FALSE))+VLOOKUP(Z$1,Conditions!$A:$CT,MATCH($B45&amp;"_b",Conditions!$S$1:$CT$1,0)+Conditions!$Q$2,FALSE),"")</f>
        <v>2.1699481126862281E-3</v>
      </c>
      <c r="AA45" s="15">
        <f>IF(AA27,AA27*(VLOOKUP(AA$1,Conditions!$A:$CT,MATCH($B45&amp;"_m1",Conditions!$S$1:$CT$1,0)+Conditions!$Q$2,FALSE)*AA$19+AA$18*VLOOKUP(AA$1,Conditions!$A:$CT,MATCH($B45&amp;"_m2",Conditions!$S$1:$CT$1,0)+Conditions!$Q$2,FALSE))+VLOOKUP(AA$1,Conditions!$A:$CT,MATCH($B45&amp;"_b",Conditions!$S$1:$CT$1,0)+Conditions!$Q$2,FALSE),"")</f>
        <v>2.1341549160852334E-3</v>
      </c>
      <c r="AB45" s="15">
        <f>IF(AB27,AB27*(VLOOKUP(AB$1,Conditions!$A:$CT,MATCH($B45&amp;"_m1",Conditions!$S$1:$CT$1,0)+Conditions!$Q$2,FALSE)*AB$19+AB$18*VLOOKUP(AB$1,Conditions!$A:$CT,MATCH($B45&amp;"_m2",Conditions!$S$1:$CT$1,0)+Conditions!$Q$2,FALSE))+VLOOKUP(AB$1,Conditions!$A:$CT,MATCH($B45&amp;"_b",Conditions!$S$1:$CT$1,0)+Conditions!$Q$2,FALSE),"")</f>
        <v>2.1013444858676541E-3</v>
      </c>
      <c r="AC45" s="15">
        <f>IF(AC27,AC27*(VLOOKUP(AC$1,Conditions!$A:$CT,MATCH($B45&amp;"_m1",Conditions!$S$1:$CT$1,0)+Conditions!$Q$2,FALSE)*AC$19+AC$18*VLOOKUP(AC$1,Conditions!$A:$CT,MATCH($B45&amp;"_m2",Conditions!$S$1:$CT$1,0)+Conditions!$Q$2,FALSE))+VLOOKUP(AC$1,Conditions!$A:$CT,MATCH($B45&amp;"_b",Conditions!$S$1:$CT$1,0)+Conditions!$Q$2,FALSE),"")</f>
        <v>2.1609998135359793E-3</v>
      </c>
      <c r="AD45" s="15">
        <f>IF(AD27,AD27*(VLOOKUP(AD$1,Conditions!$A:$CT,MATCH($B45&amp;"_m1",Conditions!$S$1:$CT$1,0)+Conditions!$Q$2,FALSE)*AD$19+AD$18*VLOOKUP(AD$1,Conditions!$A:$CT,MATCH($B45&amp;"_m2",Conditions!$S$1:$CT$1,0)+Conditions!$Q$2,FALSE))+VLOOKUP(AD$1,Conditions!$A:$CT,MATCH($B45&amp;"_b",Conditions!$S$1:$CT$1,0)+Conditions!$Q$2,FALSE),"")</f>
        <v>2.146085981618898E-3</v>
      </c>
      <c r="AE45" s="15">
        <f>IF(AE27,AE27*(VLOOKUP(AE$1,Conditions!$A:$CT,MATCH($B45&amp;"_m1",Conditions!$S$1:$CT$1,0)+Conditions!$Q$2,FALSE)*AE$19+AE$18*VLOOKUP(AE$1,Conditions!$A:$CT,MATCH($B45&amp;"_m2",Conditions!$S$1:$CT$1,0)+Conditions!$Q$2,FALSE))+VLOOKUP(AE$1,Conditions!$A:$CT,MATCH($B45&amp;"_b",Conditions!$S$1:$CT$1,0)+Conditions!$Q$2,FALSE),"")</f>
        <v>2.1401204488520655E-3</v>
      </c>
      <c r="AF45" s="15">
        <f>IF(AF27,AF27*(VLOOKUP(AF$1,Conditions!$A:$CT,MATCH($B45&amp;"_m1",Conditions!$S$1:$CT$1,0)+Conditions!$Q$2,FALSE)*AF$19+AF$18*VLOOKUP(AF$1,Conditions!$A:$CT,MATCH($B45&amp;"_m2",Conditions!$S$1:$CT$1,0)+Conditions!$Q$2,FALSE))+VLOOKUP(AF$1,Conditions!$A:$CT,MATCH($B45&amp;"_b",Conditions!$S$1:$CT$1,0)+Conditions!$Q$2,FALSE),"")</f>
        <v>2.1550342807691468E-3</v>
      </c>
      <c r="AG45" s="15">
        <f>IF(AG27,AG27*(VLOOKUP(AG$1,Conditions!$A:$CT,MATCH($B45&amp;"_m1",Conditions!$S$1:$CT$1,0)+Conditions!$Q$2,FALSE)*AG$19+AG$18*VLOOKUP(AG$1,Conditions!$A:$CT,MATCH($B45&amp;"_m2",Conditions!$S$1:$CT$1,0)+Conditions!$Q$2,FALSE))+VLOOKUP(AG$1,Conditions!$A:$CT,MATCH($B45&amp;"_b",Conditions!$S$1:$CT$1,0)+Conditions!$Q$2,FALSE),"")</f>
        <v>2.1818791782198931E-3</v>
      </c>
      <c r="AH45" s="15">
        <f>IF(AH27,AH27*(VLOOKUP(AH$1,Conditions!$A:$CT,MATCH($B45&amp;"_m1",Conditions!$S$1:$CT$1,0)+Conditions!$Q$2,FALSE)*AH$19+AH$18*VLOOKUP(AH$1,Conditions!$A:$CT,MATCH($B45&amp;"_m2",Conditions!$S$1:$CT$1,0)+Conditions!$Q$2,FALSE))+VLOOKUP(AH$1,Conditions!$A:$CT,MATCH($B45&amp;"_b",Conditions!$S$1:$CT$1,0)+Conditions!$Q$2,FALSE),"")</f>
        <v>1.6598950611220475E-3</v>
      </c>
      <c r="AI45" s="15">
        <f>IF(AI27,AI27*(VLOOKUP(AI$1,Conditions!$A:$CT,MATCH($B45&amp;"_m1",Conditions!$S$1:$CT$1,0)+Conditions!$Q$2,FALSE)*AI$19+AI$18*VLOOKUP(AI$1,Conditions!$A:$CT,MATCH($B45&amp;"_m2",Conditions!$S$1:$CT$1,0)+Conditions!$Q$2,FALSE))+VLOOKUP(AI$1,Conditions!$A:$CT,MATCH($B45&amp;"_b",Conditions!$S$1:$CT$1,0)+Conditions!$Q$2,FALSE),"")</f>
        <v>2.226620673971137E-3</v>
      </c>
      <c r="AJ45" s="15">
        <f>IF(AJ27,AJ27*(VLOOKUP(AJ$1,Conditions!$A:$CT,MATCH($B45&amp;"_m1",Conditions!$S$1:$CT$1,0)+Conditions!$Q$2,FALSE)*AJ$19+AJ$18*VLOOKUP(AJ$1,Conditions!$A:$CT,MATCH($B45&amp;"_m2",Conditions!$S$1:$CT$1,0)+Conditions!$Q$2,FALSE))+VLOOKUP(AJ$1,Conditions!$A:$CT,MATCH($B45&amp;"_b",Conditions!$S$1:$CT$1,0)+Conditions!$Q$2,FALSE),"")</f>
        <v>2.5248973123127632E-3</v>
      </c>
      <c r="AK45" s="15">
        <f>IF(AK27,AK27*(VLOOKUP(AK$1,Conditions!$A:$CT,MATCH($B45&amp;"_m1",Conditions!$S$1:$CT$1,0)+Conditions!$Q$2,FALSE)*AK$19+AK$18*VLOOKUP(AK$1,Conditions!$A:$CT,MATCH($B45&amp;"_m2",Conditions!$S$1:$CT$1,0)+Conditions!$Q$2,FALSE))+VLOOKUP(AK$1,Conditions!$A:$CT,MATCH($B45&amp;"_b",Conditions!$S$1:$CT$1,0)+Conditions!$Q$2,FALSE),"")</f>
        <v>2.7098288280845715E-3</v>
      </c>
      <c r="AL45" s="15">
        <f>IF(AL27,AL27*(VLOOKUP(AL$1,Conditions!$A:$CT,MATCH($B45&amp;"_m1",Conditions!$S$1:$CT$1,0)+Conditions!$Q$2,FALSE)*AL$19+AL$18*VLOOKUP(AL$1,Conditions!$A:$CT,MATCH($B45&amp;"_m2",Conditions!$S$1:$CT$1,0)+Conditions!$Q$2,FALSE))+VLOOKUP(AL$1,Conditions!$A:$CT,MATCH($B45&amp;"_b",Conditions!$S$1:$CT$1,0)+Conditions!$Q$2,FALSE),"")</f>
        <v>2.6143803038152511E-3</v>
      </c>
      <c r="AM45" s="15">
        <f>IF(AM27,AM27*(VLOOKUP(AM$1,Conditions!$A:$CT,MATCH($B45&amp;"_m1",Conditions!$S$1:$CT$1,0)+Conditions!$Q$2,FALSE)*AM$19+AM$18*VLOOKUP(AM$1,Conditions!$A:$CT,MATCH($B45&amp;"_m2",Conditions!$S$1:$CT$1,0)+Conditions!$Q$2,FALSE))+VLOOKUP(AM$1,Conditions!$A:$CT,MATCH($B45&amp;"_b",Conditions!$S$1:$CT$1,0)+Conditions!$Q$2,FALSE),"")</f>
        <v>2.6949149961674902E-3</v>
      </c>
      <c r="AN45" s="15">
        <f>IF(AN27,AN27*(VLOOKUP(AN$1,Conditions!$A:$CT,MATCH($B45&amp;"_m1",Conditions!$S$1:$CT$1,0)+Conditions!$Q$2,FALSE)*AN$19+AN$18*VLOOKUP(AN$1,Conditions!$A:$CT,MATCH($B45&amp;"_m2",Conditions!$S$1:$CT$1,0)+Conditions!$Q$2,FALSE))+VLOOKUP(AN$1,Conditions!$A:$CT,MATCH($B45&amp;"_b",Conditions!$S$1:$CT$1,0)+Conditions!$Q$2,FALSE),"")</f>
        <v>2.6442079676494137E-3</v>
      </c>
      <c r="AO45" s="15">
        <f>IF(AO27,AO27*(VLOOKUP(AO$1,Conditions!$A:$CT,MATCH($B45&amp;"_m1",Conditions!$S$1:$CT$1,0)+Conditions!$Q$2,FALSE)*AO$19+AO$18*VLOOKUP(AO$1,Conditions!$A:$CT,MATCH($B45&amp;"_m2",Conditions!$S$1:$CT$1,0)+Conditions!$Q$2,FALSE))+VLOOKUP(AO$1,Conditions!$A:$CT,MATCH($B45&amp;"_b",Conditions!$S$1:$CT$1,0)+Conditions!$Q$2,FALSE),"")</f>
        <v>2.6859666970172414E-3</v>
      </c>
      <c r="AP45" s="15">
        <f>IF(AP27,AP27*(VLOOKUP(AP$1,Conditions!$A:$CT,MATCH($B45&amp;"_m1",Conditions!$S$1:$CT$1,0)+Conditions!$Q$2,FALSE)*AP$19+AP$18*VLOOKUP(AP$1,Conditions!$A:$CT,MATCH($B45&amp;"_m2",Conditions!$S$1:$CT$1,0)+Conditions!$Q$2,FALSE))+VLOOKUP(AP$1,Conditions!$A:$CT,MATCH($B45&amp;"_b",Conditions!$S$1:$CT$1,0)+Conditions!$Q$2,FALSE),"")</f>
        <v>2.7068460617011548E-3</v>
      </c>
      <c r="AQ45" s="15">
        <f>IF(AQ27,AQ27*(VLOOKUP(AQ$1,Conditions!$A:$CT,MATCH($B45&amp;"_m1",Conditions!$S$1:$CT$1,0)+Conditions!$Q$2,FALSE)*AQ$19+AQ$18*VLOOKUP(AQ$1,Conditions!$A:$CT,MATCH($B45&amp;"_m2",Conditions!$S$1:$CT$1,0)+Conditions!$Q$2,FALSE))+VLOOKUP(AQ$1,Conditions!$A:$CT,MATCH($B45&amp;"_b",Conditions!$S$1:$CT$1,0)+Conditions!$Q$2,FALSE),"")</f>
        <v>2.5645410269272517E-3</v>
      </c>
      <c r="AR45" s="15">
        <f>IF(AR27,AR27*(VLOOKUP(AR$1,Conditions!$A:$CT,MATCH($B45&amp;"_m1",Conditions!$S$1:$CT$1,0)+Conditions!$Q$2,FALSE)*AR$19+AR$18*VLOOKUP(AR$1,Conditions!$A:$CT,MATCH($B45&amp;"_m2",Conditions!$S$1:$CT$1,0)+Conditions!$Q$2,FALSE))+VLOOKUP(AR$1,Conditions!$A:$CT,MATCH($B45&amp;"_b",Conditions!$S$1:$CT$1,0)+Conditions!$Q$2,FALSE),"")</f>
        <v>2.7548173404043702E-3</v>
      </c>
      <c r="AS45" s="15">
        <f>IF(AS27,AS27*(VLOOKUP(AS$1,Conditions!$A:$CT,MATCH($B45&amp;"_m1",Conditions!$S$1:$CT$1,0)+Conditions!$Q$2,FALSE)*AS$19+AS$18*VLOOKUP(AS$1,Conditions!$A:$CT,MATCH($B45&amp;"_m2",Conditions!$S$1:$CT$1,0)+Conditions!$Q$2,FALSE))+VLOOKUP(AS$1,Conditions!$A:$CT,MATCH($B45&amp;"_b",Conditions!$S$1:$CT$1,0)+Conditions!$Q$2,FALSE),"")</f>
        <v>2.8551448511468509E-3</v>
      </c>
      <c r="AT45" s="15">
        <f>IF(AT27,AT27*(VLOOKUP(AT$1,Conditions!$A:$CT,MATCH($B45&amp;"_m1",Conditions!$S$1:$CT$1,0)+Conditions!$Q$2,FALSE)*AT$19+AT$18*VLOOKUP(AT$1,Conditions!$A:$CT,MATCH($B45&amp;"_m2",Conditions!$S$1:$CT$1,0)+Conditions!$Q$2,FALSE))+VLOOKUP(AT$1,Conditions!$A:$CT,MATCH($B45&amp;"_b",Conditions!$S$1:$CT$1,0)+Conditions!$Q$2,FALSE),"")</f>
        <v>2.9001192525141698E-3</v>
      </c>
      <c r="AU45" s="15">
        <f>IF(AU27,AU27*(VLOOKUP(AU$1,Conditions!$A:$CT,MATCH($B45&amp;"_m1",Conditions!$S$1:$CT$1,0)+Conditions!$Q$2,FALSE)*AU$19+AU$18*VLOOKUP(AU$1,Conditions!$A:$CT,MATCH($B45&amp;"_m2",Conditions!$S$1:$CT$1,0)+Conditions!$Q$2,FALSE))+VLOOKUP(AU$1,Conditions!$A:$CT,MATCH($B45&amp;"_b",Conditions!$S$1:$CT$1,0)+Conditions!$Q$2,FALSE),"")</f>
        <v>2.8655235591546935E-3</v>
      </c>
      <c r="AV45" s="15">
        <f>IF(AV27,AV27*(VLOOKUP(AV$1,Conditions!$A:$CT,MATCH($B45&amp;"_m1",Conditions!$S$1:$CT$1,0)+Conditions!$Q$2,FALSE)*AV$19+AV$18*VLOOKUP(AV$1,Conditions!$A:$CT,MATCH($B45&amp;"_m2",Conditions!$S$1:$CT$1,0)+Conditions!$Q$2,FALSE))+VLOOKUP(AV$1,Conditions!$A:$CT,MATCH($B45&amp;"_b",Conditions!$S$1:$CT$1,0)+Conditions!$Q$2,FALSE),"")</f>
        <v>2.837847004467113E-3</v>
      </c>
      <c r="AW45" s="15">
        <f>IF(AW27,AW27*(VLOOKUP(AW$1,Conditions!$A:$CT,MATCH($B45&amp;"_m1",Conditions!$S$1:$CT$1,0)+Conditions!$Q$2,FALSE)*AW$19+AW$18*VLOOKUP(AW$1,Conditions!$A:$CT,MATCH($B45&amp;"_m2",Conditions!$S$1:$CT$1,0)+Conditions!$Q$2,FALSE))+VLOOKUP(AW$1,Conditions!$A:$CT,MATCH($B45&amp;"_b",Conditions!$S$1:$CT$1,0)+Conditions!$Q$2,FALSE),"")</f>
        <v>2.8862809751703791E-3</v>
      </c>
      <c r="AX45" s="15">
        <f>IF(AX27,AX27*(VLOOKUP(AX$1,Conditions!$A:$CT,MATCH($B45&amp;"_m1",Conditions!$S$1:$CT$1,0)+Conditions!$Q$2,FALSE)*AX$19+AX$18*VLOOKUP(AX$1,Conditions!$A:$CT,MATCH($B45&amp;"_m2",Conditions!$S$1:$CT$1,0)+Conditions!$Q$2,FALSE))+VLOOKUP(AX$1,Conditions!$A:$CT,MATCH($B45&amp;"_b",Conditions!$S$1:$CT$1,0)+Conditions!$Q$2,FALSE),"")</f>
        <v>2.8136300191154793E-3</v>
      </c>
      <c r="AY45" s="15">
        <f>IF(AY27,AY27*(VLOOKUP(AY$1,Conditions!$A:$CT,MATCH($B45&amp;"_m1",Conditions!$S$1:$CT$1,0)+Conditions!$Q$2,FALSE)*AY$19+AY$18*VLOOKUP(AY$1,Conditions!$A:$CT,MATCH($B45&amp;"_m2",Conditions!$S$1:$CT$1,0)+Conditions!$Q$2,FALSE))+VLOOKUP(AY$1,Conditions!$A:$CT,MATCH($B45&amp;"_b",Conditions!$S$1:$CT$1,0)+Conditions!$Q$2,FALSE),"")</f>
        <v>2.8309278657952176E-3</v>
      </c>
    </row>
    <row r="46" spans="1:51" s="7" customFormat="1" x14ac:dyDescent="0.2">
      <c r="A46" s="8"/>
      <c r="B46" s="21" t="str">
        <f>CONCATENATE(B28,"_",$C$42)</f>
        <v>methanol_FID</v>
      </c>
      <c r="C46" s="11">
        <v>1</v>
      </c>
      <c r="D46" s="11"/>
      <c r="E46" s="15">
        <f>IF(E28,E28*(VLOOKUP(E$1,Conditions!$A:$CT,MATCH($B46&amp;"_m1",Conditions!$S$1:$CT$1,0)+Conditions!$Q$2,FALSE)*E$19+E$18*VLOOKUP(E$1,Conditions!$A:$CT,MATCH($B46&amp;"_m2",Conditions!$S$1:$CT$1,0)+Conditions!$Q$2,FALSE))+VLOOKUP(E$1,Conditions!$A:$CT,MATCH($B46&amp;"_b",Conditions!$S$1:$CT$1,0)+Conditions!$Q$2,FALSE),"")</f>
        <v>6.4803226606449204E-5</v>
      </c>
      <c r="F46" s="15">
        <f>IF(F28,F28*(VLOOKUP(F$1,Conditions!$A:$CT,MATCH($B46&amp;"_m1",Conditions!$S$1:$CT$1,0)+Conditions!$Q$2,FALSE)*F$19+F$18*VLOOKUP(F$1,Conditions!$A:$CT,MATCH($B46&amp;"_m2",Conditions!$S$1:$CT$1,0)+Conditions!$Q$2,FALSE))+VLOOKUP(F$1,Conditions!$A:$CT,MATCH($B46&amp;"_b",Conditions!$S$1:$CT$1,0)+Conditions!$Q$2,FALSE),"")</f>
        <v>5.7352054612528722E-5</v>
      </c>
      <c r="G46" s="15">
        <f>IF(G28,G28*(VLOOKUP(G$1,Conditions!$A:$CT,MATCH($B46&amp;"_m1",Conditions!$S$1:$CT$1,0)+Conditions!$Q$2,FALSE)*G$19+G$18*VLOOKUP(G$1,Conditions!$A:$CT,MATCH($B46&amp;"_m2",Conditions!$S$1:$CT$1,0)+Conditions!$Q$2,FALSE))+VLOOKUP(G$1,Conditions!$A:$CT,MATCH($B46&amp;"_b",Conditions!$S$1:$CT$1,0)+Conditions!$Q$2,FALSE),"")</f>
        <v>5.4868330614555227E-5</v>
      </c>
      <c r="H46" s="15">
        <f>IF(H28,H28*(VLOOKUP(H$1,Conditions!$A:$CT,MATCH($B46&amp;"_m1",Conditions!$S$1:$CT$1,0)+Conditions!$Q$2,FALSE)*H$19+H$18*VLOOKUP(H$1,Conditions!$A:$CT,MATCH($B46&amp;"_m2",Conditions!$S$1:$CT$1,0)+Conditions!$Q$2,FALSE))+VLOOKUP(H$1,Conditions!$A:$CT,MATCH($B46&amp;"_b",Conditions!$S$1:$CT$1,0)+Conditions!$Q$2,FALSE),"")</f>
        <v>5.4868330614555227E-5</v>
      </c>
      <c r="I46" s="15">
        <f>IF(I28,I28*(VLOOKUP(I$1,Conditions!$A:$CT,MATCH($B46&amp;"_m1",Conditions!$S$1:$CT$1,0)+Conditions!$Q$2,FALSE)*I$19+I$18*VLOOKUP(I$1,Conditions!$A:$CT,MATCH($B46&amp;"_m2",Conditions!$S$1:$CT$1,0)+Conditions!$Q$2,FALSE))+VLOOKUP(I$1,Conditions!$A:$CT,MATCH($B46&amp;"_b",Conditions!$S$1:$CT$1,0)+Conditions!$Q$2,FALSE),"")</f>
        <v>5.2384606616581733E-5</v>
      </c>
      <c r="J46" s="15">
        <f>IF(J28,J28*(VLOOKUP(J$1,Conditions!$A:$CT,MATCH($B46&amp;"_m1",Conditions!$S$1:$CT$1,0)+Conditions!$Q$2,FALSE)*J$19+J$18*VLOOKUP(J$1,Conditions!$A:$CT,MATCH($B46&amp;"_m2",Conditions!$S$1:$CT$1,0)+Conditions!$Q$2,FALSE))+VLOOKUP(J$1,Conditions!$A:$CT,MATCH($B46&amp;"_b",Conditions!$S$1:$CT$1,0)+Conditions!$Q$2,FALSE),"")</f>
        <v>5.4868330614555227E-5</v>
      </c>
      <c r="K46" s="15">
        <f>IF(K28,K28*(VLOOKUP(K$1,Conditions!$A:$CT,MATCH($B46&amp;"_m1",Conditions!$S$1:$CT$1,0)+Conditions!$Q$2,FALSE)*K$19+K$18*VLOOKUP(K$1,Conditions!$A:$CT,MATCH($B46&amp;"_m2",Conditions!$S$1:$CT$1,0)+Conditions!$Q$2,FALSE))+VLOOKUP(K$1,Conditions!$A:$CT,MATCH($B46&amp;"_b",Conditions!$S$1:$CT$1,0)+Conditions!$Q$2,FALSE),"")</f>
        <v>4.7417158620634738E-5</v>
      </c>
      <c r="L46" s="15">
        <f>IF(L28,L28*(VLOOKUP(L$1,Conditions!$A:$CT,MATCH($B46&amp;"_m1",Conditions!$S$1:$CT$1,0)+Conditions!$Q$2,FALSE)*L$19+L$18*VLOOKUP(L$1,Conditions!$A:$CT,MATCH($B46&amp;"_m2",Conditions!$S$1:$CT$1,0)+Conditions!$Q$2,FALSE))+VLOOKUP(L$1,Conditions!$A:$CT,MATCH($B46&amp;"_b",Conditions!$S$1:$CT$1,0)+Conditions!$Q$2,FALSE),"")</f>
        <v>4.8659020619621492E-5</v>
      </c>
      <c r="M46" s="15">
        <f>IF(M28,M28*(VLOOKUP(M$1,Conditions!$A:$CT,MATCH($B46&amp;"_m1",Conditions!$S$1:$CT$1,0)+Conditions!$Q$2,FALSE)*M$19+M$18*VLOOKUP(M$1,Conditions!$A:$CT,MATCH($B46&amp;"_m2",Conditions!$S$1:$CT$1,0)+Conditions!$Q$2,FALSE))+VLOOKUP(M$1,Conditions!$A:$CT,MATCH($B46&amp;"_b",Conditions!$S$1:$CT$1,0)+Conditions!$Q$2,FALSE),"")</f>
        <v>9.364673905938123E-5</v>
      </c>
      <c r="N46" s="15">
        <f>IF(N28,N28*(VLOOKUP(N$1,Conditions!$A:$CT,MATCH($B46&amp;"_m1",Conditions!$S$1:$CT$1,0)+Conditions!$Q$2,FALSE)*N$19+N$18*VLOOKUP(N$1,Conditions!$A:$CT,MATCH($B46&amp;"_m2",Conditions!$S$1:$CT$1,0)+Conditions!$Q$2,FALSE))+VLOOKUP(N$1,Conditions!$A:$CT,MATCH($B46&amp;"_b",Conditions!$S$1:$CT$1,0)+Conditions!$Q$2,FALSE),"")</f>
        <v>8.902524983716293E-5</v>
      </c>
      <c r="O46" s="15">
        <f>IF(O28,O28*(VLOOKUP(O$1,Conditions!$A:$CT,MATCH($B46&amp;"_m1",Conditions!$S$1:$CT$1,0)+Conditions!$Q$2,FALSE)*O$19+O$18*VLOOKUP(O$1,Conditions!$A:$CT,MATCH($B46&amp;"_m2",Conditions!$S$1:$CT$1,0)+Conditions!$Q$2,FALSE))+VLOOKUP(O$1,Conditions!$A:$CT,MATCH($B46&amp;"_b",Conditions!$S$1:$CT$1,0)+Conditions!$Q$2,FALSE),"")</f>
        <v>8.5944257022350725E-5</v>
      </c>
      <c r="P46" s="15">
        <f>IF(P28,P28*(VLOOKUP(P$1,Conditions!$A:$CT,MATCH($B46&amp;"_m1",Conditions!$S$1:$CT$1,0)+Conditions!$Q$2,FALSE)*P$19+P$18*VLOOKUP(P$1,Conditions!$A:$CT,MATCH($B46&amp;"_m2",Conditions!$S$1:$CT$1,0)+Conditions!$Q$2,FALSE))+VLOOKUP(P$1,Conditions!$A:$CT,MATCH($B46&amp;"_b",Conditions!$S$1:$CT$1,0)+Conditions!$Q$2,FALSE),"")</f>
        <v>8.5944257022350725E-5</v>
      </c>
      <c r="Q46" s="15">
        <f>IF(Q28,Q28*(VLOOKUP(Q$1,Conditions!$A:$CT,MATCH($B46&amp;"_m1",Conditions!$S$1:$CT$1,0)+Conditions!$Q$2,FALSE)*Q$19+Q$18*VLOOKUP(Q$1,Conditions!$A:$CT,MATCH($B46&amp;"_m2",Conditions!$S$1:$CT$1,0)+Conditions!$Q$2,FALSE))+VLOOKUP(Q$1,Conditions!$A:$CT,MATCH($B46&amp;"_b",Conditions!$S$1:$CT$1,0)+Conditions!$Q$2,FALSE),"")</f>
        <v>8.4403760614944616E-5</v>
      </c>
      <c r="R46" s="15">
        <f>IF(R28,R28*(VLOOKUP(R$1,Conditions!$A:$CT,MATCH($B46&amp;"_m1",Conditions!$S$1:$CT$1,0)+Conditions!$Q$2,FALSE)*R$19+R$18*VLOOKUP(R$1,Conditions!$A:$CT,MATCH($B46&amp;"_m2",Conditions!$S$1:$CT$1,0)+Conditions!$Q$2,FALSE))+VLOOKUP(R$1,Conditions!$A:$CT,MATCH($B46&amp;"_b",Conditions!$S$1:$CT$1,0)+Conditions!$Q$2,FALSE),"")</f>
        <v>8.2863264207538507E-5</v>
      </c>
      <c r="S46" s="15">
        <f>IF(S28,S28*(VLOOKUP(S$1,Conditions!$A:$CT,MATCH($B46&amp;"_m1",Conditions!$S$1:$CT$1,0)+Conditions!$Q$2,FALSE)*S$19+S$18*VLOOKUP(S$1,Conditions!$A:$CT,MATCH($B46&amp;"_m2",Conditions!$S$1:$CT$1,0)+Conditions!$Q$2,FALSE))+VLOOKUP(S$1,Conditions!$A:$CT,MATCH($B46&amp;"_b",Conditions!$S$1:$CT$1,0)+Conditions!$Q$2,FALSE),"")</f>
        <v>8.5944257022350725E-5</v>
      </c>
      <c r="T46" s="15">
        <f>IF(T28,T28*(VLOOKUP(T$1,Conditions!$A:$CT,MATCH($B46&amp;"_m1",Conditions!$S$1:$CT$1,0)+Conditions!$Q$2,FALSE)*T$19+T$18*VLOOKUP(T$1,Conditions!$A:$CT,MATCH($B46&amp;"_m2",Conditions!$S$1:$CT$1,0)+Conditions!$Q$2,FALSE))+VLOOKUP(T$1,Conditions!$A:$CT,MATCH($B46&amp;"_b",Conditions!$S$1:$CT$1,0)+Conditions!$Q$2,FALSE),"")</f>
        <v>7.5160782170507988E-5</v>
      </c>
      <c r="U46" s="15">
        <f>IF(U28,U28*(VLOOKUP(U$1,Conditions!$A:$CT,MATCH($B46&amp;"_m1",Conditions!$S$1:$CT$1,0)+Conditions!$Q$2,FALSE)*U$19+U$18*VLOOKUP(U$1,Conditions!$A:$CT,MATCH($B46&amp;"_m2",Conditions!$S$1:$CT$1,0)+Conditions!$Q$2,FALSE))+VLOOKUP(U$1,Conditions!$A:$CT,MATCH($B46&amp;"_b",Conditions!$S$1:$CT$1,0)+Conditions!$Q$2,FALSE),"")</f>
        <v>7.3620285763101892E-5</v>
      </c>
      <c r="V46" s="15">
        <f>IF(V28,V28*(VLOOKUP(V$1,Conditions!$A:$CT,MATCH($B46&amp;"_m1",Conditions!$S$1:$CT$1,0)+Conditions!$Q$2,FALSE)*V$19+V$18*VLOOKUP(V$1,Conditions!$A:$CT,MATCH($B46&amp;"_m2",Conditions!$S$1:$CT$1,0)+Conditions!$Q$2,FALSE))+VLOOKUP(V$1,Conditions!$A:$CT,MATCH($B46&amp;"_b",Conditions!$S$1:$CT$1,0)+Conditions!$Q$2,FALSE),"")</f>
        <v>7.5160782170507988E-5</v>
      </c>
      <c r="W46" s="15">
        <f>IF(W28,W28*(VLOOKUP(W$1,Conditions!$A:$CT,MATCH($B46&amp;"_m1",Conditions!$S$1:$CT$1,0)+Conditions!$Q$2,FALSE)*W$19+W$18*VLOOKUP(W$1,Conditions!$A:$CT,MATCH($B46&amp;"_m2",Conditions!$S$1:$CT$1,0)+Conditions!$Q$2,FALSE))+VLOOKUP(W$1,Conditions!$A:$CT,MATCH($B46&amp;"_b",Conditions!$S$1:$CT$1,0)+Conditions!$Q$2,FALSE),"")</f>
        <v>9.0072019605104935E-5</v>
      </c>
      <c r="X46" s="15">
        <f>IF(X28,X28*(VLOOKUP(X$1,Conditions!$A:$CT,MATCH($B46&amp;"_m1",Conditions!$S$1:$CT$1,0)+Conditions!$Q$2,FALSE)*X$19+X$18*VLOOKUP(X$1,Conditions!$A:$CT,MATCH($B46&amp;"_m2",Conditions!$S$1:$CT$1,0)+Conditions!$Q$2,FALSE))+VLOOKUP(X$1,Conditions!$A:$CT,MATCH($B46&amp;"_b",Conditions!$S$1:$CT$1,0)+Conditions!$Q$2,FALSE),"")</f>
        <v>9.3760773375698521E-5</v>
      </c>
      <c r="Y46" s="15">
        <f>IF(Y28,Y28*(VLOOKUP(Y$1,Conditions!$A:$CT,MATCH($B46&amp;"_m1",Conditions!$S$1:$CT$1,0)+Conditions!$Q$2,FALSE)*Y$19+Y$18*VLOOKUP(Y$1,Conditions!$A:$CT,MATCH($B46&amp;"_m2",Conditions!$S$1:$CT$1,0)+Conditions!$Q$2,FALSE))+VLOOKUP(Y$1,Conditions!$A:$CT,MATCH($B46&amp;"_b",Conditions!$S$1:$CT$1,0)+Conditions!$Q$2,FALSE),"")</f>
        <v>1.0482703468747936E-4</v>
      </c>
      <c r="Z46" s="15">
        <f>IF(Z28,Z28*(VLOOKUP(Z$1,Conditions!$A:$CT,MATCH($B46&amp;"_m1",Conditions!$S$1:$CT$1,0)+Conditions!$Q$2,FALSE)*Z$19+Z$18*VLOOKUP(Z$1,Conditions!$A:$CT,MATCH($B46&amp;"_m2",Conditions!$S$1:$CT$1,0)+Conditions!$Q$2,FALSE))+VLOOKUP(Z$1,Conditions!$A:$CT,MATCH($B46&amp;"_b",Conditions!$S$1:$CT$1,0)+Conditions!$Q$2,FALSE),"")</f>
        <v>1.0851578845807296E-4</v>
      </c>
      <c r="AA46" s="15">
        <f>IF(AA28,AA28*(VLOOKUP(AA$1,Conditions!$A:$CT,MATCH($B46&amp;"_m1",Conditions!$S$1:$CT$1,0)+Conditions!$Q$2,FALSE)*AA$19+AA$18*VLOOKUP(AA$1,Conditions!$A:$CT,MATCH($B46&amp;"_m2",Conditions!$S$1:$CT$1,0)+Conditions!$Q$2,FALSE))+VLOOKUP(AA$1,Conditions!$A:$CT,MATCH($B46&amp;"_b",Conditions!$S$1:$CT$1,0)+Conditions!$Q$2,FALSE),"")</f>
        <v>1.2511518042574419E-4</v>
      </c>
      <c r="AB46" s="15">
        <f>IF(AB28,AB28*(VLOOKUP(AB$1,Conditions!$A:$CT,MATCH($B46&amp;"_m1",Conditions!$S$1:$CT$1,0)+Conditions!$Q$2,FALSE)*AB$19+AB$18*VLOOKUP(AB$1,Conditions!$A:$CT,MATCH($B46&amp;"_m2",Conditions!$S$1:$CT$1,0)+Conditions!$Q$2,FALSE))+VLOOKUP(AB$1,Conditions!$A:$CT,MATCH($B46&amp;"_b",Conditions!$S$1:$CT$1,0)+Conditions!$Q$2,FALSE),"")</f>
        <v>1.2142642665515058E-4</v>
      </c>
      <c r="AC46" s="15">
        <f>IF(AC28,AC28*(VLOOKUP(AC$1,Conditions!$A:$CT,MATCH($B46&amp;"_m1",Conditions!$S$1:$CT$1,0)+Conditions!$Q$2,FALSE)*AC$19+AC$18*VLOOKUP(AC$1,Conditions!$A:$CT,MATCH($B46&amp;"_m2",Conditions!$S$1:$CT$1,0)+Conditions!$Q$2,FALSE))+VLOOKUP(AC$1,Conditions!$A:$CT,MATCH($B46&amp;"_b",Conditions!$S$1:$CT$1,0)+Conditions!$Q$2,FALSE),"")</f>
        <v>1.1773767288455698E-4</v>
      </c>
      <c r="AD46" s="15">
        <f>IF(AD28,AD28*(VLOOKUP(AD$1,Conditions!$A:$CT,MATCH($B46&amp;"_m1",Conditions!$S$1:$CT$1,0)+Conditions!$Q$2,FALSE)*AD$19+AD$18*VLOOKUP(AD$1,Conditions!$A:$CT,MATCH($B46&amp;"_m2",Conditions!$S$1:$CT$1,0)+Conditions!$Q$2,FALSE))+VLOOKUP(AD$1,Conditions!$A:$CT,MATCH($B46&amp;"_b",Conditions!$S$1:$CT$1,0)+Conditions!$Q$2,FALSE),"")</f>
        <v>1.2511518042574419E-4</v>
      </c>
      <c r="AE46" s="15">
        <f>IF(AE28,AE28*(VLOOKUP(AE$1,Conditions!$A:$CT,MATCH($B46&amp;"_m1",Conditions!$S$1:$CT$1,0)+Conditions!$Q$2,FALSE)*AE$19+AE$18*VLOOKUP(AE$1,Conditions!$A:$CT,MATCH($B46&amp;"_m2",Conditions!$S$1:$CT$1,0)+Conditions!$Q$2,FALSE))+VLOOKUP(AE$1,Conditions!$A:$CT,MATCH($B46&amp;"_b",Conditions!$S$1:$CT$1,0)+Conditions!$Q$2,FALSE),"")</f>
        <v>1.0667141157277615E-4</v>
      </c>
      <c r="AF46" s="15">
        <f>IF(AF28,AF28*(VLOOKUP(AF$1,Conditions!$A:$CT,MATCH($B46&amp;"_m1",Conditions!$S$1:$CT$1,0)+Conditions!$Q$2,FALSE)*AF$19+AF$18*VLOOKUP(AF$1,Conditions!$A:$CT,MATCH($B46&amp;"_m2",Conditions!$S$1:$CT$1,0)+Conditions!$Q$2,FALSE))+VLOOKUP(AF$1,Conditions!$A:$CT,MATCH($B46&amp;"_b",Conditions!$S$1:$CT$1,0)+Conditions!$Q$2,FALSE),"")</f>
        <v>1.0667141157277615E-4</v>
      </c>
      <c r="AG46" s="15">
        <f>IF(AG28,AG28*(VLOOKUP(AG$1,Conditions!$A:$CT,MATCH($B46&amp;"_m1",Conditions!$S$1:$CT$1,0)+Conditions!$Q$2,FALSE)*AG$19+AG$18*VLOOKUP(AG$1,Conditions!$A:$CT,MATCH($B46&amp;"_m2",Conditions!$S$1:$CT$1,0)+Conditions!$Q$2,FALSE))+VLOOKUP(AG$1,Conditions!$A:$CT,MATCH($B46&amp;"_b",Conditions!$S$1:$CT$1,0)+Conditions!$Q$2,FALSE),"")</f>
        <v>1.0667141157277615E-4</v>
      </c>
      <c r="AH46" s="15">
        <f>IF(AH28,AH28*(VLOOKUP(AH$1,Conditions!$A:$CT,MATCH($B46&amp;"_m1",Conditions!$S$1:$CT$1,0)+Conditions!$Q$2,FALSE)*AH$19+AH$18*VLOOKUP(AH$1,Conditions!$A:$CT,MATCH($B46&amp;"_m2",Conditions!$S$1:$CT$1,0)+Conditions!$Q$2,FALSE))+VLOOKUP(AH$1,Conditions!$A:$CT,MATCH($B46&amp;"_b",Conditions!$S$1:$CT$1,0)+Conditions!$Q$2,FALSE),"")</f>
        <v>1.1036016534336977E-4</v>
      </c>
      <c r="AI46" s="15">
        <f>IF(AI28,AI28*(VLOOKUP(AI$1,Conditions!$A:$CT,MATCH($B46&amp;"_m1",Conditions!$S$1:$CT$1,0)+Conditions!$Q$2,FALSE)*AI$19+AI$18*VLOOKUP(AI$1,Conditions!$A:$CT,MATCH($B46&amp;"_m2",Conditions!$S$1:$CT$1,0)+Conditions!$Q$2,FALSE))+VLOOKUP(AI$1,Conditions!$A:$CT,MATCH($B46&amp;"_b",Conditions!$S$1:$CT$1,0)+Conditions!$Q$2,FALSE),"")</f>
        <v>1.306483110816346E-4</v>
      </c>
      <c r="AJ46" s="15">
        <f>IF(AJ28,AJ28*(VLOOKUP(AJ$1,Conditions!$A:$CT,MATCH($B46&amp;"_m1",Conditions!$S$1:$CT$1,0)+Conditions!$Q$2,FALSE)*AJ$19+AJ$18*VLOOKUP(AJ$1,Conditions!$A:$CT,MATCH($B46&amp;"_m2",Conditions!$S$1:$CT$1,0)+Conditions!$Q$2,FALSE))+VLOOKUP(AJ$1,Conditions!$A:$CT,MATCH($B46&amp;"_b",Conditions!$S$1:$CT$1,0)+Conditions!$Q$2,FALSE),"")</f>
        <v>1.5831396436108663E-4</v>
      </c>
      <c r="AK46" s="15">
        <f>IF(AK28,AK28*(VLOOKUP(AK$1,Conditions!$A:$CT,MATCH($B46&amp;"_m1",Conditions!$S$1:$CT$1,0)+Conditions!$Q$2,FALSE)*AK$19+AK$18*VLOOKUP(AK$1,Conditions!$A:$CT,MATCH($B46&amp;"_m2",Conditions!$S$1:$CT$1,0)+Conditions!$Q$2,FALSE))+VLOOKUP(AK$1,Conditions!$A:$CT,MATCH($B46&amp;"_b",Conditions!$S$1:$CT$1,0)+Conditions!$Q$2,FALSE),"")</f>
        <v>1.5462521059049305E-4</v>
      </c>
      <c r="AL46" s="15">
        <f>IF(AL28,AL28*(VLOOKUP(AL$1,Conditions!$A:$CT,MATCH($B46&amp;"_m1",Conditions!$S$1:$CT$1,0)+Conditions!$Q$2,FALSE)*AL$19+AL$18*VLOOKUP(AL$1,Conditions!$A:$CT,MATCH($B46&amp;"_m2",Conditions!$S$1:$CT$1,0)+Conditions!$Q$2,FALSE))+VLOOKUP(AL$1,Conditions!$A:$CT,MATCH($B46&amp;"_b",Conditions!$S$1:$CT$1,0)+Conditions!$Q$2,FALSE),"")</f>
        <v>1.5093645681989943E-4</v>
      </c>
      <c r="AM46" s="15">
        <f>IF(AM28,AM28*(VLOOKUP(AM$1,Conditions!$A:$CT,MATCH($B46&amp;"_m1",Conditions!$S$1:$CT$1,0)+Conditions!$Q$2,FALSE)*AM$19+AM$18*VLOOKUP(AM$1,Conditions!$A:$CT,MATCH($B46&amp;"_m2",Conditions!$S$1:$CT$1,0)+Conditions!$Q$2,FALSE))+VLOOKUP(AM$1,Conditions!$A:$CT,MATCH($B46&amp;"_b",Conditions!$S$1:$CT$1,0)+Conditions!$Q$2,FALSE),"")</f>
        <v>1.3987019550811859E-4</v>
      </c>
      <c r="AN46" s="15">
        <f>IF(AN28,AN28*(VLOOKUP(AN$1,Conditions!$A:$CT,MATCH($B46&amp;"_m1",Conditions!$S$1:$CT$1,0)+Conditions!$Q$2,FALSE)*AN$19+AN$18*VLOOKUP(AN$1,Conditions!$A:$CT,MATCH($B46&amp;"_m2",Conditions!$S$1:$CT$1,0)+Conditions!$Q$2,FALSE))+VLOOKUP(AN$1,Conditions!$A:$CT,MATCH($B46&amp;"_b",Conditions!$S$1:$CT$1,0)+Conditions!$Q$2,FALSE),"")</f>
        <v>1.5278083370519623E-4</v>
      </c>
      <c r="AO46" s="15">
        <f>IF(AO28,AO28*(VLOOKUP(AO$1,Conditions!$A:$CT,MATCH($B46&amp;"_m1",Conditions!$S$1:$CT$1,0)+Conditions!$Q$2,FALSE)*AO$19+AO$18*VLOOKUP(AO$1,Conditions!$A:$CT,MATCH($B46&amp;"_m2",Conditions!$S$1:$CT$1,0)+Conditions!$Q$2,FALSE))+VLOOKUP(AO$1,Conditions!$A:$CT,MATCH($B46&amp;"_b",Conditions!$S$1:$CT$1,0)+Conditions!$Q$2,FALSE),"")</f>
        <v>1.306483110816346E-4</v>
      </c>
      <c r="AP46" s="15">
        <f>IF(AP28,AP28*(VLOOKUP(AP$1,Conditions!$A:$CT,MATCH($B46&amp;"_m1",Conditions!$S$1:$CT$1,0)+Conditions!$Q$2,FALSE)*AP$19+AP$18*VLOOKUP(AP$1,Conditions!$A:$CT,MATCH($B46&amp;"_m2",Conditions!$S$1:$CT$1,0)+Conditions!$Q$2,FALSE))+VLOOKUP(AP$1,Conditions!$A:$CT,MATCH($B46&amp;"_b",Conditions!$S$1:$CT$1,0)+Conditions!$Q$2,FALSE),"")</f>
        <v>1.2695955731104099E-4</v>
      </c>
      <c r="AQ46" s="15">
        <f>IF(AQ28,AQ28*(VLOOKUP(AQ$1,Conditions!$A:$CT,MATCH($B46&amp;"_m1",Conditions!$S$1:$CT$1,0)+Conditions!$Q$2,FALSE)*AQ$19+AQ$18*VLOOKUP(AQ$1,Conditions!$A:$CT,MATCH($B46&amp;"_m2",Conditions!$S$1:$CT$1,0)+Conditions!$Q$2,FALSE))+VLOOKUP(AQ$1,Conditions!$A:$CT,MATCH($B46&amp;"_b",Conditions!$S$1:$CT$1,0)+Conditions!$Q$2,FALSE),"")</f>
        <v>1.2871493458297521E-4</v>
      </c>
      <c r="AR46" s="15">
        <f>IF(AR28,AR28*(VLOOKUP(AR$1,Conditions!$A:$CT,MATCH($B46&amp;"_m1",Conditions!$S$1:$CT$1,0)+Conditions!$Q$2,FALSE)*AR$19+AR$18*VLOOKUP(AR$1,Conditions!$A:$CT,MATCH($B46&amp;"_m2",Conditions!$S$1:$CT$1,0)+Conditions!$Q$2,FALSE))+VLOOKUP(AR$1,Conditions!$A:$CT,MATCH($B46&amp;"_b",Conditions!$S$1:$CT$1,0)+Conditions!$Q$2,FALSE),"")</f>
        <v>1.3727175586375587E-4</v>
      </c>
      <c r="AS46" s="15">
        <f>IF(AS28,AS28*(VLOOKUP(AS$1,Conditions!$A:$CT,MATCH($B46&amp;"_m1",Conditions!$S$1:$CT$1,0)+Conditions!$Q$2,FALSE)*AS$19+AS$18*VLOOKUP(AS$1,Conditions!$A:$CT,MATCH($B46&amp;"_m2",Conditions!$S$1:$CT$1,0)+Conditions!$Q$2,FALSE))+VLOOKUP(AS$1,Conditions!$A:$CT,MATCH($B46&amp;"_b",Conditions!$S$1:$CT$1,0)+Conditions!$Q$2,FALSE),"")</f>
        <v>1.4582857714453659E-4</v>
      </c>
      <c r="AT46" s="15">
        <f>IF(AT28,AT28*(VLOOKUP(AT$1,Conditions!$A:$CT,MATCH($B46&amp;"_m1",Conditions!$S$1:$CT$1,0)+Conditions!$Q$2,FALSE)*AT$19+AT$18*VLOOKUP(AT$1,Conditions!$A:$CT,MATCH($B46&amp;"_m2",Conditions!$S$1:$CT$1,0)+Conditions!$Q$2,FALSE))+VLOOKUP(AT$1,Conditions!$A:$CT,MATCH($B46&amp;"_b",Conditions!$S$1:$CT$1,0)+Conditions!$Q$2,FALSE),"")</f>
        <v>1.6508142502629313E-4</v>
      </c>
      <c r="AU46" s="15">
        <f>IF(AU28,AU28*(VLOOKUP(AU$1,Conditions!$A:$CT,MATCH($B46&amp;"_m1",Conditions!$S$1:$CT$1,0)+Conditions!$Q$2,FALSE)*AU$19+AU$18*VLOOKUP(AU$1,Conditions!$A:$CT,MATCH($B46&amp;"_m2",Conditions!$S$1:$CT$1,0)+Conditions!$Q$2,FALSE))+VLOOKUP(AU$1,Conditions!$A:$CT,MATCH($B46&amp;"_b",Conditions!$S$1:$CT$1,0)+Conditions!$Q$2,FALSE),"")</f>
        <v>1.586638090657076E-4</v>
      </c>
      <c r="AV46" s="15">
        <f>IF(AV28,AV28*(VLOOKUP(AV$1,Conditions!$A:$CT,MATCH($B46&amp;"_m1",Conditions!$S$1:$CT$1,0)+Conditions!$Q$2,FALSE)*AV$19+AV$18*VLOOKUP(AV$1,Conditions!$A:$CT,MATCH($B46&amp;"_m2",Conditions!$S$1:$CT$1,0)+Conditions!$Q$2,FALSE))+VLOOKUP(AV$1,Conditions!$A:$CT,MATCH($B46&amp;"_b",Conditions!$S$1:$CT$1,0)+Conditions!$Q$2,FALSE),"")</f>
        <v>1.5224619310512209E-4</v>
      </c>
      <c r="AW46" s="15">
        <f>IF(AW28,AW28*(VLOOKUP(AW$1,Conditions!$A:$CT,MATCH($B46&amp;"_m1",Conditions!$S$1:$CT$1,0)+Conditions!$Q$2,FALSE)*AW$19+AW$18*VLOOKUP(AW$1,Conditions!$A:$CT,MATCH($B46&amp;"_m2",Conditions!$S$1:$CT$1,0)+Conditions!$Q$2,FALSE))+VLOOKUP(AW$1,Conditions!$A:$CT,MATCH($B46&amp;"_b",Conditions!$S$1:$CT$1,0)+Conditions!$Q$2,FALSE),"")</f>
        <v>1.6080301438590276E-4</v>
      </c>
      <c r="AX46" s="15">
        <f>IF(AX28,AX28*(VLOOKUP(AX$1,Conditions!$A:$CT,MATCH($B46&amp;"_m1",Conditions!$S$1:$CT$1,0)+Conditions!$Q$2,FALSE)*AX$19+AX$18*VLOOKUP(AX$1,Conditions!$A:$CT,MATCH($B46&amp;"_m2",Conditions!$S$1:$CT$1,0)+Conditions!$Q$2,FALSE))+VLOOKUP(AX$1,Conditions!$A:$CT,MATCH($B46&amp;"_b",Conditions!$S$1:$CT$1,0)+Conditions!$Q$2,FALSE),"")</f>
        <v>1.3513255054356071E-4</v>
      </c>
      <c r="AY46" s="15">
        <f>IF(AY28,AY28*(VLOOKUP(AY$1,Conditions!$A:$CT,MATCH($B46&amp;"_m1",Conditions!$S$1:$CT$1,0)+Conditions!$Q$2,FALSE)*AY$19+AY$18*VLOOKUP(AY$1,Conditions!$A:$CT,MATCH($B46&amp;"_m2",Conditions!$S$1:$CT$1,0)+Conditions!$Q$2,FALSE))+VLOOKUP(AY$1,Conditions!$A:$CT,MATCH($B46&amp;"_b",Conditions!$S$1:$CT$1,0)+Conditions!$Q$2,FALSE),"")</f>
        <v>1.3727175586375587E-4</v>
      </c>
    </row>
    <row r="47" spans="1:51" s="10" customFormat="1" x14ac:dyDescent="0.2">
      <c r="A47" s="9"/>
      <c r="B47" s="21" t="str">
        <f>CONCATENATE(B29,"_",$C$42)</f>
        <v>ethanol_FID</v>
      </c>
      <c r="C47" s="11">
        <v>2</v>
      </c>
      <c r="D47" s="11"/>
      <c r="E47" s="15">
        <f>IF(E29,E29*(VLOOKUP(E$1,Conditions!$A:$CT,MATCH($B47&amp;"_m1",Conditions!$S$1:$CT$1,0)+Conditions!$Q$2,FALSE)*E$19+E$18*VLOOKUP(E$1,Conditions!$A:$CT,MATCH($B47&amp;"_m2",Conditions!$S$1:$CT$1,0)+Conditions!$Q$2,FALSE))+VLOOKUP(E$1,Conditions!$A:$CT,MATCH($B47&amp;"_b",Conditions!$S$1:$CT$1,0)+Conditions!$Q$2,FALSE),"")</f>
        <v>6.8692807417271226E-2</v>
      </c>
      <c r="F47" s="15">
        <f>IF(F29,F29*(VLOOKUP(F$1,Conditions!$A:$CT,MATCH($B47&amp;"_m1",Conditions!$S$1:$CT$1,0)+Conditions!$Q$2,FALSE)*F$19+F$18*VLOOKUP(F$1,Conditions!$A:$CT,MATCH($B47&amp;"_m2",Conditions!$S$1:$CT$1,0)+Conditions!$Q$2,FALSE))+VLOOKUP(F$1,Conditions!$A:$CT,MATCH($B47&amp;"_b",Conditions!$S$1:$CT$1,0)+Conditions!$Q$2,FALSE),"")</f>
        <v>5.5933917239681392E-2</v>
      </c>
      <c r="G47" s="15">
        <f>IF(G29,G29*(VLOOKUP(G$1,Conditions!$A:$CT,MATCH($B47&amp;"_m1",Conditions!$S$1:$CT$1,0)+Conditions!$Q$2,FALSE)*G$19+G$18*VLOOKUP(G$1,Conditions!$A:$CT,MATCH($B47&amp;"_m2",Conditions!$S$1:$CT$1,0)+Conditions!$Q$2,FALSE))+VLOOKUP(G$1,Conditions!$A:$CT,MATCH($B47&amp;"_b",Conditions!$S$1:$CT$1,0)+Conditions!$Q$2,FALSE),"")</f>
        <v>5.4264854713043195E-2</v>
      </c>
      <c r="H47" s="15">
        <f>IF(H29,H29*(VLOOKUP(H$1,Conditions!$A:$CT,MATCH($B47&amp;"_m1",Conditions!$S$1:$CT$1,0)+Conditions!$Q$2,FALSE)*H$19+H$18*VLOOKUP(H$1,Conditions!$A:$CT,MATCH($B47&amp;"_m2",Conditions!$S$1:$CT$1,0)+Conditions!$Q$2,FALSE))+VLOOKUP(H$1,Conditions!$A:$CT,MATCH($B47&amp;"_b",Conditions!$S$1:$CT$1,0)+Conditions!$Q$2,FALSE),"")</f>
        <v>5.5596130775956987E-2</v>
      </c>
      <c r="I47" s="15">
        <f>IF(I29,I29*(VLOOKUP(I$1,Conditions!$A:$CT,MATCH($B47&amp;"_m1",Conditions!$S$1:$CT$1,0)+Conditions!$Q$2,FALSE)*I$19+I$18*VLOOKUP(I$1,Conditions!$A:$CT,MATCH($B47&amp;"_m2",Conditions!$S$1:$CT$1,0)+Conditions!$Q$2,FALSE))+VLOOKUP(I$1,Conditions!$A:$CT,MATCH($B47&amp;"_b",Conditions!$S$1:$CT$1,0)+Conditions!$Q$2,FALSE),"")</f>
        <v>5.5620968015936724E-2</v>
      </c>
      <c r="J47" s="15">
        <f>IF(J29,J29*(VLOOKUP(J$1,Conditions!$A:$CT,MATCH($B47&amp;"_m1",Conditions!$S$1:$CT$1,0)+Conditions!$Q$2,FALSE)*J$19+J$18*VLOOKUP(J$1,Conditions!$A:$CT,MATCH($B47&amp;"_m2",Conditions!$S$1:$CT$1,0)+Conditions!$Q$2,FALSE))+VLOOKUP(J$1,Conditions!$A:$CT,MATCH($B47&amp;"_b",Conditions!$S$1:$CT$1,0)+Conditions!$Q$2,FALSE),"")</f>
        <v>5.5901628827707731E-2</v>
      </c>
      <c r="K47" s="15">
        <f>IF(K29,K29*(VLOOKUP(K$1,Conditions!$A:$CT,MATCH($B47&amp;"_m1",Conditions!$S$1:$CT$1,0)+Conditions!$Q$2,FALSE)*K$19+K$18*VLOOKUP(K$1,Conditions!$A:$CT,MATCH($B47&amp;"_m2",Conditions!$S$1:$CT$1,0)+Conditions!$Q$2,FALSE))+VLOOKUP(K$1,Conditions!$A:$CT,MATCH($B47&amp;"_b",Conditions!$S$1:$CT$1,0)+Conditions!$Q$2,FALSE),"")</f>
        <v>5.5104353424358245E-2</v>
      </c>
      <c r="L47" s="15">
        <f>IF(L29,L29*(VLOOKUP(L$1,Conditions!$A:$CT,MATCH($B47&amp;"_m1",Conditions!$S$1:$CT$1,0)+Conditions!$Q$2,FALSE)*L$19+L$18*VLOOKUP(L$1,Conditions!$A:$CT,MATCH($B47&amp;"_m2",Conditions!$S$1:$CT$1,0)+Conditions!$Q$2,FALSE))+VLOOKUP(L$1,Conditions!$A:$CT,MATCH($B47&amp;"_b",Conditions!$S$1:$CT$1,0)+Conditions!$Q$2,FALSE),"")</f>
        <v>5.5452074784074531E-2</v>
      </c>
      <c r="M47" s="15">
        <f>IF(M29,M29*(VLOOKUP(M$1,Conditions!$A:$CT,MATCH($B47&amp;"_m1",Conditions!$S$1:$CT$1,0)+Conditions!$Q$2,FALSE)*M$19+M$18*VLOOKUP(M$1,Conditions!$A:$CT,MATCH($B47&amp;"_m2",Conditions!$S$1:$CT$1,0)+Conditions!$Q$2,FALSE))+VLOOKUP(M$1,Conditions!$A:$CT,MATCH($B47&amp;"_b",Conditions!$S$1:$CT$1,0)+Conditions!$Q$2,FALSE),"")</f>
        <v>0.12706257759208542</v>
      </c>
      <c r="N47" s="15">
        <f>IF(N29,N29*(VLOOKUP(N$1,Conditions!$A:$CT,MATCH($B47&amp;"_m1",Conditions!$S$1:$CT$1,0)+Conditions!$Q$2,FALSE)*N$19+N$18*VLOOKUP(N$1,Conditions!$A:$CT,MATCH($B47&amp;"_m2",Conditions!$S$1:$CT$1,0)+Conditions!$Q$2,FALSE))+VLOOKUP(N$1,Conditions!$A:$CT,MATCH($B47&amp;"_b",Conditions!$S$1:$CT$1,0)+Conditions!$Q$2,FALSE),"")</f>
        <v>0.1138327944452818</v>
      </c>
      <c r="O47" s="15">
        <f>IF(O29,O29*(VLOOKUP(O$1,Conditions!$A:$CT,MATCH($B47&amp;"_m1",Conditions!$S$1:$CT$1,0)+Conditions!$Q$2,FALSE)*O$19+O$18*VLOOKUP(O$1,Conditions!$A:$CT,MATCH($B47&amp;"_m2",Conditions!$S$1:$CT$1,0)+Conditions!$Q$2,FALSE))+VLOOKUP(O$1,Conditions!$A:$CT,MATCH($B47&amp;"_b",Conditions!$S$1:$CT$1,0)+Conditions!$Q$2,FALSE),"")</f>
        <v>9.2481514238633211E-2</v>
      </c>
      <c r="P47" s="15">
        <f>IF(P29,P29*(VLOOKUP(P$1,Conditions!$A:$CT,MATCH($B47&amp;"_m1",Conditions!$S$1:$CT$1,0)+Conditions!$Q$2,FALSE)*P$19+P$18*VLOOKUP(P$1,Conditions!$A:$CT,MATCH($B47&amp;"_m2",Conditions!$S$1:$CT$1,0)+Conditions!$Q$2,FALSE))+VLOOKUP(P$1,Conditions!$A:$CT,MATCH($B47&amp;"_b",Conditions!$S$1:$CT$1,0)+Conditions!$Q$2,FALSE),"")</f>
        <v>9.1535649444485861E-2</v>
      </c>
      <c r="Q47" s="15">
        <f>IF(Q29,Q29*(VLOOKUP(Q$1,Conditions!$A:$CT,MATCH($B47&amp;"_m1",Conditions!$S$1:$CT$1,0)+Conditions!$Q$2,FALSE)*Q$19+Q$18*VLOOKUP(Q$1,Conditions!$A:$CT,MATCH($B47&amp;"_m2",Conditions!$S$1:$CT$1,0)+Conditions!$Q$2,FALSE))+VLOOKUP(Q$1,Conditions!$A:$CT,MATCH($B47&amp;"_b",Conditions!$S$1:$CT$1,0)+Conditions!$Q$2,FALSE),"")</f>
        <v>9.0558974722190391E-2</v>
      </c>
      <c r="R47" s="15">
        <f>IF(R29,R29*(VLOOKUP(R$1,Conditions!$A:$CT,MATCH($B47&amp;"_m1",Conditions!$S$1:$CT$1,0)+Conditions!$Q$2,FALSE)*R$19+R$18*VLOOKUP(R$1,Conditions!$A:$CT,MATCH($B47&amp;"_m2",Conditions!$S$1:$CT$1,0)+Conditions!$Q$2,FALSE))+VLOOKUP(R$1,Conditions!$A:$CT,MATCH($B47&amp;"_b",Conditions!$S$1:$CT$1,0)+Conditions!$Q$2,FALSE),"")</f>
        <v>9.0716105355745827E-2</v>
      </c>
      <c r="S47" s="15">
        <f>IF(S29,S29*(VLOOKUP(S$1,Conditions!$A:$CT,MATCH($B47&amp;"_m1",Conditions!$S$1:$CT$1,0)+Conditions!$Q$2,FALSE)*S$19+S$18*VLOOKUP(S$1,Conditions!$A:$CT,MATCH($B47&amp;"_m2",Conditions!$S$1:$CT$1,0)+Conditions!$Q$2,FALSE))+VLOOKUP(S$1,Conditions!$A:$CT,MATCH($B47&amp;"_b",Conditions!$S$1:$CT$1,0)+Conditions!$Q$2,FALSE),"")</f>
        <v>9.0848588046782738E-2</v>
      </c>
      <c r="T47" s="15">
        <f>IF(T29,T29*(VLOOKUP(T$1,Conditions!$A:$CT,MATCH($B47&amp;"_m1",Conditions!$S$1:$CT$1,0)+Conditions!$Q$2,FALSE)*T$19+T$18*VLOOKUP(T$1,Conditions!$A:$CT,MATCH($B47&amp;"_m2",Conditions!$S$1:$CT$1,0)+Conditions!$Q$2,FALSE))+VLOOKUP(T$1,Conditions!$A:$CT,MATCH($B47&amp;"_b",Conditions!$S$1:$CT$1,0)+Conditions!$Q$2,FALSE),"")</f>
        <v>9.0013638993968637E-2</v>
      </c>
      <c r="U47" s="15">
        <f>IF(U29,U29*(VLOOKUP(U$1,Conditions!$A:$CT,MATCH($B47&amp;"_m1",Conditions!$S$1:$CT$1,0)+Conditions!$Q$2,FALSE)*U$19+U$18*VLOOKUP(U$1,Conditions!$A:$CT,MATCH($B47&amp;"_m2",Conditions!$S$1:$CT$1,0)+Conditions!$Q$2,FALSE))+VLOOKUP(U$1,Conditions!$A:$CT,MATCH($B47&amp;"_b",Conditions!$S$1:$CT$1,0)+Conditions!$Q$2,FALSE),"")</f>
        <v>9.3676939450780344E-2</v>
      </c>
      <c r="V47" s="15">
        <f>IF(V29,V29*(VLOOKUP(V$1,Conditions!$A:$CT,MATCH($B47&amp;"_m1",Conditions!$S$1:$CT$1,0)+Conditions!$Q$2,FALSE)*V$19+V$18*VLOOKUP(V$1,Conditions!$A:$CT,MATCH($B47&amp;"_m2",Conditions!$S$1:$CT$1,0)+Conditions!$Q$2,FALSE))+VLOOKUP(V$1,Conditions!$A:$CT,MATCH($B47&amp;"_b",Conditions!$S$1:$CT$1,0)+Conditions!$Q$2,FALSE),"")</f>
        <v>9.2512324166781332E-2</v>
      </c>
      <c r="W47" s="15">
        <f>IF(W29,W29*(VLOOKUP(W$1,Conditions!$A:$CT,MATCH($B47&amp;"_m1",Conditions!$S$1:$CT$1,0)+Conditions!$Q$2,FALSE)*W$19+W$18*VLOOKUP(W$1,Conditions!$A:$CT,MATCH($B47&amp;"_m2",Conditions!$S$1:$CT$1,0)+Conditions!$Q$2,FALSE))+VLOOKUP(W$1,Conditions!$A:$CT,MATCH($B47&amp;"_b",Conditions!$S$1:$CT$1,0)+Conditions!$Q$2,FALSE),"")</f>
        <v>0.12570843485251065</v>
      </c>
      <c r="X47" s="15">
        <f>IF(X29,X29*(VLOOKUP(X$1,Conditions!$A:$CT,MATCH($B47&amp;"_m1",Conditions!$S$1:$CT$1,0)+Conditions!$Q$2,FALSE)*X$19+X$18*VLOOKUP(X$1,Conditions!$A:$CT,MATCH($B47&amp;"_m2",Conditions!$S$1:$CT$1,0)+Conditions!$Q$2,FALSE))+VLOOKUP(X$1,Conditions!$A:$CT,MATCH($B47&amp;"_b",Conditions!$S$1:$CT$1,0)+Conditions!$Q$2,FALSE),"")</f>
        <v>0.12570474609874008</v>
      </c>
      <c r="Y47" s="15">
        <f>IF(Y29,Y29*(VLOOKUP(Y$1,Conditions!$A:$CT,MATCH($B47&amp;"_m1",Conditions!$S$1:$CT$1,0)+Conditions!$Q$2,FALSE)*Y$19+Y$18*VLOOKUP(Y$1,Conditions!$A:$CT,MATCH($B47&amp;"_m2",Conditions!$S$1:$CT$1,0)+Conditions!$Q$2,FALSE))+VLOOKUP(Y$1,Conditions!$A:$CT,MATCH($B47&amp;"_b",Conditions!$S$1:$CT$1,0)+Conditions!$Q$2,FALSE),"")</f>
        <v>0.13534345970130116</v>
      </c>
      <c r="Z47" s="15">
        <f>IF(Z29,Z29*(VLOOKUP(Z$1,Conditions!$A:$CT,MATCH($B47&amp;"_m1",Conditions!$S$1:$CT$1,0)+Conditions!$Q$2,FALSE)*Z$19+Z$18*VLOOKUP(Z$1,Conditions!$A:$CT,MATCH($B47&amp;"_m2",Conditions!$S$1:$CT$1,0)+Conditions!$Q$2,FALSE))+VLOOKUP(Z$1,Conditions!$A:$CT,MATCH($B47&amp;"_b",Conditions!$S$1:$CT$1,0)+Conditions!$Q$2,FALSE),"")</f>
        <v>0.13511106821375377</v>
      </c>
      <c r="AA47" s="15">
        <f>IF(AA29,AA29*(VLOOKUP(AA$1,Conditions!$A:$CT,MATCH($B47&amp;"_m1",Conditions!$S$1:$CT$1,0)+Conditions!$Q$2,FALSE)*AA$19+AA$18*VLOOKUP(AA$1,Conditions!$A:$CT,MATCH($B47&amp;"_m2",Conditions!$S$1:$CT$1,0)+Conditions!$Q$2,FALSE))+VLOOKUP(AA$1,Conditions!$A:$CT,MATCH($B47&amp;"_b",Conditions!$S$1:$CT$1,0)+Conditions!$Q$2,FALSE),"")</f>
        <v>0.13452086761045878</v>
      </c>
      <c r="AB47" s="15">
        <f>IF(AB29,AB29*(VLOOKUP(AB$1,Conditions!$A:$CT,MATCH($B47&amp;"_m1",Conditions!$S$1:$CT$1,0)+Conditions!$Q$2,FALSE)*AB$19+AB$18*VLOOKUP(AB$1,Conditions!$A:$CT,MATCH($B47&amp;"_m2",Conditions!$S$1:$CT$1,0)+Conditions!$Q$2,FALSE))+VLOOKUP(AB$1,Conditions!$A:$CT,MATCH($B47&amp;"_b",Conditions!$S$1:$CT$1,0)+Conditions!$Q$2,FALSE),"")</f>
        <v>0.13381631564027541</v>
      </c>
      <c r="AC47" s="15">
        <f>IF(AC29,AC29*(VLOOKUP(AC$1,Conditions!$A:$CT,MATCH($B47&amp;"_m1",Conditions!$S$1:$CT$1,0)+Conditions!$Q$2,FALSE)*AC$19+AC$18*VLOOKUP(AC$1,Conditions!$A:$CT,MATCH($B47&amp;"_m2",Conditions!$S$1:$CT$1,0)+Conditions!$Q$2,FALSE))+VLOOKUP(AC$1,Conditions!$A:$CT,MATCH($B47&amp;"_b",Conditions!$S$1:$CT$1,0)+Conditions!$Q$2,FALSE),"")</f>
        <v>0.13473112657538264</v>
      </c>
      <c r="AD47" s="15">
        <f>IF(AD29,AD29*(VLOOKUP(AD$1,Conditions!$A:$CT,MATCH($B47&amp;"_m1",Conditions!$S$1:$CT$1,0)+Conditions!$Q$2,FALSE)*AD$19+AD$18*VLOOKUP(AD$1,Conditions!$A:$CT,MATCH($B47&amp;"_m2",Conditions!$S$1:$CT$1,0)+Conditions!$Q$2,FALSE))+VLOOKUP(AD$1,Conditions!$A:$CT,MATCH($B47&amp;"_b",Conditions!$S$1:$CT$1,0)+Conditions!$Q$2,FALSE),"")</f>
        <v>0.13403026335896984</v>
      </c>
      <c r="AE47" s="15">
        <f>IF(AE29,AE29*(VLOOKUP(AE$1,Conditions!$A:$CT,MATCH($B47&amp;"_m1",Conditions!$S$1:$CT$1,0)+Conditions!$Q$2,FALSE)*AE$19+AE$18*VLOOKUP(AE$1,Conditions!$A:$CT,MATCH($B47&amp;"_m2",Conditions!$S$1:$CT$1,0)+Conditions!$Q$2,FALSE))+VLOOKUP(AE$1,Conditions!$A:$CT,MATCH($B47&amp;"_b",Conditions!$S$1:$CT$1,0)+Conditions!$Q$2,FALSE),"")</f>
        <v>0.13391960074585202</v>
      </c>
      <c r="AF47" s="15">
        <f>IF(AF29,AF29*(VLOOKUP(AF$1,Conditions!$A:$CT,MATCH($B47&amp;"_m1",Conditions!$S$1:$CT$1,0)+Conditions!$Q$2,FALSE)*AF$19+AF$18*VLOOKUP(AF$1,Conditions!$A:$CT,MATCH($B47&amp;"_m2",Conditions!$S$1:$CT$1,0)+Conditions!$Q$2,FALSE))+VLOOKUP(AF$1,Conditions!$A:$CT,MATCH($B47&amp;"_b",Conditions!$S$1:$CT$1,0)+Conditions!$Q$2,FALSE),"")</f>
        <v>0.13439544998225861</v>
      </c>
      <c r="AG47" s="15">
        <f>IF(AG29,AG29*(VLOOKUP(AG$1,Conditions!$A:$CT,MATCH($B47&amp;"_m1",Conditions!$S$1:$CT$1,0)+Conditions!$Q$2,FALSE)*AG$19+AG$18*VLOOKUP(AG$1,Conditions!$A:$CT,MATCH($B47&amp;"_m2",Conditions!$S$1:$CT$1,0)+Conditions!$Q$2,FALSE))+VLOOKUP(AG$1,Conditions!$A:$CT,MATCH($B47&amp;"_b",Conditions!$S$1:$CT$1,0)+Conditions!$Q$2,FALSE),"")</f>
        <v>0.13389377946945788</v>
      </c>
      <c r="AH47" s="15">
        <f>IF(AH29,AH29*(VLOOKUP(AH$1,Conditions!$A:$CT,MATCH($B47&amp;"_m1",Conditions!$S$1:$CT$1,0)+Conditions!$Q$2,FALSE)*AH$19+AH$18*VLOOKUP(AH$1,Conditions!$A:$CT,MATCH($B47&amp;"_m2",Conditions!$S$1:$CT$1,0)+Conditions!$Q$2,FALSE))+VLOOKUP(AH$1,Conditions!$A:$CT,MATCH($B47&amp;"_b",Conditions!$S$1:$CT$1,0)+Conditions!$Q$2,FALSE),"")</f>
        <v>0.12362797772589587</v>
      </c>
      <c r="AI47" s="15">
        <f>IF(AI29,AI29*(VLOOKUP(AI$1,Conditions!$A:$CT,MATCH($B47&amp;"_m1",Conditions!$S$1:$CT$1,0)+Conditions!$Q$2,FALSE)*AI$19+AI$18*VLOOKUP(AI$1,Conditions!$A:$CT,MATCH($B47&amp;"_m2",Conditions!$S$1:$CT$1,0)+Conditions!$Q$2,FALSE))+VLOOKUP(AI$1,Conditions!$A:$CT,MATCH($B47&amp;"_b",Conditions!$S$1:$CT$1,0)+Conditions!$Q$2,FALSE),"")</f>
        <v>0.17011365274291651</v>
      </c>
      <c r="AJ47" s="15">
        <f>IF(AJ29,AJ29*(VLOOKUP(AJ$1,Conditions!$A:$CT,MATCH($B47&amp;"_m1",Conditions!$S$1:$CT$1,0)+Conditions!$Q$2,FALSE)*AJ$19+AJ$18*VLOOKUP(AJ$1,Conditions!$A:$CT,MATCH($B47&amp;"_m2",Conditions!$S$1:$CT$1,0)+Conditions!$Q$2,FALSE))+VLOOKUP(AJ$1,Conditions!$A:$CT,MATCH($B47&amp;"_b",Conditions!$S$1:$CT$1,0)+Conditions!$Q$2,FALSE),"")</f>
        <v>0.16269925766402335</v>
      </c>
      <c r="AK47" s="15">
        <f>IF(AK29,AK29*(VLOOKUP(AK$1,Conditions!$A:$CT,MATCH($B47&amp;"_m1",Conditions!$S$1:$CT$1,0)+Conditions!$Q$2,FALSE)*AK$19+AK$18*VLOOKUP(AK$1,Conditions!$A:$CT,MATCH($B47&amp;"_m2",Conditions!$S$1:$CT$1,0)+Conditions!$Q$2,FALSE))+VLOOKUP(AK$1,Conditions!$A:$CT,MATCH($B47&amp;"_b",Conditions!$S$1:$CT$1,0)+Conditions!$Q$2,FALSE),"")</f>
        <v>0.16927630563699175</v>
      </c>
      <c r="AL47" s="15">
        <f>IF(AL29,AL29*(VLOOKUP(AL$1,Conditions!$A:$CT,MATCH($B47&amp;"_m1",Conditions!$S$1:$CT$1,0)+Conditions!$Q$2,FALSE)*AL$19+AL$18*VLOOKUP(AL$1,Conditions!$A:$CT,MATCH($B47&amp;"_m2",Conditions!$S$1:$CT$1,0)+Conditions!$Q$2,FALSE))+VLOOKUP(AL$1,Conditions!$A:$CT,MATCH($B47&amp;"_b",Conditions!$S$1:$CT$1,0)+Conditions!$Q$2,FALSE),"")</f>
        <v>0.16323412696075942</v>
      </c>
      <c r="AM47" s="15">
        <f>IF(AM29,AM29*(VLOOKUP(AM$1,Conditions!$A:$CT,MATCH($B47&amp;"_m1",Conditions!$S$1:$CT$1,0)+Conditions!$Q$2,FALSE)*AM$19+AM$18*VLOOKUP(AM$1,Conditions!$A:$CT,MATCH($B47&amp;"_m2",Conditions!$S$1:$CT$1,0)+Conditions!$Q$2,FALSE))+VLOOKUP(AM$1,Conditions!$A:$CT,MATCH($B47&amp;"_b",Conditions!$S$1:$CT$1,0)+Conditions!$Q$2,FALSE),"")</f>
        <v>0.16989970502422205</v>
      </c>
      <c r="AN47" s="15">
        <f>IF(AN29,AN29*(VLOOKUP(AN$1,Conditions!$A:$CT,MATCH($B47&amp;"_m1",Conditions!$S$1:$CT$1,0)+Conditions!$Q$2,FALSE)*AN$19+AN$18*VLOOKUP(AN$1,Conditions!$A:$CT,MATCH($B47&amp;"_m2",Conditions!$S$1:$CT$1,0)+Conditions!$Q$2,FALSE))+VLOOKUP(AN$1,Conditions!$A:$CT,MATCH($B47&amp;"_b",Conditions!$S$1:$CT$1,0)+Conditions!$Q$2,FALSE),"")</f>
        <v>0.17001405639111047</v>
      </c>
      <c r="AO47" s="15">
        <f>IF(AO29,AO29*(VLOOKUP(AO$1,Conditions!$A:$CT,MATCH($B47&amp;"_m1",Conditions!$S$1:$CT$1,0)+Conditions!$Q$2,FALSE)*AO$19+AO$18*VLOOKUP(AO$1,Conditions!$A:$CT,MATCH($B47&amp;"_m2",Conditions!$S$1:$CT$1,0)+Conditions!$Q$2,FALSE))+VLOOKUP(AO$1,Conditions!$A:$CT,MATCH($B47&amp;"_b",Conditions!$S$1:$CT$1,0)+Conditions!$Q$2,FALSE),"")</f>
        <v>0.17084771474326466</v>
      </c>
      <c r="AP47" s="15">
        <f>IF(AP29,AP29*(VLOOKUP(AP$1,Conditions!$A:$CT,MATCH($B47&amp;"_m1",Conditions!$S$1:$CT$1,0)+Conditions!$Q$2,FALSE)*AP$19+AP$18*VLOOKUP(AP$1,Conditions!$A:$CT,MATCH($B47&amp;"_m2",Conditions!$S$1:$CT$1,0)+Conditions!$Q$2,FALSE))+VLOOKUP(AP$1,Conditions!$A:$CT,MATCH($B47&amp;"_b",Conditions!$S$1:$CT$1,0)+Conditions!$Q$2,FALSE),"")</f>
        <v>0.16703354334447085</v>
      </c>
      <c r="AQ47" s="15">
        <f>IF(AQ29,AQ29*(VLOOKUP(AQ$1,Conditions!$A:$CT,MATCH($B47&amp;"_m1",Conditions!$S$1:$CT$1,0)+Conditions!$Q$2,FALSE)*AQ$19+AQ$18*VLOOKUP(AQ$1,Conditions!$A:$CT,MATCH($B47&amp;"_m2",Conditions!$S$1:$CT$1,0)+Conditions!$Q$2,FALSE))+VLOOKUP(AQ$1,Conditions!$A:$CT,MATCH($B47&amp;"_b",Conditions!$S$1:$CT$1,0)+Conditions!$Q$2,FALSE),"")</f>
        <v>0.15614559996242852</v>
      </c>
      <c r="AR47" s="15">
        <f>IF(AR29,AR29*(VLOOKUP(AR$1,Conditions!$A:$CT,MATCH($B47&amp;"_m1",Conditions!$S$1:$CT$1,0)+Conditions!$Q$2,FALSE)*AR$19+AR$18*VLOOKUP(AR$1,Conditions!$A:$CT,MATCH($B47&amp;"_m2",Conditions!$S$1:$CT$1,0)+Conditions!$Q$2,FALSE))+VLOOKUP(AR$1,Conditions!$A:$CT,MATCH($B47&amp;"_b",Conditions!$S$1:$CT$1,0)+Conditions!$Q$2,FALSE),"")</f>
        <v>0.160556641332671</v>
      </c>
      <c r="AS47" s="15">
        <f>IF(AS29,AS29*(VLOOKUP(AS$1,Conditions!$A:$CT,MATCH($B47&amp;"_m1",Conditions!$S$1:$CT$1,0)+Conditions!$Q$2,FALSE)*AS$19+AS$18*VLOOKUP(AS$1,Conditions!$A:$CT,MATCH($B47&amp;"_m2",Conditions!$S$1:$CT$1,0)+Conditions!$Q$2,FALSE))+VLOOKUP(AS$1,Conditions!$A:$CT,MATCH($B47&amp;"_b",Conditions!$S$1:$CT$1,0)+Conditions!$Q$2,FALSE),"")</f>
        <v>0.16919475241561907</v>
      </c>
      <c r="AT47" s="15">
        <f>IF(AT29,AT29*(VLOOKUP(AT$1,Conditions!$A:$CT,MATCH($B47&amp;"_m1",Conditions!$S$1:$CT$1,0)+Conditions!$Q$2,FALSE)*AT$19+AT$18*VLOOKUP(AT$1,Conditions!$A:$CT,MATCH($B47&amp;"_m2",Conditions!$S$1:$CT$1,0)+Conditions!$Q$2,FALSE))+VLOOKUP(AT$1,Conditions!$A:$CT,MATCH($B47&amp;"_b",Conditions!$S$1:$CT$1,0)+Conditions!$Q$2,FALSE),"")</f>
        <v>0.17958273345048684</v>
      </c>
      <c r="AU47" s="15">
        <f>IF(AU29,AU29*(VLOOKUP(AU$1,Conditions!$A:$CT,MATCH($B47&amp;"_m1",Conditions!$S$1:$CT$1,0)+Conditions!$Q$2,FALSE)*AU$19+AU$18*VLOOKUP(AU$1,Conditions!$A:$CT,MATCH($B47&amp;"_m2",Conditions!$S$1:$CT$1,0)+Conditions!$Q$2,FALSE))+VLOOKUP(AU$1,Conditions!$A:$CT,MATCH($B47&amp;"_b",Conditions!$S$1:$CT$1,0)+Conditions!$Q$2,FALSE),"")</f>
        <v>0.17921906854605366</v>
      </c>
      <c r="AV47" s="15">
        <f>IF(AV29,AV29*(VLOOKUP(AV$1,Conditions!$A:$CT,MATCH($B47&amp;"_m1",Conditions!$S$1:$CT$1,0)+Conditions!$Q$2,FALSE)*AV$19+AV$18*VLOOKUP(AV$1,Conditions!$A:$CT,MATCH($B47&amp;"_m2",Conditions!$S$1:$CT$1,0)+Conditions!$Q$2,FALSE))+VLOOKUP(AV$1,Conditions!$A:$CT,MATCH($B47&amp;"_b",Conditions!$S$1:$CT$1,0)+Conditions!$Q$2,FALSE),"")</f>
        <v>0.18145667731097784</v>
      </c>
      <c r="AW47" s="15">
        <f>IF(AW29,AW29*(VLOOKUP(AW$1,Conditions!$A:$CT,MATCH($B47&amp;"_m1",Conditions!$S$1:$CT$1,0)+Conditions!$Q$2,FALSE)*AW$19+AW$18*VLOOKUP(AW$1,Conditions!$A:$CT,MATCH($B47&amp;"_m2",Conditions!$S$1:$CT$1,0)+Conditions!$Q$2,FALSE))+VLOOKUP(AW$1,Conditions!$A:$CT,MATCH($B47&amp;"_b",Conditions!$S$1:$CT$1,0)+Conditions!$Q$2,FALSE),"")</f>
        <v>0.18188023996437647</v>
      </c>
      <c r="AX47" s="15">
        <f>IF(AX29,AX29*(VLOOKUP(AX$1,Conditions!$A:$CT,MATCH($B47&amp;"_m1",Conditions!$S$1:$CT$1,0)+Conditions!$Q$2,FALSE)*AX$19+AX$18*VLOOKUP(AX$1,Conditions!$A:$CT,MATCH($B47&amp;"_m2",Conditions!$S$1:$CT$1,0)+Conditions!$Q$2,FALSE))+VLOOKUP(AX$1,Conditions!$A:$CT,MATCH($B47&amp;"_b",Conditions!$S$1:$CT$1,0)+Conditions!$Q$2,FALSE),"")</f>
        <v>0.18408362144417748</v>
      </c>
      <c r="AY47" s="15">
        <f>IF(AY29,AY29*(VLOOKUP(AY$1,Conditions!$A:$CT,MATCH($B47&amp;"_m1",Conditions!$S$1:$CT$1,0)+Conditions!$Q$2,FALSE)*AY$19+AY$18*VLOOKUP(AY$1,Conditions!$A:$CT,MATCH($B47&amp;"_m2",Conditions!$S$1:$CT$1,0)+Conditions!$Q$2,FALSE))+VLOOKUP(AY$1,Conditions!$A:$CT,MATCH($B47&amp;"_b",Conditions!$S$1:$CT$1,0)+Conditions!$Q$2,FALSE),"")</f>
        <v>0.1769557893172872</v>
      </c>
    </row>
    <row r="48" spans="1:51" s="10" customFormat="1" x14ac:dyDescent="0.2">
      <c r="A48" s="9"/>
      <c r="B48" s="21" t="str">
        <f>CONCATENATE(B30,"_",$C$42)</f>
        <v>diethylether_FID</v>
      </c>
      <c r="C48" s="11">
        <v>4</v>
      </c>
      <c r="D48" s="11"/>
      <c r="E48" s="15">
        <f>IF(E30,E30*(VLOOKUP(E$1,Conditions!$A:$CT,MATCH($B48&amp;"_m1",Conditions!$S$1:$CT$1,0)+Conditions!$Q$2,FALSE)*E$19+E$18*VLOOKUP(E$1,Conditions!$A:$CT,MATCH($B48&amp;"_m2",Conditions!$S$1:$CT$1,0)+Conditions!$Q$2,FALSE))+VLOOKUP(E$1,Conditions!$A:$CT,MATCH($B48&amp;"_b",Conditions!$S$1:$CT$1,0)+Conditions!$Q$2,FALSE),"")</f>
        <v>1.8379557585003866E-4</v>
      </c>
      <c r="F48" s="15">
        <f>IF(F30,F30*(VLOOKUP(F$1,Conditions!$A:$CT,MATCH($B48&amp;"_m1",Conditions!$S$1:$CT$1,0)+Conditions!$Q$2,FALSE)*F$19+F$18*VLOOKUP(F$1,Conditions!$A:$CT,MATCH($B48&amp;"_m2",Conditions!$S$1:$CT$1,0)+Conditions!$Q$2,FALSE))+VLOOKUP(F$1,Conditions!$A:$CT,MATCH($B48&amp;"_b",Conditions!$S$1:$CT$1,0)+Conditions!$Q$2,FALSE),"")</f>
        <v>1.539908878743567E-4</v>
      </c>
      <c r="G48" s="15">
        <f>IF(G30,G30*(VLOOKUP(G$1,Conditions!$A:$CT,MATCH($B48&amp;"_m1",Conditions!$S$1:$CT$1,0)+Conditions!$Q$2,FALSE)*G$19+G$18*VLOOKUP(G$1,Conditions!$A:$CT,MATCH($B48&amp;"_m2",Conditions!$S$1:$CT$1,0)+Conditions!$Q$2,FALSE))+VLOOKUP(G$1,Conditions!$A:$CT,MATCH($B48&amp;"_b",Conditions!$S$1:$CT$1,0)+Conditions!$Q$2,FALSE),"")</f>
        <v>1.4902343987840971E-4</v>
      </c>
      <c r="H48" s="15">
        <f>IF(H30,H30*(VLOOKUP(H$1,Conditions!$A:$CT,MATCH($B48&amp;"_m1",Conditions!$S$1:$CT$1,0)+Conditions!$Q$2,FALSE)*H$19+H$18*VLOOKUP(H$1,Conditions!$A:$CT,MATCH($B48&amp;"_m2",Conditions!$S$1:$CT$1,0)+Conditions!$Q$2,FALSE))+VLOOKUP(H$1,Conditions!$A:$CT,MATCH($B48&amp;"_b",Conditions!$S$1:$CT$1,0)+Conditions!$Q$2,FALSE),"")</f>
        <v>1.5895833587030372E-4</v>
      </c>
      <c r="I48" s="15">
        <f>IF(I30,I30*(VLOOKUP(I$1,Conditions!$A:$CT,MATCH($B48&amp;"_m1",Conditions!$S$1:$CT$1,0)+Conditions!$Q$2,FALSE)*I$19+I$18*VLOOKUP(I$1,Conditions!$A:$CT,MATCH($B48&amp;"_m2",Conditions!$S$1:$CT$1,0)+Conditions!$Q$2,FALSE))+VLOOKUP(I$1,Conditions!$A:$CT,MATCH($B48&amp;"_b",Conditions!$S$1:$CT$1,0)+Conditions!$Q$2,FALSE),"")</f>
        <v>1.5895833587030372E-4</v>
      </c>
      <c r="J48" s="15">
        <f>IF(J30,J30*(VLOOKUP(J$1,Conditions!$A:$CT,MATCH($B48&amp;"_m1",Conditions!$S$1:$CT$1,0)+Conditions!$Q$2,FALSE)*J$19+J$18*VLOOKUP(J$1,Conditions!$A:$CT,MATCH($B48&amp;"_m2",Conditions!$S$1:$CT$1,0)+Conditions!$Q$2,FALSE))+VLOOKUP(J$1,Conditions!$A:$CT,MATCH($B48&amp;"_b",Conditions!$S$1:$CT$1,0)+Conditions!$Q$2,FALSE),"")</f>
        <v>1.539908878743567E-4</v>
      </c>
      <c r="K48" s="15">
        <f>IF(K30,K30*(VLOOKUP(K$1,Conditions!$A:$CT,MATCH($B48&amp;"_m1",Conditions!$S$1:$CT$1,0)+Conditions!$Q$2,FALSE)*K$19+K$18*VLOOKUP(K$1,Conditions!$A:$CT,MATCH($B48&amp;"_m2",Conditions!$S$1:$CT$1,0)+Conditions!$Q$2,FALSE))+VLOOKUP(K$1,Conditions!$A:$CT,MATCH($B48&amp;"_b",Conditions!$S$1:$CT$1,0)+Conditions!$Q$2,FALSE),"")</f>
        <v>1.4405599188246272E-4</v>
      </c>
      <c r="L48" s="15">
        <f>IF(L30,L30*(VLOOKUP(L$1,Conditions!$A:$CT,MATCH($B48&amp;"_m1",Conditions!$S$1:$CT$1,0)+Conditions!$Q$2,FALSE)*L$19+L$18*VLOOKUP(L$1,Conditions!$A:$CT,MATCH($B48&amp;"_m2",Conditions!$S$1:$CT$1,0)+Conditions!$Q$2,FALSE))+VLOOKUP(L$1,Conditions!$A:$CT,MATCH($B48&amp;"_b",Conditions!$S$1:$CT$1,0)+Conditions!$Q$2,FALSE),"")</f>
        <v>1.4405599188246272E-4</v>
      </c>
      <c r="M48" s="15">
        <f>IF(M30,M30*(VLOOKUP(M$1,Conditions!$A:$CT,MATCH($B48&amp;"_m1",Conditions!$S$1:$CT$1,0)+Conditions!$Q$2,FALSE)*M$19+M$18*VLOOKUP(M$1,Conditions!$A:$CT,MATCH($B48&amp;"_m2",Conditions!$S$1:$CT$1,0)+Conditions!$Q$2,FALSE))+VLOOKUP(M$1,Conditions!$A:$CT,MATCH($B48&amp;"_b",Conditions!$S$1:$CT$1,0)+Conditions!$Q$2,FALSE),"")</f>
        <v>3.3890920962934267E-4</v>
      </c>
      <c r="N48" s="15">
        <f>IF(N30,N30*(VLOOKUP(N$1,Conditions!$A:$CT,MATCH($B48&amp;"_m1",Conditions!$S$1:$CT$1,0)+Conditions!$Q$2,FALSE)*N$19+N$18*VLOOKUP(N$1,Conditions!$A:$CT,MATCH($B48&amp;"_m2",Conditions!$S$1:$CT$1,0)+Conditions!$Q$2,FALSE))+VLOOKUP(N$1,Conditions!$A:$CT,MATCH($B48&amp;"_b",Conditions!$S$1:$CT$1,0)+Conditions!$Q$2,FALSE),"")</f>
        <v>3.0809928148122065E-4</v>
      </c>
      <c r="O48" s="15">
        <f>IF(O30,O30*(VLOOKUP(O$1,Conditions!$A:$CT,MATCH($B48&amp;"_m1",Conditions!$S$1:$CT$1,0)+Conditions!$Q$2,FALSE)*O$19+O$18*VLOOKUP(O$1,Conditions!$A:$CT,MATCH($B48&amp;"_m2",Conditions!$S$1:$CT$1,0)+Conditions!$Q$2,FALSE))+VLOOKUP(O$1,Conditions!$A:$CT,MATCH($B48&amp;"_b",Conditions!$S$1:$CT$1,0)+Conditions!$Q$2,FALSE),"")</f>
        <v>2.7112736770347419E-4</v>
      </c>
      <c r="P48" s="15">
        <f>IF(P30,P30*(VLOOKUP(P$1,Conditions!$A:$CT,MATCH($B48&amp;"_m1",Conditions!$S$1:$CT$1,0)+Conditions!$Q$2,FALSE)*P$19+P$18*VLOOKUP(P$1,Conditions!$A:$CT,MATCH($B48&amp;"_m2",Conditions!$S$1:$CT$1,0)+Conditions!$Q$2,FALSE))+VLOOKUP(P$1,Conditions!$A:$CT,MATCH($B48&amp;"_b",Conditions!$S$1:$CT$1,0)+Conditions!$Q$2,FALSE),"")</f>
        <v>2.5264141081460088E-4</v>
      </c>
      <c r="Q48" s="15">
        <f>IF(Q30,Q30*(VLOOKUP(Q$1,Conditions!$A:$CT,MATCH($B48&amp;"_m1",Conditions!$S$1:$CT$1,0)+Conditions!$Q$2,FALSE)*Q$19+Q$18*VLOOKUP(Q$1,Conditions!$A:$CT,MATCH($B48&amp;"_m2",Conditions!$S$1:$CT$1,0)+Conditions!$Q$2,FALSE))+VLOOKUP(Q$1,Conditions!$A:$CT,MATCH($B48&amp;"_b",Conditions!$S$1:$CT$1,0)+Conditions!$Q$2,FALSE),"")</f>
        <v>2.7728935333309857E-4</v>
      </c>
      <c r="R48" s="15">
        <f>IF(R30,R30*(VLOOKUP(R$1,Conditions!$A:$CT,MATCH($B48&amp;"_m1",Conditions!$S$1:$CT$1,0)+Conditions!$Q$2,FALSE)*R$19+R$18*VLOOKUP(R$1,Conditions!$A:$CT,MATCH($B48&amp;"_m2",Conditions!$S$1:$CT$1,0)+Conditions!$Q$2,FALSE))+VLOOKUP(R$1,Conditions!$A:$CT,MATCH($B48&amp;"_b",Conditions!$S$1:$CT$1,0)+Conditions!$Q$2,FALSE),"")</f>
        <v>2.649653820738497E-4</v>
      </c>
      <c r="S48" s="15">
        <f>IF(S30,S30*(VLOOKUP(S$1,Conditions!$A:$CT,MATCH($B48&amp;"_m1",Conditions!$S$1:$CT$1,0)+Conditions!$Q$2,FALSE)*S$19+S$18*VLOOKUP(S$1,Conditions!$A:$CT,MATCH($B48&amp;"_m2",Conditions!$S$1:$CT$1,0)+Conditions!$Q$2,FALSE))+VLOOKUP(S$1,Conditions!$A:$CT,MATCH($B48&amp;"_b",Conditions!$S$1:$CT$1,0)+Conditions!$Q$2,FALSE),"")</f>
        <v>2.5880339644422532E-4</v>
      </c>
      <c r="T48" s="15">
        <f>IF(T30,T30*(VLOOKUP(T$1,Conditions!$A:$CT,MATCH($B48&amp;"_m1",Conditions!$S$1:$CT$1,0)+Conditions!$Q$2,FALSE)*T$19+T$18*VLOOKUP(T$1,Conditions!$A:$CT,MATCH($B48&amp;"_m2",Conditions!$S$1:$CT$1,0)+Conditions!$Q$2,FALSE))+VLOOKUP(T$1,Conditions!$A:$CT,MATCH($B48&amp;"_b",Conditions!$S$1:$CT$1,0)+Conditions!$Q$2,FALSE),"")</f>
        <v>2.4031743955535209E-4</v>
      </c>
      <c r="U48" s="15">
        <f>IF(U30,U30*(VLOOKUP(U$1,Conditions!$A:$CT,MATCH($B48&amp;"_m1",Conditions!$S$1:$CT$1,0)+Conditions!$Q$2,FALSE)*U$19+U$18*VLOOKUP(U$1,Conditions!$A:$CT,MATCH($B48&amp;"_m2",Conditions!$S$1:$CT$1,0)+Conditions!$Q$2,FALSE))+VLOOKUP(U$1,Conditions!$A:$CT,MATCH($B48&amp;"_b",Conditions!$S$1:$CT$1,0)+Conditions!$Q$2,FALSE),"")</f>
        <v>2.3415545392572765E-4</v>
      </c>
      <c r="V48" s="15">
        <f>IF(V30,V30*(VLOOKUP(V$1,Conditions!$A:$CT,MATCH($B48&amp;"_m1",Conditions!$S$1:$CT$1,0)+Conditions!$Q$2,FALSE)*V$19+V$18*VLOOKUP(V$1,Conditions!$A:$CT,MATCH($B48&amp;"_m2",Conditions!$S$1:$CT$1,0)+Conditions!$Q$2,FALSE))+VLOOKUP(V$1,Conditions!$A:$CT,MATCH($B48&amp;"_b",Conditions!$S$1:$CT$1,0)+Conditions!$Q$2,FALSE),"")</f>
        <v>2.3415545392572765E-4</v>
      </c>
      <c r="W48" s="15">
        <f>IF(W30,W30*(VLOOKUP(W$1,Conditions!$A:$CT,MATCH($B48&amp;"_m1",Conditions!$S$1:$CT$1,0)+Conditions!$Q$2,FALSE)*W$19+W$18*VLOOKUP(W$1,Conditions!$A:$CT,MATCH($B48&amp;"_m2",Conditions!$S$1:$CT$1,0)+Conditions!$Q$2,FALSE))+VLOOKUP(W$1,Conditions!$A:$CT,MATCH($B48&amp;"_b",Conditions!$S$1:$CT$1,0)+Conditions!$Q$2,FALSE),"")</f>
        <v>6.4922066362447497E-4</v>
      </c>
      <c r="X48" s="15">
        <f>IF(X30,X30*(VLOOKUP(X$1,Conditions!$A:$CT,MATCH($B48&amp;"_m1",Conditions!$S$1:$CT$1,0)+Conditions!$Q$2,FALSE)*X$19+X$18*VLOOKUP(X$1,Conditions!$A:$CT,MATCH($B48&amp;"_m2",Conditions!$S$1:$CT$1,0)+Conditions!$Q$2,FALSE))+VLOOKUP(X$1,Conditions!$A:$CT,MATCH($B48&amp;"_b",Conditions!$S$1:$CT$1,0)+Conditions!$Q$2,FALSE),"")</f>
        <v>4.5002796001242007E-4</v>
      </c>
      <c r="Y48" s="15">
        <f>IF(Y30,Y30*(VLOOKUP(Y$1,Conditions!$A:$CT,MATCH($B48&amp;"_m1",Conditions!$S$1:$CT$1,0)+Conditions!$Q$2,FALSE)*Y$19+Y$18*VLOOKUP(Y$1,Conditions!$A:$CT,MATCH($B48&amp;"_m2",Conditions!$S$1:$CT$1,0)+Conditions!$Q$2,FALSE))+VLOOKUP(Y$1,Conditions!$A:$CT,MATCH($B48&amp;"_b",Conditions!$S$1:$CT$1,0)+Conditions!$Q$2,FALSE),"")</f>
        <v>3.9100789968292236E-4</v>
      </c>
      <c r="Z48" s="15">
        <f>IF(Z30,Z30*(VLOOKUP(Z$1,Conditions!$A:$CT,MATCH($B48&amp;"_m1",Conditions!$S$1:$CT$1,0)+Conditions!$Q$2,FALSE)*Z$19+Z$18*VLOOKUP(Z$1,Conditions!$A:$CT,MATCH($B48&amp;"_m2",Conditions!$S$1:$CT$1,0)+Conditions!$Q$2,FALSE))+VLOOKUP(Z$1,Conditions!$A:$CT,MATCH($B48&amp;"_b",Conditions!$S$1:$CT$1,0)+Conditions!$Q$2,FALSE),"")</f>
        <v>3.6887537705936074E-4</v>
      </c>
      <c r="AA48" s="15">
        <f>IF(AA30,AA30*(VLOOKUP(AA$1,Conditions!$A:$CT,MATCH($B48&amp;"_m1",Conditions!$S$1:$CT$1,0)+Conditions!$Q$2,FALSE)*AA$19+AA$18*VLOOKUP(AA$1,Conditions!$A:$CT,MATCH($B48&amp;"_m2",Conditions!$S$1:$CT$1,0)+Conditions!$Q$2,FALSE))+VLOOKUP(AA$1,Conditions!$A:$CT,MATCH($B48&amp;"_b",Conditions!$S$1:$CT$1,0)+Conditions!$Q$2,FALSE),"")</f>
        <v>3.7625288460054791E-4</v>
      </c>
      <c r="AB48" s="15">
        <f>IF(AB30,AB30*(VLOOKUP(AB$1,Conditions!$A:$CT,MATCH($B48&amp;"_m1",Conditions!$S$1:$CT$1,0)+Conditions!$Q$2,FALSE)*AB$19+AB$18*VLOOKUP(AB$1,Conditions!$A:$CT,MATCH($B48&amp;"_m2",Conditions!$S$1:$CT$1,0)+Conditions!$Q$2,FALSE))+VLOOKUP(AB$1,Conditions!$A:$CT,MATCH($B48&amp;"_b",Conditions!$S$1:$CT$1,0)+Conditions!$Q$2,FALSE),"")</f>
        <v>3.9838540722410959E-4</v>
      </c>
      <c r="AC48" s="15">
        <f>IF(AC30,AC30*(VLOOKUP(AC$1,Conditions!$A:$CT,MATCH($B48&amp;"_m1",Conditions!$S$1:$CT$1,0)+Conditions!$Q$2,FALSE)*AC$19+AC$18*VLOOKUP(AC$1,Conditions!$A:$CT,MATCH($B48&amp;"_m2",Conditions!$S$1:$CT$1,0)+Conditions!$Q$2,FALSE))+VLOOKUP(AC$1,Conditions!$A:$CT,MATCH($B48&amp;"_b",Conditions!$S$1:$CT$1,0)+Conditions!$Q$2,FALSE),"")</f>
        <v>3.9100789968292236E-4</v>
      </c>
      <c r="AD48" s="15">
        <f>IF(AD30,AD30*(VLOOKUP(AD$1,Conditions!$A:$CT,MATCH($B48&amp;"_m1",Conditions!$S$1:$CT$1,0)+Conditions!$Q$2,FALSE)*AD$19+AD$18*VLOOKUP(AD$1,Conditions!$A:$CT,MATCH($B48&amp;"_m2",Conditions!$S$1:$CT$1,0)+Conditions!$Q$2,FALSE))+VLOOKUP(AD$1,Conditions!$A:$CT,MATCH($B48&amp;"_b",Conditions!$S$1:$CT$1,0)+Conditions!$Q$2,FALSE),"")</f>
        <v>3.8363039214173519E-4</v>
      </c>
      <c r="AE48" s="15">
        <f>IF(AE30,AE30*(VLOOKUP(AE$1,Conditions!$A:$CT,MATCH($B48&amp;"_m1",Conditions!$S$1:$CT$1,0)+Conditions!$Q$2,FALSE)*AE$19+AE$18*VLOOKUP(AE$1,Conditions!$A:$CT,MATCH($B48&amp;"_m2",Conditions!$S$1:$CT$1,0)+Conditions!$Q$2,FALSE))+VLOOKUP(AE$1,Conditions!$A:$CT,MATCH($B48&amp;"_b",Conditions!$S$1:$CT$1,0)+Conditions!$Q$2,FALSE),"")</f>
        <v>3.6149786951817351E-4</v>
      </c>
      <c r="AF48" s="15">
        <f>IF(AF30,AF30*(VLOOKUP(AF$1,Conditions!$A:$CT,MATCH($B48&amp;"_m1",Conditions!$S$1:$CT$1,0)+Conditions!$Q$2,FALSE)*AF$19+AF$18*VLOOKUP(AF$1,Conditions!$A:$CT,MATCH($B48&amp;"_m2",Conditions!$S$1:$CT$1,0)+Conditions!$Q$2,FALSE))+VLOOKUP(AF$1,Conditions!$A:$CT,MATCH($B48&amp;"_b",Conditions!$S$1:$CT$1,0)+Conditions!$Q$2,FALSE),"")</f>
        <v>3.5412036197698629E-4</v>
      </c>
      <c r="AG48" s="15">
        <f>IF(AG30,AG30*(VLOOKUP(AG$1,Conditions!$A:$CT,MATCH($B48&amp;"_m1",Conditions!$S$1:$CT$1,0)+Conditions!$Q$2,FALSE)*AG$19+AG$18*VLOOKUP(AG$1,Conditions!$A:$CT,MATCH($B48&amp;"_m2",Conditions!$S$1:$CT$1,0)+Conditions!$Q$2,FALSE))+VLOOKUP(AG$1,Conditions!$A:$CT,MATCH($B48&amp;"_b",Conditions!$S$1:$CT$1,0)+Conditions!$Q$2,FALSE),"")</f>
        <v>3.5412036197698629E-4</v>
      </c>
      <c r="AH48" s="15">
        <f>IF(AH30,AH30*(VLOOKUP(AH$1,Conditions!$A:$CT,MATCH($B48&amp;"_m1",Conditions!$S$1:$CT$1,0)+Conditions!$Q$2,FALSE)*AH$19+AH$18*VLOOKUP(AH$1,Conditions!$A:$CT,MATCH($B48&amp;"_m2",Conditions!$S$1:$CT$1,0)+Conditions!$Q$2,FALSE))+VLOOKUP(AH$1,Conditions!$A:$CT,MATCH($B48&amp;"_b",Conditions!$S$1:$CT$1,0)+Conditions!$Q$2,FALSE),"")</f>
        <v>3.7625288460054791E-4</v>
      </c>
      <c r="AI48" s="15">
        <f>IF(AI30,AI30*(VLOOKUP(AI$1,Conditions!$A:$CT,MATCH($B48&amp;"_m1",Conditions!$S$1:$CT$1,0)+Conditions!$Q$2,FALSE)*AI$19+AI$18*VLOOKUP(AI$1,Conditions!$A:$CT,MATCH($B48&amp;"_m2",Conditions!$S$1:$CT$1,0)+Conditions!$Q$2,FALSE))+VLOOKUP(AI$1,Conditions!$A:$CT,MATCH($B48&amp;"_b",Conditions!$S$1:$CT$1,0)+Conditions!$Q$2,FALSE),"")</f>
        <v>4.3527294493004567E-4</v>
      </c>
      <c r="AJ48" s="15">
        <f>IF(AJ30,AJ30*(VLOOKUP(AJ$1,Conditions!$A:$CT,MATCH($B48&amp;"_m1",Conditions!$S$1:$CT$1,0)+Conditions!$Q$2,FALSE)*AJ$19+AJ$18*VLOOKUP(AJ$1,Conditions!$A:$CT,MATCH($B48&amp;"_m2",Conditions!$S$1:$CT$1,0)+Conditions!$Q$2,FALSE))+VLOOKUP(AJ$1,Conditions!$A:$CT,MATCH($B48&amp;"_b",Conditions!$S$1:$CT$1,0)+Conditions!$Q$2,FALSE),"")</f>
        <v>4.574054675536073E-4</v>
      </c>
      <c r="AK48" s="15">
        <f>IF(AK30,AK30*(VLOOKUP(AK$1,Conditions!$A:$CT,MATCH($B48&amp;"_m1",Conditions!$S$1:$CT$1,0)+Conditions!$Q$2,FALSE)*AK$19+AK$18*VLOOKUP(AK$1,Conditions!$A:$CT,MATCH($B48&amp;"_m2",Conditions!$S$1:$CT$1,0)+Conditions!$Q$2,FALSE))+VLOOKUP(AK$1,Conditions!$A:$CT,MATCH($B48&amp;"_b",Conditions!$S$1:$CT$1,0)+Conditions!$Q$2,FALSE),"")</f>
        <v>4.7216048263598175E-4</v>
      </c>
      <c r="AL48" s="15">
        <f>IF(AL30,AL30*(VLOOKUP(AL$1,Conditions!$A:$CT,MATCH($B48&amp;"_m1",Conditions!$S$1:$CT$1,0)+Conditions!$Q$2,FALSE)*AL$19+AL$18*VLOOKUP(AL$1,Conditions!$A:$CT,MATCH($B48&amp;"_m2",Conditions!$S$1:$CT$1,0)+Conditions!$Q$2,FALSE))+VLOOKUP(AL$1,Conditions!$A:$CT,MATCH($B48&amp;"_b",Conditions!$S$1:$CT$1,0)+Conditions!$Q$2,FALSE),"")</f>
        <v>4.9429300525954338E-4</v>
      </c>
      <c r="AM48" s="15">
        <f>IF(AM30,AM30*(VLOOKUP(AM$1,Conditions!$A:$CT,MATCH($B48&amp;"_m1",Conditions!$S$1:$CT$1,0)+Conditions!$Q$2,FALSE)*AM$19+AM$18*VLOOKUP(AM$1,Conditions!$A:$CT,MATCH($B48&amp;"_m2",Conditions!$S$1:$CT$1,0)+Conditions!$Q$2,FALSE))+VLOOKUP(AM$1,Conditions!$A:$CT,MATCH($B48&amp;"_b",Conditions!$S$1:$CT$1,0)+Conditions!$Q$2,FALSE),"")</f>
        <v>4.7953799017716892E-4</v>
      </c>
      <c r="AN48" s="15">
        <f>IF(AN30,AN30*(VLOOKUP(AN$1,Conditions!$A:$CT,MATCH($B48&amp;"_m1",Conditions!$S$1:$CT$1,0)+Conditions!$Q$2,FALSE)*AN$19+AN$18*VLOOKUP(AN$1,Conditions!$A:$CT,MATCH($B48&amp;"_m2",Conditions!$S$1:$CT$1,0)+Conditions!$Q$2,FALSE))+VLOOKUP(AN$1,Conditions!$A:$CT,MATCH($B48&amp;"_b",Conditions!$S$1:$CT$1,0)+Conditions!$Q$2,FALSE),"")</f>
        <v>4.7953799017716892E-4</v>
      </c>
      <c r="AO48" s="15">
        <f>IF(AO30,AO30*(VLOOKUP(AO$1,Conditions!$A:$CT,MATCH($B48&amp;"_m1",Conditions!$S$1:$CT$1,0)+Conditions!$Q$2,FALSE)*AO$19+AO$18*VLOOKUP(AO$1,Conditions!$A:$CT,MATCH($B48&amp;"_m2",Conditions!$S$1:$CT$1,0)+Conditions!$Q$2,FALSE))+VLOOKUP(AO$1,Conditions!$A:$CT,MATCH($B48&amp;"_b",Conditions!$S$1:$CT$1,0)+Conditions!$Q$2,FALSE),"")</f>
        <v>4.574054675536073E-4</v>
      </c>
      <c r="AP48" s="15">
        <f>IF(AP30,AP30*(VLOOKUP(AP$1,Conditions!$A:$CT,MATCH($B48&amp;"_m1",Conditions!$S$1:$CT$1,0)+Conditions!$Q$2,FALSE)*AP$19+AP$18*VLOOKUP(AP$1,Conditions!$A:$CT,MATCH($B48&amp;"_m2",Conditions!$S$1:$CT$1,0)+Conditions!$Q$2,FALSE))+VLOOKUP(AP$1,Conditions!$A:$CT,MATCH($B48&amp;"_b",Conditions!$S$1:$CT$1,0)+Conditions!$Q$2,FALSE),"")</f>
        <v>4.3527294493004567E-4</v>
      </c>
      <c r="AQ48" s="15">
        <f>IF(AQ30,AQ30*(VLOOKUP(AQ$1,Conditions!$A:$CT,MATCH($B48&amp;"_m1",Conditions!$S$1:$CT$1,0)+Conditions!$Q$2,FALSE)*AQ$19+AQ$18*VLOOKUP(AQ$1,Conditions!$A:$CT,MATCH($B48&amp;"_m2",Conditions!$S$1:$CT$1,0)+Conditions!$Q$2,FALSE))+VLOOKUP(AQ$1,Conditions!$A:$CT,MATCH($B48&amp;"_b",Conditions!$S$1:$CT$1,0)+Conditions!$Q$2,FALSE),"")</f>
        <v>4.1072742147747304E-4</v>
      </c>
      <c r="AR48" s="15">
        <f>IF(AR30,AR30*(VLOOKUP(AR$1,Conditions!$A:$CT,MATCH($B48&amp;"_m1",Conditions!$S$1:$CT$1,0)+Conditions!$Q$2,FALSE)*AR$19+AR$18*VLOOKUP(AR$1,Conditions!$A:$CT,MATCH($B48&amp;"_m2",Conditions!$S$1:$CT$1,0)+Conditions!$Q$2,FALSE))+VLOOKUP(AR$1,Conditions!$A:$CT,MATCH($B48&amp;"_b",Conditions!$S$1:$CT$1,0)+Conditions!$Q$2,FALSE),"")</f>
        <v>4.021706001966924E-4</v>
      </c>
      <c r="AS48" s="15">
        <f>IF(AS30,AS30*(VLOOKUP(AS$1,Conditions!$A:$CT,MATCH($B48&amp;"_m1",Conditions!$S$1:$CT$1,0)+Conditions!$Q$2,FALSE)*AS$19+AS$18*VLOOKUP(AS$1,Conditions!$A:$CT,MATCH($B48&amp;"_m2",Conditions!$S$1:$CT$1,0)+Conditions!$Q$2,FALSE))+VLOOKUP(AS$1,Conditions!$A:$CT,MATCH($B48&amp;"_b",Conditions!$S$1:$CT$1,0)+Conditions!$Q$2,FALSE),"")</f>
        <v>4.4495470660059586E-4</v>
      </c>
      <c r="AT48" s="15">
        <f>IF(AT30,AT30*(VLOOKUP(AT$1,Conditions!$A:$CT,MATCH($B48&amp;"_m1",Conditions!$S$1:$CT$1,0)+Conditions!$Q$2,FALSE)*AT$19+AT$18*VLOOKUP(AT$1,Conditions!$A:$CT,MATCH($B48&amp;"_m2",Conditions!$S$1:$CT$1,0)+Conditions!$Q$2,FALSE))+VLOOKUP(AT$1,Conditions!$A:$CT,MATCH($B48&amp;"_b",Conditions!$S$1:$CT$1,0)+Conditions!$Q$2,FALSE),"")</f>
        <v>4.962956342852799E-4</v>
      </c>
      <c r="AU48" s="15">
        <f>IF(AU30,AU30*(VLOOKUP(AU$1,Conditions!$A:$CT,MATCH($B48&amp;"_m1",Conditions!$S$1:$CT$1,0)+Conditions!$Q$2,FALSE)*AU$19+AU$18*VLOOKUP(AU$1,Conditions!$A:$CT,MATCH($B48&amp;"_m2",Conditions!$S$1:$CT$1,0)+Conditions!$Q$2,FALSE))+VLOOKUP(AU$1,Conditions!$A:$CT,MATCH($B48&amp;"_b",Conditions!$S$1:$CT$1,0)+Conditions!$Q$2,FALSE),"")</f>
        <v>5.1340927684684129E-4</v>
      </c>
      <c r="AV48" s="15">
        <f>IF(AV30,AV30*(VLOOKUP(AV$1,Conditions!$A:$CT,MATCH($B48&amp;"_m1",Conditions!$S$1:$CT$1,0)+Conditions!$Q$2,FALSE)*AV$19+AV$18*VLOOKUP(AV$1,Conditions!$A:$CT,MATCH($B48&amp;"_m2",Conditions!$S$1:$CT$1,0)+Conditions!$Q$2,FALSE))+VLOOKUP(AV$1,Conditions!$A:$CT,MATCH($B48&amp;"_b",Conditions!$S$1:$CT$1,0)+Conditions!$Q$2,FALSE),"")</f>
        <v>5.3052291940840278E-4</v>
      </c>
      <c r="AW48" s="15">
        <f>IF(AW30,AW30*(VLOOKUP(AW$1,Conditions!$A:$CT,MATCH($B48&amp;"_m1",Conditions!$S$1:$CT$1,0)+Conditions!$Q$2,FALSE)*AW$19+AW$18*VLOOKUP(AW$1,Conditions!$A:$CT,MATCH($B48&amp;"_m2",Conditions!$S$1:$CT$1,0)+Conditions!$Q$2,FALSE))+VLOOKUP(AW$1,Conditions!$A:$CT,MATCH($B48&amp;"_b",Conditions!$S$1:$CT$1,0)+Conditions!$Q$2,FALSE),"")</f>
        <v>5.1340927684684129E-4</v>
      </c>
      <c r="AX48" s="15">
        <f>IF(AX30,AX30*(VLOOKUP(AX$1,Conditions!$A:$CT,MATCH($B48&amp;"_m1",Conditions!$S$1:$CT$1,0)+Conditions!$Q$2,FALSE)*AX$19+AX$18*VLOOKUP(AX$1,Conditions!$A:$CT,MATCH($B48&amp;"_m2",Conditions!$S$1:$CT$1,0)+Conditions!$Q$2,FALSE))+VLOOKUP(AX$1,Conditions!$A:$CT,MATCH($B48&amp;"_b",Conditions!$S$1:$CT$1,0)+Conditions!$Q$2,FALSE),"")</f>
        <v>4.7918199172371857E-4</v>
      </c>
      <c r="AY48" s="15">
        <f>IF(AY30,AY30*(VLOOKUP(AY$1,Conditions!$A:$CT,MATCH($B48&amp;"_m1",Conditions!$S$1:$CT$1,0)+Conditions!$Q$2,FALSE)*AY$19+AY$18*VLOOKUP(AY$1,Conditions!$A:$CT,MATCH($B48&amp;"_m2",Conditions!$S$1:$CT$1,0)+Conditions!$Q$2,FALSE))+VLOOKUP(AY$1,Conditions!$A:$CT,MATCH($B48&amp;"_b",Conditions!$S$1:$CT$1,0)+Conditions!$Q$2,FALSE),"")</f>
        <v>4.6206834916215724E-4</v>
      </c>
    </row>
    <row r="49" spans="1:51" s="10" customFormat="1" x14ac:dyDescent="0.2">
      <c r="A49" s="9"/>
      <c r="B49" s="21"/>
      <c r="C49" s="11"/>
      <c r="D49" s="11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</row>
    <row r="50" spans="1:51" x14ac:dyDescent="0.2">
      <c r="C50" s="11"/>
      <c r="D50" s="11"/>
      <c r="E50" s="117">
        <f>E18</f>
        <v>2.4845781916436323E-2</v>
      </c>
      <c r="F50" s="117">
        <f t="shared" ref="F50:AY50" si="3">F18</f>
        <v>2.4845781916436323E-2</v>
      </c>
      <c r="G50" s="117">
        <f t="shared" si="3"/>
        <v>2.4845781916436323E-2</v>
      </c>
      <c r="H50" s="117">
        <f t="shared" si="3"/>
        <v>2.4845781916436323E-2</v>
      </c>
      <c r="I50" s="117">
        <f t="shared" si="3"/>
        <v>2.4845781916436323E-2</v>
      </c>
      <c r="J50" s="117">
        <f t="shared" si="3"/>
        <v>2.4845781916436323E-2</v>
      </c>
      <c r="K50" s="117">
        <f t="shared" si="3"/>
        <v>2.4845781916436323E-2</v>
      </c>
      <c r="L50" s="117">
        <f t="shared" si="3"/>
        <v>2.4845781916436323E-2</v>
      </c>
      <c r="M50" s="117">
        <f t="shared" si="3"/>
        <v>3.0820524190847815E-2</v>
      </c>
      <c r="N50" s="117">
        <f t="shared" si="3"/>
        <v>3.0820524190847815E-2</v>
      </c>
      <c r="O50" s="117">
        <f t="shared" si="3"/>
        <v>3.0820524190847815E-2</v>
      </c>
      <c r="P50" s="117">
        <f t="shared" si="3"/>
        <v>3.0820524190847815E-2</v>
      </c>
      <c r="Q50" s="117">
        <f t="shared" si="3"/>
        <v>3.0820524190847815E-2</v>
      </c>
      <c r="R50" s="117">
        <f t="shared" si="3"/>
        <v>3.0820524190847815E-2</v>
      </c>
      <c r="S50" s="117">
        <f t="shared" si="3"/>
        <v>3.0820524190847815E-2</v>
      </c>
      <c r="T50" s="117">
        <f t="shared" si="3"/>
        <v>3.0820524190847815E-2</v>
      </c>
      <c r="U50" s="117">
        <f t="shared" si="3"/>
        <v>3.0820524190847815E-2</v>
      </c>
      <c r="V50" s="117">
        <f t="shared" si="3"/>
        <v>3.0820524190847815E-2</v>
      </c>
      <c r="W50" s="117">
        <f t="shared" si="3"/>
        <v>3.6900223938883481E-2</v>
      </c>
      <c r="X50" s="117">
        <f t="shared" si="3"/>
        <v>3.6900223938883481E-2</v>
      </c>
      <c r="Y50" s="117">
        <f t="shared" si="3"/>
        <v>3.6900223938883481E-2</v>
      </c>
      <c r="Z50" s="117">
        <f t="shared" si="3"/>
        <v>3.6900223938883481E-2</v>
      </c>
      <c r="AA50" s="117">
        <f t="shared" si="3"/>
        <v>3.6900223938883481E-2</v>
      </c>
      <c r="AB50" s="117">
        <f t="shared" si="3"/>
        <v>3.6900223938883481E-2</v>
      </c>
      <c r="AC50" s="117">
        <f t="shared" si="3"/>
        <v>3.6900223938883481E-2</v>
      </c>
      <c r="AD50" s="117">
        <f t="shared" si="3"/>
        <v>3.6900223938883481E-2</v>
      </c>
      <c r="AE50" s="117">
        <f t="shared" si="3"/>
        <v>3.6900223938883481E-2</v>
      </c>
      <c r="AF50" s="117">
        <f t="shared" si="3"/>
        <v>3.6900223938883481E-2</v>
      </c>
      <c r="AG50" s="117">
        <f t="shared" si="3"/>
        <v>3.6900223938883481E-2</v>
      </c>
      <c r="AH50" s="117">
        <f t="shared" si="3"/>
        <v>3.6900223938883481E-2</v>
      </c>
      <c r="AI50" s="117">
        <f t="shared" si="3"/>
        <v>3.6900223938883481E-2</v>
      </c>
      <c r="AJ50" s="117">
        <f t="shared" si="3"/>
        <v>3.6900223938883481E-2</v>
      </c>
      <c r="AK50" s="117">
        <f t="shared" si="3"/>
        <v>3.6900223938883481E-2</v>
      </c>
      <c r="AL50" s="117">
        <f t="shared" si="3"/>
        <v>3.6900223938883481E-2</v>
      </c>
      <c r="AM50" s="117">
        <f t="shared" si="3"/>
        <v>3.6900223938883481E-2</v>
      </c>
      <c r="AN50" s="117">
        <f t="shared" si="3"/>
        <v>3.6900223938883481E-2</v>
      </c>
      <c r="AO50" s="117">
        <f t="shared" si="3"/>
        <v>3.6900223938883481E-2</v>
      </c>
      <c r="AP50" s="117">
        <f t="shared" si="3"/>
        <v>3.6900223938883481E-2</v>
      </c>
      <c r="AQ50" s="117">
        <f t="shared" si="3"/>
        <v>4.2798820564133207E-2</v>
      </c>
      <c r="AR50" s="117">
        <f t="shared" si="3"/>
        <v>4.2798820564133207E-2</v>
      </c>
      <c r="AS50" s="117">
        <f t="shared" si="3"/>
        <v>4.2798820564133207E-2</v>
      </c>
      <c r="AT50" s="117">
        <f t="shared" si="3"/>
        <v>4.2798820564133207E-2</v>
      </c>
      <c r="AU50" s="117">
        <f t="shared" si="3"/>
        <v>4.2798820564133207E-2</v>
      </c>
      <c r="AV50" s="117">
        <f t="shared" si="3"/>
        <v>4.2798820564133207E-2</v>
      </c>
      <c r="AW50" s="117">
        <f t="shared" si="3"/>
        <v>4.2798820564133207E-2</v>
      </c>
      <c r="AX50" s="117">
        <f t="shared" si="3"/>
        <v>4.2798820564133207E-2</v>
      </c>
      <c r="AY50" s="117">
        <f t="shared" si="3"/>
        <v>4.2798820564133207E-2</v>
      </c>
    </row>
    <row r="51" spans="1:51" s="13" customFormat="1" x14ac:dyDescent="0.2">
      <c r="A51" s="3" t="s">
        <v>21</v>
      </c>
      <c r="B51" s="26" t="s">
        <v>19</v>
      </c>
      <c r="C51" s="27"/>
      <c r="D51" s="27"/>
      <c r="E51" s="25">
        <f t="shared" ref="E51:AY51" si="4">1-(E43*$C$43-SUMPRODUCT(E44:E48,$C$44:$C$48)+$C$43*E47)/(E43*$C$43)</f>
        <v>2.545169567183625E-2</v>
      </c>
      <c r="F51" s="25">
        <f t="shared" si="4"/>
        <v>2.2102472137583984E-2</v>
      </c>
      <c r="G51" s="25">
        <f t="shared" si="4"/>
        <v>2.1704496159928421E-2</v>
      </c>
      <c r="H51" s="25">
        <f t="shared" si="4"/>
        <v>2.1824679967258565E-2</v>
      </c>
      <c r="I51" s="25">
        <f t="shared" si="4"/>
        <v>2.2233097772480059E-2</v>
      </c>
      <c r="J51" s="25">
        <f t="shared" si="4"/>
        <v>2.2032597025741341E-2</v>
      </c>
      <c r="K51" s="25">
        <f t="shared" si="4"/>
        <v>2.1974920059833702E-2</v>
      </c>
      <c r="L51" s="25">
        <f t="shared" si="4"/>
        <v>2.1770711157223066E-2</v>
      </c>
      <c r="M51" s="25">
        <f t="shared" si="4"/>
        <v>3.2623810238603612E-2</v>
      </c>
      <c r="N51" s="25">
        <f t="shared" si="4"/>
        <v>2.7892495767423475E-2</v>
      </c>
      <c r="O51" s="25">
        <f t="shared" si="4"/>
        <v>2.4637134761608781E-2</v>
      </c>
      <c r="P51" s="25">
        <f t="shared" si="4"/>
        <v>2.4209925814016375E-2</v>
      </c>
      <c r="Q51" s="25">
        <f t="shared" si="4"/>
        <v>2.4277824533796122E-2</v>
      </c>
      <c r="R51" s="25">
        <f t="shared" si="4"/>
        <v>2.5162844928715455E-2</v>
      </c>
      <c r="S51" s="25">
        <f t="shared" si="4"/>
        <v>2.4838719409223553E-2</v>
      </c>
      <c r="T51" s="25">
        <f t="shared" si="4"/>
        <v>2.4119286833704345E-2</v>
      </c>
      <c r="U51" s="25">
        <f t="shared" si="4"/>
        <v>2.4215032417858939E-2</v>
      </c>
      <c r="V51" s="25">
        <f t="shared" si="4"/>
        <v>2.3901527559068825E-2</v>
      </c>
      <c r="W51" s="25">
        <f t="shared" si="4"/>
        <v>2.476102190893148E-2</v>
      </c>
      <c r="X51" s="25">
        <f t="shared" si="4"/>
        <v>2.3094036709271792E-2</v>
      </c>
      <c r="Y51" s="25">
        <f t="shared" si="4"/>
        <v>2.5072209375843757E-2</v>
      </c>
      <c r="Z51" s="25">
        <f t="shared" si="4"/>
        <v>2.5510353369438632E-2</v>
      </c>
      <c r="AA51" s="25">
        <f t="shared" si="4"/>
        <v>2.5369874069989473E-2</v>
      </c>
      <c r="AB51" s="25">
        <f t="shared" si="4"/>
        <v>2.5398384836415766E-2</v>
      </c>
      <c r="AC51" s="25">
        <f t="shared" si="4"/>
        <v>2.5764356508331532E-2</v>
      </c>
      <c r="AD51" s="25">
        <f t="shared" si="4"/>
        <v>2.5549460442254035E-2</v>
      </c>
      <c r="AE51" s="25">
        <f t="shared" si="4"/>
        <v>2.5055226676238718E-2</v>
      </c>
      <c r="AF51" s="25">
        <f t="shared" si="4"/>
        <v>2.5068135392482871E-2</v>
      </c>
      <c r="AG51" s="25">
        <f t="shared" si="4"/>
        <v>2.5289796403493159E-2</v>
      </c>
      <c r="AH51" s="25">
        <f t="shared" si="4"/>
        <v>2.1158936034417986E-2</v>
      </c>
      <c r="AI51" s="25">
        <f t="shared" si="4"/>
        <v>2.6997368900383623E-2</v>
      </c>
      <c r="AJ51" s="25">
        <f t="shared" si="4"/>
        <v>3.0193437152633895E-2</v>
      </c>
      <c r="AK51" s="25">
        <f t="shared" si="4"/>
        <v>3.2043143830387533E-2</v>
      </c>
      <c r="AL51" s="25">
        <f t="shared" si="4"/>
        <v>3.1546667991789956E-2</v>
      </c>
      <c r="AM51" s="25">
        <f t="shared" si="4"/>
        <v>3.1890859859758813E-2</v>
      </c>
      <c r="AN51" s="25">
        <f t="shared" si="4"/>
        <v>3.1562199704699756E-2</v>
      </c>
      <c r="AO51" s="25">
        <f t="shared" si="4"/>
        <v>3.1479360739358642E-2</v>
      </c>
      <c r="AP51" s="25">
        <f t="shared" si="4"/>
        <v>3.1194500441731443E-2</v>
      </c>
      <c r="AQ51" s="25">
        <f t="shared" si="4"/>
        <v>2.2363160661464709E-2</v>
      </c>
      <c r="AR51" s="25">
        <f t="shared" si="4"/>
        <v>2.3499153144261209E-2</v>
      </c>
      <c r="AS51" s="25">
        <f t="shared" si="4"/>
        <v>2.4827169739269794E-2</v>
      </c>
      <c r="AT51" s="25">
        <f t="shared" si="4"/>
        <v>2.5696891850526593E-2</v>
      </c>
      <c r="AU51" s="25">
        <f t="shared" si="4"/>
        <v>2.5635113532516685E-2</v>
      </c>
      <c r="AV51" s="25">
        <f t="shared" si="4"/>
        <v>2.5614059137598733E-2</v>
      </c>
      <c r="AW51" s="25">
        <f t="shared" si="4"/>
        <v>2.5702494769587081E-2</v>
      </c>
      <c r="AX51" s="25">
        <f t="shared" si="4"/>
        <v>2.4786265811479691E-2</v>
      </c>
      <c r="AY51" s="25">
        <f t="shared" si="4"/>
        <v>2.4769277049600302E-2</v>
      </c>
    </row>
    <row r="52" spans="1:51" x14ac:dyDescent="0.2">
      <c r="B52" s="30" t="s">
        <v>36</v>
      </c>
      <c r="C52" s="11"/>
      <c r="D52" s="11"/>
      <c r="E52" s="12">
        <f t="shared" ref="E52:AY52" si="5">IFERROR(E44/(SUM(E$44:E$48)-E$47),"")</f>
        <v>0.17846933520305774</v>
      </c>
      <c r="F52" s="12">
        <f t="shared" si="5"/>
        <v>0.19114631358970569</v>
      </c>
      <c r="G52" s="12">
        <f t="shared" si="5"/>
        <v>0.19818056456504018</v>
      </c>
      <c r="H52" s="12">
        <f t="shared" si="5"/>
        <v>0.19789009827996662</v>
      </c>
      <c r="I52" s="12">
        <f t="shared" si="5"/>
        <v>0.19711051755752845</v>
      </c>
      <c r="J52" s="12">
        <f t="shared" si="5"/>
        <v>0.19327810049158883</v>
      </c>
      <c r="K52" s="12">
        <f t="shared" si="5"/>
        <v>0.19289119651561612</v>
      </c>
      <c r="L52" s="12">
        <f t="shared" si="5"/>
        <v>0.19865951391368256</v>
      </c>
      <c r="M52" s="12">
        <f t="shared" si="5"/>
        <v>0.19339171995357743</v>
      </c>
      <c r="N52" s="12">
        <f t="shared" si="5"/>
        <v>0.18124831578939937</v>
      </c>
      <c r="O52" s="12">
        <f t="shared" si="5"/>
        <v>0.18313406964026577</v>
      </c>
      <c r="P52" s="12">
        <f t="shared" si="5"/>
        <v>0.18945827610715496</v>
      </c>
      <c r="Q52" s="12">
        <f t="shared" si="5"/>
        <v>0.19113038935315868</v>
      </c>
      <c r="R52" s="12">
        <f t="shared" si="5"/>
        <v>0.18438668178713249</v>
      </c>
      <c r="S52" s="12">
        <f t="shared" si="5"/>
        <v>0.18315394770417606</v>
      </c>
      <c r="T52" s="12">
        <f t="shared" si="5"/>
        <v>0.18287877160897978</v>
      </c>
      <c r="U52" s="12">
        <f t="shared" si="5"/>
        <v>0.18324920449608101</v>
      </c>
      <c r="V52" s="12">
        <f t="shared" si="5"/>
        <v>0.18610041226559895</v>
      </c>
      <c r="W52" s="12">
        <f t="shared" si="5"/>
        <v>0.18458563979588119</v>
      </c>
      <c r="X52" s="12">
        <f t="shared" si="5"/>
        <v>0.18634098432226603</v>
      </c>
      <c r="Y52" s="12">
        <f t="shared" si="5"/>
        <v>0.18216552799885072</v>
      </c>
      <c r="Z52" s="12">
        <f t="shared" si="5"/>
        <v>0.1843584915483556</v>
      </c>
      <c r="AA52" s="12">
        <f t="shared" si="5"/>
        <v>0.18239271349684183</v>
      </c>
      <c r="AB52" s="12">
        <f t="shared" si="5"/>
        <v>0.18016118597814357</v>
      </c>
      <c r="AC52" s="12">
        <f t="shared" si="5"/>
        <v>0.17934955761938776</v>
      </c>
      <c r="AD52" s="12">
        <f t="shared" si="5"/>
        <v>0.17941971491768877</v>
      </c>
      <c r="AE52" s="12">
        <f t="shared" si="5"/>
        <v>0.18012116236283057</v>
      </c>
      <c r="AF52" s="12">
        <f t="shared" si="5"/>
        <v>0.18046205001325724</v>
      </c>
      <c r="AG52" s="12">
        <f t="shared" si="5"/>
        <v>0.17971709353059925</v>
      </c>
      <c r="AH52" s="12">
        <f t="shared" si="5"/>
        <v>0.18106538860193422</v>
      </c>
      <c r="AI52" s="12">
        <f t="shared" si="5"/>
        <v>0.17136177632056998</v>
      </c>
      <c r="AJ52" s="12">
        <f t="shared" si="5"/>
        <v>0.17838869987499739</v>
      </c>
      <c r="AK52" s="12">
        <f t="shared" si="5"/>
        <v>0.17943315706142754</v>
      </c>
      <c r="AL52" s="12">
        <f t="shared" si="5"/>
        <v>0.17859761825947809</v>
      </c>
      <c r="AM52" s="12">
        <f t="shared" si="5"/>
        <v>0.17555744393296491</v>
      </c>
      <c r="AN52" s="12">
        <f t="shared" si="5"/>
        <v>0.17814704767054204</v>
      </c>
      <c r="AO52" s="12">
        <f t="shared" si="5"/>
        <v>0.17948764807637316</v>
      </c>
      <c r="AP52" s="12">
        <f t="shared" si="5"/>
        <v>0.17507965047307739</v>
      </c>
      <c r="AQ52" s="12">
        <f t="shared" si="5"/>
        <v>0.1836857841396462</v>
      </c>
      <c r="AR52" s="12">
        <f t="shared" si="5"/>
        <v>0.18131636318821573</v>
      </c>
      <c r="AS52" s="12">
        <f t="shared" si="5"/>
        <v>0.18851345997155991</v>
      </c>
      <c r="AT52" s="12">
        <f t="shared" si="5"/>
        <v>0.17994173570366426</v>
      </c>
      <c r="AU52" s="12">
        <f t="shared" si="5"/>
        <v>0.17830474369599605</v>
      </c>
      <c r="AV52" s="12">
        <f t="shared" si="5"/>
        <v>0.176352868920303</v>
      </c>
      <c r="AW52" s="12">
        <f t="shared" si="5"/>
        <v>0.17339715665922464</v>
      </c>
      <c r="AX52" s="12">
        <f t="shared" si="5"/>
        <v>0.17822143890814166</v>
      </c>
      <c r="AY52" s="12">
        <f t="shared" si="5"/>
        <v>0.18320005712088683</v>
      </c>
    </row>
    <row r="53" spans="1:51" x14ac:dyDescent="0.2">
      <c r="B53" s="30" t="s">
        <v>37</v>
      </c>
      <c r="C53" s="11"/>
      <c r="D53" s="11"/>
      <c r="E53" s="12">
        <f t="shared" ref="E53:AY53" si="6">IFERROR(E45/(SUM(E$44:E$48)-E$47),"")</f>
        <v>0.6596038575352493</v>
      </c>
      <c r="F53" s="12">
        <f t="shared" si="6"/>
        <v>0.65223133414254209</v>
      </c>
      <c r="G53" s="12">
        <f t="shared" si="6"/>
        <v>0.64873445502339655</v>
      </c>
      <c r="H53" s="12">
        <f t="shared" si="6"/>
        <v>0.64118875097216332</v>
      </c>
      <c r="I53" s="12">
        <f t="shared" si="6"/>
        <v>0.64684774708397208</v>
      </c>
      <c r="J53" s="12">
        <f t="shared" si="6"/>
        <v>0.65142319906655521</v>
      </c>
      <c r="K53" s="12">
        <f t="shared" si="6"/>
        <v>0.66502263132581729</v>
      </c>
      <c r="L53" s="12">
        <f t="shared" si="6"/>
        <v>0.65739276301690586</v>
      </c>
      <c r="M53" s="12">
        <f t="shared" si="6"/>
        <v>0.6604844321206168</v>
      </c>
      <c r="N53" s="12">
        <f t="shared" si="6"/>
        <v>0.65982260102581558</v>
      </c>
      <c r="O53" s="12">
        <f t="shared" si="6"/>
        <v>0.65562704846077713</v>
      </c>
      <c r="P53" s="12">
        <f t="shared" si="6"/>
        <v>0.65662525274456884</v>
      </c>
      <c r="Q53" s="12">
        <f t="shared" si="6"/>
        <v>0.64299766809036762</v>
      </c>
      <c r="R53" s="12">
        <f t="shared" si="6"/>
        <v>0.66264218185609691</v>
      </c>
      <c r="S53" s="12">
        <f t="shared" si="6"/>
        <v>0.66351010221258766</v>
      </c>
      <c r="T53" s="12">
        <f t="shared" si="6"/>
        <v>0.6730933045092744</v>
      </c>
      <c r="U53" s="12">
        <f t="shared" si="6"/>
        <v>0.67725608288543515</v>
      </c>
      <c r="V53" s="12">
        <f t="shared" si="6"/>
        <v>0.67196267854454217</v>
      </c>
      <c r="W53" s="12">
        <f t="shared" si="6"/>
        <v>0.55340059106741768</v>
      </c>
      <c r="X53" s="12">
        <f t="shared" si="6"/>
        <v>0.62020922418373414</v>
      </c>
      <c r="Y53" s="12">
        <f t="shared" si="6"/>
        <v>0.66061600092014194</v>
      </c>
      <c r="Z53" s="12">
        <f t="shared" si="6"/>
        <v>0.66855796174872906</v>
      </c>
      <c r="AA53" s="12">
        <f t="shared" si="6"/>
        <v>0.66206996578034383</v>
      </c>
      <c r="AB53" s="12">
        <f t="shared" si="6"/>
        <v>0.6572533496634182</v>
      </c>
      <c r="AC53" s="12">
        <f t="shared" si="6"/>
        <v>0.66426763473166706</v>
      </c>
      <c r="AD53" s="12">
        <f t="shared" si="6"/>
        <v>0.66333242266576975</v>
      </c>
      <c r="AE53" s="12">
        <f t="shared" si="6"/>
        <v>0.6727164723555128</v>
      </c>
      <c r="AF53" s="12">
        <f t="shared" si="6"/>
        <v>0.67517194948673687</v>
      </c>
      <c r="AG53" s="12">
        <f t="shared" si="6"/>
        <v>0.67725351605986761</v>
      </c>
      <c r="AH53" s="12">
        <f t="shared" si="6"/>
        <v>0.63328226426616618</v>
      </c>
      <c r="AI53" s="12">
        <f t="shared" si="6"/>
        <v>0.66071093876062392</v>
      </c>
      <c r="AJ53" s="12">
        <f t="shared" si="6"/>
        <v>0.66053400729788825</v>
      </c>
      <c r="AK53" s="12">
        <f t="shared" si="6"/>
        <v>0.66642270845586848</v>
      </c>
      <c r="AL53" s="12">
        <f t="shared" si="6"/>
        <v>0.65880837356612776</v>
      </c>
      <c r="AM53" s="12">
        <f t="shared" si="6"/>
        <v>0.6703638981222354</v>
      </c>
      <c r="AN53" s="12">
        <f t="shared" si="6"/>
        <v>0.66324808648056344</v>
      </c>
      <c r="AO53" s="12">
        <f t="shared" si="6"/>
        <v>0.67313838387615466</v>
      </c>
      <c r="AP53" s="12">
        <f t="shared" si="6"/>
        <v>0.68304641679866918</v>
      </c>
      <c r="AQ53" s="12">
        <f t="shared" si="6"/>
        <v>0.67444668322379842</v>
      </c>
      <c r="AR53" s="12">
        <f t="shared" si="6"/>
        <v>0.68462236945516863</v>
      </c>
      <c r="AS53" s="12">
        <f t="shared" si="6"/>
        <v>0.67236214042803799</v>
      </c>
      <c r="AT53" s="12">
        <f t="shared" si="6"/>
        <v>0.66777178810273374</v>
      </c>
      <c r="AU53" s="12">
        <f t="shared" si="6"/>
        <v>0.66558948111508753</v>
      </c>
      <c r="AV53" s="12">
        <f t="shared" si="6"/>
        <v>0.66391349298174429</v>
      </c>
      <c r="AW53" s="12">
        <f t="shared" si="6"/>
        <v>0.67007795893584587</v>
      </c>
      <c r="AX53" s="12">
        <f t="shared" si="6"/>
        <v>0.67450939977305135</v>
      </c>
      <c r="AY53" s="12">
        <f t="shared" si="6"/>
        <v>0.67408777936463005</v>
      </c>
    </row>
    <row r="54" spans="1:51" x14ac:dyDescent="0.2">
      <c r="B54" s="30" t="s">
        <v>9</v>
      </c>
      <c r="C54" s="11"/>
      <c r="D54" s="11"/>
      <c r="E54" s="12">
        <f t="shared" ref="E54:AY54" si="7">IFERROR(E46/(SUM(E$44:E$48)-E$47),"")</f>
        <v>4.2210097075890116E-2</v>
      </c>
      <c r="F54" s="12">
        <f t="shared" si="7"/>
        <v>4.2502548678010565E-2</v>
      </c>
      <c r="G54" s="12">
        <f t="shared" si="7"/>
        <v>4.1195960469793381E-2</v>
      </c>
      <c r="H54" s="12">
        <f t="shared" si="7"/>
        <v>4.1292674329438651E-2</v>
      </c>
      <c r="I54" s="12">
        <f t="shared" si="7"/>
        <v>3.8677349838785929E-2</v>
      </c>
      <c r="J54" s="12">
        <f t="shared" si="7"/>
        <v>4.07977225113813E-2</v>
      </c>
      <c r="K54" s="12">
        <f t="shared" si="7"/>
        <v>3.5186774465971918E-2</v>
      </c>
      <c r="L54" s="12">
        <f t="shared" si="7"/>
        <v>3.6345664689232483E-2</v>
      </c>
      <c r="M54" s="12">
        <f t="shared" si="7"/>
        <v>3.1635264521371678E-2</v>
      </c>
      <c r="N54" s="12">
        <f t="shared" si="7"/>
        <v>3.5627870406156288E-2</v>
      </c>
      <c r="O54" s="12">
        <f t="shared" si="7"/>
        <v>3.8808897006477543E-2</v>
      </c>
      <c r="P54" s="12">
        <f t="shared" si="7"/>
        <v>3.9069098349167636E-2</v>
      </c>
      <c r="Q54" s="12">
        <f t="shared" si="7"/>
        <v>3.870744338882736E-2</v>
      </c>
      <c r="R54" s="12">
        <f t="shared" si="7"/>
        <v>3.644233395832535E-2</v>
      </c>
      <c r="S54" s="12">
        <f t="shared" si="7"/>
        <v>3.8226059473376157E-2</v>
      </c>
      <c r="T54" s="12">
        <f t="shared" si="7"/>
        <v>3.4313783544631042E-2</v>
      </c>
      <c r="U54" s="12">
        <f t="shared" si="7"/>
        <v>3.3367284295368123E-2</v>
      </c>
      <c r="V54" s="12">
        <f t="shared" si="7"/>
        <v>3.4489263312563745E-2</v>
      </c>
      <c r="W54" s="12">
        <f t="shared" si="7"/>
        <v>3.1922552306877731E-2</v>
      </c>
      <c r="X54" s="12">
        <f t="shared" si="7"/>
        <v>3.3354869172876646E-2</v>
      </c>
      <c r="Y54" s="12">
        <f t="shared" si="7"/>
        <v>3.3238372246700808E-2</v>
      </c>
      <c r="Z54" s="12">
        <f t="shared" si="7"/>
        <v>3.3433561809584171E-2</v>
      </c>
      <c r="AA54" s="12">
        <f t="shared" si="7"/>
        <v>3.8813959848342031E-2</v>
      </c>
      <c r="AB54" s="12">
        <f t="shared" si="7"/>
        <v>3.7979458481698709E-2</v>
      </c>
      <c r="AC54" s="12">
        <f t="shared" si="7"/>
        <v>3.619126896538867E-2</v>
      </c>
      <c r="AD54" s="12">
        <f t="shared" si="7"/>
        <v>3.8671775713975884E-2</v>
      </c>
      <c r="AE54" s="12">
        <f t="shared" si="7"/>
        <v>3.3530643442481002E-2</v>
      </c>
      <c r="AF54" s="12">
        <f t="shared" si="7"/>
        <v>3.3420138857553738E-2</v>
      </c>
      <c r="AG54" s="12">
        <f t="shared" si="7"/>
        <v>3.3110719086504377E-2</v>
      </c>
      <c r="AH54" s="12">
        <f t="shared" si="7"/>
        <v>4.2104550480555308E-2</v>
      </c>
      <c r="AI54" s="12">
        <f t="shared" si="7"/>
        <v>3.8767612854454153E-2</v>
      </c>
      <c r="AJ54" s="12">
        <f t="shared" si="7"/>
        <v>4.1416241674738709E-2</v>
      </c>
      <c r="AK54" s="12">
        <f t="shared" si="7"/>
        <v>3.8026664477590927E-2</v>
      </c>
      <c r="AL54" s="12">
        <f t="shared" si="7"/>
        <v>3.8035094390911142E-2</v>
      </c>
      <c r="AM54" s="12">
        <f t="shared" si="7"/>
        <v>3.4792907986072187E-2</v>
      </c>
      <c r="AN54" s="12">
        <f t="shared" si="7"/>
        <v>3.8322097522441083E-2</v>
      </c>
      <c r="AO54" s="12">
        <f t="shared" si="7"/>
        <v>3.2742175498788807E-2</v>
      </c>
      <c r="AP54" s="12">
        <f t="shared" si="7"/>
        <v>3.2037016041153041E-2</v>
      </c>
      <c r="AQ54" s="12">
        <f t="shared" si="7"/>
        <v>3.3850642200437056E-2</v>
      </c>
      <c r="AR54" s="12">
        <f t="shared" si="7"/>
        <v>3.4114535791661994E-2</v>
      </c>
      <c r="AS54" s="12">
        <f t="shared" si="7"/>
        <v>3.4341379991663624E-2</v>
      </c>
      <c r="AT54" s="12">
        <f t="shared" si="7"/>
        <v>3.8011098432172673E-2</v>
      </c>
      <c r="AU54" s="12">
        <f t="shared" si="7"/>
        <v>3.6853636052093831E-2</v>
      </c>
      <c r="AV54" s="12">
        <f t="shared" si="7"/>
        <v>3.5617953222455381E-2</v>
      </c>
      <c r="AW54" s="12">
        <f t="shared" si="7"/>
        <v>3.7331970309673883E-2</v>
      </c>
      <c r="AX54" s="12">
        <f t="shared" si="7"/>
        <v>3.2395224296616267E-2</v>
      </c>
      <c r="AY54" s="12">
        <f t="shared" si="7"/>
        <v>3.2686531577762371E-2</v>
      </c>
    </row>
    <row r="55" spans="1:51" x14ac:dyDescent="0.2">
      <c r="B55" s="20" t="s">
        <v>38</v>
      </c>
      <c r="C55" s="11"/>
      <c r="D55" s="11"/>
      <c r="E55" s="12">
        <f t="shared" ref="E55:AY55" si="8">IFERROR(E48/(SUM(E$44:E$48)-E$48),"")</f>
        <v>2.6239917465741072E-3</v>
      </c>
      <c r="F55" s="12">
        <f t="shared" si="8"/>
        <v>2.6954797790728581E-3</v>
      </c>
      <c r="G55" s="12">
        <f t="shared" si="8"/>
        <v>2.6876388553179623E-3</v>
      </c>
      <c r="H55" s="12">
        <f t="shared" si="8"/>
        <v>2.8002414524885598E-3</v>
      </c>
      <c r="I55" s="12">
        <f t="shared" si="8"/>
        <v>2.7977539671447567E-3</v>
      </c>
      <c r="J55" s="12">
        <f t="shared" si="8"/>
        <v>2.6972162778499263E-3</v>
      </c>
      <c r="K55" s="12">
        <f t="shared" si="8"/>
        <v>2.5583628161467112E-3</v>
      </c>
      <c r="L55" s="12">
        <f t="shared" si="8"/>
        <v>2.5430559704005232E-3</v>
      </c>
      <c r="M55" s="12">
        <f t="shared" si="8"/>
        <v>2.6133489959775137E-3</v>
      </c>
      <c r="N55" s="12">
        <f t="shared" si="8"/>
        <v>2.6554915081808675E-3</v>
      </c>
      <c r="O55" s="12">
        <f t="shared" si="8"/>
        <v>2.8713534331155782E-3</v>
      </c>
      <c r="P55" s="12">
        <f t="shared" si="8"/>
        <v>2.7025440544689128E-3</v>
      </c>
      <c r="Q55" s="12">
        <f t="shared" si="8"/>
        <v>2.9989469024855604E-3</v>
      </c>
      <c r="R55" s="12">
        <f t="shared" si="8"/>
        <v>2.857541114791235E-3</v>
      </c>
      <c r="S55" s="12">
        <f t="shared" si="8"/>
        <v>2.7876851737692904E-3</v>
      </c>
      <c r="T55" s="12">
        <f t="shared" si="8"/>
        <v>2.6131766455370327E-3</v>
      </c>
      <c r="U55" s="12">
        <f t="shared" si="8"/>
        <v>2.4480663483722243E-3</v>
      </c>
      <c r="V55" s="12">
        <f t="shared" si="8"/>
        <v>2.4789524545172892E-3</v>
      </c>
      <c r="W55" s="12">
        <f t="shared" si="8"/>
        <v>5.0767644212140707E-3</v>
      </c>
      <c r="X55" s="12">
        <f t="shared" si="8"/>
        <v>3.5140390549156849E-3</v>
      </c>
      <c r="Y55" s="12">
        <f t="shared" si="8"/>
        <v>2.8312108019929311E-3</v>
      </c>
      <c r="Z55" s="12">
        <f t="shared" si="8"/>
        <v>2.6732442342970639E-3</v>
      </c>
      <c r="AA55" s="12">
        <f t="shared" si="8"/>
        <v>2.7390126130130152E-3</v>
      </c>
      <c r="AB55" s="12">
        <f t="shared" si="8"/>
        <v>2.9161156715454893E-3</v>
      </c>
      <c r="AC55" s="12">
        <f t="shared" si="8"/>
        <v>2.841765027993264E-3</v>
      </c>
      <c r="AD55" s="12">
        <f t="shared" si="8"/>
        <v>2.8026369584661067E-3</v>
      </c>
      <c r="AE55" s="12">
        <f t="shared" si="8"/>
        <v>2.6436991262281011E-3</v>
      </c>
      <c r="AF55" s="12">
        <f t="shared" si="8"/>
        <v>2.5804285363901724E-3</v>
      </c>
      <c r="AG55" s="12">
        <f t="shared" si="8"/>
        <v>2.5893313224872095E-3</v>
      </c>
      <c r="AH55" s="12">
        <f t="shared" si="8"/>
        <v>2.9891510751497135E-3</v>
      </c>
      <c r="AI55" s="12">
        <f t="shared" si="8"/>
        <v>2.5153246218499892E-3</v>
      </c>
      <c r="AJ55" s="12">
        <f t="shared" si="8"/>
        <v>2.7543866952454378E-3</v>
      </c>
      <c r="AK55" s="12">
        <f t="shared" si="8"/>
        <v>2.731297822780295E-3</v>
      </c>
      <c r="AL55" s="12">
        <f t="shared" si="8"/>
        <v>2.9650194855881094E-3</v>
      </c>
      <c r="AM55" s="12">
        <f t="shared" si="8"/>
        <v>2.7648599709597385E-3</v>
      </c>
      <c r="AN55" s="12">
        <f t="shared" si="8"/>
        <v>2.7635688659424953E-3</v>
      </c>
      <c r="AO55" s="12">
        <f t="shared" si="8"/>
        <v>2.6230306976797735E-3</v>
      </c>
      <c r="AP55" s="12">
        <f t="shared" si="8"/>
        <v>2.552004882575639E-3</v>
      </c>
      <c r="AQ55" s="12">
        <f t="shared" si="8"/>
        <v>2.5744913377541761E-3</v>
      </c>
      <c r="AR55" s="12">
        <f t="shared" si="8"/>
        <v>2.4495962668237528E-3</v>
      </c>
      <c r="AS55" s="12">
        <f t="shared" si="8"/>
        <v>2.5720484730060666E-3</v>
      </c>
      <c r="AT55" s="12">
        <f t="shared" si="8"/>
        <v>2.7056490789691893E-3</v>
      </c>
      <c r="AU55" s="12">
        <f t="shared" si="8"/>
        <v>2.8053480653579769E-3</v>
      </c>
      <c r="AV55" s="12">
        <f t="shared" si="8"/>
        <v>2.8645856687473949E-3</v>
      </c>
      <c r="AW55" s="12">
        <f t="shared" si="8"/>
        <v>2.7651081567395251E-3</v>
      </c>
      <c r="AX55" s="12">
        <f t="shared" si="8"/>
        <v>2.5518834748852349E-3</v>
      </c>
      <c r="AY55" s="12">
        <f t="shared" si="8"/>
        <v>2.5571960121557424E-3</v>
      </c>
    </row>
    <row r="56" spans="1:51" x14ac:dyDescent="0.2">
      <c r="B56" s="21" t="s">
        <v>15</v>
      </c>
      <c r="C56" s="11"/>
      <c r="D56" s="11"/>
      <c r="E56" s="12">
        <f t="shared" ref="E56:AY56" si="9">SUMPRODUCT($C44:$C48,E44:E48)/SUMPRODUCT($C43,E43)</f>
        <v>1.1536730261989823</v>
      </c>
      <c r="F56" s="12">
        <f t="shared" si="9"/>
        <v>0.94076981013725514</v>
      </c>
      <c r="G56" s="12">
        <f t="shared" si="9"/>
        <v>0.91295889217430382</v>
      </c>
      <c r="H56" s="12">
        <f t="shared" si="9"/>
        <v>0.93494416066038166</v>
      </c>
      <c r="I56" s="12">
        <f t="shared" si="9"/>
        <v>0.93576050914990805</v>
      </c>
      <c r="J56" s="12">
        <f t="shared" si="9"/>
        <v>0.94016962513581592</v>
      </c>
      <c r="K56" s="12">
        <f t="shared" si="9"/>
        <v>0.92701737320371802</v>
      </c>
      <c r="L56" s="12">
        <f t="shared" si="9"/>
        <v>0.93252419388137719</v>
      </c>
      <c r="M56" s="12">
        <f t="shared" si="9"/>
        <v>1.4301959334877075</v>
      </c>
      <c r="N56" s="12">
        <f t="shared" si="9"/>
        <v>1.2799491063219759</v>
      </c>
      <c r="O56" s="12">
        <f t="shared" si="9"/>
        <v>1.0418491940881123</v>
      </c>
      <c r="P56" s="12">
        <f t="shared" si="9"/>
        <v>1.0310183376330146</v>
      </c>
      <c r="Q56" s="12">
        <f t="shared" si="9"/>
        <v>1.0203437078189861</v>
      </c>
      <c r="R56" s="12">
        <f t="shared" si="9"/>
        <v>1.0229570214480515</v>
      </c>
      <c r="S56" s="12">
        <f t="shared" si="9"/>
        <v>1.0240900843416627</v>
      </c>
      <c r="T56" s="12">
        <f t="shared" si="9"/>
        <v>1.0141869759533295</v>
      </c>
      <c r="U56" s="12">
        <f t="shared" si="9"/>
        <v>1.0545756755649227</v>
      </c>
      <c r="V56" s="12">
        <f t="shared" si="9"/>
        <v>1.0414524679118755</v>
      </c>
      <c r="W56" s="12">
        <f t="shared" si="9"/>
        <v>1.0081172750992431</v>
      </c>
      <c r="X56" s="12">
        <f t="shared" si="9"/>
        <v>1.0064214345638931</v>
      </c>
      <c r="Y56" s="12">
        <f t="shared" si="9"/>
        <v>1.0837985993896586</v>
      </c>
      <c r="Z56" s="12">
        <f t="shared" si="9"/>
        <v>1.0824188572347542</v>
      </c>
      <c r="AA56" s="12">
        <f t="shared" si="9"/>
        <v>1.07766152422483</v>
      </c>
      <c r="AB56" s="12">
        <f t="shared" si="9"/>
        <v>1.0721786658743768</v>
      </c>
      <c r="AC56" s="12">
        <f t="shared" si="9"/>
        <v>1.0797007607975289</v>
      </c>
      <c r="AD56" s="12">
        <f t="shared" si="9"/>
        <v>1.0740033509502622</v>
      </c>
      <c r="AE56" s="12">
        <f t="shared" si="9"/>
        <v>1.0726434571135328</v>
      </c>
      <c r="AF56" s="12">
        <f t="shared" si="9"/>
        <v>1.0763787041338475</v>
      </c>
      <c r="AG56" s="12">
        <f t="shared" si="9"/>
        <v>1.072676039490954</v>
      </c>
      <c r="AH56" s="12">
        <f t="shared" si="9"/>
        <v>0.98824077989530557</v>
      </c>
      <c r="AI56" s="12">
        <f t="shared" si="9"/>
        <v>1.3577141531325532</v>
      </c>
      <c r="AJ56" s="12">
        <f t="shared" si="9"/>
        <v>1.3029109966469619</v>
      </c>
      <c r="AK56" s="12">
        <f t="shared" si="9"/>
        <v>1.3562097668608206</v>
      </c>
      <c r="AL56" s="12">
        <f t="shared" si="9"/>
        <v>1.3084482511612359</v>
      </c>
      <c r="AM56" s="12">
        <f t="shared" si="9"/>
        <v>1.3609340346218808</v>
      </c>
      <c r="AN56" s="12">
        <f t="shared" si="9"/>
        <v>1.3614998898732265</v>
      </c>
      <c r="AO56" s="12">
        <f t="shared" si="9"/>
        <v>1.3679383567739314</v>
      </c>
      <c r="AP56" s="12">
        <f t="shared" si="9"/>
        <v>1.3378170793723598</v>
      </c>
      <c r="AQ56" s="12">
        <f t="shared" si="9"/>
        <v>0.94138815864994996</v>
      </c>
      <c r="AR56" s="12">
        <f t="shared" si="9"/>
        <v>0.9684861845642978</v>
      </c>
      <c r="AS56" s="12">
        <f t="shared" si="9"/>
        <v>1.0206554674040218</v>
      </c>
      <c r="AT56" s="12">
        <f t="shared" si="9"/>
        <v>1.082665652339533</v>
      </c>
      <c r="AU56" s="12">
        <f t="shared" si="9"/>
        <v>1.0804634541944798</v>
      </c>
      <c r="AV56" s="12">
        <f t="shared" si="9"/>
        <v>1.0936122770883119</v>
      </c>
      <c r="AW56" s="12">
        <f t="shared" si="9"/>
        <v>1.0961936722835628</v>
      </c>
      <c r="AX56" s="12">
        <f t="shared" si="9"/>
        <v>1.1082458693363657</v>
      </c>
      <c r="AY56" s="12">
        <f t="shared" si="9"/>
        <v>1.066276651964434</v>
      </c>
    </row>
    <row r="57" spans="1:51" x14ac:dyDescent="0.2">
      <c r="C57" s="11"/>
      <c r="D57" s="11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</row>
    <row r="58" spans="1:51" s="7" customFormat="1" x14ac:dyDescent="0.2">
      <c r="A58" s="8"/>
      <c r="B58" s="22" t="s">
        <v>8</v>
      </c>
      <c r="C58" s="6" t="s">
        <v>29</v>
      </c>
      <c r="D58" s="6"/>
    </row>
    <row r="59" spans="1:51" s="7" customFormat="1" x14ac:dyDescent="0.2">
      <c r="A59" s="23" t="s">
        <v>14</v>
      </c>
      <c r="B59" s="22" t="s">
        <v>53</v>
      </c>
      <c r="C59" s="11">
        <v>2</v>
      </c>
      <c r="D59" s="11"/>
      <c r="E59" s="15">
        <f>IF(E23,E40*(VLOOKUP(E$1,Conditions!$A:$CT,MATCH($B59&amp;"_m1",Conditions!$S$1:$CT$1,0)+Conditions!$Q$2,FALSE)*E$19+E$18*VLOOKUP(E$1,Conditions!$A:$CT,MATCH($B59&amp;"_m2",Conditions!$S$1:$CT$1,0)+Conditions!$Q$2,FALSE))+VLOOKUP(E$1,Conditions!$A:$CT,MATCH($B59&amp;"_b",Conditions!$S$1:$CT$1,0)+Conditions!$Q$2,FALSE),"")</f>
        <v>9.7962000847946687E-6</v>
      </c>
      <c r="F59" s="15">
        <f>IF(F23,F40*(VLOOKUP(F$1,Conditions!$A:$CT,MATCH($B59&amp;"_m1",Conditions!$S$1:$CT$1,0)+Conditions!$Q$2,FALSE)*F$19+F$18*VLOOKUP(F$1,Conditions!$A:$CT,MATCH($B59&amp;"_m2",Conditions!$S$1:$CT$1,0)+Conditions!$Q$2,FALSE))+VLOOKUP(F$1,Conditions!$A:$CT,MATCH($B59&amp;"_b",Conditions!$S$1:$CT$1,0)+Conditions!$Q$2,FALSE),"")</f>
        <v>9.7962000847946687E-6</v>
      </c>
      <c r="G59" s="15">
        <f>IF(G23,G40*(VLOOKUP(G$1,Conditions!$A:$CT,MATCH($B59&amp;"_m1",Conditions!$S$1:$CT$1,0)+Conditions!$Q$2,FALSE)*G$19+G$18*VLOOKUP(G$1,Conditions!$A:$CT,MATCH($B59&amp;"_m2",Conditions!$S$1:$CT$1,0)+Conditions!$Q$2,FALSE))+VLOOKUP(G$1,Conditions!$A:$CT,MATCH($B59&amp;"_b",Conditions!$S$1:$CT$1,0)+Conditions!$Q$2,FALSE),"")</f>
        <v>9.7962000847946687E-6</v>
      </c>
      <c r="H59" s="15">
        <f>IF(H23,H40*(VLOOKUP(H$1,Conditions!$A:$CT,MATCH($B59&amp;"_m1",Conditions!$S$1:$CT$1,0)+Conditions!$Q$2,FALSE)*H$19+H$18*VLOOKUP(H$1,Conditions!$A:$CT,MATCH($B59&amp;"_m2",Conditions!$S$1:$CT$1,0)+Conditions!$Q$2,FALSE))+VLOOKUP(H$1,Conditions!$A:$CT,MATCH($B59&amp;"_b",Conditions!$S$1:$CT$1,0)+Conditions!$Q$2,FALSE),"")</f>
        <v>9.7962000847946687E-6</v>
      </c>
      <c r="I59" s="15">
        <f>IF(I23,I40*(VLOOKUP(I$1,Conditions!$A:$CT,MATCH($B59&amp;"_m1",Conditions!$S$1:$CT$1,0)+Conditions!$Q$2,FALSE)*I$19+I$18*VLOOKUP(I$1,Conditions!$A:$CT,MATCH($B59&amp;"_m2",Conditions!$S$1:$CT$1,0)+Conditions!$Q$2,FALSE))+VLOOKUP(I$1,Conditions!$A:$CT,MATCH($B59&amp;"_b",Conditions!$S$1:$CT$1,0)+Conditions!$Q$2,FALSE),"")</f>
        <v>9.7962000847946687E-6</v>
      </c>
      <c r="J59" s="15">
        <f>IF(J23,J40*(VLOOKUP(J$1,Conditions!$A:$CT,MATCH($B59&amp;"_m1",Conditions!$S$1:$CT$1,0)+Conditions!$Q$2,FALSE)*J$19+J$18*VLOOKUP(J$1,Conditions!$A:$CT,MATCH($B59&amp;"_m2",Conditions!$S$1:$CT$1,0)+Conditions!$Q$2,FALSE))+VLOOKUP(J$1,Conditions!$A:$CT,MATCH($B59&amp;"_b",Conditions!$S$1:$CT$1,0)+Conditions!$Q$2,FALSE),"")</f>
        <v>9.7962000847946687E-6</v>
      </c>
      <c r="K59" s="15">
        <f>IF(K23,K40*(VLOOKUP(K$1,Conditions!$A:$CT,MATCH($B59&amp;"_m1",Conditions!$S$1:$CT$1,0)+Conditions!$Q$2,FALSE)*K$19+K$18*VLOOKUP(K$1,Conditions!$A:$CT,MATCH($B59&amp;"_m2",Conditions!$S$1:$CT$1,0)+Conditions!$Q$2,FALSE))+VLOOKUP(K$1,Conditions!$A:$CT,MATCH($B59&amp;"_b",Conditions!$S$1:$CT$1,0)+Conditions!$Q$2,FALSE),"")</f>
        <v>9.7962000847946687E-6</v>
      </c>
      <c r="L59" s="15">
        <f>IF(L23,L40*(VLOOKUP(L$1,Conditions!$A:$CT,MATCH($B59&amp;"_m1",Conditions!$S$1:$CT$1,0)+Conditions!$Q$2,FALSE)*L$19+L$18*VLOOKUP(L$1,Conditions!$A:$CT,MATCH($B59&amp;"_m2",Conditions!$S$1:$CT$1,0)+Conditions!$Q$2,FALSE))+VLOOKUP(L$1,Conditions!$A:$CT,MATCH($B59&amp;"_b",Conditions!$S$1:$CT$1,0)+Conditions!$Q$2,FALSE),"")</f>
        <v>9.7962000847946687E-6</v>
      </c>
      <c r="M59" s="15">
        <f>IF(M23,M40*(VLOOKUP(M$1,Conditions!$A:$CT,MATCH($B59&amp;"_m1",Conditions!$S$1:$CT$1,0)+Conditions!$Q$2,FALSE)*M$19+M$18*VLOOKUP(M$1,Conditions!$A:$CT,MATCH($B59&amp;"_m2",Conditions!$S$1:$CT$1,0)+Conditions!$Q$2,FALSE))+VLOOKUP(M$1,Conditions!$A:$CT,MATCH($B59&amp;"_b",Conditions!$S$1:$CT$1,0)+Conditions!$Q$2,FALSE),"")</f>
        <v>9.7962000847946687E-6</v>
      </c>
      <c r="N59" s="15">
        <f>IF(N23,N40*(VLOOKUP(N$1,Conditions!$A:$CT,MATCH($B59&amp;"_m1",Conditions!$S$1:$CT$1,0)+Conditions!$Q$2,FALSE)*N$19+N$18*VLOOKUP(N$1,Conditions!$A:$CT,MATCH($B59&amp;"_m2",Conditions!$S$1:$CT$1,0)+Conditions!$Q$2,FALSE))+VLOOKUP(N$1,Conditions!$A:$CT,MATCH($B59&amp;"_b",Conditions!$S$1:$CT$1,0)+Conditions!$Q$2,FALSE),"")</f>
        <v>9.7962000847946687E-6</v>
      </c>
      <c r="O59" s="15">
        <f>IF(O23,O40*(VLOOKUP(O$1,Conditions!$A:$CT,MATCH($B59&amp;"_m1",Conditions!$S$1:$CT$1,0)+Conditions!$Q$2,FALSE)*O$19+O$18*VLOOKUP(O$1,Conditions!$A:$CT,MATCH($B59&amp;"_m2",Conditions!$S$1:$CT$1,0)+Conditions!$Q$2,FALSE))+VLOOKUP(O$1,Conditions!$A:$CT,MATCH($B59&amp;"_b",Conditions!$S$1:$CT$1,0)+Conditions!$Q$2,FALSE),"")</f>
        <v>9.7962000847946687E-6</v>
      </c>
      <c r="P59" s="15">
        <f>IF(P23,P40*(VLOOKUP(P$1,Conditions!$A:$CT,MATCH($B59&amp;"_m1",Conditions!$S$1:$CT$1,0)+Conditions!$Q$2,FALSE)*P$19+P$18*VLOOKUP(P$1,Conditions!$A:$CT,MATCH($B59&amp;"_m2",Conditions!$S$1:$CT$1,0)+Conditions!$Q$2,FALSE))+VLOOKUP(P$1,Conditions!$A:$CT,MATCH($B59&amp;"_b",Conditions!$S$1:$CT$1,0)+Conditions!$Q$2,FALSE),"")</f>
        <v>9.7962000847946687E-6</v>
      </c>
      <c r="Q59" s="15">
        <f>IF(Q23,Q40*(VLOOKUP(Q$1,Conditions!$A:$CT,MATCH($B59&amp;"_m1",Conditions!$S$1:$CT$1,0)+Conditions!$Q$2,FALSE)*Q$19+Q$18*VLOOKUP(Q$1,Conditions!$A:$CT,MATCH($B59&amp;"_m2",Conditions!$S$1:$CT$1,0)+Conditions!$Q$2,FALSE))+VLOOKUP(Q$1,Conditions!$A:$CT,MATCH($B59&amp;"_b",Conditions!$S$1:$CT$1,0)+Conditions!$Q$2,FALSE),"")</f>
        <v>9.7962000847946687E-6</v>
      </c>
      <c r="R59" s="15">
        <f>IF(R23,R40*(VLOOKUP(R$1,Conditions!$A:$CT,MATCH($B59&amp;"_m1",Conditions!$S$1:$CT$1,0)+Conditions!$Q$2,FALSE)*R$19+R$18*VLOOKUP(R$1,Conditions!$A:$CT,MATCH($B59&amp;"_m2",Conditions!$S$1:$CT$1,0)+Conditions!$Q$2,FALSE))+VLOOKUP(R$1,Conditions!$A:$CT,MATCH($B59&amp;"_b",Conditions!$S$1:$CT$1,0)+Conditions!$Q$2,FALSE),"")</f>
        <v>9.7962000847946687E-6</v>
      </c>
      <c r="S59" s="15">
        <f>IF(S23,S40*(VLOOKUP(S$1,Conditions!$A:$CT,MATCH($B59&amp;"_m1",Conditions!$S$1:$CT$1,0)+Conditions!$Q$2,FALSE)*S$19+S$18*VLOOKUP(S$1,Conditions!$A:$CT,MATCH($B59&amp;"_m2",Conditions!$S$1:$CT$1,0)+Conditions!$Q$2,FALSE))+VLOOKUP(S$1,Conditions!$A:$CT,MATCH($B59&amp;"_b",Conditions!$S$1:$CT$1,0)+Conditions!$Q$2,FALSE),"")</f>
        <v>9.7962000847946687E-6</v>
      </c>
      <c r="T59" s="15">
        <f>IF(T23,T40*(VLOOKUP(T$1,Conditions!$A:$CT,MATCH($B59&amp;"_m1",Conditions!$S$1:$CT$1,0)+Conditions!$Q$2,FALSE)*T$19+T$18*VLOOKUP(T$1,Conditions!$A:$CT,MATCH($B59&amp;"_m2",Conditions!$S$1:$CT$1,0)+Conditions!$Q$2,FALSE))+VLOOKUP(T$1,Conditions!$A:$CT,MATCH($B59&amp;"_b",Conditions!$S$1:$CT$1,0)+Conditions!$Q$2,FALSE),"")</f>
        <v>9.7962000847946687E-6</v>
      </c>
      <c r="U59" s="15">
        <f>IF(U23,U40*(VLOOKUP(U$1,Conditions!$A:$CT,MATCH($B59&amp;"_m1",Conditions!$S$1:$CT$1,0)+Conditions!$Q$2,FALSE)*U$19+U$18*VLOOKUP(U$1,Conditions!$A:$CT,MATCH($B59&amp;"_m2",Conditions!$S$1:$CT$1,0)+Conditions!$Q$2,FALSE))+VLOOKUP(U$1,Conditions!$A:$CT,MATCH($B59&amp;"_b",Conditions!$S$1:$CT$1,0)+Conditions!$Q$2,FALSE),"")</f>
        <v>9.7962000847946687E-6</v>
      </c>
      <c r="V59" s="15">
        <f>IF(V23,V40*(VLOOKUP(V$1,Conditions!$A:$CT,MATCH($B59&amp;"_m1",Conditions!$S$1:$CT$1,0)+Conditions!$Q$2,FALSE)*V$19+V$18*VLOOKUP(V$1,Conditions!$A:$CT,MATCH($B59&amp;"_m2",Conditions!$S$1:$CT$1,0)+Conditions!$Q$2,FALSE))+VLOOKUP(V$1,Conditions!$A:$CT,MATCH($B59&amp;"_b",Conditions!$S$1:$CT$1,0)+Conditions!$Q$2,FALSE),"")</f>
        <v>9.7962000847946687E-6</v>
      </c>
      <c r="W59" s="15">
        <f>IF(W23,W40*(VLOOKUP(W$1,Conditions!$A:$CT,MATCH($B59&amp;"_m1",Conditions!$S$1:$CT$1,0)+Conditions!$Q$2,FALSE)*W$19+W$18*VLOOKUP(W$1,Conditions!$A:$CT,MATCH($B59&amp;"_m2",Conditions!$S$1:$CT$1,0)+Conditions!$Q$2,FALSE))+VLOOKUP(W$1,Conditions!$A:$CT,MATCH($B59&amp;"_b",Conditions!$S$1:$CT$1,0)+Conditions!$Q$2,FALSE),"")</f>
        <v>3.8241783907262038E-4</v>
      </c>
      <c r="X59" s="15">
        <f>IF(X23,X40*(VLOOKUP(X$1,Conditions!$A:$CT,MATCH($B59&amp;"_m1",Conditions!$S$1:$CT$1,0)+Conditions!$Q$2,FALSE)*X$19+X$18*VLOOKUP(X$1,Conditions!$A:$CT,MATCH($B59&amp;"_m2",Conditions!$S$1:$CT$1,0)+Conditions!$Q$2,FALSE))+VLOOKUP(X$1,Conditions!$A:$CT,MATCH($B59&amp;"_b",Conditions!$S$1:$CT$1,0)+Conditions!$Q$2,FALSE),"")</f>
        <v>3.750391927560298E-4</v>
      </c>
      <c r="Y59" s="15">
        <f>IF(Y23,Y40*(VLOOKUP(Y$1,Conditions!$A:$CT,MATCH($B59&amp;"_m1",Conditions!$S$1:$CT$1,0)+Conditions!$Q$2,FALSE)*Y$19+Y$18*VLOOKUP(Y$1,Conditions!$A:$CT,MATCH($B59&amp;"_m2",Conditions!$S$1:$CT$1,0)+Conditions!$Q$2,FALSE))+VLOOKUP(Y$1,Conditions!$A:$CT,MATCH($B59&amp;"_b",Conditions!$S$1:$CT$1,0)+Conditions!$Q$2,FALSE),"")</f>
        <v>4.1193242433898284E-4</v>
      </c>
      <c r="Z59" s="15">
        <f>IF(Z23,Z40*(VLOOKUP(Z$1,Conditions!$A:$CT,MATCH($B59&amp;"_m1",Conditions!$S$1:$CT$1,0)+Conditions!$Q$2,FALSE)*Z$19+Z$18*VLOOKUP(Z$1,Conditions!$A:$CT,MATCH($B59&amp;"_m2",Conditions!$S$1:$CT$1,0)+Conditions!$Q$2,FALSE))+VLOOKUP(Z$1,Conditions!$A:$CT,MATCH($B59&amp;"_b",Conditions!$S$1:$CT$1,0)+Conditions!$Q$2,FALSE),"")</f>
        <v>9.7962000847946687E-6</v>
      </c>
      <c r="AA59" s="15">
        <f>IF(AA23,AA40*(VLOOKUP(AA$1,Conditions!$A:$CT,MATCH($B59&amp;"_m1",Conditions!$S$1:$CT$1,0)+Conditions!$Q$2,FALSE)*AA$19+AA$18*VLOOKUP(AA$1,Conditions!$A:$CT,MATCH($B59&amp;"_m2",Conditions!$S$1:$CT$1,0)+Conditions!$Q$2,FALSE))+VLOOKUP(AA$1,Conditions!$A:$CT,MATCH($B59&amp;"_b",Conditions!$S$1:$CT$1,0)+Conditions!$Q$2,FALSE),"")</f>
        <v>9.7962000847946687E-6</v>
      </c>
      <c r="AB59" s="15">
        <f>IF(AB23,AB40*(VLOOKUP(AB$1,Conditions!$A:$CT,MATCH($B59&amp;"_m1",Conditions!$S$1:$CT$1,0)+Conditions!$Q$2,FALSE)*AB$19+AB$18*VLOOKUP(AB$1,Conditions!$A:$CT,MATCH($B59&amp;"_m2",Conditions!$S$1:$CT$1,0)+Conditions!$Q$2,FALSE))+VLOOKUP(AB$1,Conditions!$A:$CT,MATCH($B59&amp;"_b",Conditions!$S$1:$CT$1,0)+Conditions!$Q$2,FALSE),"")</f>
        <v>9.7962000847946687E-6</v>
      </c>
      <c r="AC59" s="15">
        <f>IF(AC23,AC40*(VLOOKUP(AC$1,Conditions!$A:$CT,MATCH($B59&amp;"_m1",Conditions!$S$1:$CT$1,0)+Conditions!$Q$2,FALSE)*AC$19+AC$18*VLOOKUP(AC$1,Conditions!$A:$CT,MATCH($B59&amp;"_m2",Conditions!$S$1:$CT$1,0)+Conditions!$Q$2,FALSE))+VLOOKUP(AC$1,Conditions!$A:$CT,MATCH($B59&amp;"_b",Conditions!$S$1:$CT$1,0)+Conditions!$Q$2,FALSE),"")</f>
        <v>9.7962000847946687E-6</v>
      </c>
      <c r="AD59" s="15">
        <f>IF(AD23,AD40*(VLOOKUP(AD$1,Conditions!$A:$CT,MATCH($B59&amp;"_m1",Conditions!$S$1:$CT$1,0)+Conditions!$Q$2,FALSE)*AD$19+AD$18*VLOOKUP(AD$1,Conditions!$A:$CT,MATCH($B59&amp;"_m2",Conditions!$S$1:$CT$1,0)+Conditions!$Q$2,FALSE))+VLOOKUP(AD$1,Conditions!$A:$CT,MATCH($B59&amp;"_b",Conditions!$S$1:$CT$1,0)+Conditions!$Q$2,FALSE),"")</f>
        <v>9.7962000847946687E-6</v>
      </c>
      <c r="AE59" s="15">
        <f>IF(AE23,AE40*(VLOOKUP(AE$1,Conditions!$A:$CT,MATCH($B59&amp;"_m1",Conditions!$S$1:$CT$1,0)+Conditions!$Q$2,FALSE)*AE$19+AE$18*VLOOKUP(AE$1,Conditions!$A:$CT,MATCH($B59&amp;"_m2",Conditions!$S$1:$CT$1,0)+Conditions!$Q$2,FALSE))+VLOOKUP(AE$1,Conditions!$A:$CT,MATCH($B59&amp;"_b",Conditions!$S$1:$CT$1,0)+Conditions!$Q$2,FALSE),"")</f>
        <v>9.7962000847946687E-6</v>
      </c>
      <c r="AF59" s="15">
        <f>IF(AF23,AF40*(VLOOKUP(AF$1,Conditions!$A:$CT,MATCH($B59&amp;"_m1",Conditions!$S$1:$CT$1,0)+Conditions!$Q$2,FALSE)*AF$19+AF$18*VLOOKUP(AF$1,Conditions!$A:$CT,MATCH($B59&amp;"_m2",Conditions!$S$1:$CT$1,0)+Conditions!$Q$2,FALSE))+VLOOKUP(AF$1,Conditions!$A:$CT,MATCH($B59&amp;"_b",Conditions!$S$1:$CT$1,0)+Conditions!$Q$2,FALSE),"")</f>
        <v>9.7962000847946687E-6</v>
      </c>
      <c r="AG59" s="15">
        <f>IF(AG23,AG40*(VLOOKUP(AG$1,Conditions!$A:$CT,MATCH($B59&amp;"_m1",Conditions!$S$1:$CT$1,0)+Conditions!$Q$2,FALSE)*AG$19+AG$18*VLOOKUP(AG$1,Conditions!$A:$CT,MATCH($B59&amp;"_m2",Conditions!$S$1:$CT$1,0)+Conditions!$Q$2,FALSE))+VLOOKUP(AG$1,Conditions!$A:$CT,MATCH($B59&amp;"_b",Conditions!$S$1:$CT$1,0)+Conditions!$Q$2,FALSE),"")</f>
        <v>9.7962000847946687E-6</v>
      </c>
      <c r="AH59" s="15">
        <f>IF(AH23,AH40*(VLOOKUP(AH$1,Conditions!$A:$CT,MATCH($B59&amp;"_m1",Conditions!$S$1:$CT$1,0)+Conditions!$Q$2,FALSE)*AH$19+AH$18*VLOOKUP(AH$1,Conditions!$A:$CT,MATCH($B59&amp;"_m2",Conditions!$S$1:$CT$1,0)+Conditions!$Q$2,FALSE))+VLOOKUP(AH$1,Conditions!$A:$CT,MATCH($B59&amp;"_b",Conditions!$S$1:$CT$1,0)+Conditions!$Q$2,FALSE),"")</f>
        <v>9.7962000847946687E-6</v>
      </c>
      <c r="AI59" s="15">
        <f>IF(AI23,AI40*(VLOOKUP(AI$1,Conditions!$A:$CT,MATCH($B59&amp;"_m1",Conditions!$S$1:$CT$1,0)+Conditions!$Q$2,FALSE)*AI$19+AI$18*VLOOKUP(AI$1,Conditions!$A:$CT,MATCH($B59&amp;"_m2",Conditions!$S$1:$CT$1,0)+Conditions!$Q$2,FALSE))+VLOOKUP(AI$1,Conditions!$A:$CT,MATCH($B59&amp;"_b",Conditions!$S$1:$CT$1,0)+Conditions!$Q$2,FALSE),"")</f>
        <v>9.7962000847946687E-6</v>
      </c>
      <c r="AJ59" s="15">
        <f>IF(AJ23,AJ40*(VLOOKUP(AJ$1,Conditions!$A:$CT,MATCH($B59&amp;"_m1",Conditions!$S$1:$CT$1,0)+Conditions!$Q$2,FALSE)*AJ$19+AJ$18*VLOOKUP(AJ$1,Conditions!$A:$CT,MATCH($B59&amp;"_m2",Conditions!$S$1:$CT$1,0)+Conditions!$Q$2,FALSE))+VLOOKUP(AJ$1,Conditions!$A:$CT,MATCH($B59&amp;"_b",Conditions!$S$1:$CT$1,0)+Conditions!$Q$2,FALSE),"")</f>
        <v>9.7962000847946687E-6</v>
      </c>
      <c r="AK59" s="15">
        <f>IF(AK23,AK40*(VLOOKUP(AK$1,Conditions!$A:$CT,MATCH($B59&amp;"_m1",Conditions!$S$1:$CT$1,0)+Conditions!$Q$2,FALSE)*AK$19+AK$18*VLOOKUP(AK$1,Conditions!$A:$CT,MATCH($B59&amp;"_m2",Conditions!$S$1:$CT$1,0)+Conditions!$Q$2,FALSE))+VLOOKUP(AK$1,Conditions!$A:$CT,MATCH($B59&amp;"_b",Conditions!$S$1:$CT$1,0)+Conditions!$Q$2,FALSE),"")</f>
        <v>9.7962000847946687E-6</v>
      </c>
      <c r="AL59" s="15">
        <f>IF(AL23,AL40*(VLOOKUP(AL$1,Conditions!$A:$CT,MATCH($B59&amp;"_m1",Conditions!$S$1:$CT$1,0)+Conditions!$Q$2,FALSE)*AL$19+AL$18*VLOOKUP(AL$1,Conditions!$A:$CT,MATCH($B59&amp;"_m2",Conditions!$S$1:$CT$1,0)+Conditions!$Q$2,FALSE))+VLOOKUP(AL$1,Conditions!$A:$CT,MATCH($B59&amp;"_b",Conditions!$S$1:$CT$1,0)+Conditions!$Q$2,FALSE),"")</f>
        <v>9.7962000847946687E-6</v>
      </c>
      <c r="AM59" s="15">
        <f>IF(AM23,AM40*(VLOOKUP(AM$1,Conditions!$A:$CT,MATCH($B59&amp;"_m1",Conditions!$S$1:$CT$1,0)+Conditions!$Q$2,FALSE)*AM$19+AM$18*VLOOKUP(AM$1,Conditions!$A:$CT,MATCH($B59&amp;"_m2",Conditions!$S$1:$CT$1,0)+Conditions!$Q$2,FALSE))+VLOOKUP(AM$1,Conditions!$A:$CT,MATCH($B59&amp;"_b",Conditions!$S$1:$CT$1,0)+Conditions!$Q$2,FALSE),"")</f>
        <v>9.7962000847946687E-6</v>
      </c>
      <c r="AN59" s="15">
        <f>IF(AN23,AN40*(VLOOKUP(AN$1,Conditions!$A:$CT,MATCH($B59&amp;"_m1",Conditions!$S$1:$CT$1,0)+Conditions!$Q$2,FALSE)*AN$19+AN$18*VLOOKUP(AN$1,Conditions!$A:$CT,MATCH($B59&amp;"_m2",Conditions!$S$1:$CT$1,0)+Conditions!$Q$2,FALSE))+VLOOKUP(AN$1,Conditions!$A:$CT,MATCH($B59&amp;"_b",Conditions!$S$1:$CT$1,0)+Conditions!$Q$2,FALSE),"")</f>
        <v>9.7962000847946687E-6</v>
      </c>
      <c r="AO59" s="15">
        <f>IF(AO23,AO40*(VLOOKUP(AO$1,Conditions!$A:$CT,MATCH($B59&amp;"_m1",Conditions!$S$1:$CT$1,0)+Conditions!$Q$2,FALSE)*AO$19+AO$18*VLOOKUP(AO$1,Conditions!$A:$CT,MATCH($B59&amp;"_m2",Conditions!$S$1:$CT$1,0)+Conditions!$Q$2,FALSE))+VLOOKUP(AO$1,Conditions!$A:$CT,MATCH($B59&amp;"_b",Conditions!$S$1:$CT$1,0)+Conditions!$Q$2,FALSE),"")</f>
        <v>9.7962000847946687E-6</v>
      </c>
      <c r="AP59" s="15">
        <f>IF(AP23,AP40*(VLOOKUP(AP$1,Conditions!$A:$CT,MATCH($B59&amp;"_m1",Conditions!$S$1:$CT$1,0)+Conditions!$Q$2,FALSE)*AP$19+AP$18*VLOOKUP(AP$1,Conditions!$A:$CT,MATCH($B59&amp;"_m2",Conditions!$S$1:$CT$1,0)+Conditions!$Q$2,FALSE))+VLOOKUP(AP$1,Conditions!$A:$CT,MATCH($B59&amp;"_b",Conditions!$S$1:$CT$1,0)+Conditions!$Q$2,FALSE),"")</f>
        <v>9.7962000847946687E-6</v>
      </c>
      <c r="AQ59" s="15">
        <f>IF(AQ23,AQ40*(VLOOKUP(AQ$1,Conditions!$A:$CT,MATCH($B59&amp;"_m1",Conditions!$S$1:$CT$1,0)+Conditions!$Q$2,FALSE)*AQ$19+AQ$18*VLOOKUP(AQ$1,Conditions!$A:$CT,MATCH($B59&amp;"_m2",Conditions!$S$1:$CT$1,0)+Conditions!$Q$2,FALSE))+VLOOKUP(AQ$1,Conditions!$A:$CT,MATCH($B59&amp;"_b",Conditions!$S$1:$CT$1,0)+Conditions!$Q$2,FALSE),"")</f>
        <v>9.7962000847946687E-6</v>
      </c>
      <c r="AR59" s="15">
        <f>IF(AR23,AR40*(VLOOKUP(AR$1,Conditions!$A:$CT,MATCH($B59&amp;"_m1",Conditions!$S$1:$CT$1,0)+Conditions!$Q$2,FALSE)*AR$19+AR$18*VLOOKUP(AR$1,Conditions!$A:$CT,MATCH($B59&amp;"_m2",Conditions!$S$1:$CT$1,0)+Conditions!$Q$2,FALSE))+VLOOKUP(AR$1,Conditions!$A:$CT,MATCH($B59&amp;"_b",Conditions!$S$1:$CT$1,0)+Conditions!$Q$2,FALSE),"")</f>
        <v>9.7962000847946687E-6</v>
      </c>
      <c r="AS59" s="15">
        <f>IF(AS23,AS40*(VLOOKUP(AS$1,Conditions!$A:$CT,MATCH($B59&amp;"_m1",Conditions!$S$1:$CT$1,0)+Conditions!$Q$2,FALSE)*AS$19+AS$18*VLOOKUP(AS$1,Conditions!$A:$CT,MATCH($B59&amp;"_m2",Conditions!$S$1:$CT$1,0)+Conditions!$Q$2,FALSE))+VLOOKUP(AS$1,Conditions!$A:$CT,MATCH($B59&amp;"_b",Conditions!$S$1:$CT$1,0)+Conditions!$Q$2,FALSE),"")</f>
        <v>9.7962000847946687E-6</v>
      </c>
      <c r="AT59" s="15">
        <f>IF(AT23,AT40*(VLOOKUP(AT$1,Conditions!$A:$CT,MATCH($B59&amp;"_m1",Conditions!$S$1:$CT$1,0)+Conditions!$Q$2,FALSE)*AT$19+AT$18*VLOOKUP(AT$1,Conditions!$A:$CT,MATCH($B59&amp;"_m2",Conditions!$S$1:$CT$1,0)+Conditions!$Q$2,FALSE))+VLOOKUP(AT$1,Conditions!$A:$CT,MATCH($B59&amp;"_b",Conditions!$S$1:$CT$1,0)+Conditions!$Q$2,FALSE),"")</f>
        <v>9.7962000847946687E-6</v>
      </c>
      <c r="AU59" s="15">
        <f>IF(AU23,AU40*(VLOOKUP(AU$1,Conditions!$A:$CT,MATCH($B59&amp;"_m1",Conditions!$S$1:$CT$1,0)+Conditions!$Q$2,FALSE)*AU$19+AU$18*VLOOKUP(AU$1,Conditions!$A:$CT,MATCH($B59&amp;"_m2",Conditions!$S$1:$CT$1,0)+Conditions!$Q$2,FALSE))+VLOOKUP(AU$1,Conditions!$A:$CT,MATCH($B59&amp;"_b",Conditions!$S$1:$CT$1,0)+Conditions!$Q$2,FALSE),"")</f>
        <v>9.7962000847946687E-6</v>
      </c>
      <c r="AV59" s="15">
        <f>IF(AV23,AV40*(VLOOKUP(AV$1,Conditions!$A:$CT,MATCH($B59&amp;"_m1",Conditions!$S$1:$CT$1,0)+Conditions!$Q$2,FALSE)*AV$19+AV$18*VLOOKUP(AV$1,Conditions!$A:$CT,MATCH($B59&amp;"_m2",Conditions!$S$1:$CT$1,0)+Conditions!$Q$2,FALSE))+VLOOKUP(AV$1,Conditions!$A:$CT,MATCH($B59&amp;"_b",Conditions!$S$1:$CT$1,0)+Conditions!$Q$2,FALSE),"")</f>
        <v>9.7962000847946687E-6</v>
      </c>
      <c r="AW59" s="15">
        <f>IF(AW23,AW40*(VLOOKUP(AW$1,Conditions!$A:$CT,MATCH($B59&amp;"_m1",Conditions!$S$1:$CT$1,0)+Conditions!$Q$2,FALSE)*AW$19+AW$18*VLOOKUP(AW$1,Conditions!$A:$CT,MATCH($B59&amp;"_m2",Conditions!$S$1:$CT$1,0)+Conditions!$Q$2,FALSE))+VLOOKUP(AW$1,Conditions!$A:$CT,MATCH($B59&amp;"_b",Conditions!$S$1:$CT$1,0)+Conditions!$Q$2,FALSE),"")</f>
        <v>9.7962000847946687E-6</v>
      </c>
      <c r="AX59" s="15">
        <f>IF(AX23,AX40*(VLOOKUP(AX$1,Conditions!$A:$CT,MATCH($B59&amp;"_m1",Conditions!$S$1:$CT$1,0)+Conditions!$Q$2,FALSE)*AX$19+AX$18*VLOOKUP(AX$1,Conditions!$A:$CT,MATCH($B59&amp;"_m2",Conditions!$S$1:$CT$1,0)+Conditions!$Q$2,FALSE))+VLOOKUP(AX$1,Conditions!$A:$CT,MATCH($B59&amp;"_b",Conditions!$S$1:$CT$1,0)+Conditions!$Q$2,FALSE),"")</f>
        <v>9.7962000847946687E-6</v>
      </c>
      <c r="AY59" s="15">
        <f>IF(AY23,AY40*(VLOOKUP(AY$1,Conditions!$A:$CT,MATCH($B59&amp;"_m1",Conditions!$S$1:$CT$1,0)+Conditions!$Q$2,FALSE)*AY$19+AY$18*VLOOKUP(AY$1,Conditions!$A:$CT,MATCH($B59&amp;"_m2",Conditions!$S$1:$CT$1,0)+Conditions!$Q$2,FALSE))+VLOOKUP(AY$1,Conditions!$A:$CT,MATCH($B59&amp;"_b",Conditions!$S$1:$CT$1,0)+Conditions!$Q$2,FALSE),"")</f>
        <v>9.7962000847946687E-6</v>
      </c>
    </row>
    <row r="60" spans="1:51" s="7" customFormat="1" x14ac:dyDescent="0.2">
      <c r="A60" s="8"/>
      <c r="B60" s="21" t="str">
        <f>CONCATENATE(B33,"_",$C$58)</f>
        <v>hydrogen_TCD</v>
      </c>
      <c r="C60" s="11">
        <v>0</v>
      </c>
      <c r="D60" s="11"/>
      <c r="E60" s="15" t="str">
        <f>IF(E33,E44*(VLOOKUP(E$1,Conditions!$A:$CT,MATCH($B60&amp;"_m1",Conditions!$S$1:$CT$1,0)+Conditions!$Q$2,FALSE)*E$19+E$18*VLOOKUP(E$1,Conditions!$A:$CT,MATCH($B60&amp;"_m2",Conditions!$S$1:$CT$1,0)+Conditions!$Q$2,FALSE))+VLOOKUP(E$1,Conditions!$A:$CT,MATCH($B60&amp;"_b",Conditions!$S$1:$CT$1,0)+Conditions!$Q$2,FALSE),"")</f>
        <v/>
      </c>
      <c r="F60" s="15" t="str">
        <f>IF(F33,F44*(VLOOKUP(F$1,Conditions!$A:$CT,MATCH($B60&amp;"_m1",Conditions!$S$1:$CT$1,0)+Conditions!$Q$2,FALSE)*F$19+F$18*VLOOKUP(F$1,Conditions!$A:$CT,MATCH($B60&amp;"_m2",Conditions!$S$1:$CT$1,0)+Conditions!$Q$2,FALSE))+VLOOKUP(F$1,Conditions!$A:$CT,MATCH($B60&amp;"_b",Conditions!$S$1:$CT$1,0)+Conditions!$Q$2,FALSE),"")</f>
        <v/>
      </c>
      <c r="G60" s="15" t="str">
        <f>IF(G33,G44*(VLOOKUP(G$1,Conditions!$A:$CT,MATCH($B60&amp;"_m1",Conditions!$S$1:$CT$1,0)+Conditions!$Q$2,FALSE)*G$19+G$18*VLOOKUP(G$1,Conditions!$A:$CT,MATCH($B60&amp;"_m2",Conditions!$S$1:$CT$1,0)+Conditions!$Q$2,FALSE))+VLOOKUP(G$1,Conditions!$A:$CT,MATCH($B60&amp;"_b",Conditions!$S$1:$CT$1,0)+Conditions!$Q$2,FALSE),"")</f>
        <v/>
      </c>
      <c r="H60" s="15" t="str">
        <f>IF(H33,H44*(VLOOKUP(H$1,Conditions!$A:$CT,MATCH($B60&amp;"_m1",Conditions!$S$1:$CT$1,0)+Conditions!$Q$2,FALSE)*H$19+H$18*VLOOKUP(H$1,Conditions!$A:$CT,MATCH($B60&amp;"_m2",Conditions!$S$1:$CT$1,0)+Conditions!$Q$2,FALSE))+VLOOKUP(H$1,Conditions!$A:$CT,MATCH($B60&amp;"_b",Conditions!$S$1:$CT$1,0)+Conditions!$Q$2,FALSE),"")</f>
        <v/>
      </c>
      <c r="I60" s="15" t="str">
        <f>IF(I33,I44*(VLOOKUP(I$1,Conditions!$A:$CT,MATCH($B60&amp;"_m1",Conditions!$S$1:$CT$1,0)+Conditions!$Q$2,FALSE)*I$19+I$18*VLOOKUP(I$1,Conditions!$A:$CT,MATCH($B60&amp;"_m2",Conditions!$S$1:$CT$1,0)+Conditions!$Q$2,FALSE))+VLOOKUP(I$1,Conditions!$A:$CT,MATCH($B60&amp;"_b",Conditions!$S$1:$CT$1,0)+Conditions!$Q$2,FALSE),"")</f>
        <v/>
      </c>
      <c r="J60" s="15" t="str">
        <f>IF(J33,J44*(VLOOKUP(J$1,Conditions!$A:$CT,MATCH($B60&amp;"_m1",Conditions!$S$1:$CT$1,0)+Conditions!$Q$2,FALSE)*J$19+J$18*VLOOKUP(J$1,Conditions!$A:$CT,MATCH($B60&amp;"_m2",Conditions!$S$1:$CT$1,0)+Conditions!$Q$2,FALSE))+VLOOKUP(J$1,Conditions!$A:$CT,MATCH($B60&amp;"_b",Conditions!$S$1:$CT$1,0)+Conditions!$Q$2,FALSE),"")</f>
        <v/>
      </c>
      <c r="K60" s="15" t="str">
        <f>IF(K33,K44*(VLOOKUP(K$1,Conditions!$A:$CT,MATCH($B60&amp;"_m1",Conditions!$S$1:$CT$1,0)+Conditions!$Q$2,FALSE)*K$19+K$18*VLOOKUP(K$1,Conditions!$A:$CT,MATCH($B60&amp;"_m2",Conditions!$S$1:$CT$1,0)+Conditions!$Q$2,FALSE))+VLOOKUP(K$1,Conditions!$A:$CT,MATCH($B60&amp;"_b",Conditions!$S$1:$CT$1,0)+Conditions!$Q$2,FALSE),"")</f>
        <v/>
      </c>
      <c r="L60" s="15" t="str">
        <f>IF(L33,L44*(VLOOKUP(L$1,Conditions!$A:$CT,MATCH($B60&amp;"_m1",Conditions!$S$1:$CT$1,0)+Conditions!$Q$2,FALSE)*L$19+L$18*VLOOKUP(L$1,Conditions!$A:$CT,MATCH($B60&amp;"_m2",Conditions!$S$1:$CT$1,0)+Conditions!$Q$2,FALSE))+VLOOKUP(L$1,Conditions!$A:$CT,MATCH($B60&amp;"_b",Conditions!$S$1:$CT$1,0)+Conditions!$Q$2,FALSE),"")</f>
        <v/>
      </c>
      <c r="M60" s="15" t="str">
        <f>IF(M33,M44*(VLOOKUP(M$1,Conditions!$A:$CT,MATCH($B60&amp;"_m1",Conditions!$S$1:$CT$1,0)+Conditions!$Q$2,FALSE)*M$19+M$18*VLOOKUP(M$1,Conditions!$A:$CT,MATCH($B60&amp;"_m2",Conditions!$S$1:$CT$1,0)+Conditions!$Q$2,FALSE))+VLOOKUP(M$1,Conditions!$A:$CT,MATCH($B60&amp;"_b",Conditions!$S$1:$CT$1,0)+Conditions!$Q$2,FALSE),"")</f>
        <v/>
      </c>
      <c r="N60" s="15" t="str">
        <f>IF(N33,N44*(VLOOKUP(N$1,Conditions!$A:$CT,MATCH($B60&amp;"_m1",Conditions!$S$1:$CT$1,0)+Conditions!$Q$2,FALSE)*N$19+N$18*VLOOKUP(N$1,Conditions!$A:$CT,MATCH($B60&amp;"_m2",Conditions!$S$1:$CT$1,0)+Conditions!$Q$2,FALSE))+VLOOKUP(N$1,Conditions!$A:$CT,MATCH($B60&amp;"_b",Conditions!$S$1:$CT$1,0)+Conditions!$Q$2,FALSE),"")</f>
        <v/>
      </c>
      <c r="O60" s="15" t="str">
        <f>IF(O33,O44*(VLOOKUP(O$1,Conditions!$A:$CT,MATCH($B60&amp;"_m1",Conditions!$S$1:$CT$1,0)+Conditions!$Q$2,FALSE)*O$19+O$18*VLOOKUP(O$1,Conditions!$A:$CT,MATCH($B60&amp;"_m2",Conditions!$S$1:$CT$1,0)+Conditions!$Q$2,FALSE))+VLOOKUP(O$1,Conditions!$A:$CT,MATCH($B60&amp;"_b",Conditions!$S$1:$CT$1,0)+Conditions!$Q$2,FALSE),"")</f>
        <v/>
      </c>
      <c r="P60" s="15" t="str">
        <f>IF(P33,P44*(VLOOKUP(P$1,Conditions!$A:$CT,MATCH($B60&amp;"_m1",Conditions!$S$1:$CT$1,0)+Conditions!$Q$2,FALSE)*P$19+P$18*VLOOKUP(P$1,Conditions!$A:$CT,MATCH($B60&amp;"_m2",Conditions!$S$1:$CT$1,0)+Conditions!$Q$2,FALSE))+VLOOKUP(P$1,Conditions!$A:$CT,MATCH($B60&amp;"_b",Conditions!$S$1:$CT$1,0)+Conditions!$Q$2,FALSE),"")</f>
        <v/>
      </c>
      <c r="Q60" s="15" t="str">
        <f>IF(Q33,Q44*(VLOOKUP(Q$1,Conditions!$A:$CT,MATCH($B60&amp;"_m1",Conditions!$S$1:$CT$1,0)+Conditions!$Q$2,FALSE)*Q$19+Q$18*VLOOKUP(Q$1,Conditions!$A:$CT,MATCH($B60&amp;"_m2",Conditions!$S$1:$CT$1,0)+Conditions!$Q$2,FALSE))+VLOOKUP(Q$1,Conditions!$A:$CT,MATCH($B60&amp;"_b",Conditions!$S$1:$CT$1,0)+Conditions!$Q$2,FALSE),"")</f>
        <v/>
      </c>
      <c r="R60" s="15" t="str">
        <f>IF(R33,R44*(VLOOKUP(R$1,Conditions!$A:$CT,MATCH($B60&amp;"_m1",Conditions!$S$1:$CT$1,0)+Conditions!$Q$2,FALSE)*R$19+R$18*VLOOKUP(R$1,Conditions!$A:$CT,MATCH($B60&amp;"_m2",Conditions!$S$1:$CT$1,0)+Conditions!$Q$2,FALSE))+VLOOKUP(R$1,Conditions!$A:$CT,MATCH($B60&amp;"_b",Conditions!$S$1:$CT$1,0)+Conditions!$Q$2,FALSE),"")</f>
        <v/>
      </c>
      <c r="S60" s="15" t="str">
        <f>IF(S33,S44*(VLOOKUP(S$1,Conditions!$A:$CT,MATCH($B60&amp;"_m1",Conditions!$S$1:$CT$1,0)+Conditions!$Q$2,FALSE)*S$19+S$18*VLOOKUP(S$1,Conditions!$A:$CT,MATCH($B60&amp;"_m2",Conditions!$S$1:$CT$1,0)+Conditions!$Q$2,FALSE))+VLOOKUP(S$1,Conditions!$A:$CT,MATCH($B60&amp;"_b",Conditions!$S$1:$CT$1,0)+Conditions!$Q$2,FALSE),"")</f>
        <v/>
      </c>
      <c r="T60" s="15" t="str">
        <f>IF(T33,T44*(VLOOKUP(T$1,Conditions!$A:$CT,MATCH($B60&amp;"_m1",Conditions!$S$1:$CT$1,0)+Conditions!$Q$2,FALSE)*T$19+T$18*VLOOKUP(T$1,Conditions!$A:$CT,MATCH($B60&amp;"_m2",Conditions!$S$1:$CT$1,0)+Conditions!$Q$2,FALSE))+VLOOKUP(T$1,Conditions!$A:$CT,MATCH($B60&amp;"_b",Conditions!$S$1:$CT$1,0)+Conditions!$Q$2,FALSE),"")</f>
        <v/>
      </c>
      <c r="U60" s="15" t="str">
        <f>IF(U33,U44*(VLOOKUP(U$1,Conditions!$A:$CT,MATCH($B60&amp;"_m1",Conditions!$S$1:$CT$1,0)+Conditions!$Q$2,FALSE)*U$19+U$18*VLOOKUP(U$1,Conditions!$A:$CT,MATCH($B60&amp;"_m2",Conditions!$S$1:$CT$1,0)+Conditions!$Q$2,FALSE))+VLOOKUP(U$1,Conditions!$A:$CT,MATCH($B60&amp;"_b",Conditions!$S$1:$CT$1,0)+Conditions!$Q$2,FALSE),"")</f>
        <v/>
      </c>
      <c r="V60" s="15" t="str">
        <f>IF(V33,V44*(VLOOKUP(V$1,Conditions!$A:$CT,MATCH($B60&amp;"_m1",Conditions!$S$1:$CT$1,0)+Conditions!$Q$2,FALSE)*V$19+V$18*VLOOKUP(V$1,Conditions!$A:$CT,MATCH($B60&amp;"_m2",Conditions!$S$1:$CT$1,0)+Conditions!$Q$2,FALSE))+VLOOKUP(V$1,Conditions!$A:$CT,MATCH($B60&amp;"_b",Conditions!$S$1:$CT$1,0)+Conditions!$Q$2,FALSE),"")</f>
        <v/>
      </c>
      <c r="W60" s="15">
        <f>IF(W33,W44*(VLOOKUP(W$1,Conditions!$A:$CT,MATCH($B60&amp;"_m1",Conditions!$S$1:$CT$1,0)+Conditions!$Q$2,FALSE)*W$19+W$18*VLOOKUP(W$1,Conditions!$A:$CT,MATCH($B60&amp;"_m2",Conditions!$S$1:$CT$1,0)+Conditions!$Q$2,FALSE))+VLOOKUP(W$1,Conditions!$A:$CT,MATCH($B60&amp;"_b",Conditions!$S$1:$CT$1,0)+Conditions!$Q$2,FALSE),"")</f>
        <v>1.8794714470649829E-3</v>
      </c>
      <c r="X60" s="15">
        <f>IF(X33,X44*(VLOOKUP(X$1,Conditions!$A:$CT,MATCH($B60&amp;"_m1",Conditions!$S$1:$CT$1,0)+Conditions!$Q$2,FALSE)*X$19+X$18*VLOOKUP(X$1,Conditions!$A:$CT,MATCH($B60&amp;"_m2",Conditions!$S$1:$CT$1,0)+Conditions!$Q$2,FALSE))+VLOOKUP(X$1,Conditions!$A:$CT,MATCH($B60&amp;"_b",Conditions!$S$1:$CT$1,0)+Conditions!$Q$2,FALSE),"")</f>
        <v>1.8902352259458916E-3</v>
      </c>
      <c r="Y60" s="15">
        <f>IF(Y33,Y44*(VLOOKUP(Y$1,Conditions!$A:$CT,MATCH($B60&amp;"_m1",Conditions!$S$1:$CT$1,0)+Conditions!$Q$2,FALSE)*Y$19+Y$18*VLOOKUP(Y$1,Conditions!$A:$CT,MATCH($B60&amp;"_m2",Conditions!$S$1:$CT$1,0)+Conditions!$Q$2,FALSE))+VLOOKUP(Y$1,Conditions!$A:$CT,MATCH($B60&amp;"_b",Conditions!$S$1:$CT$1,0)+Conditions!$Q$2,FALSE),"")</f>
        <v>2.0732194669213382E-3</v>
      </c>
      <c r="Z60" s="15" t="str">
        <f>IF(Z33,Z44*(VLOOKUP(Z$1,Conditions!$A:$CT,MATCH($B60&amp;"_m1",Conditions!$S$1:$CT$1,0)+Conditions!$Q$2,FALSE)*Z$19+Z$18*VLOOKUP(Z$1,Conditions!$A:$CT,MATCH($B60&amp;"_m2",Conditions!$S$1:$CT$1,0)+Conditions!$Q$2,FALSE))+VLOOKUP(Z$1,Conditions!$A:$CT,MATCH($B60&amp;"_b",Conditions!$S$1:$CT$1,0)+Conditions!$Q$2,FALSE),"")</f>
        <v/>
      </c>
      <c r="AA60" s="15" t="str">
        <f>IF(AA33,AA44*(VLOOKUP(AA$1,Conditions!$A:$CT,MATCH($B60&amp;"_m1",Conditions!$S$1:$CT$1,0)+Conditions!$Q$2,FALSE)*AA$19+AA$18*VLOOKUP(AA$1,Conditions!$A:$CT,MATCH($B60&amp;"_m2",Conditions!$S$1:$CT$1,0)+Conditions!$Q$2,FALSE))+VLOOKUP(AA$1,Conditions!$A:$CT,MATCH($B60&amp;"_b",Conditions!$S$1:$CT$1,0)+Conditions!$Q$2,FALSE),"")</f>
        <v/>
      </c>
      <c r="AB60" s="15" t="str">
        <f>IF(AB33,AB44*(VLOOKUP(AB$1,Conditions!$A:$CT,MATCH($B60&amp;"_m1",Conditions!$S$1:$CT$1,0)+Conditions!$Q$2,FALSE)*AB$19+AB$18*VLOOKUP(AB$1,Conditions!$A:$CT,MATCH($B60&amp;"_m2",Conditions!$S$1:$CT$1,0)+Conditions!$Q$2,FALSE))+VLOOKUP(AB$1,Conditions!$A:$CT,MATCH($B60&amp;"_b",Conditions!$S$1:$CT$1,0)+Conditions!$Q$2,FALSE),"")</f>
        <v/>
      </c>
      <c r="AC60" s="15" t="str">
        <f>IF(AC33,AC44*(VLOOKUP(AC$1,Conditions!$A:$CT,MATCH($B60&amp;"_m1",Conditions!$S$1:$CT$1,0)+Conditions!$Q$2,FALSE)*AC$19+AC$18*VLOOKUP(AC$1,Conditions!$A:$CT,MATCH($B60&amp;"_m2",Conditions!$S$1:$CT$1,0)+Conditions!$Q$2,FALSE))+VLOOKUP(AC$1,Conditions!$A:$CT,MATCH($B60&amp;"_b",Conditions!$S$1:$CT$1,0)+Conditions!$Q$2,FALSE),"")</f>
        <v/>
      </c>
      <c r="AD60" s="15" t="str">
        <f>IF(AD33,AD44*(VLOOKUP(AD$1,Conditions!$A:$CT,MATCH($B60&amp;"_m1",Conditions!$S$1:$CT$1,0)+Conditions!$Q$2,FALSE)*AD$19+AD$18*VLOOKUP(AD$1,Conditions!$A:$CT,MATCH($B60&amp;"_m2",Conditions!$S$1:$CT$1,0)+Conditions!$Q$2,FALSE))+VLOOKUP(AD$1,Conditions!$A:$CT,MATCH($B60&amp;"_b",Conditions!$S$1:$CT$1,0)+Conditions!$Q$2,FALSE),"")</f>
        <v/>
      </c>
      <c r="AE60" s="15" t="str">
        <f>IF(AE33,AE44*(VLOOKUP(AE$1,Conditions!$A:$CT,MATCH($B60&amp;"_m1",Conditions!$S$1:$CT$1,0)+Conditions!$Q$2,FALSE)*AE$19+AE$18*VLOOKUP(AE$1,Conditions!$A:$CT,MATCH($B60&amp;"_m2",Conditions!$S$1:$CT$1,0)+Conditions!$Q$2,FALSE))+VLOOKUP(AE$1,Conditions!$A:$CT,MATCH($B60&amp;"_b",Conditions!$S$1:$CT$1,0)+Conditions!$Q$2,FALSE),"")</f>
        <v/>
      </c>
      <c r="AF60" s="15" t="str">
        <f>IF(AF33,AF44*(VLOOKUP(AF$1,Conditions!$A:$CT,MATCH($B60&amp;"_m1",Conditions!$S$1:$CT$1,0)+Conditions!$Q$2,FALSE)*AF$19+AF$18*VLOOKUP(AF$1,Conditions!$A:$CT,MATCH($B60&amp;"_m2",Conditions!$S$1:$CT$1,0)+Conditions!$Q$2,FALSE))+VLOOKUP(AF$1,Conditions!$A:$CT,MATCH($B60&amp;"_b",Conditions!$S$1:$CT$1,0)+Conditions!$Q$2,FALSE),"")</f>
        <v/>
      </c>
      <c r="AG60" s="15" t="str">
        <f>IF(AG33,AG44*(VLOOKUP(AG$1,Conditions!$A:$CT,MATCH($B60&amp;"_m1",Conditions!$S$1:$CT$1,0)+Conditions!$Q$2,FALSE)*AG$19+AG$18*VLOOKUP(AG$1,Conditions!$A:$CT,MATCH($B60&amp;"_m2",Conditions!$S$1:$CT$1,0)+Conditions!$Q$2,FALSE))+VLOOKUP(AG$1,Conditions!$A:$CT,MATCH($B60&amp;"_b",Conditions!$S$1:$CT$1,0)+Conditions!$Q$2,FALSE),"")</f>
        <v/>
      </c>
      <c r="AH60" s="15" t="str">
        <f>IF(AH33,AH44*(VLOOKUP(AH$1,Conditions!$A:$CT,MATCH($B60&amp;"_m1",Conditions!$S$1:$CT$1,0)+Conditions!$Q$2,FALSE)*AH$19+AH$18*VLOOKUP(AH$1,Conditions!$A:$CT,MATCH($B60&amp;"_m2",Conditions!$S$1:$CT$1,0)+Conditions!$Q$2,FALSE))+VLOOKUP(AH$1,Conditions!$A:$CT,MATCH($B60&amp;"_b",Conditions!$S$1:$CT$1,0)+Conditions!$Q$2,FALSE),"")</f>
        <v/>
      </c>
      <c r="AI60" s="15" t="str">
        <f>IF(AI33,AI44*(VLOOKUP(AI$1,Conditions!$A:$CT,MATCH($B60&amp;"_m1",Conditions!$S$1:$CT$1,0)+Conditions!$Q$2,FALSE)*AI$19+AI$18*VLOOKUP(AI$1,Conditions!$A:$CT,MATCH($B60&amp;"_m2",Conditions!$S$1:$CT$1,0)+Conditions!$Q$2,FALSE))+VLOOKUP(AI$1,Conditions!$A:$CT,MATCH($B60&amp;"_b",Conditions!$S$1:$CT$1,0)+Conditions!$Q$2,FALSE),"")</f>
        <v/>
      </c>
      <c r="AJ60" s="15" t="str">
        <f>IF(AJ33,AJ44*(VLOOKUP(AJ$1,Conditions!$A:$CT,MATCH($B60&amp;"_m1",Conditions!$S$1:$CT$1,0)+Conditions!$Q$2,FALSE)*AJ$19+AJ$18*VLOOKUP(AJ$1,Conditions!$A:$CT,MATCH($B60&amp;"_m2",Conditions!$S$1:$CT$1,0)+Conditions!$Q$2,FALSE))+VLOOKUP(AJ$1,Conditions!$A:$CT,MATCH($B60&amp;"_b",Conditions!$S$1:$CT$1,0)+Conditions!$Q$2,FALSE),"")</f>
        <v/>
      </c>
      <c r="AK60" s="15" t="str">
        <f>IF(AK33,AK44*(VLOOKUP(AK$1,Conditions!$A:$CT,MATCH($B60&amp;"_m1",Conditions!$S$1:$CT$1,0)+Conditions!$Q$2,FALSE)*AK$19+AK$18*VLOOKUP(AK$1,Conditions!$A:$CT,MATCH($B60&amp;"_m2",Conditions!$S$1:$CT$1,0)+Conditions!$Q$2,FALSE))+VLOOKUP(AK$1,Conditions!$A:$CT,MATCH($B60&amp;"_b",Conditions!$S$1:$CT$1,0)+Conditions!$Q$2,FALSE),"")</f>
        <v/>
      </c>
      <c r="AL60" s="15" t="str">
        <f>IF(AL33,AL44*(VLOOKUP(AL$1,Conditions!$A:$CT,MATCH($B60&amp;"_m1",Conditions!$S$1:$CT$1,0)+Conditions!$Q$2,FALSE)*AL$19+AL$18*VLOOKUP(AL$1,Conditions!$A:$CT,MATCH($B60&amp;"_m2",Conditions!$S$1:$CT$1,0)+Conditions!$Q$2,FALSE))+VLOOKUP(AL$1,Conditions!$A:$CT,MATCH($B60&amp;"_b",Conditions!$S$1:$CT$1,0)+Conditions!$Q$2,FALSE),"")</f>
        <v/>
      </c>
      <c r="AM60" s="15" t="str">
        <f>IF(AM33,AM44*(VLOOKUP(AM$1,Conditions!$A:$CT,MATCH($B60&amp;"_m1",Conditions!$S$1:$CT$1,0)+Conditions!$Q$2,FALSE)*AM$19+AM$18*VLOOKUP(AM$1,Conditions!$A:$CT,MATCH($B60&amp;"_m2",Conditions!$S$1:$CT$1,0)+Conditions!$Q$2,FALSE))+VLOOKUP(AM$1,Conditions!$A:$CT,MATCH($B60&amp;"_b",Conditions!$S$1:$CT$1,0)+Conditions!$Q$2,FALSE),"")</f>
        <v/>
      </c>
      <c r="AN60" s="15" t="str">
        <f>IF(AN33,AN44*(VLOOKUP(AN$1,Conditions!$A:$CT,MATCH($B60&amp;"_m1",Conditions!$S$1:$CT$1,0)+Conditions!$Q$2,FALSE)*AN$19+AN$18*VLOOKUP(AN$1,Conditions!$A:$CT,MATCH($B60&amp;"_m2",Conditions!$S$1:$CT$1,0)+Conditions!$Q$2,FALSE))+VLOOKUP(AN$1,Conditions!$A:$CT,MATCH($B60&amp;"_b",Conditions!$S$1:$CT$1,0)+Conditions!$Q$2,FALSE),"")</f>
        <v/>
      </c>
      <c r="AO60" s="15" t="str">
        <f>IF(AO33,AO44*(VLOOKUP(AO$1,Conditions!$A:$CT,MATCH($B60&amp;"_m1",Conditions!$S$1:$CT$1,0)+Conditions!$Q$2,FALSE)*AO$19+AO$18*VLOOKUP(AO$1,Conditions!$A:$CT,MATCH($B60&amp;"_m2",Conditions!$S$1:$CT$1,0)+Conditions!$Q$2,FALSE))+VLOOKUP(AO$1,Conditions!$A:$CT,MATCH($B60&amp;"_b",Conditions!$S$1:$CT$1,0)+Conditions!$Q$2,FALSE),"")</f>
        <v/>
      </c>
      <c r="AP60" s="15" t="str">
        <f>IF(AP33,AP44*(VLOOKUP(AP$1,Conditions!$A:$CT,MATCH($B60&amp;"_m1",Conditions!$S$1:$CT$1,0)+Conditions!$Q$2,FALSE)*AP$19+AP$18*VLOOKUP(AP$1,Conditions!$A:$CT,MATCH($B60&amp;"_m2",Conditions!$S$1:$CT$1,0)+Conditions!$Q$2,FALSE))+VLOOKUP(AP$1,Conditions!$A:$CT,MATCH($B60&amp;"_b",Conditions!$S$1:$CT$1,0)+Conditions!$Q$2,FALSE),"")</f>
        <v/>
      </c>
      <c r="AQ60" s="15" t="str">
        <f>IF(AQ33,AQ44*(VLOOKUP(AQ$1,Conditions!$A:$CT,MATCH($B60&amp;"_m1",Conditions!$S$1:$CT$1,0)+Conditions!$Q$2,FALSE)*AQ$19+AQ$18*VLOOKUP(AQ$1,Conditions!$A:$CT,MATCH($B60&amp;"_m2",Conditions!$S$1:$CT$1,0)+Conditions!$Q$2,FALSE))+VLOOKUP(AQ$1,Conditions!$A:$CT,MATCH($B60&amp;"_b",Conditions!$S$1:$CT$1,0)+Conditions!$Q$2,FALSE),"")</f>
        <v/>
      </c>
      <c r="AR60" s="15" t="str">
        <f>IF(AR33,AR44*(VLOOKUP(AR$1,Conditions!$A:$CT,MATCH($B60&amp;"_m1",Conditions!$S$1:$CT$1,0)+Conditions!$Q$2,FALSE)*AR$19+AR$18*VLOOKUP(AR$1,Conditions!$A:$CT,MATCH($B60&amp;"_m2",Conditions!$S$1:$CT$1,0)+Conditions!$Q$2,FALSE))+VLOOKUP(AR$1,Conditions!$A:$CT,MATCH($B60&amp;"_b",Conditions!$S$1:$CT$1,0)+Conditions!$Q$2,FALSE),"")</f>
        <v/>
      </c>
      <c r="AS60" s="15" t="str">
        <f>IF(AS33,AS44*(VLOOKUP(AS$1,Conditions!$A:$CT,MATCH($B60&amp;"_m1",Conditions!$S$1:$CT$1,0)+Conditions!$Q$2,FALSE)*AS$19+AS$18*VLOOKUP(AS$1,Conditions!$A:$CT,MATCH($B60&amp;"_m2",Conditions!$S$1:$CT$1,0)+Conditions!$Q$2,FALSE))+VLOOKUP(AS$1,Conditions!$A:$CT,MATCH($B60&amp;"_b",Conditions!$S$1:$CT$1,0)+Conditions!$Q$2,FALSE),"")</f>
        <v/>
      </c>
      <c r="AT60" s="15" t="str">
        <f>IF(AT33,AT44*(VLOOKUP(AT$1,Conditions!$A:$CT,MATCH($B60&amp;"_m1",Conditions!$S$1:$CT$1,0)+Conditions!$Q$2,FALSE)*AT$19+AT$18*VLOOKUP(AT$1,Conditions!$A:$CT,MATCH($B60&amp;"_m2",Conditions!$S$1:$CT$1,0)+Conditions!$Q$2,FALSE))+VLOOKUP(AT$1,Conditions!$A:$CT,MATCH($B60&amp;"_b",Conditions!$S$1:$CT$1,0)+Conditions!$Q$2,FALSE),"")</f>
        <v/>
      </c>
      <c r="AU60" s="15" t="str">
        <f>IF(AU33,AU44*(VLOOKUP(AU$1,Conditions!$A:$CT,MATCH($B60&amp;"_m1",Conditions!$S$1:$CT$1,0)+Conditions!$Q$2,FALSE)*AU$19+AU$18*VLOOKUP(AU$1,Conditions!$A:$CT,MATCH($B60&amp;"_m2",Conditions!$S$1:$CT$1,0)+Conditions!$Q$2,FALSE))+VLOOKUP(AU$1,Conditions!$A:$CT,MATCH($B60&amp;"_b",Conditions!$S$1:$CT$1,0)+Conditions!$Q$2,FALSE),"")</f>
        <v/>
      </c>
      <c r="AV60" s="15" t="str">
        <f>IF(AV33,AV44*(VLOOKUP(AV$1,Conditions!$A:$CT,MATCH($B60&amp;"_m1",Conditions!$S$1:$CT$1,0)+Conditions!$Q$2,FALSE)*AV$19+AV$18*VLOOKUP(AV$1,Conditions!$A:$CT,MATCH($B60&amp;"_m2",Conditions!$S$1:$CT$1,0)+Conditions!$Q$2,FALSE))+VLOOKUP(AV$1,Conditions!$A:$CT,MATCH($B60&amp;"_b",Conditions!$S$1:$CT$1,0)+Conditions!$Q$2,FALSE),"")</f>
        <v/>
      </c>
      <c r="AW60" s="15" t="str">
        <f>IF(AW33,AW44*(VLOOKUP(AW$1,Conditions!$A:$CT,MATCH($B60&amp;"_m1",Conditions!$S$1:$CT$1,0)+Conditions!$Q$2,FALSE)*AW$19+AW$18*VLOOKUP(AW$1,Conditions!$A:$CT,MATCH($B60&amp;"_m2",Conditions!$S$1:$CT$1,0)+Conditions!$Q$2,FALSE))+VLOOKUP(AW$1,Conditions!$A:$CT,MATCH($B60&amp;"_b",Conditions!$S$1:$CT$1,0)+Conditions!$Q$2,FALSE),"")</f>
        <v/>
      </c>
      <c r="AX60" s="15" t="str">
        <f>IF(AX33,AX44*(VLOOKUP(AX$1,Conditions!$A:$CT,MATCH($B60&amp;"_m1",Conditions!$S$1:$CT$1,0)+Conditions!$Q$2,FALSE)*AX$19+AX$18*VLOOKUP(AX$1,Conditions!$A:$CT,MATCH($B60&amp;"_m2",Conditions!$S$1:$CT$1,0)+Conditions!$Q$2,FALSE))+VLOOKUP(AX$1,Conditions!$A:$CT,MATCH($B60&amp;"_b",Conditions!$S$1:$CT$1,0)+Conditions!$Q$2,FALSE),"")</f>
        <v/>
      </c>
      <c r="AY60" s="15" t="str">
        <f>IF(AY33,AY44*(VLOOKUP(AY$1,Conditions!$A:$CT,MATCH($B60&amp;"_m1",Conditions!$S$1:$CT$1,0)+Conditions!$Q$2,FALSE)*AY$19+AY$18*VLOOKUP(AY$1,Conditions!$A:$CT,MATCH($B60&amp;"_m2",Conditions!$S$1:$CT$1,0)+Conditions!$Q$2,FALSE))+VLOOKUP(AY$1,Conditions!$A:$CT,MATCH($B60&amp;"_b",Conditions!$S$1:$CT$1,0)+Conditions!$Q$2,FALSE),"")</f>
        <v/>
      </c>
    </row>
    <row r="61" spans="1:51" s="7" customFormat="1" x14ac:dyDescent="0.2">
      <c r="A61" s="8"/>
      <c r="B61" s="21" t="str">
        <f>CONCATENATE(B34,"_",$C$58)</f>
        <v>methane_TCD</v>
      </c>
      <c r="C61" s="11">
        <v>2</v>
      </c>
      <c r="D61" s="11"/>
      <c r="E61" s="15" t="str">
        <f>IF(E34,E45*(VLOOKUP(E$1,Conditions!$A:$CT,MATCH($B61&amp;"_m1",Conditions!$S$1:$CT$1,0)+Conditions!$Q$2,FALSE)*E$19+E$18*VLOOKUP(E$1,Conditions!$A:$CT,MATCH($B61&amp;"_m2",Conditions!$S$1:$CT$1,0)+Conditions!$Q$2,FALSE))+VLOOKUP(E$1,Conditions!$A:$CT,MATCH($B61&amp;"_b",Conditions!$S$1:$CT$1,0)+Conditions!$Q$2,FALSE),"")</f>
        <v/>
      </c>
      <c r="F61" s="15" t="str">
        <f>IF(F34,F45*(VLOOKUP(F$1,Conditions!$A:$CT,MATCH($B61&amp;"_m1",Conditions!$S$1:$CT$1,0)+Conditions!$Q$2,FALSE)*F$19+F$18*VLOOKUP(F$1,Conditions!$A:$CT,MATCH($B61&amp;"_m2",Conditions!$S$1:$CT$1,0)+Conditions!$Q$2,FALSE))+VLOOKUP(F$1,Conditions!$A:$CT,MATCH($B61&amp;"_b",Conditions!$S$1:$CT$1,0)+Conditions!$Q$2,FALSE),"")</f>
        <v/>
      </c>
      <c r="G61" s="15" t="str">
        <f>IF(G34,G45*(VLOOKUP(G$1,Conditions!$A:$CT,MATCH($B61&amp;"_m1",Conditions!$S$1:$CT$1,0)+Conditions!$Q$2,FALSE)*G$19+G$18*VLOOKUP(G$1,Conditions!$A:$CT,MATCH($B61&amp;"_m2",Conditions!$S$1:$CT$1,0)+Conditions!$Q$2,FALSE))+VLOOKUP(G$1,Conditions!$A:$CT,MATCH($B61&amp;"_b",Conditions!$S$1:$CT$1,0)+Conditions!$Q$2,FALSE),"")</f>
        <v/>
      </c>
      <c r="H61" s="15" t="str">
        <f>IF(H34,H45*(VLOOKUP(H$1,Conditions!$A:$CT,MATCH($B61&amp;"_m1",Conditions!$S$1:$CT$1,0)+Conditions!$Q$2,FALSE)*H$19+H$18*VLOOKUP(H$1,Conditions!$A:$CT,MATCH($B61&amp;"_m2",Conditions!$S$1:$CT$1,0)+Conditions!$Q$2,FALSE))+VLOOKUP(H$1,Conditions!$A:$CT,MATCH($B61&amp;"_b",Conditions!$S$1:$CT$1,0)+Conditions!$Q$2,FALSE),"")</f>
        <v/>
      </c>
      <c r="I61" s="15" t="str">
        <f>IF(I34,I45*(VLOOKUP(I$1,Conditions!$A:$CT,MATCH($B61&amp;"_m1",Conditions!$S$1:$CT$1,0)+Conditions!$Q$2,FALSE)*I$19+I$18*VLOOKUP(I$1,Conditions!$A:$CT,MATCH($B61&amp;"_m2",Conditions!$S$1:$CT$1,0)+Conditions!$Q$2,FALSE))+VLOOKUP(I$1,Conditions!$A:$CT,MATCH($B61&amp;"_b",Conditions!$S$1:$CT$1,0)+Conditions!$Q$2,FALSE),"")</f>
        <v/>
      </c>
      <c r="J61" s="15" t="str">
        <f>IF(J34,J45*(VLOOKUP(J$1,Conditions!$A:$CT,MATCH($B61&amp;"_m1",Conditions!$S$1:$CT$1,0)+Conditions!$Q$2,FALSE)*J$19+J$18*VLOOKUP(J$1,Conditions!$A:$CT,MATCH($B61&amp;"_m2",Conditions!$S$1:$CT$1,0)+Conditions!$Q$2,FALSE))+VLOOKUP(J$1,Conditions!$A:$CT,MATCH($B61&amp;"_b",Conditions!$S$1:$CT$1,0)+Conditions!$Q$2,FALSE),"")</f>
        <v/>
      </c>
      <c r="K61" s="15" t="str">
        <f>IF(K34,K45*(VLOOKUP(K$1,Conditions!$A:$CT,MATCH($B61&amp;"_m1",Conditions!$S$1:$CT$1,0)+Conditions!$Q$2,FALSE)*K$19+K$18*VLOOKUP(K$1,Conditions!$A:$CT,MATCH($B61&amp;"_m2",Conditions!$S$1:$CT$1,0)+Conditions!$Q$2,FALSE))+VLOOKUP(K$1,Conditions!$A:$CT,MATCH($B61&amp;"_b",Conditions!$S$1:$CT$1,0)+Conditions!$Q$2,FALSE),"")</f>
        <v/>
      </c>
      <c r="L61" s="15" t="str">
        <f>IF(L34,L45*(VLOOKUP(L$1,Conditions!$A:$CT,MATCH($B61&amp;"_m1",Conditions!$S$1:$CT$1,0)+Conditions!$Q$2,FALSE)*L$19+L$18*VLOOKUP(L$1,Conditions!$A:$CT,MATCH($B61&amp;"_m2",Conditions!$S$1:$CT$1,0)+Conditions!$Q$2,FALSE))+VLOOKUP(L$1,Conditions!$A:$CT,MATCH($B61&amp;"_b",Conditions!$S$1:$CT$1,0)+Conditions!$Q$2,FALSE),"")</f>
        <v/>
      </c>
      <c r="M61" s="15" t="str">
        <f>IF(M34,M45*(VLOOKUP(M$1,Conditions!$A:$CT,MATCH($B61&amp;"_m1",Conditions!$S$1:$CT$1,0)+Conditions!$Q$2,FALSE)*M$19+M$18*VLOOKUP(M$1,Conditions!$A:$CT,MATCH($B61&amp;"_m2",Conditions!$S$1:$CT$1,0)+Conditions!$Q$2,FALSE))+VLOOKUP(M$1,Conditions!$A:$CT,MATCH($B61&amp;"_b",Conditions!$S$1:$CT$1,0)+Conditions!$Q$2,FALSE),"")</f>
        <v/>
      </c>
      <c r="N61" s="15" t="str">
        <f>IF(N34,N45*(VLOOKUP(N$1,Conditions!$A:$CT,MATCH($B61&amp;"_m1",Conditions!$S$1:$CT$1,0)+Conditions!$Q$2,FALSE)*N$19+N$18*VLOOKUP(N$1,Conditions!$A:$CT,MATCH($B61&amp;"_m2",Conditions!$S$1:$CT$1,0)+Conditions!$Q$2,FALSE))+VLOOKUP(N$1,Conditions!$A:$CT,MATCH($B61&amp;"_b",Conditions!$S$1:$CT$1,0)+Conditions!$Q$2,FALSE),"")</f>
        <v/>
      </c>
      <c r="O61" s="15" t="str">
        <f>IF(O34,O45*(VLOOKUP(O$1,Conditions!$A:$CT,MATCH($B61&amp;"_m1",Conditions!$S$1:$CT$1,0)+Conditions!$Q$2,FALSE)*O$19+O$18*VLOOKUP(O$1,Conditions!$A:$CT,MATCH($B61&amp;"_m2",Conditions!$S$1:$CT$1,0)+Conditions!$Q$2,FALSE))+VLOOKUP(O$1,Conditions!$A:$CT,MATCH($B61&amp;"_b",Conditions!$S$1:$CT$1,0)+Conditions!$Q$2,FALSE),"")</f>
        <v/>
      </c>
      <c r="P61" s="15" t="str">
        <f>IF(P34,P45*(VLOOKUP(P$1,Conditions!$A:$CT,MATCH($B61&amp;"_m1",Conditions!$S$1:$CT$1,0)+Conditions!$Q$2,FALSE)*P$19+P$18*VLOOKUP(P$1,Conditions!$A:$CT,MATCH($B61&amp;"_m2",Conditions!$S$1:$CT$1,0)+Conditions!$Q$2,FALSE))+VLOOKUP(P$1,Conditions!$A:$CT,MATCH($B61&amp;"_b",Conditions!$S$1:$CT$1,0)+Conditions!$Q$2,FALSE),"")</f>
        <v/>
      </c>
      <c r="Q61" s="15" t="str">
        <f>IF(Q34,Q45*(VLOOKUP(Q$1,Conditions!$A:$CT,MATCH($B61&amp;"_m1",Conditions!$S$1:$CT$1,0)+Conditions!$Q$2,FALSE)*Q$19+Q$18*VLOOKUP(Q$1,Conditions!$A:$CT,MATCH($B61&amp;"_m2",Conditions!$S$1:$CT$1,0)+Conditions!$Q$2,FALSE))+VLOOKUP(Q$1,Conditions!$A:$CT,MATCH($B61&amp;"_b",Conditions!$S$1:$CT$1,0)+Conditions!$Q$2,FALSE),"")</f>
        <v/>
      </c>
      <c r="R61" s="15" t="str">
        <f>IF(R34,R45*(VLOOKUP(R$1,Conditions!$A:$CT,MATCH($B61&amp;"_m1",Conditions!$S$1:$CT$1,0)+Conditions!$Q$2,FALSE)*R$19+R$18*VLOOKUP(R$1,Conditions!$A:$CT,MATCH($B61&amp;"_m2",Conditions!$S$1:$CT$1,0)+Conditions!$Q$2,FALSE))+VLOOKUP(R$1,Conditions!$A:$CT,MATCH($B61&amp;"_b",Conditions!$S$1:$CT$1,0)+Conditions!$Q$2,FALSE),"")</f>
        <v/>
      </c>
      <c r="S61" s="15" t="str">
        <f>IF(S34,S45*(VLOOKUP(S$1,Conditions!$A:$CT,MATCH($B61&amp;"_m1",Conditions!$S$1:$CT$1,0)+Conditions!$Q$2,FALSE)*S$19+S$18*VLOOKUP(S$1,Conditions!$A:$CT,MATCH($B61&amp;"_m2",Conditions!$S$1:$CT$1,0)+Conditions!$Q$2,FALSE))+VLOOKUP(S$1,Conditions!$A:$CT,MATCH($B61&amp;"_b",Conditions!$S$1:$CT$1,0)+Conditions!$Q$2,FALSE),"")</f>
        <v/>
      </c>
      <c r="T61" s="15" t="str">
        <f>IF(T34,T45*(VLOOKUP(T$1,Conditions!$A:$CT,MATCH($B61&amp;"_m1",Conditions!$S$1:$CT$1,0)+Conditions!$Q$2,FALSE)*T$19+T$18*VLOOKUP(T$1,Conditions!$A:$CT,MATCH($B61&amp;"_m2",Conditions!$S$1:$CT$1,0)+Conditions!$Q$2,FALSE))+VLOOKUP(T$1,Conditions!$A:$CT,MATCH($B61&amp;"_b",Conditions!$S$1:$CT$1,0)+Conditions!$Q$2,FALSE),"")</f>
        <v/>
      </c>
      <c r="U61" s="15" t="str">
        <f>IF(U34,U45*(VLOOKUP(U$1,Conditions!$A:$CT,MATCH($B61&amp;"_m1",Conditions!$S$1:$CT$1,0)+Conditions!$Q$2,FALSE)*U$19+U$18*VLOOKUP(U$1,Conditions!$A:$CT,MATCH($B61&amp;"_m2",Conditions!$S$1:$CT$1,0)+Conditions!$Q$2,FALSE))+VLOOKUP(U$1,Conditions!$A:$CT,MATCH($B61&amp;"_b",Conditions!$S$1:$CT$1,0)+Conditions!$Q$2,FALSE),"")</f>
        <v/>
      </c>
      <c r="V61" s="15" t="str">
        <f>IF(V34,V45*(VLOOKUP(V$1,Conditions!$A:$CT,MATCH($B61&amp;"_m1",Conditions!$S$1:$CT$1,0)+Conditions!$Q$2,FALSE)*V$19+V$18*VLOOKUP(V$1,Conditions!$A:$CT,MATCH($B61&amp;"_m2",Conditions!$S$1:$CT$1,0)+Conditions!$Q$2,FALSE))+VLOOKUP(V$1,Conditions!$A:$CT,MATCH($B61&amp;"_b",Conditions!$S$1:$CT$1,0)+Conditions!$Q$2,FALSE),"")</f>
        <v/>
      </c>
      <c r="W61" s="15">
        <f>IF(W34,W45*(VLOOKUP(W$1,Conditions!$A:$CT,MATCH($B61&amp;"_m1",Conditions!$S$1:$CT$1,0)+Conditions!$Q$2,FALSE)*W$19+W$18*VLOOKUP(W$1,Conditions!$A:$CT,MATCH($B61&amp;"_m2",Conditions!$S$1:$CT$1,0)+Conditions!$Q$2,FALSE))+VLOOKUP(W$1,Conditions!$A:$CT,MATCH($B61&amp;"_b",Conditions!$S$1:$CT$1,0)+Conditions!$Q$2,FALSE),"")</f>
        <v>4.03768655577869E-6</v>
      </c>
      <c r="X61" s="15">
        <f>IF(X34,X45*(VLOOKUP(X$1,Conditions!$A:$CT,MATCH($B61&amp;"_m1",Conditions!$S$1:$CT$1,0)+Conditions!$Q$2,FALSE)*X$19+X$18*VLOOKUP(X$1,Conditions!$A:$CT,MATCH($B61&amp;"_m2",Conditions!$S$1:$CT$1,0)+Conditions!$Q$2,FALSE))+VLOOKUP(X$1,Conditions!$A:$CT,MATCH($B61&amp;"_b",Conditions!$S$1:$CT$1,0)+Conditions!$Q$2,FALSE),"")</f>
        <v>4.5081758704462019E-6</v>
      </c>
      <c r="Y61" s="15">
        <f>IF(Y34,Y45*(VLOOKUP(Y$1,Conditions!$A:$CT,MATCH($B61&amp;"_m1",Conditions!$S$1:$CT$1,0)+Conditions!$Q$2,FALSE)*Y$19+Y$18*VLOOKUP(Y$1,Conditions!$A:$CT,MATCH($B61&amp;"_m2",Conditions!$S$1:$CT$1,0)+Conditions!$Q$2,FALSE))+VLOOKUP(Y$1,Conditions!$A:$CT,MATCH($B61&amp;"_b",Conditions!$S$1:$CT$1,0)+Conditions!$Q$2,FALSE),"")</f>
        <v>5.3874509831035204E-6</v>
      </c>
      <c r="Z61" s="15" t="str">
        <f>IF(Z34,Z45*(VLOOKUP(Z$1,Conditions!$A:$CT,MATCH($B61&amp;"_m1",Conditions!$S$1:$CT$1,0)+Conditions!$Q$2,FALSE)*Z$19+Z$18*VLOOKUP(Z$1,Conditions!$A:$CT,MATCH($B61&amp;"_m2",Conditions!$S$1:$CT$1,0)+Conditions!$Q$2,FALSE))+VLOOKUP(Z$1,Conditions!$A:$CT,MATCH($B61&amp;"_b",Conditions!$S$1:$CT$1,0)+Conditions!$Q$2,FALSE),"")</f>
        <v/>
      </c>
      <c r="AA61" s="15" t="str">
        <f>IF(AA34,AA45*(VLOOKUP(AA$1,Conditions!$A:$CT,MATCH($B61&amp;"_m1",Conditions!$S$1:$CT$1,0)+Conditions!$Q$2,FALSE)*AA$19+AA$18*VLOOKUP(AA$1,Conditions!$A:$CT,MATCH($B61&amp;"_m2",Conditions!$S$1:$CT$1,0)+Conditions!$Q$2,FALSE))+VLOOKUP(AA$1,Conditions!$A:$CT,MATCH($B61&amp;"_b",Conditions!$S$1:$CT$1,0)+Conditions!$Q$2,FALSE),"")</f>
        <v/>
      </c>
      <c r="AB61" s="15" t="str">
        <f>IF(AB34,AB45*(VLOOKUP(AB$1,Conditions!$A:$CT,MATCH($B61&amp;"_m1",Conditions!$S$1:$CT$1,0)+Conditions!$Q$2,FALSE)*AB$19+AB$18*VLOOKUP(AB$1,Conditions!$A:$CT,MATCH($B61&amp;"_m2",Conditions!$S$1:$CT$1,0)+Conditions!$Q$2,FALSE))+VLOOKUP(AB$1,Conditions!$A:$CT,MATCH($B61&amp;"_b",Conditions!$S$1:$CT$1,0)+Conditions!$Q$2,FALSE),"")</f>
        <v/>
      </c>
      <c r="AC61" s="15" t="str">
        <f>IF(AC34,AC45*(VLOOKUP(AC$1,Conditions!$A:$CT,MATCH($B61&amp;"_m1",Conditions!$S$1:$CT$1,0)+Conditions!$Q$2,FALSE)*AC$19+AC$18*VLOOKUP(AC$1,Conditions!$A:$CT,MATCH($B61&amp;"_m2",Conditions!$S$1:$CT$1,0)+Conditions!$Q$2,FALSE))+VLOOKUP(AC$1,Conditions!$A:$CT,MATCH($B61&amp;"_b",Conditions!$S$1:$CT$1,0)+Conditions!$Q$2,FALSE),"")</f>
        <v/>
      </c>
      <c r="AD61" s="15" t="str">
        <f>IF(AD34,AD45*(VLOOKUP(AD$1,Conditions!$A:$CT,MATCH($B61&amp;"_m1",Conditions!$S$1:$CT$1,0)+Conditions!$Q$2,FALSE)*AD$19+AD$18*VLOOKUP(AD$1,Conditions!$A:$CT,MATCH($B61&amp;"_m2",Conditions!$S$1:$CT$1,0)+Conditions!$Q$2,FALSE))+VLOOKUP(AD$1,Conditions!$A:$CT,MATCH($B61&amp;"_b",Conditions!$S$1:$CT$1,0)+Conditions!$Q$2,FALSE),"")</f>
        <v/>
      </c>
      <c r="AE61" s="15" t="str">
        <f>IF(AE34,AE45*(VLOOKUP(AE$1,Conditions!$A:$CT,MATCH($B61&amp;"_m1",Conditions!$S$1:$CT$1,0)+Conditions!$Q$2,FALSE)*AE$19+AE$18*VLOOKUP(AE$1,Conditions!$A:$CT,MATCH($B61&amp;"_m2",Conditions!$S$1:$CT$1,0)+Conditions!$Q$2,FALSE))+VLOOKUP(AE$1,Conditions!$A:$CT,MATCH($B61&amp;"_b",Conditions!$S$1:$CT$1,0)+Conditions!$Q$2,FALSE),"")</f>
        <v/>
      </c>
      <c r="AF61" s="15" t="str">
        <f>IF(AF34,AF45*(VLOOKUP(AF$1,Conditions!$A:$CT,MATCH($B61&amp;"_m1",Conditions!$S$1:$CT$1,0)+Conditions!$Q$2,FALSE)*AF$19+AF$18*VLOOKUP(AF$1,Conditions!$A:$CT,MATCH($B61&amp;"_m2",Conditions!$S$1:$CT$1,0)+Conditions!$Q$2,FALSE))+VLOOKUP(AF$1,Conditions!$A:$CT,MATCH($B61&amp;"_b",Conditions!$S$1:$CT$1,0)+Conditions!$Q$2,FALSE),"")</f>
        <v/>
      </c>
      <c r="AG61" s="15" t="str">
        <f>IF(AG34,AG45*(VLOOKUP(AG$1,Conditions!$A:$CT,MATCH($B61&amp;"_m1",Conditions!$S$1:$CT$1,0)+Conditions!$Q$2,FALSE)*AG$19+AG$18*VLOOKUP(AG$1,Conditions!$A:$CT,MATCH($B61&amp;"_m2",Conditions!$S$1:$CT$1,0)+Conditions!$Q$2,FALSE))+VLOOKUP(AG$1,Conditions!$A:$CT,MATCH($B61&amp;"_b",Conditions!$S$1:$CT$1,0)+Conditions!$Q$2,FALSE),"")</f>
        <v/>
      </c>
      <c r="AH61" s="15" t="str">
        <f>IF(AH34,AH45*(VLOOKUP(AH$1,Conditions!$A:$CT,MATCH($B61&amp;"_m1",Conditions!$S$1:$CT$1,0)+Conditions!$Q$2,FALSE)*AH$19+AH$18*VLOOKUP(AH$1,Conditions!$A:$CT,MATCH($B61&amp;"_m2",Conditions!$S$1:$CT$1,0)+Conditions!$Q$2,FALSE))+VLOOKUP(AH$1,Conditions!$A:$CT,MATCH($B61&amp;"_b",Conditions!$S$1:$CT$1,0)+Conditions!$Q$2,FALSE),"")</f>
        <v/>
      </c>
      <c r="AI61" s="15" t="str">
        <f>IF(AI34,AI45*(VLOOKUP(AI$1,Conditions!$A:$CT,MATCH($B61&amp;"_m1",Conditions!$S$1:$CT$1,0)+Conditions!$Q$2,FALSE)*AI$19+AI$18*VLOOKUP(AI$1,Conditions!$A:$CT,MATCH($B61&amp;"_m2",Conditions!$S$1:$CT$1,0)+Conditions!$Q$2,FALSE))+VLOOKUP(AI$1,Conditions!$A:$CT,MATCH($B61&amp;"_b",Conditions!$S$1:$CT$1,0)+Conditions!$Q$2,FALSE),"")</f>
        <v/>
      </c>
      <c r="AJ61" s="15" t="str">
        <f>IF(AJ34,AJ45*(VLOOKUP(AJ$1,Conditions!$A:$CT,MATCH($B61&amp;"_m1",Conditions!$S$1:$CT$1,0)+Conditions!$Q$2,FALSE)*AJ$19+AJ$18*VLOOKUP(AJ$1,Conditions!$A:$CT,MATCH($B61&amp;"_m2",Conditions!$S$1:$CT$1,0)+Conditions!$Q$2,FALSE))+VLOOKUP(AJ$1,Conditions!$A:$CT,MATCH($B61&amp;"_b",Conditions!$S$1:$CT$1,0)+Conditions!$Q$2,FALSE),"")</f>
        <v/>
      </c>
      <c r="AK61" s="15" t="str">
        <f>IF(AK34,AK45*(VLOOKUP(AK$1,Conditions!$A:$CT,MATCH($B61&amp;"_m1",Conditions!$S$1:$CT$1,0)+Conditions!$Q$2,FALSE)*AK$19+AK$18*VLOOKUP(AK$1,Conditions!$A:$CT,MATCH($B61&amp;"_m2",Conditions!$S$1:$CT$1,0)+Conditions!$Q$2,FALSE))+VLOOKUP(AK$1,Conditions!$A:$CT,MATCH($B61&amp;"_b",Conditions!$S$1:$CT$1,0)+Conditions!$Q$2,FALSE),"")</f>
        <v/>
      </c>
      <c r="AL61" s="15" t="str">
        <f>IF(AL34,AL45*(VLOOKUP(AL$1,Conditions!$A:$CT,MATCH($B61&amp;"_m1",Conditions!$S$1:$CT$1,0)+Conditions!$Q$2,FALSE)*AL$19+AL$18*VLOOKUP(AL$1,Conditions!$A:$CT,MATCH($B61&amp;"_m2",Conditions!$S$1:$CT$1,0)+Conditions!$Q$2,FALSE))+VLOOKUP(AL$1,Conditions!$A:$CT,MATCH($B61&amp;"_b",Conditions!$S$1:$CT$1,0)+Conditions!$Q$2,FALSE),"")</f>
        <v/>
      </c>
      <c r="AM61" s="15" t="str">
        <f>IF(AM34,AM45*(VLOOKUP(AM$1,Conditions!$A:$CT,MATCH($B61&amp;"_m1",Conditions!$S$1:$CT$1,0)+Conditions!$Q$2,FALSE)*AM$19+AM$18*VLOOKUP(AM$1,Conditions!$A:$CT,MATCH($B61&amp;"_m2",Conditions!$S$1:$CT$1,0)+Conditions!$Q$2,FALSE))+VLOOKUP(AM$1,Conditions!$A:$CT,MATCH($B61&amp;"_b",Conditions!$S$1:$CT$1,0)+Conditions!$Q$2,FALSE),"")</f>
        <v/>
      </c>
      <c r="AN61" s="15" t="str">
        <f>IF(AN34,AN45*(VLOOKUP(AN$1,Conditions!$A:$CT,MATCH($B61&amp;"_m1",Conditions!$S$1:$CT$1,0)+Conditions!$Q$2,FALSE)*AN$19+AN$18*VLOOKUP(AN$1,Conditions!$A:$CT,MATCH($B61&amp;"_m2",Conditions!$S$1:$CT$1,0)+Conditions!$Q$2,FALSE))+VLOOKUP(AN$1,Conditions!$A:$CT,MATCH($B61&amp;"_b",Conditions!$S$1:$CT$1,0)+Conditions!$Q$2,FALSE),"")</f>
        <v/>
      </c>
      <c r="AO61" s="15" t="str">
        <f>IF(AO34,AO45*(VLOOKUP(AO$1,Conditions!$A:$CT,MATCH($B61&amp;"_m1",Conditions!$S$1:$CT$1,0)+Conditions!$Q$2,FALSE)*AO$19+AO$18*VLOOKUP(AO$1,Conditions!$A:$CT,MATCH($B61&amp;"_m2",Conditions!$S$1:$CT$1,0)+Conditions!$Q$2,FALSE))+VLOOKUP(AO$1,Conditions!$A:$CT,MATCH($B61&amp;"_b",Conditions!$S$1:$CT$1,0)+Conditions!$Q$2,FALSE),"")</f>
        <v/>
      </c>
      <c r="AP61" s="15" t="str">
        <f>IF(AP34,AP45*(VLOOKUP(AP$1,Conditions!$A:$CT,MATCH($B61&amp;"_m1",Conditions!$S$1:$CT$1,0)+Conditions!$Q$2,FALSE)*AP$19+AP$18*VLOOKUP(AP$1,Conditions!$A:$CT,MATCH($B61&amp;"_m2",Conditions!$S$1:$CT$1,0)+Conditions!$Q$2,FALSE))+VLOOKUP(AP$1,Conditions!$A:$CT,MATCH($B61&amp;"_b",Conditions!$S$1:$CT$1,0)+Conditions!$Q$2,FALSE),"")</f>
        <v/>
      </c>
      <c r="AQ61" s="15" t="str">
        <f>IF(AQ34,AQ45*(VLOOKUP(AQ$1,Conditions!$A:$CT,MATCH($B61&amp;"_m1",Conditions!$S$1:$CT$1,0)+Conditions!$Q$2,FALSE)*AQ$19+AQ$18*VLOOKUP(AQ$1,Conditions!$A:$CT,MATCH($B61&amp;"_m2",Conditions!$S$1:$CT$1,0)+Conditions!$Q$2,FALSE))+VLOOKUP(AQ$1,Conditions!$A:$CT,MATCH($B61&amp;"_b",Conditions!$S$1:$CT$1,0)+Conditions!$Q$2,FALSE),"")</f>
        <v/>
      </c>
      <c r="AR61" s="15" t="str">
        <f>IF(AR34,AR45*(VLOOKUP(AR$1,Conditions!$A:$CT,MATCH($B61&amp;"_m1",Conditions!$S$1:$CT$1,0)+Conditions!$Q$2,FALSE)*AR$19+AR$18*VLOOKUP(AR$1,Conditions!$A:$CT,MATCH($B61&amp;"_m2",Conditions!$S$1:$CT$1,0)+Conditions!$Q$2,FALSE))+VLOOKUP(AR$1,Conditions!$A:$CT,MATCH($B61&amp;"_b",Conditions!$S$1:$CT$1,0)+Conditions!$Q$2,FALSE),"")</f>
        <v/>
      </c>
      <c r="AS61" s="15" t="str">
        <f>IF(AS34,AS45*(VLOOKUP(AS$1,Conditions!$A:$CT,MATCH($B61&amp;"_m1",Conditions!$S$1:$CT$1,0)+Conditions!$Q$2,FALSE)*AS$19+AS$18*VLOOKUP(AS$1,Conditions!$A:$CT,MATCH($B61&amp;"_m2",Conditions!$S$1:$CT$1,0)+Conditions!$Q$2,FALSE))+VLOOKUP(AS$1,Conditions!$A:$CT,MATCH($B61&amp;"_b",Conditions!$S$1:$CT$1,0)+Conditions!$Q$2,FALSE),"")</f>
        <v/>
      </c>
      <c r="AT61" s="15" t="str">
        <f>IF(AT34,AT45*(VLOOKUP(AT$1,Conditions!$A:$CT,MATCH($B61&amp;"_m1",Conditions!$S$1:$CT$1,0)+Conditions!$Q$2,FALSE)*AT$19+AT$18*VLOOKUP(AT$1,Conditions!$A:$CT,MATCH($B61&amp;"_m2",Conditions!$S$1:$CT$1,0)+Conditions!$Q$2,FALSE))+VLOOKUP(AT$1,Conditions!$A:$CT,MATCH($B61&amp;"_b",Conditions!$S$1:$CT$1,0)+Conditions!$Q$2,FALSE),"")</f>
        <v/>
      </c>
      <c r="AU61" s="15" t="str">
        <f>IF(AU34,AU45*(VLOOKUP(AU$1,Conditions!$A:$CT,MATCH($B61&amp;"_m1",Conditions!$S$1:$CT$1,0)+Conditions!$Q$2,FALSE)*AU$19+AU$18*VLOOKUP(AU$1,Conditions!$A:$CT,MATCH($B61&amp;"_m2",Conditions!$S$1:$CT$1,0)+Conditions!$Q$2,FALSE))+VLOOKUP(AU$1,Conditions!$A:$CT,MATCH($B61&amp;"_b",Conditions!$S$1:$CT$1,0)+Conditions!$Q$2,FALSE),"")</f>
        <v/>
      </c>
      <c r="AV61" s="15" t="str">
        <f>IF(AV34,AV45*(VLOOKUP(AV$1,Conditions!$A:$CT,MATCH($B61&amp;"_m1",Conditions!$S$1:$CT$1,0)+Conditions!$Q$2,FALSE)*AV$19+AV$18*VLOOKUP(AV$1,Conditions!$A:$CT,MATCH($B61&amp;"_m2",Conditions!$S$1:$CT$1,0)+Conditions!$Q$2,FALSE))+VLOOKUP(AV$1,Conditions!$A:$CT,MATCH($B61&amp;"_b",Conditions!$S$1:$CT$1,0)+Conditions!$Q$2,FALSE),"")</f>
        <v/>
      </c>
      <c r="AW61" s="15" t="str">
        <f>IF(AW34,AW45*(VLOOKUP(AW$1,Conditions!$A:$CT,MATCH($B61&amp;"_m1",Conditions!$S$1:$CT$1,0)+Conditions!$Q$2,FALSE)*AW$19+AW$18*VLOOKUP(AW$1,Conditions!$A:$CT,MATCH($B61&amp;"_m2",Conditions!$S$1:$CT$1,0)+Conditions!$Q$2,FALSE))+VLOOKUP(AW$1,Conditions!$A:$CT,MATCH($B61&amp;"_b",Conditions!$S$1:$CT$1,0)+Conditions!$Q$2,FALSE),"")</f>
        <v/>
      </c>
      <c r="AX61" s="15" t="str">
        <f>IF(AX34,AX45*(VLOOKUP(AX$1,Conditions!$A:$CT,MATCH($B61&amp;"_m1",Conditions!$S$1:$CT$1,0)+Conditions!$Q$2,FALSE)*AX$19+AX$18*VLOOKUP(AX$1,Conditions!$A:$CT,MATCH($B61&amp;"_m2",Conditions!$S$1:$CT$1,0)+Conditions!$Q$2,FALSE))+VLOOKUP(AX$1,Conditions!$A:$CT,MATCH($B61&amp;"_b",Conditions!$S$1:$CT$1,0)+Conditions!$Q$2,FALSE),"")</f>
        <v/>
      </c>
      <c r="AY61" s="15" t="str">
        <f>IF(AY34,AY45*(VLOOKUP(AY$1,Conditions!$A:$CT,MATCH($B61&amp;"_m1",Conditions!$S$1:$CT$1,0)+Conditions!$Q$2,FALSE)*AY$19+AY$18*VLOOKUP(AY$1,Conditions!$A:$CT,MATCH($B61&amp;"_m2",Conditions!$S$1:$CT$1,0)+Conditions!$Q$2,FALSE))+VLOOKUP(AY$1,Conditions!$A:$CT,MATCH($B61&amp;"_b",Conditions!$S$1:$CT$1,0)+Conditions!$Q$2,FALSE),"")</f>
        <v/>
      </c>
    </row>
    <row r="62" spans="1:51" s="10" customFormat="1" x14ac:dyDescent="0.2">
      <c r="A62" s="9"/>
      <c r="B62" s="21" t="str">
        <f>CONCATENATE(B36,"_",$C$58)</f>
        <v>ethane_TCD</v>
      </c>
      <c r="C62" s="11">
        <v>2</v>
      </c>
      <c r="D62" s="11"/>
      <c r="E62" s="15" t="str">
        <f>IF(E36,E46*(VLOOKUP(E$1,Conditions!$A:$CT,MATCH($B62&amp;"_m1",Conditions!$S$1:$CT$1,0)+Conditions!$Q$2,FALSE)*E$19+E$18*VLOOKUP(E$1,Conditions!$A:$CT,MATCH($B62&amp;"_m2",Conditions!$S$1:$CT$1,0)+Conditions!$Q$2,FALSE))+VLOOKUP(E$1,Conditions!$A:$CT,MATCH($B62&amp;"_b",Conditions!$S$1:$CT$1,0)+Conditions!$Q$2,FALSE),"")</f>
        <v/>
      </c>
      <c r="F62" s="15" t="str">
        <f>IF(F36,F46*(VLOOKUP(F$1,Conditions!$A:$CT,MATCH($B62&amp;"_m1",Conditions!$S$1:$CT$1,0)+Conditions!$Q$2,FALSE)*F$19+F$18*VLOOKUP(F$1,Conditions!$A:$CT,MATCH($B62&amp;"_m2",Conditions!$S$1:$CT$1,0)+Conditions!$Q$2,FALSE))+VLOOKUP(F$1,Conditions!$A:$CT,MATCH($B62&amp;"_b",Conditions!$S$1:$CT$1,0)+Conditions!$Q$2,FALSE),"")</f>
        <v/>
      </c>
      <c r="G62" s="15" t="str">
        <f>IF(G36,G46*(VLOOKUP(G$1,Conditions!$A:$CT,MATCH($B62&amp;"_m1",Conditions!$S$1:$CT$1,0)+Conditions!$Q$2,FALSE)*G$19+G$18*VLOOKUP(G$1,Conditions!$A:$CT,MATCH($B62&amp;"_m2",Conditions!$S$1:$CT$1,0)+Conditions!$Q$2,FALSE))+VLOOKUP(G$1,Conditions!$A:$CT,MATCH($B62&amp;"_b",Conditions!$S$1:$CT$1,0)+Conditions!$Q$2,FALSE),"")</f>
        <v/>
      </c>
      <c r="H62" s="15" t="str">
        <f>IF(H36,H46*(VLOOKUP(H$1,Conditions!$A:$CT,MATCH($B62&amp;"_m1",Conditions!$S$1:$CT$1,0)+Conditions!$Q$2,FALSE)*H$19+H$18*VLOOKUP(H$1,Conditions!$A:$CT,MATCH($B62&amp;"_m2",Conditions!$S$1:$CT$1,0)+Conditions!$Q$2,FALSE))+VLOOKUP(H$1,Conditions!$A:$CT,MATCH($B62&amp;"_b",Conditions!$S$1:$CT$1,0)+Conditions!$Q$2,FALSE),"")</f>
        <v/>
      </c>
      <c r="I62" s="15" t="str">
        <f>IF(I36,I46*(VLOOKUP(I$1,Conditions!$A:$CT,MATCH($B62&amp;"_m1",Conditions!$S$1:$CT$1,0)+Conditions!$Q$2,FALSE)*I$19+I$18*VLOOKUP(I$1,Conditions!$A:$CT,MATCH($B62&amp;"_m2",Conditions!$S$1:$CT$1,0)+Conditions!$Q$2,FALSE))+VLOOKUP(I$1,Conditions!$A:$CT,MATCH($B62&amp;"_b",Conditions!$S$1:$CT$1,0)+Conditions!$Q$2,FALSE),"")</f>
        <v/>
      </c>
      <c r="J62" s="15" t="str">
        <f>IF(J36,J46*(VLOOKUP(J$1,Conditions!$A:$CT,MATCH($B62&amp;"_m1",Conditions!$S$1:$CT$1,0)+Conditions!$Q$2,FALSE)*J$19+J$18*VLOOKUP(J$1,Conditions!$A:$CT,MATCH($B62&amp;"_m2",Conditions!$S$1:$CT$1,0)+Conditions!$Q$2,FALSE))+VLOOKUP(J$1,Conditions!$A:$CT,MATCH($B62&amp;"_b",Conditions!$S$1:$CT$1,0)+Conditions!$Q$2,FALSE),"")</f>
        <v/>
      </c>
      <c r="K62" s="15" t="str">
        <f>IF(K36,K46*(VLOOKUP(K$1,Conditions!$A:$CT,MATCH($B62&amp;"_m1",Conditions!$S$1:$CT$1,0)+Conditions!$Q$2,FALSE)*K$19+K$18*VLOOKUP(K$1,Conditions!$A:$CT,MATCH($B62&amp;"_m2",Conditions!$S$1:$CT$1,0)+Conditions!$Q$2,FALSE))+VLOOKUP(K$1,Conditions!$A:$CT,MATCH($B62&amp;"_b",Conditions!$S$1:$CT$1,0)+Conditions!$Q$2,FALSE),"")</f>
        <v/>
      </c>
      <c r="L62" s="15" t="str">
        <f>IF(L36,L46*(VLOOKUP(L$1,Conditions!$A:$CT,MATCH($B62&amp;"_m1",Conditions!$S$1:$CT$1,0)+Conditions!$Q$2,FALSE)*L$19+L$18*VLOOKUP(L$1,Conditions!$A:$CT,MATCH($B62&amp;"_m2",Conditions!$S$1:$CT$1,0)+Conditions!$Q$2,FALSE))+VLOOKUP(L$1,Conditions!$A:$CT,MATCH($B62&amp;"_b",Conditions!$S$1:$CT$1,0)+Conditions!$Q$2,FALSE),"")</f>
        <v/>
      </c>
      <c r="M62" s="15" t="str">
        <f>IF(M36,M46*(VLOOKUP(M$1,Conditions!$A:$CT,MATCH($B62&amp;"_m1",Conditions!$S$1:$CT$1,0)+Conditions!$Q$2,FALSE)*M$19+M$18*VLOOKUP(M$1,Conditions!$A:$CT,MATCH($B62&amp;"_m2",Conditions!$S$1:$CT$1,0)+Conditions!$Q$2,FALSE))+VLOOKUP(M$1,Conditions!$A:$CT,MATCH($B62&amp;"_b",Conditions!$S$1:$CT$1,0)+Conditions!$Q$2,FALSE),"")</f>
        <v/>
      </c>
      <c r="N62" s="15" t="str">
        <f>IF(N36,N46*(VLOOKUP(N$1,Conditions!$A:$CT,MATCH($B62&amp;"_m1",Conditions!$S$1:$CT$1,0)+Conditions!$Q$2,FALSE)*N$19+N$18*VLOOKUP(N$1,Conditions!$A:$CT,MATCH($B62&amp;"_m2",Conditions!$S$1:$CT$1,0)+Conditions!$Q$2,FALSE))+VLOOKUP(N$1,Conditions!$A:$CT,MATCH($B62&amp;"_b",Conditions!$S$1:$CT$1,0)+Conditions!$Q$2,FALSE),"")</f>
        <v/>
      </c>
      <c r="O62" s="15" t="str">
        <f>IF(O36,O46*(VLOOKUP(O$1,Conditions!$A:$CT,MATCH($B62&amp;"_m1",Conditions!$S$1:$CT$1,0)+Conditions!$Q$2,FALSE)*O$19+O$18*VLOOKUP(O$1,Conditions!$A:$CT,MATCH($B62&amp;"_m2",Conditions!$S$1:$CT$1,0)+Conditions!$Q$2,FALSE))+VLOOKUP(O$1,Conditions!$A:$CT,MATCH($B62&amp;"_b",Conditions!$S$1:$CT$1,0)+Conditions!$Q$2,FALSE),"")</f>
        <v/>
      </c>
      <c r="P62" s="15" t="str">
        <f>IF(P36,P46*(VLOOKUP(P$1,Conditions!$A:$CT,MATCH($B62&amp;"_m1",Conditions!$S$1:$CT$1,0)+Conditions!$Q$2,FALSE)*P$19+P$18*VLOOKUP(P$1,Conditions!$A:$CT,MATCH($B62&amp;"_m2",Conditions!$S$1:$CT$1,0)+Conditions!$Q$2,FALSE))+VLOOKUP(P$1,Conditions!$A:$CT,MATCH($B62&amp;"_b",Conditions!$S$1:$CT$1,0)+Conditions!$Q$2,FALSE),"")</f>
        <v/>
      </c>
      <c r="Q62" s="15" t="str">
        <f>IF(Q36,Q46*(VLOOKUP(Q$1,Conditions!$A:$CT,MATCH($B62&amp;"_m1",Conditions!$S$1:$CT$1,0)+Conditions!$Q$2,FALSE)*Q$19+Q$18*VLOOKUP(Q$1,Conditions!$A:$CT,MATCH($B62&amp;"_m2",Conditions!$S$1:$CT$1,0)+Conditions!$Q$2,FALSE))+VLOOKUP(Q$1,Conditions!$A:$CT,MATCH($B62&amp;"_b",Conditions!$S$1:$CT$1,0)+Conditions!$Q$2,FALSE),"")</f>
        <v/>
      </c>
      <c r="R62" s="15" t="str">
        <f>IF(R36,R46*(VLOOKUP(R$1,Conditions!$A:$CT,MATCH($B62&amp;"_m1",Conditions!$S$1:$CT$1,0)+Conditions!$Q$2,FALSE)*R$19+R$18*VLOOKUP(R$1,Conditions!$A:$CT,MATCH($B62&amp;"_m2",Conditions!$S$1:$CT$1,0)+Conditions!$Q$2,FALSE))+VLOOKUP(R$1,Conditions!$A:$CT,MATCH($B62&amp;"_b",Conditions!$S$1:$CT$1,0)+Conditions!$Q$2,FALSE),"")</f>
        <v/>
      </c>
      <c r="S62" s="15" t="str">
        <f>IF(S36,S46*(VLOOKUP(S$1,Conditions!$A:$CT,MATCH($B62&amp;"_m1",Conditions!$S$1:$CT$1,0)+Conditions!$Q$2,FALSE)*S$19+S$18*VLOOKUP(S$1,Conditions!$A:$CT,MATCH($B62&amp;"_m2",Conditions!$S$1:$CT$1,0)+Conditions!$Q$2,FALSE))+VLOOKUP(S$1,Conditions!$A:$CT,MATCH($B62&amp;"_b",Conditions!$S$1:$CT$1,0)+Conditions!$Q$2,FALSE),"")</f>
        <v/>
      </c>
      <c r="T62" s="15" t="str">
        <f>IF(T36,T46*(VLOOKUP(T$1,Conditions!$A:$CT,MATCH($B62&amp;"_m1",Conditions!$S$1:$CT$1,0)+Conditions!$Q$2,FALSE)*T$19+T$18*VLOOKUP(T$1,Conditions!$A:$CT,MATCH($B62&amp;"_m2",Conditions!$S$1:$CT$1,0)+Conditions!$Q$2,FALSE))+VLOOKUP(T$1,Conditions!$A:$CT,MATCH($B62&amp;"_b",Conditions!$S$1:$CT$1,0)+Conditions!$Q$2,FALSE),"")</f>
        <v/>
      </c>
      <c r="U62" s="15" t="str">
        <f>IF(U36,U46*(VLOOKUP(U$1,Conditions!$A:$CT,MATCH($B62&amp;"_m1",Conditions!$S$1:$CT$1,0)+Conditions!$Q$2,FALSE)*U$19+U$18*VLOOKUP(U$1,Conditions!$A:$CT,MATCH($B62&amp;"_m2",Conditions!$S$1:$CT$1,0)+Conditions!$Q$2,FALSE))+VLOOKUP(U$1,Conditions!$A:$CT,MATCH($B62&amp;"_b",Conditions!$S$1:$CT$1,0)+Conditions!$Q$2,FALSE),"")</f>
        <v/>
      </c>
      <c r="V62" s="15" t="str">
        <f>IF(V36,V46*(VLOOKUP(V$1,Conditions!$A:$CT,MATCH($B62&amp;"_m1",Conditions!$S$1:$CT$1,0)+Conditions!$Q$2,FALSE)*V$19+V$18*VLOOKUP(V$1,Conditions!$A:$CT,MATCH($B62&amp;"_m2",Conditions!$S$1:$CT$1,0)+Conditions!$Q$2,FALSE))+VLOOKUP(V$1,Conditions!$A:$CT,MATCH($B62&amp;"_b",Conditions!$S$1:$CT$1,0)+Conditions!$Q$2,FALSE),"")</f>
        <v/>
      </c>
      <c r="W62" s="15">
        <f>IF(W36,W46*(VLOOKUP(W$1,Conditions!$A:$CT,MATCH($B62&amp;"_m1",Conditions!$S$1:$CT$1,0)+Conditions!$Q$2,FALSE)*W$19+W$18*VLOOKUP(W$1,Conditions!$A:$CT,MATCH($B62&amp;"_m2",Conditions!$S$1:$CT$1,0)+Conditions!$Q$2,FALSE))+VLOOKUP(W$1,Conditions!$A:$CT,MATCH($B62&amp;"_b",Conditions!$S$1:$CT$1,0)+Conditions!$Q$2,FALSE),"")</f>
        <v>2.9148726544091181E-6</v>
      </c>
      <c r="X62" s="15">
        <f>IF(X36,X46*(VLOOKUP(X$1,Conditions!$A:$CT,MATCH($B62&amp;"_m1",Conditions!$S$1:$CT$1,0)+Conditions!$Q$2,FALSE)*X$19+X$18*VLOOKUP(X$1,Conditions!$A:$CT,MATCH($B62&amp;"_m2",Conditions!$S$1:$CT$1,0)+Conditions!$Q$2,FALSE))+VLOOKUP(X$1,Conditions!$A:$CT,MATCH($B62&amp;"_b",Conditions!$S$1:$CT$1,0)+Conditions!$Q$2,FALSE),"")</f>
        <v>2.9339496663626228E-6</v>
      </c>
      <c r="Y62" s="15">
        <f>IF(Y36,Y46*(VLOOKUP(Y$1,Conditions!$A:$CT,MATCH($B62&amp;"_m1",Conditions!$S$1:$CT$1,0)+Conditions!$Q$2,FALSE)*Y$19+Y$18*VLOOKUP(Y$1,Conditions!$A:$CT,MATCH($B62&amp;"_m2",Conditions!$S$1:$CT$1,0)+Conditions!$Q$2,FALSE))+VLOOKUP(Y$1,Conditions!$A:$CT,MATCH($B62&amp;"_b",Conditions!$S$1:$CT$1,0)+Conditions!$Q$2,FALSE),"")</f>
        <v>2.9911807022231368E-6</v>
      </c>
      <c r="Z62" s="15" t="str">
        <f>IF(Z36,Z46*(VLOOKUP(Z$1,Conditions!$A:$CT,MATCH($B62&amp;"_m1",Conditions!$S$1:$CT$1,0)+Conditions!$Q$2,FALSE)*Z$19+Z$18*VLOOKUP(Z$1,Conditions!$A:$CT,MATCH($B62&amp;"_m2",Conditions!$S$1:$CT$1,0)+Conditions!$Q$2,FALSE))+VLOOKUP(Z$1,Conditions!$A:$CT,MATCH($B62&amp;"_b",Conditions!$S$1:$CT$1,0)+Conditions!$Q$2,FALSE),"")</f>
        <v/>
      </c>
      <c r="AA62" s="15" t="str">
        <f>IF(AA36,AA46*(VLOOKUP(AA$1,Conditions!$A:$CT,MATCH($B62&amp;"_m1",Conditions!$S$1:$CT$1,0)+Conditions!$Q$2,FALSE)*AA$19+AA$18*VLOOKUP(AA$1,Conditions!$A:$CT,MATCH($B62&amp;"_m2",Conditions!$S$1:$CT$1,0)+Conditions!$Q$2,FALSE))+VLOOKUP(AA$1,Conditions!$A:$CT,MATCH($B62&amp;"_b",Conditions!$S$1:$CT$1,0)+Conditions!$Q$2,FALSE),"")</f>
        <v/>
      </c>
      <c r="AB62" s="15" t="str">
        <f>IF(AB36,AB46*(VLOOKUP(AB$1,Conditions!$A:$CT,MATCH($B62&amp;"_m1",Conditions!$S$1:$CT$1,0)+Conditions!$Q$2,FALSE)*AB$19+AB$18*VLOOKUP(AB$1,Conditions!$A:$CT,MATCH($B62&amp;"_m2",Conditions!$S$1:$CT$1,0)+Conditions!$Q$2,FALSE))+VLOOKUP(AB$1,Conditions!$A:$CT,MATCH($B62&amp;"_b",Conditions!$S$1:$CT$1,0)+Conditions!$Q$2,FALSE),"")</f>
        <v/>
      </c>
      <c r="AC62" s="15" t="str">
        <f>IF(AC36,AC46*(VLOOKUP(AC$1,Conditions!$A:$CT,MATCH($B62&amp;"_m1",Conditions!$S$1:$CT$1,0)+Conditions!$Q$2,FALSE)*AC$19+AC$18*VLOOKUP(AC$1,Conditions!$A:$CT,MATCH($B62&amp;"_m2",Conditions!$S$1:$CT$1,0)+Conditions!$Q$2,FALSE))+VLOOKUP(AC$1,Conditions!$A:$CT,MATCH($B62&amp;"_b",Conditions!$S$1:$CT$1,0)+Conditions!$Q$2,FALSE),"")</f>
        <v/>
      </c>
      <c r="AD62" s="15" t="str">
        <f>IF(AD36,AD46*(VLOOKUP(AD$1,Conditions!$A:$CT,MATCH($B62&amp;"_m1",Conditions!$S$1:$CT$1,0)+Conditions!$Q$2,FALSE)*AD$19+AD$18*VLOOKUP(AD$1,Conditions!$A:$CT,MATCH($B62&amp;"_m2",Conditions!$S$1:$CT$1,0)+Conditions!$Q$2,FALSE))+VLOOKUP(AD$1,Conditions!$A:$CT,MATCH($B62&amp;"_b",Conditions!$S$1:$CT$1,0)+Conditions!$Q$2,FALSE),"")</f>
        <v/>
      </c>
      <c r="AE62" s="15" t="str">
        <f>IF(AE36,AE46*(VLOOKUP(AE$1,Conditions!$A:$CT,MATCH($B62&amp;"_m1",Conditions!$S$1:$CT$1,0)+Conditions!$Q$2,FALSE)*AE$19+AE$18*VLOOKUP(AE$1,Conditions!$A:$CT,MATCH($B62&amp;"_m2",Conditions!$S$1:$CT$1,0)+Conditions!$Q$2,FALSE))+VLOOKUP(AE$1,Conditions!$A:$CT,MATCH($B62&amp;"_b",Conditions!$S$1:$CT$1,0)+Conditions!$Q$2,FALSE),"")</f>
        <v/>
      </c>
      <c r="AF62" s="15" t="str">
        <f>IF(AF36,AF46*(VLOOKUP(AF$1,Conditions!$A:$CT,MATCH($B62&amp;"_m1",Conditions!$S$1:$CT$1,0)+Conditions!$Q$2,FALSE)*AF$19+AF$18*VLOOKUP(AF$1,Conditions!$A:$CT,MATCH($B62&amp;"_m2",Conditions!$S$1:$CT$1,0)+Conditions!$Q$2,FALSE))+VLOOKUP(AF$1,Conditions!$A:$CT,MATCH($B62&amp;"_b",Conditions!$S$1:$CT$1,0)+Conditions!$Q$2,FALSE),"")</f>
        <v/>
      </c>
      <c r="AG62" s="15" t="str">
        <f>IF(AG36,AG46*(VLOOKUP(AG$1,Conditions!$A:$CT,MATCH($B62&amp;"_m1",Conditions!$S$1:$CT$1,0)+Conditions!$Q$2,FALSE)*AG$19+AG$18*VLOOKUP(AG$1,Conditions!$A:$CT,MATCH($B62&amp;"_m2",Conditions!$S$1:$CT$1,0)+Conditions!$Q$2,FALSE))+VLOOKUP(AG$1,Conditions!$A:$CT,MATCH($B62&amp;"_b",Conditions!$S$1:$CT$1,0)+Conditions!$Q$2,FALSE),"")</f>
        <v/>
      </c>
      <c r="AH62" s="15" t="str">
        <f>IF(AH36,AH46*(VLOOKUP(AH$1,Conditions!$A:$CT,MATCH($B62&amp;"_m1",Conditions!$S$1:$CT$1,0)+Conditions!$Q$2,FALSE)*AH$19+AH$18*VLOOKUP(AH$1,Conditions!$A:$CT,MATCH($B62&amp;"_m2",Conditions!$S$1:$CT$1,0)+Conditions!$Q$2,FALSE))+VLOOKUP(AH$1,Conditions!$A:$CT,MATCH($B62&amp;"_b",Conditions!$S$1:$CT$1,0)+Conditions!$Q$2,FALSE),"")</f>
        <v/>
      </c>
      <c r="AI62" s="15" t="str">
        <f>IF(AI36,AI46*(VLOOKUP(AI$1,Conditions!$A:$CT,MATCH($B62&amp;"_m1",Conditions!$S$1:$CT$1,0)+Conditions!$Q$2,FALSE)*AI$19+AI$18*VLOOKUP(AI$1,Conditions!$A:$CT,MATCH($B62&amp;"_m2",Conditions!$S$1:$CT$1,0)+Conditions!$Q$2,FALSE))+VLOOKUP(AI$1,Conditions!$A:$CT,MATCH($B62&amp;"_b",Conditions!$S$1:$CT$1,0)+Conditions!$Q$2,FALSE),"")</f>
        <v/>
      </c>
      <c r="AJ62" s="15" t="str">
        <f>IF(AJ36,AJ46*(VLOOKUP(AJ$1,Conditions!$A:$CT,MATCH($B62&amp;"_m1",Conditions!$S$1:$CT$1,0)+Conditions!$Q$2,FALSE)*AJ$19+AJ$18*VLOOKUP(AJ$1,Conditions!$A:$CT,MATCH($B62&amp;"_m2",Conditions!$S$1:$CT$1,0)+Conditions!$Q$2,FALSE))+VLOOKUP(AJ$1,Conditions!$A:$CT,MATCH($B62&amp;"_b",Conditions!$S$1:$CT$1,0)+Conditions!$Q$2,FALSE),"")</f>
        <v/>
      </c>
      <c r="AK62" s="15" t="str">
        <f>IF(AK36,AK46*(VLOOKUP(AK$1,Conditions!$A:$CT,MATCH($B62&amp;"_m1",Conditions!$S$1:$CT$1,0)+Conditions!$Q$2,FALSE)*AK$19+AK$18*VLOOKUP(AK$1,Conditions!$A:$CT,MATCH($B62&amp;"_m2",Conditions!$S$1:$CT$1,0)+Conditions!$Q$2,FALSE))+VLOOKUP(AK$1,Conditions!$A:$CT,MATCH($B62&amp;"_b",Conditions!$S$1:$CT$1,0)+Conditions!$Q$2,FALSE),"")</f>
        <v/>
      </c>
      <c r="AL62" s="15" t="str">
        <f>IF(AL36,AL46*(VLOOKUP(AL$1,Conditions!$A:$CT,MATCH($B62&amp;"_m1",Conditions!$S$1:$CT$1,0)+Conditions!$Q$2,FALSE)*AL$19+AL$18*VLOOKUP(AL$1,Conditions!$A:$CT,MATCH($B62&amp;"_m2",Conditions!$S$1:$CT$1,0)+Conditions!$Q$2,FALSE))+VLOOKUP(AL$1,Conditions!$A:$CT,MATCH($B62&amp;"_b",Conditions!$S$1:$CT$1,0)+Conditions!$Q$2,FALSE),"")</f>
        <v/>
      </c>
      <c r="AM62" s="15" t="str">
        <f>IF(AM36,AM46*(VLOOKUP(AM$1,Conditions!$A:$CT,MATCH($B62&amp;"_m1",Conditions!$S$1:$CT$1,0)+Conditions!$Q$2,FALSE)*AM$19+AM$18*VLOOKUP(AM$1,Conditions!$A:$CT,MATCH($B62&amp;"_m2",Conditions!$S$1:$CT$1,0)+Conditions!$Q$2,FALSE))+VLOOKUP(AM$1,Conditions!$A:$CT,MATCH($B62&amp;"_b",Conditions!$S$1:$CT$1,0)+Conditions!$Q$2,FALSE),"")</f>
        <v/>
      </c>
      <c r="AN62" s="15" t="str">
        <f>IF(AN36,AN46*(VLOOKUP(AN$1,Conditions!$A:$CT,MATCH($B62&amp;"_m1",Conditions!$S$1:$CT$1,0)+Conditions!$Q$2,FALSE)*AN$19+AN$18*VLOOKUP(AN$1,Conditions!$A:$CT,MATCH($B62&amp;"_m2",Conditions!$S$1:$CT$1,0)+Conditions!$Q$2,FALSE))+VLOOKUP(AN$1,Conditions!$A:$CT,MATCH($B62&amp;"_b",Conditions!$S$1:$CT$1,0)+Conditions!$Q$2,FALSE),"")</f>
        <v/>
      </c>
      <c r="AO62" s="15" t="str">
        <f>IF(AO36,AO46*(VLOOKUP(AO$1,Conditions!$A:$CT,MATCH($B62&amp;"_m1",Conditions!$S$1:$CT$1,0)+Conditions!$Q$2,FALSE)*AO$19+AO$18*VLOOKUP(AO$1,Conditions!$A:$CT,MATCH($B62&amp;"_m2",Conditions!$S$1:$CT$1,0)+Conditions!$Q$2,FALSE))+VLOOKUP(AO$1,Conditions!$A:$CT,MATCH($B62&amp;"_b",Conditions!$S$1:$CT$1,0)+Conditions!$Q$2,FALSE),"")</f>
        <v/>
      </c>
      <c r="AP62" s="15" t="str">
        <f>IF(AP36,AP46*(VLOOKUP(AP$1,Conditions!$A:$CT,MATCH($B62&amp;"_m1",Conditions!$S$1:$CT$1,0)+Conditions!$Q$2,FALSE)*AP$19+AP$18*VLOOKUP(AP$1,Conditions!$A:$CT,MATCH($B62&amp;"_m2",Conditions!$S$1:$CT$1,0)+Conditions!$Q$2,FALSE))+VLOOKUP(AP$1,Conditions!$A:$CT,MATCH($B62&amp;"_b",Conditions!$S$1:$CT$1,0)+Conditions!$Q$2,FALSE),"")</f>
        <v/>
      </c>
      <c r="AQ62" s="15" t="str">
        <f>IF(AQ36,AQ46*(VLOOKUP(AQ$1,Conditions!$A:$CT,MATCH($B62&amp;"_m1",Conditions!$S$1:$CT$1,0)+Conditions!$Q$2,FALSE)*AQ$19+AQ$18*VLOOKUP(AQ$1,Conditions!$A:$CT,MATCH($B62&amp;"_m2",Conditions!$S$1:$CT$1,0)+Conditions!$Q$2,FALSE))+VLOOKUP(AQ$1,Conditions!$A:$CT,MATCH($B62&amp;"_b",Conditions!$S$1:$CT$1,0)+Conditions!$Q$2,FALSE),"")</f>
        <v/>
      </c>
      <c r="AR62" s="15" t="str">
        <f>IF(AR36,AR46*(VLOOKUP(AR$1,Conditions!$A:$CT,MATCH($B62&amp;"_m1",Conditions!$S$1:$CT$1,0)+Conditions!$Q$2,FALSE)*AR$19+AR$18*VLOOKUP(AR$1,Conditions!$A:$CT,MATCH($B62&amp;"_m2",Conditions!$S$1:$CT$1,0)+Conditions!$Q$2,FALSE))+VLOOKUP(AR$1,Conditions!$A:$CT,MATCH($B62&amp;"_b",Conditions!$S$1:$CT$1,0)+Conditions!$Q$2,FALSE),"")</f>
        <v/>
      </c>
      <c r="AS62" s="15" t="str">
        <f>IF(AS36,AS46*(VLOOKUP(AS$1,Conditions!$A:$CT,MATCH($B62&amp;"_m1",Conditions!$S$1:$CT$1,0)+Conditions!$Q$2,FALSE)*AS$19+AS$18*VLOOKUP(AS$1,Conditions!$A:$CT,MATCH($B62&amp;"_m2",Conditions!$S$1:$CT$1,0)+Conditions!$Q$2,FALSE))+VLOOKUP(AS$1,Conditions!$A:$CT,MATCH($B62&amp;"_b",Conditions!$S$1:$CT$1,0)+Conditions!$Q$2,FALSE),"")</f>
        <v/>
      </c>
      <c r="AT62" s="15" t="str">
        <f>IF(AT36,AT46*(VLOOKUP(AT$1,Conditions!$A:$CT,MATCH($B62&amp;"_m1",Conditions!$S$1:$CT$1,0)+Conditions!$Q$2,FALSE)*AT$19+AT$18*VLOOKUP(AT$1,Conditions!$A:$CT,MATCH($B62&amp;"_m2",Conditions!$S$1:$CT$1,0)+Conditions!$Q$2,FALSE))+VLOOKUP(AT$1,Conditions!$A:$CT,MATCH($B62&amp;"_b",Conditions!$S$1:$CT$1,0)+Conditions!$Q$2,FALSE),"")</f>
        <v/>
      </c>
      <c r="AU62" s="15" t="str">
        <f>IF(AU36,AU46*(VLOOKUP(AU$1,Conditions!$A:$CT,MATCH($B62&amp;"_m1",Conditions!$S$1:$CT$1,0)+Conditions!$Q$2,FALSE)*AU$19+AU$18*VLOOKUP(AU$1,Conditions!$A:$CT,MATCH($B62&amp;"_m2",Conditions!$S$1:$CT$1,0)+Conditions!$Q$2,FALSE))+VLOOKUP(AU$1,Conditions!$A:$CT,MATCH($B62&amp;"_b",Conditions!$S$1:$CT$1,0)+Conditions!$Q$2,FALSE),"")</f>
        <v/>
      </c>
      <c r="AV62" s="15" t="str">
        <f>IF(AV36,AV46*(VLOOKUP(AV$1,Conditions!$A:$CT,MATCH($B62&amp;"_m1",Conditions!$S$1:$CT$1,0)+Conditions!$Q$2,FALSE)*AV$19+AV$18*VLOOKUP(AV$1,Conditions!$A:$CT,MATCH($B62&amp;"_m2",Conditions!$S$1:$CT$1,0)+Conditions!$Q$2,FALSE))+VLOOKUP(AV$1,Conditions!$A:$CT,MATCH($B62&amp;"_b",Conditions!$S$1:$CT$1,0)+Conditions!$Q$2,FALSE),"")</f>
        <v/>
      </c>
      <c r="AW62" s="15" t="str">
        <f>IF(AW36,AW46*(VLOOKUP(AW$1,Conditions!$A:$CT,MATCH($B62&amp;"_m1",Conditions!$S$1:$CT$1,0)+Conditions!$Q$2,FALSE)*AW$19+AW$18*VLOOKUP(AW$1,Conditions!$A:$CT,MATCH($B62&amp;"_m2",Conditions!$S$1:$CT$1,0)+Conditions!$Q$2,FALSE))+VLOOKUP(AW$1,Conditions!$A:$CT,MATCH($B62&amp;"_b",Conditions!$S$1:$CT$1,0)+Conditions!$Q$2,FALSE),"")</f>
        <v/>
      </c>
      <c r="AX62" s="15" t="str">
        <f>IF(AX36,AX46*(VLOOKUP(AX$1,Conditions!$A:$CT,MATCH($B62&amp;"_m1",Conditions!$S$1:$CT$1,0)+Conditions!$Q$2,FALSE)*AX$19+AX$18*VLOOKUP(AX$1,Conditions!$A:$CT,MATCH($B62&amp;"_m2",Conditions!$S$1:$CT$1,0)+Conditions!$Q$2,FALSE))+VLOOKUP(AX$1,Conditions!$A:$CT,MATCH($B62&amp;"_b",Conditions!$S$1:$CT$1,0)+Conditions!$Q$2,FALSE),"")</f>
        <v/>
      </c>
      <c r="AY62" s="15" t="str">
        <f>IF(AY36,AY46*(VLOOKUP(AY$1,Conditions!$A:$CT,MATCH($B62&amp;"_m1",Conditions!$S$1:$CT$1,0)+Conditions!$Q$2,FALSE)*AY$19+AY$18*VLOOKUP(AY$1,Conditions!$A:$CT,MATCH($B62&amp;"_m2",Conditions!$S$1:$CT$1,0)+Conditions!$Q$2,FALSE))+VLOOKUP(AY$1,Conditions!$A:$CT,MATCH($B62&amp;"_b",Conditions!$S$1:$CT$1,0)+Conditions!$Q$2,FALSE),"")</f>
        <v/>
      </c>
    </row>
    <row r="63" spans="1:51" s="10" customFormat="1" x14ac:dyDescent="0.2">
      <c r="A63" s="9"/>
      <c r="B63" s="21" t="str">
        <f>CONCATENATE(B37,"_",$C$58)</f>
        <v>methanol_TCD</v>
      </c>
      <c r="C63" s="11">
        <v>4</v>
      </c>
      <c r="D63" s="11"/>
      <c r="E63" s="15" t="str">
        <f>IF(E37,E47*(VLOOKUP(E$1,Conditions!$A:$CT,MATCH($B63&amp;"_m1",Conditions!$S$1:$CT$1,0)+Conditions!$Q$2,FALSE)*E$19+E$18*VLOOKUP(E$1,Conditions!$A:$CT,MATCH($B63&amp;"_m2",Conditions!$S$1:$CT$1,0)+Conditions!$Q$2,FALSE))+VLOOKUP(E$1,Conditions!$A:$CT,MATCH($B63&amp;"_b",Conditions!$S$1:$CT$1,0)+Conditions!$Q$2,FALSE),"")</f>
        <v/>
      </c>
      <c r="F63" s="15" t="str">
        <f>IF(F37,F47*(VLOOKUP(F$1,Conditions!$A:$CT,MATCH($B63&amp;"_m1",Conditions!$S$1:$CT$1,0)+Conditions!$Q$2,FALSE)*F$19+F$18*VLOOKUP(F$1,Conditions!$A:$CT,MATCH($B63&amp;"_m2",Conditions!$S$1:$CT$1,0)+Conditions!$Q$2,FALSE))+VLOOKUP(F$1,Conditions!$A:$CT,MATCH($B63&amp;"_b",Conditions!$S$1:$CT$1,0)+Conditions!$Q$2,FALSE),"")</f>
        <v/>
      </c>
      <c r="G63" s="15" t="str">
        <f>IF(G37,G47*(VLOOKUP(G$1,Conditions!$A:$CT,MATCH($B63&amp;"_m1",Conditions!$S$1:$CT$1,0)+Conditions!$Q$2,FALSE)*G$19+G$18*VLOOKUP(G$1,Conditions!$A:$CT,MATCH($B63&amp;"_m2",Conditions!$S$1:$CT$1,0)+Conditions!$Q$2,FALSE))+VLOOKUP(G$1,Conditions!$A:$CT,MATCH($B63&amp;"_b",Conditions!$S$1:$CT$1,0)+Conditions!$Q$2,FALSE),"")</f>
        <v/>
      </c>
      <c r="H63" s="15" t="str">
        <f>IF(H37,H47*(VLOOKUP(H$1,Conditions!$A:$CT,MATCH($B63&amp;"_m1",Conditions!$S$1:$CT$1,0)+Conditions!$Q$2,FALSE)*H$19+H$18*VLOOKUP(H$1,Conditions!$A:$CT,MATCH($B63&amp;"_m2",Conditions!$S$1:$CT$1,0)+Conditions!$Q$2,FALSE))+VLOOKUP(H$1,Conditions!$A:$CT,MATCH($B63&amp;"_b",Conditions!$S$1:$CT$1,0)+Conditions!$Q$2,FALSE),"")</f>
        <v/>
      </c>
      <c r="I63" s="15" t="str">
        <f>IF(I37,I47*(VLOOKUP(I$1,Conditions!$A:$CT,MATCH($B63&amp;"_m1",Conditions!$S$1:$CT$1,0)+Conditions!$Q$2,FALSE)*I$19+I$18*VLOOKUP(I$1,Conditions!$A:$CT,MATCH($B63&amp;"_m2",Conditions!$S$1:$CT$1,0)+Conditions!$Q$2,FALSE))+VLOOKUP(I$1,Conditions!$A:$CT,MATCH($B63&amp;"_b",Conditions!$S$1:$CT$1,0)+Conditions!$Q$2,FALSE),"")</f>
        <v/>
      </c>
      <c r="J63" s="15" t="str">
        <f>IF(J37,J47*(VLOOKUP(J$1,Conditions!$A:$CT,MATCH($B63&amp;"_m1",Conditions!$S$1:$CT$1,0)+Conditions!$Q$2,FALSE)*J$19+J$18*VLOOKUP(J$1,Conditions!$A:$CT,MATCH($B63&amp;"_m2",Conditions!$S$1:$CT$1,0)+Conditions!$Q$2,FALSE))+VLOOKUP(J$1,Conditions!$A:$CT,MATCH($B63&amp;"_b",Conditions!$S$1:$CT$1,0)+Conditions!$Q$2,FALSE),"")</f>
        <v/>
      </c>
      <c r="K63" s="15" t="str">
        <f>IF(K37,K47*(VLOOKUP(K$1,Conditions!$A:$CT,MATCH($B63&amp;"_m1",Conditions!$S$1:$CT$1,0)+Conditions!$Q$2,FALSE)*K$19+K$18*VLOOKUP(K$1,Conditions!$A:$CT,MATCH($B63&amp;"_m2",Conditions!$S$1:$CT$1,0)+Conditions!$Q$2,FALSE))+VLOOKUP(K$1,Conditions!$A:$CT,MATCH($B63&amp;"_b",Conditions!$S$1:$CT$1,0)+Conditions!$Q$2,FALSE),"")</f>
        <v/>
      </c>
      <c r="L63" s="15" t="str">
        <f>IF(L37,L47*(VLOOKUP(L$1,Conditions!$A:$CT,MATCH($B63&amp;"_m1",Conditions!$S$1:$CT$1,0)+Conditions!$Q$2,FALSE)*L$19+L$18*VLOOKUP(L$1,Conditions!$A:$CT,MATCH($B63&amp;"_m2",Conditions!$S$1:$CT$1,0)+Conditions!$Q$2,FALSE))+VLOOKUP(L$1,Conditions!$A:$CT,MATCH($B63&amp;"_b",Conditions!$S$1:$CT$1,0)+Conditions!$Q$2,FALSE),"")</f>
        <v/>
      </c>
      <c r="M63" s="15" t="str">
        <f>IF(M37,M47*(VLOOKUP(M$1,Conditions!$A:$CT,MATCH($B63&amp;"_m1",Conditions!$S$1:$CT$1,0)+Conditions!$Q$2,FALSE)*M$19+M$18*VLOOKUP(M$1,Conditions!$A:$CT,MATCH($B63&amp;"_m2",Conditions!$S$1:$CT$1,0)+Conditions!$Q$2,FALSE))+VLOOKUP(M$1,Conditions!$A:$CT,MATCH($B63&amp;"_b",Conditions!$S$1:$CT$1,0)+Conditions!$Q$2,FALSE),"")</f>
        <v/>
      </c>
      <c r="N63" s="15" t="str">
        <f>IF(N37,N47*(VLOOKUP(N$1,Conditions!$A:$CT,MATCH($B63&amp;"_m1",Conditions!$S$1:$CT$1,0)+Conditions!$Q$2,FALSE)*N$19+N$18*VLOOKUP(N$1,Conditions!$A:$CT,MATCH($B63&amp;"_m2",Conditions!$S$1:$CT$1,0)+Conditions!$Q$2,FALSE))+VLOOKUP(N$1,Conditions!$A:$CT,MATCH($B63&amp;"_b",Conditions!$S$1:$CT$1,0)+Conditions!$Q$2,FALSE),"")</f>
        <v/>
      </c>
      <c r="O63" s="15" t="str">
        <f>IF(O37,O47*(VLOOKUP(O$1,Conditions!$A:$CT,MATCH($B63&amp;"_m1",Conditions!$S$1:$CT$1,0)+Conditions!$Q$2,FALSE)*O$19+O$18*VLOOKUP(O$1,Conditions!$A:$CT,MATCH($B63&amp;"_m2",Conditions!$S$1:$CT$1,0)+Conditions!$Q$2,FALSE))+VLOOKUP(O$1,Conditions!$A:$CT,MATCH($B63&amp;"_b",Conditions!$S$1:$CT$1,0)+Conditions!$Q$2,FALSE),"")</f>
        <v/>
      </c>
      <c r="P63" s="15" t="str">
        <f>IF(P37,P47*(VLOOKUP(P$1,Conditions!$A:$CT,MATCH($B63&amp;"_m1",Conditions!$S$1:$CT$1,0)+Conditions!$Q$2,FALSE)*P$19+P$18*VLOOKUP(P$1,Conditions!$A:$CT,MATCH($B63&amp;"_m2",Conditions!$S$1:$CT$1,0)+Conditions!$Q$2,FALSE))+VLOOKUP(P$1,Conditions!$A:$CT,MATCH($B63&amp;"_b",Conditions!$S$1:$CT$1,0)+Conditions!$Q$2,FALSE),"")</f>
        <v/>
      </c>
      <c r="Q63" s="15" t="str">
        <f>IF(Q37,Q47*(VLOOKUP(Q$1,Conditions!$A:$CT,MATCH($B63&amp;"_m1",Conditions!$S$1:$CT$1,0)+Conditions!$Q$2,FALSE)*Q$19+Q$18*VLOOKUP(Q$1,Conditions!$A:$CT,MATCH($B63&amp;"_m2",Conditions!$S$1:$CT$1,0)+Conditions!$Q$2,FALSE))+VLOOKUP(Q$1,Conditions!$A:$CT,MATCH($B63&amp;"_b",Conditions!$S$1:$CT$1,0)+Conditions!$Q$2,FALSE),"")</f>
        <v/>
      </c>
      <c r="R63" s="15" t="str">
        <f>IF(R37,R47*(VLOOKUP(R$1,Conditions!$A:$CT,MATCH($B63&amp;"_m1",Conditions!$S$1:$CT$1,0)+Conditions!$Q$2,FALSE)*R$19+R$18*VLOOKUP(R$1,Conditions!$A:$CT,MATCH($B63&amp;"_m2",Conditions!$S$1:$CT$1,0)+Conditions!$Q$2,FALSE))+VLOOKUP(R$1,Conditions!$A:$CT,MATCH($B63&amp;"_b",Conditions!$S$1:$CT$1,0)+Conditions!$Q$2,FALSE),"")</f>
        <v/>
      </c>
      <c r="S63" s="15" t="str">
        <f>IF(S37,S47*(VLOOKUP(S$1,Conditions!$A:$CT,MATCH($B63&amp;"_m1",Conditions!$S$1:$CT$1,0)+Conditions!$Q$2,FALSE)*S$19+S$18*VLOOKUP(S$1,Conditions!$A:$CT,MATCH($B63&amp;"_m2",Conditions!$S$1:$CT$1,0)+Conditions!$Q$2,FALSE))+VLOOKUP(S$1,Conditions!$A:$CT,MATCH($B63&amp;"_b",Conditions!$S$1:$CT$1,0)+Conditions!$Q$2,FALSE),"")</f>
        <v/>
      </c>
      <c r="T63" s="15" t="str">
        <f>IF(T37,T47*(VLOOKUP(T$1,Conditions!$A:$CT,MATCH($B63&amp;"_m1",Conditions!$S$1:$CT$1,0)+Conditions!$Q$2,FALSE)*T$19+T$18*VLOOKUP(T$1,Conditions!$A:$CT,MATCH($B63&amp;"_m2",Conditions!$S$1:$CT$1,0)+Conditions!$Q$2,FALSE))+VLOOKUP(T$1,Conditions!$A:$CT,MATCH($B63&amp;"_b",Conditions!$S$1:$CT$1,0)+Conditions!$Q$2,FALSE),"")</f>
        <v/>
      </c>
      <c r="U63" s="15" t="str">
        <f>IF(U37,U47*(VLOOKUP(U$1,Conditions!$A:$CT,MATCH($B63&amp;"_m1",Conditions!$S$1:$CT$1,0)+Conditions!$Q$2,FALSE)*U$19+U$18*VLOOKUP(U$1,Conditions!$A:$CT,MATCH($B63&amp;"_m2",Conditions!$S$1:$CT$1,0)+Conditions!$Q$2,FALSE))+VLOOKUP(U$1,Conditions!$A:$CT,MATCH($B63&amp;"_b",Conditions!$S$1:$CT$1,0)+Conditions!$Q$2,FALSE),"")</f>
        <v/>
      </c>
      <c r="V63" s="15" t="str">
        <f>IF(V37,V47*(VLOOKUP(V$1,Conditions!$A:$CT,MATCH($B63&amp;"_m1",Conditions!$S$1:$CT$1,0)+Conditions!$Q$2,FALSE)*V$19+V$18*VLOOKUP(V$1,Conditions!$A:$CT,MATCH($B63&amp;"_m2",Conditions!$S$1:$CT$1,0)+Conditions!$Q$2,FALSE))+VLOOKUP(V$1,Conditions!$A:$CT,MATCH($B63&amp;"_b",Conditions!$S$1:$CT$1,0)+Conditions!$Q$2,FALSE),"")</f>
        <v/>
      </c>
      <c r="W63" s="15">
        <f>IF(W37,W47*(VLOOKUP(W$1,Conditions!$A:$CT,MATCH($B63&amp;"_m1",Conditions!$S$1:$CT$1,0)+Conditions!$Q$2,FALSE)*W$19+W$18*VLOOKUP(W$1,Conditions!$A:$CT,MATCH($B63&amp;"_m2",Conditions!$S$1:$CT$1,0)+Conditions!$Q$2,FALSE))+VLOOKUP(W$1,Conditions!$A:$CT,MATCH($B63&amp;"_b",Conditions!$S$1:$CT$1,0)+Conditions!$Q$2,FALSE),"")</f>
        <v>7.2169952418694553E-6</v>
      </c>
      <c r="X63" s="15">
        <f>IF(X37,X47*(VLOOKUP(X$1,Conditions!$A:$CT,MATCH($B63&amp;"_m1",Conditions!$S$1:$CT$1,0)+Conditions!$Q$2,FALSE)*X$19+X$18*VLOOKUP(X$1,Conditions!$A:$CT,MATCH($B63&amp;"_m2",Conditions!$S$1:$CT$1,0)+Conditions!$Q$2,FALSE))+VLOOKUP(X$1,Conditions!$A:$CT,MATCH($B63&amp;"_b",Conditions!$S$1:$CT$1,0)+Conditions!$Q$2,FALSE),"")</f>
        <v>7.2169271968458999E-6</v>
      </c>
      <c r="Y63" s="15">
        <f>IF(Y37,Y47*(VLOOKUP(Y$1,Conditions!$A:$CT,MATCH($B63&amp;"_m1",Conditions!$S$1:$CT$1,0)+Conditions!$Q$2,FALSE)*Y$19+Y$18*VLOOKUP(Y$1,Conditions!$A:$CT,MATCH($B63&amp;"_m2",Conditions!$S$1:$CT$1,0)+Conditions!$Q$2,FALSE))+VLOOKUP(Y$1,Conditions!$A:$CT,MATCH($B63&amp;"_b",Conditions!$S$1:$CT$1,0)+Conditions!$Q$2,FALSE),"")</f>
        <v>7.3947288433964227E-6</v>
      </c>
      <c r="Z63" s="15" t="str">
        <f>IF(Z37,Z47*(VLOOKUP(Z$1,Conditions!$A:$CT,MATCH($B63&amp;"_m1",Conditions!$S$1:$CT$1,0)+Conditions!$Q$2,FALSE)*Z$19+Z$18*VLOOKUP(Z$1,Conditions!$A:$CT,MATCH($B63&amp;"_m2",Conditions!$S$1:$CT$1,0)+Conditions!$Q$2,FALSE))+VLOOKUP(Z$1,Conditions!$A:$CT,MATCH($B63&amp;"_b",Conditions!$S$1:$CT$1,0)+Conditions!$Q$2,FALSE),"")</f>
        <v/>
      </c>
      <c r="AA63" s="15" t="str">
        <f>IF(AA37,AA47*(VLOOKUP(AA$1,Conditions!$A:$CT,MATCH($B63&amp;"_m1",Conditions!$S$1:$CT$1,0)+Conditions!$Q$2,FALSE)*AA$19+AA$18*VLOOKUP(AA$1,Conditions!$A:$CT,MATCH($B63&amp;"_m2",Conditions!$S$1:$CT$1,0)+Conditions!$Q$2,FALSE))+VLOOKUP(AA$1,Conditions!$A:$CT,MATCH($B63&amp;"_b",Conditions!$S$1:$CT$1,0)+Conditions!$Q$2,FALSE),"")</f>
        <v/>
      </c>
      <c r="AB63" s="15" t="str">
        <f>IF(AB37,AB47*(VLOOKUP(AB$1,Conditions!$A:$CT,MATCH($B63&amp;"_m1",Conditions!$S$1:$CT$1,0)+Conditions!$Q$2,FALSE)*AB$19+AB$18*VLOOKUP(AB$1,Conditions!$A:$CT,MATCH($B63&amp;"_m2",Conditions!$S$1:$CT$1,0)+Conditions!$Q$2,FALSE))+VLOOKUP(AB$1,Conditions!$A:$CT,MATCH($B63&amp;"_b",Conditions!$S$1:$CT$1,0)+Conditions!$Q$2,FALSE),"")</f>
        <v/>
      </c>
      <c r="AC63" s="15" t="str">
        <f>IF(AC37,AC47*(VLOOKUP(AC$1,Conditions!$A:$CT,MATCH($B63&amp;"_m1",Conditions!$S$1:$CT$1,0)+Conditions!$Q$2,FALSE)*AC$19+AC$18*VLOOKUP(AC$1,Conditions!$A:$CT,MATCH($B63&amp;"_m2",Conditions!$S$1:$CT$1,0)+Conditions!$Q$2,FALSE))+VLOOKUP(AC$1,Conditions!$A:$CT,MATCH($B63&amp;"_b",Conditions!$S$1:$CT$1,0)+Conditions!$Q$2,FALSE),"")</f>
        <v/>
      </c>
      <c r="AD63" s="15" t="str">
        <f>IF(AD37,AD47*(VLOOKUP(AD$1,Conditions!$A:$CT,MATCH($B63&amp;"_m1",Conditions!$S$1:$CT$1,0)+Conditions!$Q$2,FALSE)*AD$19+AD$18*VLOOKUP(AD$1,Conditions!$A:$CT,MATCH($B63&amp;"_m2",Conditions!$S$1:$CT$1,0)+Conditions!$Q$2,FALSE))+VLOOKUP(AD$1,Conditions!$A:$CT,MATCH($B63&amp;"_b",Conditions!$S$1:$CT$1,0)+Conditions!$Q$2,FALSE),"")</f>
        <v/>
      </c>
      <c r="AE63" s="15" t="str">
        <f>IF(AE37,AE47*(VLOOKUP(AE$1,Conditions!$A:$CT,MATCH($B63&amp;"_m1",Conditions!$S$1:$CT$1,0)+Conditions!$Q$2,FALSE)*AE$19+AE$18*VLOOKUP(AE$1,Conditions!$A:$CT,MATCH($B63&amp;"_m2",Conditions!$S$1:$CT$1,0)+Conditions!$Q$2,FALSE))+VLOOKUP(AE$1,Conditions!$A:$CT,MATCH($B63&amp;"_b",Conditions!$S$1:$CT$1,0)+Conditions!$Q$2,FALSE),"")</f>
        <v/>
      </c>
      <c r="AF63" s="15" t="str">
        <f>IF(AF37,AF47*(VLOOKUP(AF$1,Conditions!$A:$CT,MATCH($B63&amp;"_m1",Conditions!$S$1:$CT$1,0)+Conditions!$Q$2,FALSE)*AF$19+AF$18*VLOOKUP(AF$1,Conditions!$A:$CT,MATCH($B63&amp;"_m2",Conditions!$S$1:$CT$1,0)+Conditions!$Q$2,FALSE))+VLOOKUP(AF$1,Conditions!$A:$CT,MATCH($B63&amp;"_b",Conditions!$S$1:$CT$1,0)+Conditions!$Q$2,FALSE),"")</f>
        <v/>
      </c>
      <c r="AG63" s="15" t="str">
        <f>IF(AG37,AG47*(VLOOKUP(AG$1,Conditions!$A:$CT,MATCH($B63&amp;"_m1",Conditions!$S$1:$CT$1,0)+Conditions!$Q$2,FALSE)*AG$19+AG$18*VLOOKUP(AG$1,Conditions!$A:$CT,MATCH($B63&amp;"_m2",Conditions!$S$1:$CT$1,0)+Conditions!$Q$2,FALSE))+VLOOKUP(AG$1,Conditions!$A:$CT,MATCH($B63&amp;"_b",Conditions!$S$1:$CT$1,0)+Conditions!$Q$2,FALSE),"")</f>
        <v/>
      </c>
      <c r="AH63" s="15" t="str">
        <f>IF(AH37,AH47*(VLOOKUP(AH$1,Conditions!$A:$CT,MATCH($B63&amp;"_m1",Conditions!$S$1:$CT$1,0)+Conditions!$Q$2,FALSE)*AH$19+AH$18*VLOOKUP(AH$1,Conditions!$A:$CT,MATCH($B63&amp;"_m2",Conditions!$S$1:$CT$1,0)+Conditions!$Q$2,FALSE))+VLOOKUP(AH$1,Conditions!$A:$CT,MATCH($B63&amp;"_b",Conditions!$S$1:$CT$1,0)+Conditions!$Q$2,FALSE),"")</f>
        <v/>
      </c>
      <c r="AI63" s="15" t="str">
        <f>IF(AI37,AI47*(VLOOKUP(AI$1,Conditions!$A:$CT,MATCH($B63&amp;"_m1",Conditions!$S$1:$CT$1,0)+Conditions!$Q$2,FALSE)*AI$19+AI$18*VLOOKUP(AI$1,Conditions!$A:$CT,MATCH($B63&amp;"_m2",Conditions!$S$1:$CT$1,0)+Conditions!$Q$2,FALSE))+VLOOKUP(AI$1,Conditions!$A:$CT,MATCH($B63&amp;"_b",Conditions!$S$1:$CT$1,0)+Conditions!$Q$2,FALSE),"")</f>
        <v/>
      </c>
      <c r="AJ63" s="15" t="str">
        <f>IF(AJ37,AJ47*(VLOOKUP(AJ$1,Conditions!$A:$CT,MATCH($B63&amp;"_m1",Conditions!$S$1:$CT$1,0)+Conditions!$Q$2,FALSE)*AJ$19+AJ$18*VLOOKUP(AJ$1,Conditions!$A:$CT,MATCH($B63&amp;"_m2",Conditions!$S$1:$CT$1,0)+Conditions!$Q$2,FALSE))+VLOOKUP(AJ$1,Conditions!$A:$CT,MATCH($B63&amp;"_b",Conditions!$S$1:$CT$1,0)+Conditions!$Q$2,FALSE),"")</f>
        <v/>
      </c>
      <c r="AK63" s="15" t="str">
        <f>IF(AK37,AK47*(VLOOKUP(AK$1,Conditions!$A:$CT,MATCH($B63&amp;"_m1",Conditions!$S$1:$CT$1,0)+Conditions!$Q$2,FALSE)*AK$19+AK$18*VLOOKUP(AK$1,Conditions!$A:$CT,MATCH($B63&amp;"_m2",Conditions!$S$1:$CT$1,0)+Conditions!$Q$2,FALSE))+VLOOKUP(AK$1,Conditions!$A:$CT,MATCH($B63&amp;"_b",Conditions!$S$1:$CT$1,0)+Conditions!$Q$2,FALSE),"")</f>
        <v/>
      </c>
      <c r="AL63" s="15" t="str">
        <f>IF(AL37,AL47*(VLOOKUP(AL$1,Conditions!$A:$CT,MATCH($B63&amp;"_m1",Conditions!$S$1:$CT$1,0)+Conditions!$Q$2,FALSE)*AL$19+AL$18*VLOOKUP(AL$1,Conditions!$A:$CT,MATCH($B63&amp;"_m2",Conditions!$S$1:$CT$1,0)+Conditions!$Q$2,FALSE))+VLOOKUP(AL$1,Conditions!$A:$CT,MATCH($B63&amp;"_b",Conditions!$S$1:$CT$1,0)+Conditions!$Q$2,FALSE),"")</f>
        <v/>
      </c>
      <c r="AM63" s="15" t="str">
        <f>IF(AM37,AM47*(VLOOKUP(AM$1,Conditions!$A:$CT,MATCH($B63&amp;"_m1",Conditions!$S$1:$CT$1,0)+Conditions!$Q$2,FALSE)*AM$19+AM$18*VLOOKUP(AM$1,Conditions!$A:$CT,MATCH($B63&amp;"_m2",Conditions!$S$1:$CT$1,0)+Conditions!$Q$2,FALSE))+VLOOKUP(AM$1,Conditions!$A:$CT,MATCH($B63&amp;"_b",Conditions!$S$1:$CT$1,0)+Conditions!$Q$2,FALSE),"")</f>
        <v/>
      </c>
      <c r="AN63" s="15" t="str">
        <f>IF(AN37,AN47*(VLOOKUP(AN$1,Conditions!$A:$CT,MATCH($B63&amp;"_m1",Conditions!$S$1:$CT$1,0)+Conditions!$Q$2,FALSE)*AN$19+AN$18*VLOOKUP(AN$1,Conditions!$A:$CT,MATCH($B63&amp;"_m2",Conditions!$S$1:$CT$1,0)+Conditions!$Q$2,FALSE))+VLOOKUP(AN$1,Conditions!$A:$CT,MATCH($B63&amp;"_b",Conditions!$S$1:$CT$1,0)+Conditions!$Q$2,FALSE),"")</f>
        <v/>
      </c>
      <c r="AO63" s="15" t="str">
        <f>IF(AO37,AO47*(VLOOKUP(AO$1,Conditions!$A:$CT,MATCH($B63&amp;"_m1",Conditions!$S$1:$CT$1,0)+Conditions!$Q$2,FALSE)*AO$19+AO$18*VLOOKUP(AO$1,Conditions!$A:$CT,MATCH($B63&amp;"_m2",Conditions!$S$1:$CT$1,0)+Conditions!$Q$2,FALSE))+VLOOKUP(AO$1,Conditions!$A:$CT,MATCH($B63&amp;"_b",Conditions!$S$1:$CT$1,0)+Conditions!$Q$2,FALSE),"")</f>
        <v/>
      </c>
      <c r="AP63" s="15" t="str">
        <f>IF(AP37,AP47*(VLOOKUP(AP$1,Conditions!$A:$CT,MATCH($B63&amp;"_m1",Conditions!$S$1:$CT$1,0)+Conditions!$Q$2,FALSE)*AP$19+AP$18*VLOOKUP(AP$1,Conditions!$A:$CT,MATCH($B63&amp;"_m2",Conditions!$S$1:$CT$1,0)+Conditions!$Q$2,FALSE))+VLOOKUP(AP$1,Conditions!$A:$CT,MATCH($B63&amp;"_b",Conditions!$S$1:$CT$1,0)+Conditions!$Q$2,FALSE),"")</f>
        <v/>
      </c>
      <c r="AQ63" s="15" t="str">
        <f>IF(AQ37,AQ47*(VLOOKUP(AQ$1,Conditions!$A:$CT,MATCH($B63&amp;"_m1",Conditions!$S$1:$CT$1,0)+Conditions!$Q$2,FALSE)*AQ$19+AQ$18*VLOOKUP(AQ$1,Conditions!$A:$CT,MATCH($B63&amp;"_m2",Conditions!$S$1:$CT$1,0)+Conditions!$Q$2,FALSE))+VLOOKUP(AQ$1,Conditions!$A:$CT,MATCH($B63&amp;"_b",Conditions!$S$1:$CT$1,0)+Conditions!$Q$2,FALSE),"")</f>
        <v/>
      </c>
      <c r="AR63" s="15" t="str">
        <f>IF(AR37,AR47*(VLOOKUP(AR$1,Conditions!$A:$CT,MATCH($B63&amp;"_m1",Conditions!$S$1:$CT$1,0)+Conditions!$Q$2,FALSE)*AR$19+AR$18*VLOOKUP(AR$1,Conditions!$A:$CT,MATCH($B63&amp;"_m2",Conditions!$S$1:$CT$1,0)+Conditions!$Q$2,FALSE))+VLOOKUP(AR$1,Conditions!$A:$CT,MATCH($B63&amp;"_b",Conditions!$S$1:$CT$1,0)+Conditions!$Q$2,FALSE),"")</f>
        <v/>
      </c>
      <c r="AS63" s="15" t="str">
        <f>IF(AS37,AS47*(VLOOKUP(AS$1,Conditions!$A:$CT,MATCH($B63&amp;"_m1",Conditions!$S$1:$CT$1,0)+Conditions!$Q$2,FALSE)*AS$19+AS$18*VLOOKUP(AS$1,Conditions!$A:$CT,MATCH($B63&amp;"_m2",Conditions!$S$1:$CT$1,0)+Conditions!$Q$2,FALSE))+VLOOKUP(AS$1,Conditions!$A:$CT,MATCH($B63&amp;"_b",Conditions!$S$1:$CT$1,0)+Conditions!$Q$2,FALSE),"")</f>
        <v/>
      </c>
      <c r="AT63" s="15" t="str">
        <f>IF(AT37,AT47*(VLOOKUP(AT$1,Conditions!$A:$CT,MATCH($B63&amp;"_m1",Conditions!$S$1:$CT$1,0)+Conditions!$Q$2,FALSE)*AT$19+AT$18*VLOOKUP(AT$1,Conditions!$A:$CT,MATCH($B63&amp;"_m2",Conditions!$S$1:$CT$1,0)+Conditions!$Q$2,FALSE))+VLOOKUP(AT$1,Conditions!$A:$CT,MATCH($B63&amp;"_b",Conditions!$S$1:$CT$1,0)+Conditions!$Q$2,FALSE),"")</f>
        <v/>
      </c>
      <c r="AU63" s="15" t="str">
        <f>IF(AU37,AU47*(VLOOKUP(AU$1,Conditions!$A:$CT,MATCH($B63&amp;"_m1",Conditions!$S$1:$CT$1,0)+Conditions!$Q$2,FALSE)*AU$19+AU$18*VLOOKUP(AU$1,Conditions!$A:$CT,MATCH($B63&amp;"_m2",Conditions!$S$1:$CT$1,0)+Conditions!$Q$2,FALSE))+VLOOKUP(AU$1,Conditions!$A:$CT,MATCH($B63&amp;"_b",Conditions!$S$1:$CT$1,0)+Conditions!$Q$2,FALSE),"")</f>
        <v/>
      </c>
      <c r="AV63" s="15" t="str">
        <f>IF(AV37,AV47*(VLOOKUP(AV$1,Conditions!$A:$CT,MATCH($B63&amp;"_m1",Conditions!$S$1:$CT$1,0)+Conditions!$Q$2,FALSE)*AV$19+AV$18*VLOOKUP(AV$1,Conditions!$A:$CT,MATCH($B63&amp;"_m2",Conditions!$S$1:$CT$1,0)+Conditions!$Q$2,FALSE))+VLOOKUP(AV$1,Conditions!$A:$CT,MATCH($B63&amp;"_b",Conditions!$S$1:$CT$1,0)+Conditions!$Q$2,FALSE),"")</f>
        <v/>
      </c>
      <c r="AW63" s="15" t="str">
        <f>IF(AW37,AW47*(VLOOKUP(AW$1,Conditions!$A:$CT,MATCH($B63&amp;"_m1",Conditions!$S$1:$CT$1,0)+Conditions!$Q$2,FALSE)*AW$19+AW$18*VLOOKUP(AW$1,Conditions!$A:$CT,MATCH($B63&amp;"_m2",Conditions!$S$1:$CT$1,0)+Conditions!$Q$2,FALSE))+VLOOKUP(AW$1,Conditions!$A:$CT,MATCH($B63&amp;"_b",Conditions!$S$1:$CT$1,0)+Conditions!$Q$2,FALSE),"")</f>
        <v/>
      </c>
      <c r="AX63" s="15" t="str">
        <f>IF(AX37,AX47*(VLOOKUP(AX$1,Conditions!$A:$CT,MATCH($B63&amp;"_m1",Conditions!$S$1:$CT$1,0)+Conditions!$Q$2,FALSE)*AX$19+AX$18*VLOOKUP(AX$1,Conditions!$A:$CT,MATCH($B63&amp;"_m2",Conditions!$S$1:$CT$1,0)+Conditions!$Q$2,FALSE))+VLOOKUP(AX$1,Conditions!$A:$CT,MATCH($B63&amp;"_b",Conditions!$S$1:$CT$1,0)+Conditions!$Q$2,FALSE),"")</f>
        <v/>
      </c>
      <c r="AY63" s="15" t="str">
        <f>IF(AY37,AY47*(VLOOKUP(AY$1,Conditions!$A:$CT,MATCH($B63&amp;"_m1",Conditions!$S$1:$CT$1,0)+Conditions!$Q$2,FALSE)*AY$19+AY$18*VLOOKUP(AY$1,Conditions!$A:$CT,MATCH($B63&amp;"_m2",Conditions!$S$1:$CT$1,0)+Conditions!$Q$2,FALSE))+VLOOKUP(AY$1,Conditions!$A:$CT,MATCH($B63&amp;"_b",Conditions!$S$1:$CT$1,0)+Conditions!$Q$2,FALSE),"")</f>
        <v/>
      </c>
    </row>
    <row r="64" spans="1:51" s="10" customFormat="1" x14ac:dyDescent="0.2">
      <c r="A64" s="9"/>
      <c r="B64" s="21" t="str">
        <f>CONCATENATE(B38,"_",$C$58)</f>
        <v>diethylether_TCD</v>
      </c>
      <c r="C64" s="11">
        <v>2</v>
      </c>
      <c r="D64" s="11"/>
      <c r="E64" s="15" t="str">
        <f>IF(E38,E48*(VLOOKUP(E$1,Conditions!$A:$CT,MATCH($B64&amp;"_m1",Conditions!$S$1:$CT$1,0)+Conditions!$Q$2,FALSE)*E$19+E$18*VLOOKUP(E$1,Conditions!$A:$CT,MATCH($B64&amp;"_m2",Conditions!$S$1:$CT$1,0)+Conditions!$Q$2,FALSE))+VLOOKUP(E$1,Conditions!$A:$CT,MATCH($B64&amp;"_b",Conditions!$S$1:$CT$1,0)+Conditions!$Q$2,FALSE),"")</f>
        <v/>
      </c>
      <c r="F64" s="15" t="str">
        <f>IF(F38,F48*(VLOOKUP(F$1,Conditions!$A:$CT,MATCH($B64&amp;"_m1",Conditions!$S$1:$CT$1,0)+Conditions!$Q$2,FALSE)*F$19+F$18*VLOOKUP(F$1,Conditions!$A:$CT,MATCH($B64&amp;"_m2",Conditions!$S$1:$CT$1,0)+Conditions!$Q$2,FALSE))+VLOOKUP(F$1,Conditions!$A:$CT,MATCH($B64&amp;"_b",Conditions!$S$1:$CT$1,0)+Conditions!$Q$2,FALSE),"")</f>
        <v/>
      </c>
      <c r="G64" s="15" t="str">
        <f>IF(G38,G48*(VLOOKUP(G$1,Conditions!$A:$CT,MATCH($B64&amp;"_m1",Conditions!$S$1:$CT$1,0)+Conditions!$Q$2,FALSE)*G$19+G$18*VLOOKUP(G$1,Conditions!$A:$CT,MATCH($B64&amp;"_m2",Conditions!$S$1:$CT$1,0)+Conditions!$Q$2,FALSE))+VLOOKUP(G$1,Conditions!$A:$CT,MATCH($B64&amp;"_b",Conditions!$S$1:$CT$1,0)+Conditions!$Q$2,FALSE),"")</f>
        <v/>
      </c>
      <c r="H64" s="15" t="str">
        <f>IF(H38,H48*(VLOOKUP(H$1,Conditions!$A:$CT,MATCH($B64&amp;"_m1",Conditions!$S$1:$CT$1,0)+Conditions!$Q$2,FALSE)*H$19+H$18*VLOOKUP(H$1,Conditions!$A:$CT,MATCH($B64&amp;"_m2",Conditions!$S$1:$CT$1,0)+Conditions!$Q$2,FALSE))+VLOOKUP(H$1,Conditions!$A:$CT,MATCH($B64&amp;"_b",Conditions!$S$1:$CT$1,0)+Conditions!$Q$2,FALSE),"")</f>
        <v/>
      </c>
      <c r="I64" s="15" t="str">
        <f>IF(I38,I48*(VLOOKUP(I$1,Conditions!$A:$CT,MATCH($B64&amp;"_m1",Conditions!$S$1:$CT$1,0)+Conditions!$Q$2,FALSE)*I$19+I$18*VLOOKUP(I$1,Conditions!$A:$CT,MATCH($B64&amp;"_m2",Conditions!$S$1:$CT$1,0)+Conditions!$Q$2,FALSE))+VLOOKUP(I$1,Conditions!$A:$CT,MATCH($B64&amp;"_b",Conditions!$S$1:$CT$1,0)+Conditions!$Q$2,FALSE),"")</f>
        <v/>
      </c>
      <c r="J64" s="15" t="str">
        <f>IF(J38,J48*(VLOOKUP(J$1,Conditions!$A:$CT,MATCH($B64&amp;"_m1",Conditions!$S$1:$CT$1,0)+Conditions!$Q$2,FALSE)*J$19+J$18*VLOOKUP(J$1,Conditions!$A:$CT,MATCH($B64&amp;"_m2",Conditions!$S$1:$CT$1,0)+Conditions!$Q$2,FALSE))+VLOOKUP(J$1,Conditions!$A:$CT,MATCH($B64&amp;"_b",Conditions!$S$1:$CT$1,0)+Conditions!$Q$2,FALSE),"")</f>
        <v/>
      </c>
      <c r="K64" s="15" t="str">
        <f>IF(K38,K48*(VLOOKUP(K$1,Conditions!$A:$CT,MATCH($B64&amp;"_m1",Conditions!$S$1:$CT$1,0)+Conditions!$Q$2,FALSE)*K$19+K$18*VLOOKUP(K$1,Conditions!$A:$CT,MATCH($B64&amp;"_m2",Conditions!$S$1:$CT$1,0)+Conditions!$Q$2,FALSE))+VLOOKUP(K$1,Conditions!$A:$CT,MATCH($B64&amp;"_b",Conditions!$S$1:$CT$1,0)+Conditions!$Q$2,FALSE),"")</f>
        <v/>
      </c>
      <c r="L64" s="15" t="str">
        <f>IF(L38,L48*(VLOOKUP(L$1,Conditions!$A:$CT,MATCH($B64&amp;"_m1",Conditions!$S$1:$CT$1,0)+Conditions!$Q$2,FALSE)*L$19+L$18*VLOOKUP(L$1,Conditions!$A:$CT,MATCH($B64&amp;"_m2",Conditions!$S$1:$CT$1,0)+Conditions!$Q$2,FALSE))+VLOOKUP(L$1,Conditions!$A:$CT,MATCH($B64&amp;"_b",Conditions!$S$1:$CT$1,0)+Conditions!$Q$2,FALSE),"")</f>
        <v/>
      </c>
      <c r="M64" s="15" t="str">
        <f>IF(M38,M48*(VLOOKUP(M$1,Conditions!$A:$CT,MATCH($B64&amp;"_m1",Conditions!$S$1:$CT$1,0)+Conditions!$Q$2,FALSE)*M$19+M$18*VLOOKUP(M$1,Conditions!$A:$CT,MATCH($B64&amp;"_m2",Conditions!$S$1:$CT$1,0)+Conditions!$Q$2,FALSE))+VLOOKUP(M$1,Conditions!$A:$CT,MATCH($B64&amp;"_b",Conditions!$S$1:$CT$1,0)+Conditions!$Q$2,FALSE),"")</f>
        <v/>
      </c>
      <c r="N64" s="15" t="str">
        <f>IF(N38,N48*(VLOOKUP(N$1,Conditions!$A:$CT,MATCH($B64&amp;"_m1",Conditions!$S$1:$CT$1,0)+Conditions!$Q$2,FALSE)*N$19+N$18*VLOOKUP(N$1,Conditions!$A:$CT,MATCH($B64&amp;"_m2",Conditions!$S$1:$CT$1,0)+Conditions!$Q$2,FALSE))+VLOOKUP(N$1,Conditions!$A:$CT,MATCH($B64&amp;"_b",Conditions!$S$1:$CT$1,0)+Conditions!$Q$2,FALSE),"")</f>
        <v/>
      </c>
      <c r="O64" s="15" t="str">
        <f>IF(O38,O48*(VLOOKUP(O$1,Conditions!$A:$CT,MATCH($B64&amp;"_m1",Conditions!$S$1:$CT$1,0)+Conditions!$Q$2,FALSE)*O$19+O$18*VLOOKUP(O$1,Conditions!$A:$CT,MATCH($B64&amp;"_m2",Conditions!$S$1:$CT$1,0)+Conditions!$Q$2,FALSE))+VLOOKUP(O$1,Conditions!$A:$CT,MATCH($B64&amp;"_b",Conditions!$S$1:$CT$1,0)+Conditions!$Q$2,FALSE),"")</f>
        <v/>
      </c>
      <c r="P64" s="15" t="str">
        <f>IF(P38,P48*(VLOOKUP(P$1,Conditions!$A:$CT,MATCH($B64&amp;"_m1",Conditions!$S$1:$CT$1,0)+Conditions!$Q$2,FALSE)*P$19+P$18*VLOOKUP(P$1,Conditions!$A:$CT,MATCH($B64&amp;"_m2",Conditions!$S$1:$CT$1,0)+Conditions!$Q$2,FALSE))+VLOOKUP(P$1,Conditions!$A:$CT,MATCH($B64&amp;"_b",Conditions!$S$1:$CT$1,0)+Conditions!$Q$2,FALSE),"")</f>
        <v/>
      </c>
      <c r="Q64" s="15" t="str">
        <f>IF(Q38,Q48*(VLOOKUP(Q$1,Conditions!$A:$CT,MATCH($B64&amp;"_m1",Conditions!$S$1:$CT$1,0)+Conditions!$Q$2,FALSE)*Q$19+Q$18*VLOOKUP(Q$1,Conditions!$A:$CT,MATCH($B64&amp;"_m2",Conditions!$S$1:$CT$1,0)+Conditions!$Q$2,FALSE))+VLOOKUP(Q$1,Conditions!$A:$CT,MATCH($B64&amp;"_b",Conditions!$S$1:$CT$1,0)+Conditions!$Q$2,FALSE),"")</f>
        <v/>
      </c>
      <c r="R64" s="15" t="str">
        <f>IF(R38,R48*(VLOOKUP(R$1,Conditions!$A:$CT,MATCH($B64&amp;"_m1",Conditions!$S$1:$CT$1,0)+Conditions!$Q$2,FALSE)*R$19+R$18*VLOOKUP(R$1,Conditions!$A:$CT,MATCH($B64&amp;"_m2",Conditions!$S$1:$CT$1,0)+Conditions!$Q$2,FALSE))+VLOOKUP(R$1,Conditions!$A:$CT,MATCH($B64&amp;"_b",Conditions!$S$1:$CT$1,0)+Conditions!$Q$2,FALSE),"")</f>
        <v/>
      </c>
      <c r="S64" s="15" t="str">
        <f>IF(S38,S48*(VLOOKUP(S$1,Conditions!$A:$CT,MATCH($B64&amp;"_m1",Conditions!$S$1:$CT$1,0)+Conditions!$Q$2,FALSE)*S$19+S$18*VLOOKUP(S$1,Conditions!$A:$CT,MATCH($B64&amp;"_m2",Conditions!$S$1:$CT$1,0)+Conditions!$Q$2,FALSE))+VLOOKUP(S$1,Conditions!$A:$CT,MATCH($B64&amp;"_b",Conditions!$S$1:$CT$1,0)+Conditions!$Q$2,FALSE),"")</f>
        <v/>
      </c>
      <c r="T64" s="15" t="str">
        <f>IF(T38,T48*(VLOOKUP(T$1,Conditions!$A:$CT,MATCH($B64&amp;"_m1",Conditions!$S$1:$CT$1,0)+Conditions!$Q$2,FALSE)*T$19+T$18*VLOOKUP(T$1,Conditions!$A:$CT,MATCH($B64&amp;"_m2",Conditions!$S$1:$CT$1,0)+Conditions!$Q$2,FALSE))+VLOOKUP(T$1,Conditions!$A:$CT,MATCH($B64&amp;"_b",Conditions!$S$1:$CT$1,0)+Conditions!$Q$2,FALSE),"")</f>
        <v/>
      </c>
      <c r="U64" s="15" t="str">
        <f>IF(U38,U48*(VLOOKUP(U$1,Conditions!$A:$CT,MATCH($B64&amp;"_m1",Conditions!$S$1:$CT$1,0)+Conditions!$Q$2,FALSE)*U$19+U$18*VLOOKUP(U$1,Conditions!$A:$CT,MATCH($B64&amp;"_m2",Conditions!$S$1:$CT$1,0)+Conditions!$Q$2,FALSE))+VLOOKUP(U$1,Conditions!$A:$CT,MATCH($B64&amp;"_b",Conditions!$S$1:$CT$1,0)+Conditions!$Q$2,FALSE),"")</f>
        <v/>
      </c>
      <c r="V64" s="15" t="str">
        <f>IF(V38,V48*(VLOOKUP(V$1,Conditions!$A:$CT,MATCH($B64&amp;"_m1",Conditions!$S$1:$CT$1,0)+Conditions!$Q$2,FALSE)*V$19+V$18*VLOOKUP(V$1,Conditions!$A:$CT,MATCH($B64&amp;"_m2",Conditions!$S$1:$CT$1,0)+Conditions!$Q$2,FALSE))+VLOOKUP(V$1,Conditions!$A:$CT,MATCH($B64&amp;"_b",Conditions!$S$1:$CT$1,0)+Conditions!$Q$2,FALSE),"")</f>
        <v/>
      </c>
      <c r="W64" s="15">
        <f>IF(W38,W48*(VLOOKUP(W$1,Conditions!$A:$CT,MATCH($B64&amp;"_m1",Conditions!$S$1:$CT$1,0)+Conditions!$Q$2,FALSE)*W$19+W$18*VLOOKUP(W$1,Conditions!$A:$CT,MATCH($B64&amp;"_m2",Conditions!$S$1:$CT$1,0)+Conditions!$Q$2,FALSE))+VLOOKUP(W$1,Conditions!$A:$CT,MATCH($B64&amp;"_b",Conditions!$S$1:$CT$1,0)+Conditions!$Q$2,FALSE),"")</f>
        <v>2.4716051812075347E-5</v>
      </c>
      <c r="X64" s="15">
        <f>IF(X38,X48*(VLOOKUP(X$1,Conditions!$A:$CT,MATCH($B64&amp;"_m1",Conditions!$S$1:$CT$1,0)+Conditions!$Q$2,FALSE)*X$19+X$18*VLOOKUP(X$1,Conditions!$A:$CT,MATCH($B64&amp;"_m2",Conditions!$S$1:$CT$1,0)+Conditions!$Q$2,FALSE))+VLOOKUP(X$1,Conditions!$A:$CT,MATCH($B64&amp;"_b",Conditions!$S$1:$CT$1,0)+Conditions!$Q$2,FALSE),"")</f>
        <v>2.4701354086987358E-5</v>
      </c>
      <c r="Y64" s="15">
        <f>IF(Y38,Y48*(VLOOKUP(Y$1,Conditions!$A:$CT,MATCH($B64&amp;"_m1",Conditions!$S$1:$CT$1,0)+Conditions!$Q$2,FALSE)*Y$19+Y$18*VLOOKUP(Y$1,Conditions!$A:$CT,MATCH($B64&amp;"_m2",Conditions!$S$1:$CT$1,0)+Conditions!$Q$2,FALSE))+VLOOKUP(Y$1,Conditions!$A:$CT,MATCH($B64&amp;"_b",Conditions!$S$1:$CT$1,0)+Conditions!$Q$2,FALSE),"")</f>
        <v>2.4696999205479806E-5</v>
      </c>
      <c r="Z64" s="15" t="str">
        <f>IF(Z38,Z48*(VLOOKUP(Z$1,Conditions!$A:$CT,MATCH($B64&amp;"_m1",Conditions!$S$1:$CT$1,0)+Conditions!$Q$2,FALSE)*Z$19+Z$18*VLOOKUP(Z$1,Conditions!$A:$CT,MATCH($B64&amp;"_m2",Conditions!$S$1:$CT$1,0)+Conditions!$Q$2,FALSE))+VLOOKUP(Z$1,Conditions!$A:$CT,MATCH($B64&amp;"_b",Conditions!$S$1:$CT$1,0)+Conditions!$Q$2,FALSE),"")</f>
        <v/>
      </c>
      <c r="AA64" s="15" t="str">
        <f>IF(AA38,AA48*(VLOOKUP(AA$1,Conditions!$A:$CT,MATCH($B64&amp;"_m1",Conditions!$S$1:$CT$1,0)+Conditions!$Q$2,FALSE)*AA$19+AA$18*VLOOKUP(AA$1,Conditions!$A:$CT,MATCH($B64&amp;"_m2",Conditions!$S$1:$CT$1,0)+Conditions!$Q$2,FALSE))+VLOOKUP(AA$1,Conditions!$A:$CT,MATCH($B64&amp;"_b",Conditions!$S$1:$CT$1,0)+Conditions!$Q$2,FALSE),"")</f>
        <v/>
      </c>
      <c r="AB64" s="15" t="str">
        <f>IF(AB38,AB48*(VLOOKUP(AB$1,Conditions!$A:$CT,MATCH($B64&amp;"_m1",Conditions!$S$1:$CT$1,0)+Conditions!$Q$2,FALSE)*AB$19+AB$18*VLOOKUP(AB$1,Conditions!$A:$CT,MATCH($B64&amp;"_m2",Conditions!$S$1:$CT$1,0)+Conditions!$Q$2,FALSE))+VLOOKUP(AB$1,Conditions!$A:$CT,MATCH($B64&amp;"_b",Conditions!$S$1:$CT$1,0)+Conditions!$Q$2,FALSE),"")</f>
        <v/>
      </c>
      <c r="AC64" s="15" t="str">
        <f>IF(AC38,AC48*(VLOOKUP(AC$1,Conditions!$A:$CT,MATCH($B64&amp;"_m1",Conditions!$S$1:$CT$1,0)+Conditions!$Q$2,FALSE)*AC$19+AC$18*VLOOKUP(AC$1,Conditions!$A:$CT,MATCH($B64&amp;"_m2",Conditions!$S$1:$CT$1,0)+Conditions!$Q$2,FALSE))+VLOOKUP(AC$1,Conditions!$A:$CT,MATCH($B64&amp;"_b",Conditions!$S$1:$CT$1,0)+Conditions!$Q$2,FALSE),"")</f>
        <v/>
      </c>
      <c r="AD64" s="15" t="str">
        <f>IF(AD38,AD48*(VLOOKUP(AD$1,Conditions!$A:$CT,MATCH($B64&amp;"_m1",Conditions!$S$1:$CT$1,0)+Conditions!$Q$2,FALSE)*AD$19+AD$18*VLOOKUP(AD$1,Conditions!$A:$CT,MATCH($B64&amp;"_m2",Conditions!$S$1:$CT$1,0)+Conditions!$Q$2,FALSE))+VLOOKUP(AD$1,Conditions!$A:$CT,MATCH($B64&amp;"_b",Conditions!$S$1:$CT$1,0)+Conditions!$Q$2,FALSE),"")</f>
        <v/>
      </c>
      <c r="AE64" s="15" t="str">
        <f>IF(AE38,AE48*(VLOOKUP(AE$1,Conditions!$A:$CT,MATCH($B64&amp;"_m1",Conditions!$S$1:$CT$1,0)+Conditions!$Q$2,FALSE)*AE$19+AE$18*VLOOKUP(AE$1,Conditions!$A:$CT,MATCH($B64&amp;"_m2",Conditions!$S$1:$CT$1,0)+Conditions!$Q$2,FALSE))+VLOOKUP(AE$1,Conditions!$A:$CT,MATCH($B64&amp;"_b",Conditions!$S$1:$CT$1,0)+Conditions!$Q$2,FALSE),"")</f>
        <v/>
      </c>
      <c r="AF64" s="15" t="str">
        <f>IF(AF38,AF48*(VLOOKUP(AF$1,Conditions!$A:$CT,MATCH($B64&amp;"_m1",Conditions!$S$1:$CT$1,0)+Conditions!$Q$2,FALSE)*AF$19+AF$18*VLOOKUP(AF$1,Conditions!$A:$CT,MATCH($B64&amp;"_m2",Conditions!$S$1:$CT$1,0)+Conditions!$Q$2,FALSE))+VLOOKUP(AF$1,Conditions!$A:$CT,MATCH($B64&amp;"_b",Conditions!$S$1:$CT$1,0)+Conditions!$Q$2,FALSE),"")</f>
        <v/>
      </c>
      <c r="AG64" s="15" t="str">
        <f>IF(AG38,AG48*(VLOOKUP(AG$1,Conditions!$A:$CT,MATCH($B64&amp;"_m1",Conditions!$S$1:$CT$1,0)+Conditions!$Q$2,FALSE)*AG$19+AG$18*VLOOKUP(AG$1,Conditions!$A:$CT,MATCH($B64&amp;"_m2",Conditions!$S$1:$CT$1,0)+Conditions!$Q$2,FALSE))+VLOOKUP(AG$1,Conditions!$A:$CT,MATCH($B64&amp;"_b",Conditions!$S$1:$CT$1,0)+Conditions!$Q$2,FALSE),"")</f>
        <v/>
      </c>
      <c r="AH64" s="15" t="str">
        <f>IF(AH38,AH48*(VLOOKUP(AH$1,Conditions!$A:$CT,MATCH($B64&amp;"_m1",Conditions!$S$1:$CT$1,0)+Conditions!$Q$2,FALSE)*AH$19+AH$18*VLOOKUP(AH$1,Conditions!$A:$CT,MATCH($B64&amp;"_m2",Conditions!$S$1:$CT$1,0)+Conditions!$Q$2,FALSE))+VLOOKUP(AH$1,Conditions!$A:$CT,MATCH($B64&amp;"_b",Conditions!$S$1:$CT$1,0)+Conditions!$Q$2,FALSE),"")</f>
        <v/>
      </c>
      <c r="AI64" s="15" t="str">
        <f>IF(AI38,AI48*(VLOOKUP(AI$1,Conditions!$A:$CT,MATCH($B64&amp;"_m1",Conditions!$S$1:$CT$1,0)+Conditions!$Q$2,FALSE)*AI$19+AI$18*VLOOKUP(AI$1,Conditions!$A:$CT,MATCH($B64&amp;"_m2",Conditions!$S$1:$CT$1,0)+Conditions!$Q$2,FALSE))+VLOOKUP(AI$1,Conditions!$A:$CT,MATCH($B64&amp;"_b",Conditions!$S$1:$CT$1,0)+Conditions!$Q$2,FALSE),"")</f>
        <v/>
      </c>
      <c r="AJ64" s="15" t="str">
        <f>IF(AJ38,AJ48*(VLOOKUP(AJ$1,Conditions!$A:$CT,MATCH($B64&amp;"_m1",Conditions!$S$1:$CT$1,0)+Conditions!$Q$2,FALSE)*AJ$19+AJ$18*VLOOKUP(AJ$1,Conditions!$A:$CT,MATCH($B64&amp;"_m2",Conditions!$S$1:$CT$1,0)+Conditions!$Q$2,FALSE))+VLOOKUP(AJ$1,Conditions!$A:$CT,MATCH($B64&amp;"_b",Conditions!$S$1:$CT$1,0)+Conditions!$Q$2,FALSE),"")</f>
        <v/>
      </c>
      <c r="AK64" s="15" t="str">
        <f>IF(AK38,AK48*(VLOOKUP(AK$1,Conditions!$A:$CT,MATCH($B64&amp;"_m1",Conditions!$S$1:$CT$1,0)+Conditions!$Q$2,FALSE)*AK$19+AK$18*VLOOKUP(AK$1,Conditions!$A:$CT,MATCH($B64&amp;"_m2",Conditions!$S$1:$CT$1,0)+Conditions!$Q$2,FALSE))+VLOOKUP(AK$1,Conditions!$A:$CT,MATCH($B64&amp;"_b",Conditions!$S$1:$CT$1,0)+Conditions!$Q$2,FALSE),"")</f>
        <v/>
      </c>
      <c r="AL64" s="15" t="str">
        <f>IF(AL38,AL48*(VLOOKUP(AL$1,Conditions!$A:$CT,MATCH($B64&amp;"_m1",Conditions!$S$1:$CT$1,0)+Conditions!$Q$2,FALSE)*AL$19+AL$18*VLOOKUP(AL$1,Conditions!$A:$CT,MATCH($B64&amp;"_m2",Conditions!$S$1:$CT$1,0)+Conditions!$Q$2,FALSE))+VLOOKUP(AL$1,Conditions!$A:$CT,MATCH($B64&amp;"_b",Conditions!$S$1:$CT$1,0)+Conditions!$Q$2,FALSE),"")</f>
        <v/>
      </c>
      <c r="AM64" s="15" t="str">
        <f>IF(AM38,AM48*(VLOOKUP(AM$1,Conditions!$A:$CT,MATCH($B64&amp;"_m1",Conditions!$S$1:$CT$1,0)+Conditions!$Q$2,FALSE)*AM$19+AM$18*VLOOKUP(AM$1,Conditions!$A:$CT,MATCH($B64&amp;"_m2",Conditions!$S$1:$CT$1,0)+Conditions!$Q$2,FALSE))+VLOOKUP(AM$1,Conditions!$A:$CT,MATCH($B64&amp;"_b",Conditions!$S$1:$CT$1,0)+Conditions!$Q$2,FALSE),"")</f>
        <v/>
      </c>
      <c r="AN64" s="15" t="str">
        <f>IF(AN38,AN48*(VLOOKUP(AN$1,Conditions!$A:$CT,MATCH($B64&amp;"_m1",Conditions!$S$1:$CT$1,0)+Conditions!$Q$2,FALSE)*AN$19+AN$18*VLOOKUP(AN$1,Conditions!$A:$CT,MATCH($B64&amp;"_m2",Conditions!$S$1:$CT$1,0)+Conditions!$Q$2,FALSE))+VLOOKUP(AN$1,Conditions!$A:$CT,MATCH($B64&amp;"_b",Conditions!$S$1:$CT$1,0)+Conditions!$Q$2,FALSE),"")</f>
        <v/>
      </c>
      <c r="AO64" s="15" t="str">
        <f>IF(AO38,AO48*(VLOOKUP(AO$1,Conditions!$A:$CT,MATCH($B64&amp;"_m1",Conditions!$S$1:$CT$1,0)+Conditions!$Q$2,FALSE)*AO$19+AO$18*VLOOKUP(AO$1,Conditions!$A:$CT,MATCH($B64&amp;"_m2",Conditions!$S$1:$CT$1,0)+Conditions!$Q$2,FALSE))+VLOOKUP(AO$1,Conditions!$A:$CT,MATCH($B64&amp;"_b",Conditions!$S$1:$CT$1,0)+Conditions!$Q$2,FALSE),"")</f>
        <v/>
      </c>
      <c r="AP64" s="15" t="str">
        <f>IF(AP38,AP48*(VLOOKUP(AP$1,Conditions!$A:$CT,MATCH($B64&amp;"_m1",Conditions!$S$1:$CT$1,0)+Conditions!$Q$2,FALSE)*AP$19+AP$18*VLOOKUP(AP$1,Conditions!$A:$CT,MATCH($B64&amp;"_m2",Conditions!$S$1:$CT$1,0)+Conditions!$Q$2,FALSE))+VLOOKUP(AP$1,Conditions!$A:$CT,MATCH($B64&amp;"_b",Conditions!$S$1:$CT$1,0)+Conditions!$Q$2,FALSE),"")</f>
        <v/>
      </c>
      <c r="AQ64" s="15" t="str">
        <f>IF(AQ38,AQ48*(VLOOKUP(AQ$1,Conditions!$A:$CT,MATCH($B64&amp;"_m1",Conditions!$S$1:$CT$1,0)+Conditions!$Q$2,FALSE)*AQ$19+AQ$18*VLOOKUP(AQ$1,Conditions!$A:$CT,MATCH($B64&amp;"_m2",Conditions!$S$1:$CT$1,0)+Conditions!$Q$2,FALSE))+VLOOKUP(AQ$1,Conditions!$A:$CT,MATCH($B64&amp;"_b",Conditions!$S$1:$CT$1,0)+Conditions!$Q$2,FALSE),"")</f>
        <v/>
      </c>
      <c r="AR64" s="15" t="str">
        <f>IF(AR38,AR48*(VLOOKUP(AR$1,Conditions!$A:$CT,MATCH($B64&amp;"_m1",Conditions!$S$1:$CT$1,0)+Conditions!$Q$2,FALSE)*AR$19+AR$18*VLOOKUP(AR$1,Conditions!$A:$CT,MATCH($B64&amp;"_m2",Conditions!$S$1:$CT$1,0)+Conditions!$Q$2,FALSE))+VLOOKUP(AR$1,Conditions!$A:$CT,MATCH($B64&amp;"_b",Conditions!$S$1:$CT$1,0)+Conditions!$Q$2,FALSE),"")</f>
        <v/>
      </c>
      <c r="AS64" s="15" t="str">
        <f>IF(AS38,AS48*(VLOOKUP(AS$1,Conditions!$A:$CT,MATCH($B64&amp;"_m1",Conditions!$S$1:$CT$1,0)+Conditions!$Q$2,FALSE)*AS$19+AS$18*VLOOKUP(AS$1,Conditions!$A:$CT,MATCH($B64&amp;"_m2",Conditions!$S$1:$CT$1,0)+Conditions!$Q$2,FALSE))+VLOOKUP(AS$1,Conditions!$A:$CT,MATCH($B64&amp;"_b",Conditions!$S$1:$CT$1,0)+Conditions!$Q$2,FALSE),"")</f>
        <v/>
      </c>
      <c r="AT64" s="15" t="str">
        <f>IF(AT38,AT48*(VLOOKUP(AT$1,Conditions!$A:$CT,MATCH($B64&amp;"_m1",Conditions!$S$1:$CT$1,0)+Conditions!$Q$2,FALSE)*AT$19+AT$18*VLOOKUP(AT$1,Conditions!$A:$CT,MATCH($B64&amp;"_m2",Conditions!$S$1:$CT$1,0)+Conditions!$Q$2,FALSE))+VLOOKUP(AT$1,Conditions!$A:$CT,MATCH($B64&amp;"_b",Conditions!$S$1:$CT$1,0)+Conditions!$Q$2,FALSE),"")</f>
        <v/>
      </c>
      <c r="AU64" s="15" t="str">
        <f>IF(AU38,AU48*(VLOOKUP(AU$1,Conditions!$A:$CT,MATCH($B64&amp;"_m1",Conditions!$S$1:$CT$1,0)+Conditions!$Q$2,FALSE)*AU$19+AU$18*VLOOKUP(AU$1,Conditions!$A:$CT,MATCH($B64&amp;"_m2",Conditions!$S$1:$CT$1,0)+Conditions!$Q$2,FALSE))+VLOOKUP(AU$1,Conditions!$A:$CT,MATCH($B64&amp;"_b",Conditions!$S$1:$CT$1,0)+Conditions!$Q$2,FALSE),"")</f>
        <v/>
      </c>
      <c r="AV64" s="15" t="str">
        <f>IF(AV38,AV48*(VLOOKUP(AV$1,Conditions!$A:$CT,MATCH($B64&amp;"_m1",Conditions!$S$1:$CT$1,0)+Conditions!$Q$2,FALSE)*AV$19+AV$18*VLOOKUP(AV$1,Conditions!$A:$CT,MATCH($B64&amp;"_m2",Conditions!$S$1:$CT$1,0)+Conditions!$Q$2,FALSE))+VLOOKUP(AV$1,Conditions!$A:$CT,MATCH($B64&amp;"_b",Conditions!$S$1:$CT$1,0)+Conditions!$Q$2,FALSE),"")</f>
        <v/>
      </c>
      <c r="AW64" s="15" t="str">
        <f>IF(AW38,AW48*(VLOOKUP(AW$1,Conditions!$A:$CT,MATCH($B64&amp;"_m1",Conditions!$S$1:$CT$1,0)+Conditions!$Q$2,FALSE)*AW$19+AW$18*VLOOKUP(AW$1,Conditions!$A:$CT,MATCH($B64&amp;"_m2",Conditions!$S$1:$CT$1,0)+Conditions!$Q$2,FALSE))+VLOOKUP(AW$1,Conditions!$A:$CT,MATCH($B64&amp;"_b",Conditions!$S$1:$CT$1,0)+Conditions!$Q$2,FALSE),"")</f>
        <v/>
      </c>
      <c r="AX64" s="15" t="str">
        <f>IF(AX38,AX48*(VLOOKUP(AX$1,Conditions!$A:$CT,MATCH($B64&amp;"_m1",Conditions!$S$1:$CT$1,0)+Conditions!$Q$2,FALSE)*AX$19+AX$18*VLOOKUP(AX$1,Conditions!$A:$CT,MATCH($B64&amp;"_m2",Conditions!$S$1:$CT$1,0)+Conditions!$Q$2,FALSE))+VLOOKUP(AX$1,Conditions!$A:$CT,MATCH($B64&amp;"_b",Conditions!$S$1:$CT$1,0)+Conditions!$Q$2,FALSE),"")</f>
        <v/>
      </c>
      <c r="AY64" s="15" t="str">
        <f>IF(AY38,AY48*(VLOOKUP(AY$1,Conditions!$A:$CT,MATCH($B64&amp;"_m1",Conditions!$S$1:$CT$1,0)+Conditions!$Q$2,FALSE)*AY$19+AY$18*VLOOKUP(AY$1,Conditions!$A:$CT,MATCH($B64&amp;"_m2",Conditions!$S$1:$CT$1,0)+Conditions!$Q$2,FALSE))+VLOOKUP(AY$1,Conditions!$A:$CT,MATCH($B64&amp;"_b",Conditions!$S$1:$CT$1,0)+Conditions!$Q$2,FALSE),"")</f>
        <v/>
      </c>
    </row>
    <row r="65" spans="1:51" s="10" customFormat="1" x14ac:dyDescent="0.2">
      <c r="A65" s="9"/>
      <c r="B65" s="21" t="str">
        <f>CONCATENATE(B39,"_",$C$58)</f>
        <v>ethanol_TCD</v>
      </c>
      <c r="C65" s="11">
        <v>4</v>
      </c>
      <c r="D65" s="11"/>
      <c r="E65" s="15" t="str">
        <f>IF(E39,E50*(VLOOKUP(E$1,Conditions!$A:$CT,MATCH($B65&amp;"_m1",Conditions!$S$1:$CT$1,0)+Conditions!$Q$2,FALSE)*E$19+E$18*VLOOKUP(E$1,Conditions!$A:$CT,MATCH($B65&amp;"_m2",Conditions!$S$1:$CT$1,0)+Conditions!$Q$2,FALSE))+VLOOKUP(E$1,Conditions!$A:$CT,MATCH($B65&amp;"_b",Conditions!$S$1:$CT$1,0)+Conditions!$Q$2,FALSE),"")</f>
        <v/>
      </c>
      <c r="F65" s="15" t="str">
        <f>IF(F39,F50*(VLOOKUP(F$1,Conditions!$A:$CT,MATCH($B65&amp;"_m1",Conditions!$S$1:$CT$1,0)+Conditions!$Q$2,FALSE)*F$19+F$18*VLOOKUP(F$1,Conditions!$A:$CT,MATCH($B65&amp;"_m2",Conditions!$S$1:$CT$1,0)+Conditions!$Q$2,FALSE))+VLOOKUP(F$1,Conditions!$A:$CT,MATCH($B65&amp;"_b",Conditions!$S$1:$CT$1,0)+Conditions!$Q$2,FALSE),"")</f>
        <v/>
      </c>
      <c r="G65" s="15" t="str">
        <f>IF(G39,G50*(VLOOKUP(G$1,Conditions!$A:$CT,MATCH($B65&amp;"_m1",Conditions!$S$1:$CT$1,0)+Conditions!$Q$2,FALSE)*G$19+G$18*VLOOKUP(G$1,Conditions!$A:$CT,MATCH($B65&amp;"_m2",Conditions!$S$1:$CT$1,0)+Conditions!$Q$2,FALSE))+VLOOKUP(G$1,Conditions!$A:$CT,MATCH($B65&amp;"_b",Conditions!$S$1:$CT$1,0)+Conditions!$Q$2,FALSE),"")</f>
        <v/>
      </c>
      <c r="H65" s="15" t="str">
        <f>IF(H39,H50*(VLOOKUP(H$1,Conditions!$A:$CT,MATCH($B65&amp;"_m1",Conditions!$S$1:$CT$1,0)+Conditions!$Q$2,FALSE)*H$19+H$18*VLOOKUP(H$1,Conditions!$A:$CT,MATCH($B65&amp;"_m2",Conditions!$S$1:$CT$1,0)+Conditions!$Q$2,FALSE))+VLOOKUP(H$1,Conditions!$A:$CT,MATCH($B65&amp;"_b",Conditions!$S$1:$CT$1,0)+Conditions!$Q$2,FALSE),"")</f>
        <v/>
      </c>
      <c r="I65" s="15" t="str">
        <f>IF(I39,I50*(VLOOKUP(I$1,Conditions!$A:$CT,MATCH($B65&amp;"_m1",Conditions!$S$1:$CT$1,0)+Conditions!$Q$2,FALSE)*I$19+I$18*VLOOKUP(I$1,Conditions!$A:$CT,MATCH($B65&amp;"_m2",Conditions!$S$1:$CT$1,0)+Conditions!$Q$2,FALSE))+VLOOKUP(I$1,Conditions!$A:$CT,MATCH($B65&amp;"_b",Conditions!$S$1:$CT$1,0)+Conditions!$Q$2,FALSE),"")</f>
        <v/>
      </c>
      <c r="J65" s="15" t="str">
        <f>IF(J39,J50*(VLOOKUP(J$1,Conditions!$A:$CT,MATCH($B65&amp;"_m1",Conditions!$S$1:$CT$1,0)+Conditions!$Q$2,FALSE)*J$19+J$18*VLOOKUP(J$1,Conditions!$A:$CT,MATCH($B65&amp;"_m2",Conditions!$S$1:$CT$1,0)+Conditions!$Q$2,FALSE))+VLOOKUP(J$1,Conditions!$A:$CT,MATCH($B65&amp;"_b",Conditions!$S$1:$CT$1,0)+Conditions!$Q$2,FALSE),"")</f>
        <v/>
      </c>
      <c r="K65" s="15" t="str">
        <f>IF(K39,K50*(VLOOKUP(K$1,Conditions!$A:$CT,MATCH($B65&amp;"_m1",Conditions!$S$1:$CT$1,0)+Conditions!$Q$2,FALSE)*K$19+K$18*VLOOKUP(K$1,Conditions!$A:$CT,MATCH($B65&amp;"_m2",Conditions!$S$1:$CT$1,0)+Conditions!$Q$2,FALSE))+VLOOKUP(K$1,Conditions!$A:$CT,MATCH($B65&amp;"_b",Conditions!$S$1:$CT$1,0)+Conditions!$Q$2,FALSE),"")</f>
        <v/>
      </c>
      <c r="L65" s="15" t="str">
        <f>IF(L39,L50*(VLOOKUP(L$1,Conditions!$A:$CT,MATCH($B65&amp;"_m1",Conditions!$S$1:$CT$1,0)+Conditions!$Q$2,FALSE)*L$19+L$18*VLOOKUP(L$1,Conditions!$A:$CT,MATCH($B65&amp;"_m2",Conditions!$S$1:$CT$1,0)+Conditions!$Q$2,FALSE))+VLOOKUP(L$1,Conditions!$A:$CT,MATCH($B65&amp;"_b",Conditions!$S$1:$CT$1,0)+Conditions!$Q$2,FALSE),"")</f>
        <v/>
      </c>
      <c r="M65" s="15" t="str">
        <f>IF(M39,M50*(VLOOKUP(M$1,Conditions!$A:$CT,MATCH($B65&amp;"_m1",Conditions!$S$1:$CT$1,0)+Conditions!$Q$2,FALSE)*M$19+M$18*VLOOKUP(M$1,Conditions!$A:$CT,MATCH($B65&amp;"_m2",Conditions!$S$1:$CT$1,0)+Conditions!$Q$2,FALSE))+VLOOKUP(M$1,Conditions!$A:$CT,MATCH($B65&amp;"_b",Conditions!$S$1:$CT$1,0)+Conditions!$Q$2,FALSE),"")</f>
        <v/>
      </c>
      <c r="N65" s="15" t="str">
        <f>IF(N39,N50*(VLOOKUP(N$1,Conditions!$A:$CT,MATCH($B65&amp;"_m1",Conditions!$S$1:$CT$1,0)+Conditions!$Q$2,FALSE)*N$19+N$18*VLOOKUP(N$1,Conditions!$A:$CT,MATCH($B65&amp;"_m2",Conditions!$S$1:$CT$1,0)+Conditions!$Q$2,FALSE))+VLOOKUP(N$1,Conditions!$A:$CT,MATCH($B65&amp;"_b",Conditions!$S$1:$CT$1,0)+Conditions!$Q$2,FALSE),"")</f>
        <v/>
      </c>
      <c r="O65" s="15" t="str">
        <f>IF(O39,O50*(VLOOKUP(O$1,Conditions!$A:$CT,MATCH($B65&amp;"_m1",Conditions!$S$1:$CT$1,0)+Conditions!$Q$2,FALSE)*O$19+O$18*VLOOKUP(O$1,Conditions!$A:$CT,MATCH($B65&amp;"_m2",Conditions!$S$1:$CT$1,0)+Conditions!$Q$2,FALSE))+VLOOKUP(O$1,Conditions!$A:$CT,MATCH($B65&amp;"_b",Conditions!$S$1:$CT$1,0)+Conditions!$Q$2,FALSE),"")</f>
        <v/>
      </c>
      <c r="P65" s="15" t="str">
        <f>IF(P39,P50*(VLOOKUP(P$1,Conditions!$A:$CT,MATCH($B65&amp;"_m1",Conditions!$S$1:$CT$1,0)+Conditions!$Q$2,FALSE)*P$19+P$18*VLOOKUP(P$1,Conditions!$A:$CT,MATCH($B65&amp;"_m2",Conditions!$S$1:$CT$1,0)+Conditions!$Q$2,FALSE))+VLOOKUP(P$1,Conditions!$A:$CT,MATCH($B65&amp;"_b",Conditions!$S$1:$CT$1,0)+Conditions!$Q$2,FALSE),"")</f>
        <v/>
      </c>
      <c r="Q65" s="15" t="str">
        <f>IF(Q39,Q50*(VLOOKUP(Q$1,Conditions!$A:$CT,MATCH($B65&amp;"_m1",Conditions!$S$1:$CT$1,0)+Conditions!$Q$2,FALSE)*Q$19+Q$18*VLOOKUP(Q$1,Conditions!$A:$CT,MATCH($B65&amp;"_m2",Conditions!$S$1:$CT$1,0)+Conditions!$Q$2,FALSE))+VLOOKUP(Q$1,Conditions!$A:$CT,MATCH($B65&amp;"_b",Conditions!$S$1:$CT$1,0)+Conditions!$Q$2,FALSE),"")</f>
        <v/>
      </c>
      <c r="R65" s="15" t="str">
        <f>IF(R39,R50*(VLOOKUP(R$1,Conditions!$A:$CT,MATCH($B65&amp;"_m1",Conditions!$S$1:$CT$1,0)+Conditions!$Q$2,FALSE)*R$19+R$18*VLOOKUP(R$1,Conditions!$A:$CT,MATCH($B65&amp;"_m2",Conditions!$S$1:$CT$1,0)+Conditions!$Q$2,FALSE))+VLOOKUP(R$1,Conditions!$A:$CT,MATCH($B65&amp;"_b",Conditions!$S$1:$CT$1,0)+Conditions!$Q$2,FALSE),"")</f>
        <v/>
      </c>
      <c r="S65" s="15" t="str">
        <f>IF(S39,S50*(VLOOKUP(S$1,Conditions!$A:$CT,MATCH($B65&amp;"_m1",Conditions!$S$1:$CT$1,0)+Conditions!$Q$2,FALSE)*S$19+S$18*VLOOKUP(S$1,Conditions!$A:$CT,MATCH($B65&amp;"_m2",Conditions!$S$1:$CT$1,0)+Conditions!$Q$2,FALSE))+VLOOKUP(S$1,Conditions!$A:$CT,MATCH($B65&amp;"_b",Conditions!$S$1:$CT$1,0)+Conditions!$Q$2,FALSE),"")</f>
        <v/>
      </c>
      <c r="T65" s="15" t="str">
        <f>IF(T39,T50*(VLOOKUP(T$1,Conditions!$A:$CT,MATCH($B65&amp;"_m1",Conditions!$S$1:$CT$1,0)+Conditions!$Q$2,FALSE)*T$19+T$18*VLOOKUP(T$1,Conditions!$A:$CT,MATCH($B65&amp;"_m2",Conditions!$S$1:$CT$1,0)+Conditions!$Q$2,FALSE))+VLOOKUP(T$1,Conditions!$A:$CT,MATCH($B65&amp;"_b",Conditions!$S$1:$CT$1,0)+Conditions!$Q$2,FALSE),"")</f>
        <v/>
      </c>
      <c r="U65" s="15" t="str">
        <f>IF(U39,U50*(VLOOKUP(U$1,Conditions!$A:$CT,MATCH($B65&amp;"_m1",Conditions!$S$1:$CT$1,0)+Conditions!$Q$2,FALSE)*U$19+U$18*VLOOKUP(U$1,Conditions!$A:$CT,MATCH($B65&amp;"_m2",Conditions!$S$1:$CT$1,0)+Conditions!$Q$2,FALSE))+VLOOKUP(U$1,Conditions!$A:$CT,MATCH($B65&amp;"_b",Conditions!$S$1:$CT$1,0)+Conditions!$Q$2,FALSE),"")</f>
        <v/>
      </c>
      <c r="V65" s="15" t="str">
        <f>IF(V39,V50*(VLOOKUP(V$1,Conditions!$A:$CT,MATCH($B65&amp;"_m1",Conditions!$S$1:$CT$1,0)+Conditions!$Q$2,FALSE)*V$19+V$18*VLOOKUP(V$1,Conditions!$A:$CT,MATCH($B65&amp;"_m2",Conditions!$S$1:$CT$1,0)+Conditions!$Q$2,FALSE))+VLOOKUP(V$1,Conditions!$A:$CT,MATCH($B65&amp;"_b",Conditions!$S$1:$CT$1,0)+Conditions!$Q$2,FALSE),"")</f>
        <v/>
      </c>
      <c r="W65" s="15">
        <f>IF(W39,W50*(VLOOKUP(W$1,Conditions!$A:$CT,MATCH($B65&amp;"_m1",Conditions!$S$1:$CT$1,0)+Conditions!$Q$2,FALSE)*W$19+W$18*VLOOKUP(W$1,Conditions!$A:$CT,MATCH($B65&amp;"_m2",Conditions!$S$1:$CT$1,0)+Conditions!$Q$2,FALSE))+VLOOKUP(W$1,Conditions!$A:$CT,MATCH($B65&amp;"_b",Conditions!$S$1:$CT$1,0)+Conditions!$Q$2,FALSE),"")</f>
        <v>1.1157568592034724E-5</v>
      </c>
      <c r="X65" s="15">
        <f>IF(X39,X50*(VLOOKUP(X$1,Conditions!$A:$CT,MATCH($B65&amp;"_m1",Conditions!$S$1:$CT$1,0)+Conditions!$Q$2,FALSE)*X$19+X$18*VLOOKUP(X$1,Conditions!$A:$CT,MATCH($B65&amp;"_m2",Conditions!$S$1:$CT$1,0)+Conditions!$Q$2,FALSE))+VLOOKUP(X$1,Conditions!$A:$CT,MATCH($B65&amp;"_b",Conditions!$S$1:$CT$1,0)+Conditions!$Q$2,FALSE),"")</f>
        <v>1.1157568592034724E-5</v>
      </c>
      <c r="Y65" s="15">
        <f>IF(Y39,Y50*(VLOOKUP(Y$1,Conditions!$A:$CT,MATCH($B65&amp;"_m1",Conditions!$S$1:$CT$1,0)+Conditions!$Q$2,FALSE)*Y$19+Y$18*VLOOKUP(Y$1,Conditions!$A:$CT,MATCH($B65&amp;"_m2",Conditions!$S$1:$CT$1,0)+Conditions!$Q$2,FALSE))+VLOOKUP(Y$1,Conditions!$A:$CT,MATCH($B65&amp;"_b",Conditions!$S$1:$CT$1,0)+Conditions!$Q$2,FALSE),"")</f>
        <v>1.1157568592034724E-5</v>
      </c>
      <c r="Z65" s="15" t="str">
        <f>IF(Z39,Z50*(VLOOKUP(Z$1,Conditions!$A:$CT,MATCH($B65&amp;"_m1",Conditions!$S$1:$CT$1,0)+Conditions!$Q$2,FALSE)*Z$19+Z$18*VLOOKUP(Z$1,Conditions!$A:$CT,MATCH($B65&amp;"_m2",Conditions!$S$1:$CT$1,0)+Conditions!$Q$2,FALSE))+VLOOKUP(Z$1,Conditions!$A:$CT,MATCH($B65&amp;"_b",Conditions!$S$1:$CT$1,0)+Conditions!$Q$2,FALSE),"")</f>
        <v/>
      </c>
      <c r="AA65" s="15" t="str">
        <f>IF(AA39,AA50*(VLOOKUP(AA$1,Conditions!$A:$CT,MATCH($B65&amp;"_m1",Conditions!$S$1:$CT$1,0)+Conditions!$Q$2,FALSE)*AA$19+AA$18*VLOOKUP(AA$1,Conditions!$A:$CT,MATCH($B65&amp;"_m2",Conditions!$S$1:$CT$1,0)+Conditions!$Q$2,FALSE))+VLOOKUP(AA$1,Conditions!$A:$CT,MATCH($B65&amp;"_b",Conditions!$S$1:$CT$1,0)+Conditions!$Q$2,FALSE),"")</f>
        <v/>
      </c>
      <c r="AB65" s="15" t="str">
        <f>IF(AB39,AB50*(VLOOKUP(AB$1,Conditions!$A:$CT,MATCH($B65&amp;"_m1",Conditions!$S$1:$CT$1,0)+Conditions!$Q$2,FALSE)*AB$19+AB$18*VLOOKUP(AB$1,Conditions!$A:$CT,MATCH($B65&amp;"_m2",Conditions!$S$1:$CT$1,0)+Conditions!$Q$2,FALSE))+VLOOKUP(AB$1,Conditions!$A:$CT,MATCH($B65&amp;"_b",Conditions!$S$1:$CT$1,0)+Conditions!$Q$2,FALSE),"")</f>
        <v/>
      </c>
      <c r="AC65" s="15" t="str">
        <f>IF(AC39,AC50*(VLOOKUP(AC$1,Conditions!$A:$CT,MATCH($B65&amp;"_m1",Conditions!$S$1:$CT$1,0)+Conditions!$Q$2,FALSE)*AC$19+AC$18*VLOOKUP(AC$1,Conditions!$A:$CT,MATCH($B65&amp;"_m2",Conditions!$S$1:$CT$1,0)+Conditions!$Q$2,FALSE))+VLOOKUP(AC$1,Conditions!$A:$CT,MATCH($B65&amp;"_b",Conditions!$S$1:$CT$1,0)+Conditions!$Q$2,FALSE),"")</f>
        <v/>
      </c>
      <c r="AD65" s="15" t="str">
        <f>IF(AD39,AD50*(VLOOKUP(AD$1,Conditions!$A:$CT,MATCH($B65&amp;"_m1",Conditions!$S$1:$CT$1,0)+Conditions!$Q$2,FALSE)*AD$19+AD$18*VLOOKUP(AD$1,Conditions!$A:$CT,MATCH($B65&amp;"_m2",Conditions!$S$1:$CT$1,0)+Conditions!$Q$2,FALSE))+VLOOKUP(AD$1,Conditions!$A:$CT,MATCH($B65&amp;"_b",Conditions!$S$1:$CT$1,0)+Conditions!$Q$2,FALSE),"")</f>
        <v/>
      </c>
      <c r="AE65" s="15" t="str">
        <f>IF(AE39,AE50*(VLOOKUP(AE$1,Conditions!$A:$CT,MATCH($B65&amp;"_m1",Conditions!$S$1:$CT$1,0)+Conditions!$Q$2,FALSE)*AE$19+AE$18*VLOOKUP(AE$1,Conditions!$A:$CT,MATCH($B65&amp;"_m2",Conditions!$S$1:$CT$1,0)+Conditions!$Q$2,FALSE))+VLOOKUP(AE$1,Conditions!$A:$CT,MATCH($B65&amp;"_b",Conditions!$S$1:$CT$1,0)+Conditions!$Q$2,FALSE),"")</f>
        <v/>
      </c>
      <c r="AF65" s="15" t="str">
        <f>IF(AF39,AF50*(VLOOKUP(AF$1,Conditions!$A:$CT,MATCH($B65&amp;"_m1",Conditions!$S$1:$CT$1,0)+Conditions!$Q$2,FALSE)*AF$19+AF$18*VLOOKUP(AF$1,Conditions!$A:$CT,MATCH($B65&amp;"_m2",Conditions!$S$1:$CT$1,0)+Conditions!$Q$2,FALSE))+VLOOKUP(AF$1,Conditions!$A:$CT,MATCH($B65&amp;"_b",Conditions!$S$1:$CT$1,0)+Conditions!$Q$2,FALSE),"")</f>
        <v/>
      </c>
      <c r="AG65" s="15" t="str">
        <f>IF(AG39,AG50*(VLOOKUP(AG$1,Conditions!$A:$CT,MATCH($B65&amp;"_m1",Conditions!$S$1:$CT$1,0)+Conditions!$Q$2,FALSE)*AG$19+AG$18*VLOOKUP(AG$1,Conditions!$A:$CT,MATCH($B65&amp;"_m2",Conditions!$S$1:$CT$1,0)+Conditions!$Q$2,FALSE))+VLOOKUP(AG$1,Conditions!$A:$CT,MATCH($B65&amp;"_b",Conditions!$S$1:$CT$1,0)+Conditions!$Q$2,FALSE),"")</f>
        <v/>
      </c>
      <c r="AH65" s="15" t="str">
        <f>IF(AH39,AH50*(VLOOKUP(AH$1,Conditions!$A:$CT,MATCH($B65&amp;"_m1",Conditions!$S$1:$CT$1,0)+Conditions!$Q$2,FALSE)*AH$19+AH$18*VLOOKUP(AH$1,Conditions!$A:$CT,MATCH($B65&amp;"_m2",Conditions!$S$1:$CT$1,0)+Conditions!$Q$2,FALSE))+VLOOKUP(AH$1,Conditions!$A:$CT,MATCH($B65&amp;"_b",Conditions!$S$1:$CT$1,0)+Conditions!$Q$2,FALSE),"")</f>
        <v/>
      </c>
      <c r="AI65" s="15" t="str">
        <f>IF(AI39,AI50*(VLOOKUP(AI$1,Conditions!$A:$CT,MATCH($B65&amp;"_m1",Conditions!$S$1:$CT$1,0)+Conditions!$Q$2,FALSE)*AI$19+AI$18*VLOOKUP(AI$1,Conditions!$A:$CT,MATCH($B65&amp;"_m2",Conditions!$S$1:$CT$1,0)+Conditions!$Q$2,FALSE))+VLOOKUP(AI$1,Conditions!$A:$CT,MATCH($B65&amp;"_b",Conditions!$S$1:$CT$1,0)+Conditions!$Q$2,FALSE),"")</f>
        <v/>
      </c>
      <c r="AJ65" s="15" t="str">
        <f>IF(AJ39,AJ50*(VLOOKUP(AJ$1,Conditions!$A:$CT,MATCH($B65&amp;"_m1",Conditions!$S$1:$CT$1,0)+Conditions!$Q$2,FALSE)*AJ$19+AJ$18*VLOOKUP(AJ$1,Conditions!$A:$CT,MATCH($B65&amp;"_m2",Conditions!$S$1:$CT$1,0)+Conditions!$Q$2,FALSE))+VLOOKUP(AJ$1,Conditions!$A:$CT,MATCH($B65&amp;"_b",Conditions!$S$1:$CT$1,0)+Conditions!$Q$2,FALSE),"")</f>
        <v/>
      </c>
      <c r="AK65" s="15" t="str">
        <f>IF(AK39,AK50*(VLOOKUP(AK$1,Conditions!$A:$CT,MATCH($B65&amp;"_m1",Conditions!$S$1:$CT$1,0)+Conditions!$Q$2,FALSE)*AK$19+AK$18*VLOOKUP(AK$1,Conditions!$A:$CT,MATCH($B65&amp;"_m2",Conditions!$S$1:$CT$1,0)+Conditions!$Q$2,FALSE))+VLOOKUP(AK$1,Conditions!$A:$CT,MATCH($B65&amp;"_b",Conditions!$S$1:$CT$1,0)+Conditions!$Q$2,FALSE),"")</f>
        <v/>
      </c>
      <c r="AL65" s="15" t="str">
        <f>IF(AL39,AL50*(VLOOKUP(AL$1,Conditions!$A:$CT,MATCH($B65&amp;"_m1",Conditions!$S$1:$CT$1,0)+Conditions!$Q$2,FALSE)*AL$19+AL$18*VLOOKUP(AL$1,Conditions!$A:$CT,MATCH($B65&amp;"_m2",Conditions!$S$1:$CT$1,0)+Conditions!$Q$2,FALSE))+VLOOKUP(AL$1,Conditions!$A:$CT,MATCH($B65&amp;"_b",Conditions!$S$1:$CT$1,0)+Conditions!$Q$2,FALSE),"")</f>
        <v/>
      </c>
      <c r="AM65" s="15" t="str">
        <f>IF(AM39,AM50*(VLOOKUP(AM$1,Conditions!$A:$CT,MATCH($B65&amp;"_m1",Conditions!$S$1:$CT$1,0)+Conditions!$Q$2,FALSE)*AM$19+AM$18*VLOOKUP(AM$1,Conditions!$A:$CT,MATCH($B65&amp;"_m2",Conditions!$S$1:$CT$1,0)+Conditions!$Q$2,FALSE))+VLOOKUP(AM$1,Conditions!$A:$CT,MATCH($B65&amp;"_b",Conditions!$S$1:$CT$1,0)+Conditions!$Q$2,FALSE),"")</f>
        <v/>
      </c>
      <c r="AN65" s="15" t="str">
        <f>IF(AN39,AN50*(VLOOKUP(AN$1,Conditions!$A:$CT,MATCH($B65&amp;"_m1",Conditions!$S$1:$CT$1,0)+Conditions!$Q$2,FALSE)*AN$19+AN$18*VLOOKUP(AN$1,Conditions!$A:$CT,MATCH($B65&amp;"_m2",Conditions!$S$1:$CT$1,0)+Conditions!$Q$2,FALSE))+VLOOKUP(AN$1,Conditions!$A:$CT,MATCH($B65&amp;"_b",Conditions!$S$1:$CT$1,0)+Conditions!$Q$2,FALSE),"")</f>
        <v/>
      </c>
      <c r="AO65" s="15" t="str">
        <f>IF(AO39,AO50*(VLOOKUP(AO$1,Conditions!$A:$CT,MATCH($B65&amp;"_m1",Conditions!$S$1:$CT$1,0)+Conditions!$Q$2,FALSE)*AO$19+AO$18*VLOOKUP(AO$1,Conditions!$A:$CT,MATCH($B65&amp;"_m2",Conditions!$S$1:$CT$1,0)+Conditions!$Q$2,FALSE))+VLOOKUP(AO$1,Conditions!$A:$CT,MATCH($B65&amp;"_b",Conditions!$S$1:$CT$1,0)+Conditions!$Q$2,FALSE),"")</f>
        <v/>
      </c>
      <c r="AP65" s="15" t="str">
        <f>IF(AP39,AP50*(VLOOKUP(AP$1,Conditions!$A:$CT,MATCH($B65&amp;"_m1",Conditions!$S$1:$CT$1,0)+Conditions!$Q$2,FALSE)*AP$19+AP$18*VLOOKUP(AP$1,Conditions!$A:$CT,MATCH($B65&amp;"_m2",Conditions!$S$1:$CT$1,0)+Conditions!$Q$2,FALSE))+VLOOKUP(AP$1,Conditions!$A:$CT,MATCH($B65&amp;"_b",Conditions!$S$1:$CT$1,0)+Conditions!$Q$2,FALSE),"")</f>
        <v/>
      </c>
      <c r="AQ65" s="15" t="str">
        <f>IF(AQ39,AQ50*(VLOOKUP(AQ$1,Conditions!$A:$CT,MATCH($B65&amp;"_m1",Conditions!$S$1:$CT$1,0)+Conditions!$Q$2,FALSE)*AQ$19+AQ$18*VLOOKUP(AQ$1,Conditions!$A:$CT,MATCH($B65&amp;"_m2",Conditions!$S$1:$CT$1,0)+Conditions!$Q$2,FALSE))+VLOOKUP(AQ$1,Conditions!$A:$CT,MATCH($B65&amp;"_b",Conditions!$S$1:$CT$1,0)+Conditions!$Q$2,FALSE),"")</f>
        <v/>
      </c>
      <c r="AR65" s="15" t="str">
        <f>IF(AR39,AR50*(VLOOKUP(AR$1,Conditions!$A:$CT,MATCH($B65&amp;"_m1",Conditions!$S$1:$CT$1,0)+Conditions!$Q$2,FALSE)*AR$19+AR$18*VLOOKUP(AR$1,Conditions!$A:$CT,MATCH($B65&amp;"_m2",Conditions!$S$1:$CT$1,0)+Conditions!$Q$2,FALSE))+VLOOKUP(AR$1,Conditions!$A:$CT,MATCH($B65&amp;"_b",Conditions!$S$1:$CT$1,0)+Conditions!$Q$2,FALSE),"")</f>
        <v/>
      </c>
      <c r="AS65" s="15" t="str">
        <f>IF(AS39,AS50*(VLOOKUP(AS$1,Conditions!$A:$CT,MATCH($B65&amp;"_m1",Conditions!$S$1:$CT$1,0)+Conditions!$Q$2,FALSE)*AS$19+AS$18*VLOOKUP(AS$1,Conditions!$A:$CT,MATCH($B65&amp;"_m2",Conditions!$S$1:$CT$1,0)+Conditions!$Q$2,FALSE))+VLOOKUP(AS$1,Conditions!$A:$CT,MATCH($B65&amp;"_b",Conditions!$S$1:$CT$1,0)+Conditions!$Q$2,FALSE),"")</f>
        <v/>
      </c>
      <c r="AT65" s="15" t="str">
        <f>IF(AT39,AT50*(VLOOKUP(AT$1,Conditions!$A:$CT,MATCH($B65&amp;"_m1",Conditions!$S$1:$CT$1,0)+Conditions!$Q$2,FALSE)*AT$19+AT$18*VLOOKUP(AT$1,Conditions!$A:$CT,MATCH($B65&amp;"_m2",Conditions!$S$1:$CT$1,0)+Conditions!$Q$2,FALSE))+VLOOKUP(AT$1,Conditions!$A:$CT,MATCH($B65&amp;"_b",Conditions!$S$1:$CT$1,0)+Conditions!$Q$2,FALSE),"")</f>
        <v/>
      </c>
      <c r="AU65" s="15" t="str">
        <f>IF(AU39,AU50*(VLOOKUP(AU$1,Conditions!$A:$CT,MATCH($B65&amp;"_m1",Conditions!$S$1:$CT$1,0)+Conditions!$Q$2,FALSE)*AU$19+AU$18*VLOOKUP(AU$1,Conditions!$A:$CT,MATCH($B65&amp;"_m2",Conditions!$S$1:$CT$1,0)+Conditions!$Q$2,FALSE))+VLOOKUP(AU$1,Conditions!$A:$CT,MATCH($B65&amp;"_b",Conditions!$S$1:$CT$1,0)+Conditions!$Q$2,FALSE),"")</f>
        <v/>
      </c>
      <c r="AV65" s="15" t="str">
        <f>IF(AV39,AV50*(VLOOKUP(AV$1,Conditions!$A:$CT,MATCH($B65&amp;"_m1",Conditions!$S$1:$CT$1,0)+Conditions!$Q$2,FALSE)*AV$19+AV$18*VLOOKUP(AV$1,Conditions!$A:$CT,MATCH($B65&amp;"_m2",Conditions!$S$1:$CT$1,0)+Conditions!$Q$2,FALSE))+VLOOKUP(AV$1,Conditions!$A:$CT,MATCH($B65&amp;"_b",Conditions!$S$1:$CT$1,0)+Conditions!$Q$2,FALSE),"")</f>
        <v/>
      </c>
      <c r="AW65" s="15" t="str">
        <f>IF(AW39,AW50*(VLOOKUP(AW$1,Conditions!$A:$CT,MATCH($B65&amp;"_m1",Conditions!$S$1:$CT$1,0)+Conditions!$Q$2,FALSE)*AW$19+AW$18*VLOOKUP(AW$1,Conditions!$A:$CT,MATCH($B65&amp;"_m2",Conditions!$S$1:$CT$1,0)+Conditions!$Q$2,FALSE))+VLOOKUP(AW$1,Conditions!$A:$CT,MATCH($B65&amp;"_b",Conditions!$S$1:$CT$1,0)+Conditions!$Q$2,FALSE),"")</f>
        <v/>
      </c>
      <c r="AX65" s="15" t="str">
        <f>IF(AX39,AX50*(VLOOKUP(AX$1,Conditions!$A:$CT,MATCH($B65&amp;"_m1",Conditions!$S$1:$CT$1,0)+Conditions!$Q$2,FALSE)*AX$19+AX$18*VLOOKUP(AX$1,Conditions!$A:$CT,MATCH($B65&amp;"_m2",Conditions!$S$1:$CT$1,0)+Conditions!$Q$2,FALSE))+VLOOKUP(AX$1,Conditions!$A:$CT,MATCH($B65&amp;"_b",Conditions!$S$1:$CT$1,0)+Conditions!$Q$2,FALSE),"")</f>
        <v/>
      </c>
      <c r="AY65" s="15" t="str">
        <f>IF(AY39,AY50*(VLOOKUP(AY$1,Conditions!$A:$CT,MATCH($B65&amp;"_m1",Conditions!$S$1:$CT$1,0)+Conditions!$Q$2,FALSE)*AY$19+AY$18*VLOOKUP(AY$1,Conditions!$A:$CT,MATCH($B65&amp;"_m2",Conditions!$S$1:$CT$1,0)+Conditions!$Q$2,FALSE))+VLOOKUP(AY$1,Conditions!$A:$CT,MATCH($B65&amp;"_b",Conditions!$S$1:$CT$1,0)+Conditions!$Q$2,FALSE),"")</f>
        <v/>
      </c>
    </row>
    <row r="66" spans="1:51" x14ac:dyDescent="0.2">
      <c r="C66" s="11"/>
      <c r="D66" s="11"/>
    </row>
    <row r="67" spans="1:51" s="13" customFormat="1" x14ac:dyDescent="0.2">
      <c r="A67" s="3" t="s">
        <v>21</v>
      </c>
      <c r="B67" s="26" t="s">
        <v>19</v>
      </c>
      <c r="C67" s="27"/>
      <c r="D67" s="27"/>
      <c r="E67" s="25" t="e">
        <f t="shared" ref="E67:AY67" si="10">1-(E59*$C$59-SUMPRODUCT(E60:E65,$C$60:$C$65)+$C$59*E65)/(E59*$C$59)</f>
        <v>#VALUE!</v>
      </c>
      <c r="F67" s="25" t="e">
        <f t="shared" si="10"/>
        <v>#VALUE!</v>
      </c>
      <c r="G67" s="25" t="e">
        <f t="shared" si="10"/>
        <v>#VALUE!</v>
      </c>
      <c r="H67" s="25" t="e">
        <f t="shared" si="10"/>
        <v>#VALUE!</v>
      </c>
      <c r="I67" s="25" t="e">
        <f t="shared" si="10"/>
        <v>#VALUE!</v>
      </c>
      <c r="J67" s="25" t="e">
        <f t="shared" si="10"/>
        <v>#VALUE!</v>
      </c>
      <c r="K67" s="25" t="e">
        <f t="shared" si="10"/>
        <v>#VALUE!</v>
      </c>
      <c r="L67" s="25" t="e">
        <f t="shared" si="10"/>
        <v>#VALUE!</v>
      </c>
      <c r="M67" s="25" t="e">
        <f t="shared" si="10"/>
        <v>#VALUE!</v>
      </c>
      <c r="N67" s="25" t="e">
        <f t="shared" si="10"/>
        <v>#VALUE!</v>
      </c>
      <c r="O67" s="25" t="e">
        <f t="shared" si="10"/>
        <v>#VALUE!</v>
      </c>
      <c r="P67" s="25" t="e">
        <f t="shared" si="10"/>
        <v>#VALUE!</v>
      </c>
      <c r="Q67" s="25" t="e">
        <f t="shared" si="10"/>
        <v>#VALUE!</v>
      </c>
      <c r="R67" s="25" t="e">
        <f t="shared" si="10"/>
        <v>#VALUE!</v>
      </c>
      <c r="S67" s="25" t="e">
        <f t="shared" si="10"/>
        <v>#VALUE!</v>
      </c>
      <c r="T67" s="25" t="e">
        <f t="shared" si="10"/>
        <v>#VALUE!</v>
      </c>
      <c r="U67" s="25" t="e">
        <f t="shared" si="10"/>
        <v>#VALUE!</v>
      </c>
      <c r="V67" s="25" t="e">
        <f t="shared" si="10"/>
        <v>#VALUE!</v>
      </c>
      <c r="W67" s="25">
        <f>1-(W59*$C$59-SUMPRODUCT(W60:W65,$C$60:$C$65)+$C$59*W65)/(W59*$C$59)</f>
        <v>0.14973195350116286</v>
      </c>
      <c r="X67" s="25">
        <f t="shared" si="10"/>
        <v>0.15394365102284224</v>
      </c>
      <c r="Y67" s="25">
        <f t="shared" si="10"/>
        <v>0.14328237759954487</v>
      </c>
      <c r="Z67" s="25" t="e">
        <f t="shared" si="10"/>
        <v>#VALUE!</v>
      </c>
      <c r="AA67" s="25" t="e">
        <f t="shared" si="10"/>
        <v>#VALUE!</v>
      </c>
      <c r="AB67" s="25" t="e">
        <f t="shared" si="10"/>
        <v>#VALUE!</v>
      </c>
      <c r="AC67" s="25" t="e">
        <f t="shared" si="10"/>
        <v>#VALUE!</v>
      </c>
      <c r="AD67" s="25" t="e">
        <f t="shared" si="10"/>
        <v>#VALUE!</v>
      </c>
      <c r="AE67" s="25" t="e">
        <f t="shared" si="10"/>
        <v>#VALUE!</v>
      </c>
      <c r="AF67" s="25" t="e">
        <f t="shared" si="10"/>
        <v>#VALUE!</v>
      </c>
      <c r="AG67" s="25" t="e">
        <f t="shared" si="10"/>
        <v>#VALUE!</v>
      </c>
      <c r="AH67" s="25" t="e">
        <f t="shared" si="10"/>
        <v>#VALUE!</v>
      </c>
      <c r="AI67" s="25" t="e">
        <f t="shared" si="10"/>
        <v>#VALUE!</v>
      </c>
      <c r="AJ67" s="25" t="e">
        <f t="shared" si="10"/>
        <v>#VALUE!</v>
      </c>
      <c r="AK67" s="25" t="e">
        <f t="shared" si="10"/>
        <v>#VALUE!</v>
      </c>
      <c r="AL67" s="25" t="e">
        <f t="shared" si="10"/>
        <v>#VALUE!</v>
      </c>
      <c r="AM67" s="25" t="e">
        <f t="shared" si="10"/>
        <v>#VALUE!</v>
      </c>
      <c r="AN67" s="25" t="e">
        <f t="shared" si="10"/>
        <v>#VALUE!</v>
      </c>
      <c r="AO67" s="25" t="e">
        <f t="shared" si="10"/>
        <v>#VALUE!</v>
      </c>
      <c r="AP67" s="25" t="e">
        <f t="shared" si="10"/>
        <v>#VALUE!</v>
      </c>
      <c r="AQ67" s="25" t="e">
        <f t="shared" si="10"/>
        <v>#VALUE!</v>
      </c>
      <c r="AR67" s="25" t="e">
        <f t="shared" si="10"/>
        <v>#VALUE!</v>
      </c>
      <c r="AS67" s="25" t="e">
        <f t="shared" si="10"/>
        <v>#VALUE!</v>
      </c>
      <c r="AT67" s="25" t="e">
        <f t="shared" si="10"/>
        <v>#VALUE!</v>
      </c>
      <c r="AU67" s="25" t="e">
        <f t="shared" si="10"/>
        <v>#VALUE!</v>
      </c>
      <c r="AV67" s="25" t="e">
        <f t="shared" si="10"/>
        <v>#VALUE!</v>
      </c>
      <c r="AW67" s="25" t="e">
        <f t="shared" si="10"/>
        <v>#VALUE!</v>
      </c>
      <c r="AX67" s="25" t="e">
        <f t="shared" si="10"/>
        <v>#VALUE!</v>
      </c>
      <c r="AY67" s="25" t="e">
        <f t="shared" si="10"/>
        <v>#VALUE!</v>
      </c>
    </row>
    <row r="68" spans="1:51" x14ac:dyDescent="0.2">
      <c r="A68" s="5"/>
      <c r="B68" s="28" t="s">
        <v>18</v>
      </c>
      <c r="C68" s="11"/>
      <c r="D68" s="11"/>
      <c r="E68" s="12" t="e">
        <f t="shared" ref="E68:AY68" si="11">(E59-E65)/E59</f>
        <v>#VALUE!</v>
      </c>
      <c r="F68" s="12" t="e">
        <f t="shared" si="11"/>
        <v>#VALUE!</v>
      </c>
      <c r="G68" s="12" t="e">
        <f t="shared" si="11"/>
        <v>#VALUE!</v>
      </c>
      <c r="H68" s="12" t="e">
        <f t="shared" si="11"/>
        <v>#VALUE!</v>
      </c>
      <c r="I68" s="12" t="e">
        <f t="shared" si="11"/>
        <v>#VALUE!</v>
      </c>
      <c r="J68" s="12" t="e">
        <f t="shared" si="11"/>
        <v>#VALUE!</v>
      </c>
      <c r="K68" s="12" t="e">
        <f t="shared" si="11"/>
        <v>#VALUE!</v>
      </c>
      <c r="L68" s="12" t="e">
        <f t="shared" si="11"/>
        <v>#VALUE!</v>
      </c>
      <c r="M68" s="12" t="e">
        <f t="shared" si="11"/>
        <v>#VALUE!</v>
      </c>
      <c r="N68" s="12" t="e">
        <f t="shared" si="11"/>
        <v>#VALUE!</v>
      </c>
      <c r="O68" s="12" t="e">
        <f t="shared" si="11"/>
        <v>#VALUE!</v>
      </c>
      <c r="P68" s="12" t="e">
        <f t="shared" si="11"/>
        <v>#VALUE!</v>
      </c>
      <c r="Q68" s="12" t="e">
        <f t="shared" si="11"/>
        <v>#VALUE!</v>
      </c>
      <c r="R68" s="12" t="e">
        <f t="shared" si="11"/>
        <v>#VALUE!</v>
      </c>
      <c r="S68" s="12" t="e">
        <f t="shared" si="11"/>
        <v>#VALUE!</v>
      </c>
      <c r="T68" s="12" t="e">
        <f t="shared" si="11"/>
        <v>#VALUE!</v>
      </c>
      <c r="U68" s="12" t="e">
        <f t="shared" si="11"/>
        <v>#VALUE!</v>
      </c>
      <c r="V68" s="12" t="e">
        <f t="shared" si="11"/>
        <v>#VALUE!</v>
      </c>
      <c r="W68" s="12">
        <f t="shared" si="11"/>
        <v>0.97082361895278657</v>
      </c>
      <c r="X68" s="12">
        <f t="shared" si="11"/>
        <v>0.97024959308908043</v>
      </c>
      <c r="Y68" s="12">
        <f t="shared" si="11"/>
        <v>0.97291408024037207</v>
      </c>
      <c r="Z68" s="12" t="e">
        <f t="shared" si="11"/>
        <v>#VALUE!</v>
      </c>
      <c r="AA68" s="12" t="e">
        <f t="shared" si="11"/>
        <v>#VALUE!</v>
      </c>
      <c r="AB68" s="12" t="e">
        <f t="shared" si="11"/>
        <v>#VALUE!</v>
      </c>
      <c r="AC68" s="12" t="e">
        <f t="shared" si="11"/>
        <v>#VALUE!</v>
      </c>
      <c r="AD68" s="12" t="e">
        <f t="shared" si="11"/>
        <v>#VALUE!</v>
      </c>
      <c r="AE68" s="12" t="e">
        <f t="shared" si="11"/>
        <v>#VALUE!</v>
      </c>
      <c r="AF68" s="12" t="e">
        <f t="shared" si="11"/>
        <v>#VALUE!</v>
      </c>
      <c r="AG68" s="12" t="e">
        <f t="shared" si="11"/>
        <v>#VALUE!</v>
      </c>
      <c r="AH68" s="12" t="e">
        <f t="shared" si="11"/>
        <v>#VALUE!</v>
      </c>
      <c r="AI68" s="12" t="e">
        <f t="shared" si="11"/>
        <v>#VALUE!</v>
      </c>
      <c r="AJ68" s="12" t="e">
        <f t="shared" si="11"/>
        <v>#VALUE!</v>
      </c>
      <c r="AK68" s="12" t="e">
        <f t="shared" si="11"/>
        <v>#VALUE!</v>
      </c>
      <c r="AL68" s="12" t="e">
        <f t="shared" si="11"/>
        <v>#VALUE!</v>
      </c>
      <c r="AM68" s="12" t="e">
        <f t="shared" si="11"/>
        <v>#VALUE!</v>
      </c>
      <c r="AN68" s="12" t="e">
        <f t="shared" si="11"/>
        <v>#VALUE!</v>
      </c>
      <c r="AO68" s="12" t="e">
        <f t="shared" si="11"/>
        <v>#VALUE!</v>
      </c>
      <c r="AP68" s="12" t="e">
        <f t="shared" si="11"/>
        <v>#VALUE!</v>
      </c>
      <c r="AQ68" s="12" t="e">
        <f t="shared" si="11"/>
        <v>#VALUE!</v>
      </c>
      <c r="AR68" s="12" t="e">
        <f t="shared" si="11"/>
        <v>#VALUE!</v>
      </c>
      <c r="AS68" s="12" t="e">
        <f t="shared" si="11"/>
        <v>#VALUE!</v>
      </c>
      <c r="AT68" s="12" t="e">
        <f t="shared" si="11"/>
        <v>#VALUE!</v>
      </c>
      <c r="AU68" s="12" t="e">
        <f t="shared" si="11"/>
        <v>#VALUE!</v>
      </c>
      <c r="AV68" s="12" t="e">
        <f t="shared" si="11"/>
        <v>#VALUE!</v>
      </c>
      <c r="AW68" s="12" t="e">
        <f t="shared" si="11"/>
        <v>#VALUE!</v>
      </c>
      <c r="AX68" s="12" t="e">
        <f t="shared" si="11"/>
        <v>#VALUE!</v>
      </c>
      <c r="AY68" s="12" t="e">
        <f t="shared" si="11"/>
        <v>#VALUE!</v>
      </c>
    </row>
    <row r="69" spans="1:51" x14ac:dyDescent="0.2">
      <c r="B69" s="21" t="s">
        <v>15</v>
      </c>
      <c r="C69" s="11"/>
      <c r="D69" s="11"/>
      <c r="E69" s="12">
        <f t="shared" ref="E69:AY69" si="12">SUMPRODUCT($C60:$C65,E60:E65)/SUMPRODUCT($C59,E59)</f>
        <v>0</v>
      </c>
      <c r="F69" s="12">
        <f t="shared" si="12"/>
        <v>0</v>
      </c>
      <c r="G69" s="12">
        <f t="shared" si="12"/>
        <v>0</v>
      </c>
      <c r="H69" s="12">
        <f t="shared" si="12"/>
        <v>0</v>
      </c>
      <c r="I69" s="12">
        <f t="shared" si="12"/>
        <v>0</v>
      </c>
      <c r="J69" s="12">
        <f t="shared" si="12"/>
        <v>0</v>
      </c>
      <c r="K69" s="12">
        <f t="shared" si="12"/>
        <v>0</v>
      </c>
      <c r="L69" s="12">
        <f t="shared" si="12"/>
        <v>0</v>
      </c>
      <c r="M69" s="12">
        <f t="shared" si="12"/>
        <v>0</v>
      </c>
      <c r="N69" s="12">
        <f t="shared" si="12"/>
        <v>0</v>
      </c>
      <c r="O69" s="12">
        <f t="shared" si="12"/>
        <v>0</v>
      </c>
      <c r="P69" s="12">
        <f t="shared" si="12"/>
        <v>0</v>
      </c>
      <c r="Q69" s="12">
        <f t="shared" si="12"/>
        <v>0</v>
      </c>
      <c r="R69" s="12">
        <f t="shared" si="12"/>
        <v>0</v>
      </c>
      <c r="S69" s="12">
        <f t="shared" si="12"/>
        <v>0</v>
      </c>
      <c r="T69" s="12">
        <f t="shared" si="12"/>
        <v>0</v>
      </c>
      <c r="U69" s="12">
        <f t="shared" si="12"/>
        <v>0</v>
      </c>
      <c r="V69" s="12">
        <f t="shared" si="12"/>
        <v>0</v>
      </c>
      <c r="W69" s="12">
        <f t="shared" si="12"/>
        <v>0.17890833454837635</v>
      </c>
      <c r="X69" s="12">
        <f t="shared" si="12"/>
        <v>0.1836940579337619</v>
      </c>
      <c r="Y69" s="12">
        <f t="shared" si="12"/>
        <v>0.17036829735917275</v>
      </c>
      <c r="Z69" s="12">
        <f t="shared" si="12"/>
        <v>0</v>
      </c>
      <c r="AA69" s="12">
        <f t="shared" si="12"/>
        <v>0</v>
      </c>
      <c r="AB69" s="12">
        <f t="shared" si="12"/>
        <v>0</v>
      </c>
      <c r="AC69" s="12">
        <f t="shared" si="12"/>
        <v>0</v>
      </c>
      <c r="AD69" s="12">
        <f t="shared" si="12"/>
        <v>0</v>
      </c>
      <c r="AE69" s="12">
        <f t="shared" si="12"/>
        <v>0</v>
      </c>
      <c r="AF69" s="12">
        <f t="shared" si="12"/>
        <v>0</v>
      </c>
      <c r="AG69" s="12">
        <f t="shared" si="12"/>
        <v>0</v>
      </c>
      <c r="AH69" s="12">
        <f t="shared" si="12"/>
        <v>0</v>
      </c>
      <c r="AI69" s="12">
        <f t="shared" si="12"/>
        <v>0</v>
      </c>
      <c r="AJ69" s="12">
        <f t="shared" si="12"/>
        <v>0</v>
      </c>
      <c r="AK69" s="12">
        <f t="shared" si="12"/>
        <v>0</v>
      </c>
      <c r="AL69" s="12">
        <f t="shared" si="12"/>
        <v>0</v>
      </c>
      <c r="AM69" s="12">
        <f t="shared" si="12"/>
        <v>0</v>
      </c>
      <c r="AN69" s="12">
        <f t="shared" si="12"/>
        <v>0</v>
      </c>
      <c r="AO69" s="12">
        <f t="shared" si="12"/>
        <v>0</v>
      </c>
      <c r="AP69" s="12">
        <f t="shared" si="12"/>
        <v>0</v>
      </c>
      <c r="AQ69" s="12">
        <f t="shared" si="12"/>
        <v>0</v>
      </c>
      <c r="AR69" s="12">
        <f t="shared" si="12"/>
        <v>0</v>
      </c>
      <c r="AS69" s="12">
        <f t="shared" si="12"/>
        <v>0</v>
      </c>
      <c r="AT69" s="12">
        <f t="shared" si="12"/>
        <v>0</v>
      </c>
      <c r="AU69" s="12">
        <f t="shared" si="12"/>
        <v>0</v>
      </c>
      <c r="AV69" s="12">
        <f t="shared" si="12"/>
        <v>0</v>
      </c>
      <c r="AW69" s="12">
        <f t="shared" si="12"/>
        <v>0</v>
      </c>
      <c r="AX69" s="12">
        <f t="shared" si="12"/>
        <v>0</v>
      </c>
      <c r="AY69" s="12">
        <f t="shared" si="12"/>
        <v>0</v>
      </c>
    </row>
    <row r="70" spans="1:51" x14ac:dyDescent="0.2">
      <c r="B70" s="30" t="s">
        <v>36</v>
      </c>
      <c r="C70" s="11"/>
      <c r="D70" s="11"/>
      <c r="E70" s="12" t="str">
        <f t="shared" ref="E70:AY70" si="13">IFERROR(E61/(SUM(E$61:E$65)-E$65),"")</f>
        <v/>
      </c>
      <c r="F70" s="12" t="str">
        <f t="shared" si="13"/>
        <v/>
      </c>
      <c r="G70" s="12" t="str">
        <f t="shared" si="13"/>
        <v/>
      </c>
      <c r="H70" s="12" t="str">
        <f t="shared" si="13"/>
        <v/>
      </c>
      <c r="I70" s="12" t="str">
        <f t="shared" si="13"/>
        <v/>
      </c>
      <c r="J70" s="12" t="str">
        <f t="shared" si="13"/>
        <v/>
      </c>
      <c r="K70" s="12" t="str">
        <f t="shared" si="13"/>
        <v/>
      </c>
      <c r="L70" s="12" t="str">
        <f t="shared" si="13"/>
        <v/>
      </c>
      <c r="M70" s="12" t="str">
        <f t="shared" si="13"/>
        <v/>
      </c>
      <c r="N70" s="12" t="str">
        <f t="shared" si="13"/>
        <v/>
      </c>
      <c r="O70" s="12" t="str">
        <f t="shared" si="13"/>
        <v/>
      </c>
      <c r="P70" s="12" t="str">
        <f t="shared" si="13"/>
        <v/>
      </c>
      <c r="Q70" s="12" t="str">
        <f t="shared" si="13"/>
        <v/>
      </c>
      <c r="R70" s="12" t="str">
        <f t="shared" si="13"/>
        <v/>
      </c>
      <c r="S70" s="12" t="str">
        <f t="shared" si="13"/>
        <v/>
      </c>
      <c r="T70" s="12" t="str">
        <f t="shared" si="13"/>
        <v/>
      </c>
      <c r="U70" s="12" t="str">
        <f t="shared" si="13"/>
        <v/>
      </c>
      <c r="V70" s="12" t="str">
        <f t="shared" si="13"/>
        <v/>
      </c>
      <c r="W70" s="12">
        <f t="shared" si="13"/>
        <v>0.10383499046800204</v>
      </c>
      <c r="X70" s="12">
        <f t="shared" si="13"/>
        <v>0.11453580474889666</v>
      </c>
      <c r="Y70" s="12">
        <f t="shared" si="13"/>
        <v>0.13312090672004581</v>
      </c>
      <c r="Z70" s="12" t="str">
        <f t="shared" si="13"/>
        <v/>
      </c>
      <c r="AA70" s="12" t="str">
        <f t="shared" si="13"/>
        <v/>
      </c>
      <c r="AB70" s="12" t="str">
        <f t="shared" si="13"/>
        <v/>
      </c>
      <c r="AC70" s="12" t="str">
        <f t="shared" si="13"/>
        <v/>
      </c>
      <c r="AD70" s="12" t="str">
        <f t="shared" si="13"/>
        <v/>
      </c>
      <c r="AE70" s="12" t="str">
        <f t="shared" si="13"/>
        <v/>
      </c>
      <c r="AF70" s="12" t="str">
        <f t="shared" si="13"/>
        <v/>
      </c>
      <c r="AG70" s="12" t="str">
        <f t="shared" si="13"/>
        <v/>
      </c>
      <c r="AH70" s="12" t="str">
        <f t="shared" si="13"/>
        <v/>
      </c>
      <c r="AI70" s="12" t="str">
        <f t="shared" si="13"/>
        <v/>
      </c>
      <c r="AJ70" s="12" t="str">
        <f t="shared" si="13"/>
        <v/>
      </c>
      <c r="AK70" s="12" t="str">
        <f t="shared" si="13"/>
        <v/>
      </c>
      <c r="AL70" s="12" t="str">
        <f t="shared" si="13"/>
        <v/>
      </c>
      <c r="AM70" s="12" t="str">
        <f t="shared" si="13"/>
        <v/>
      </c>
      <c r="AN70" s="12" t="str">
        <f t="shared" si="13"/>
        <v/>
      </c>
      <c r="AO70" s="12" t="str">
        <f t="shared" si="13"/>
        <v/>
      </c>
      <c r="AP70" s="12" t="str">
        <f t="shared" si="13"/>
        <v/>
      </c>
      <c r="AQ70" s="12" t="str">
        <f t="shared" si="13"/>
        <v/>
      </c>
      <c r="AR70" s="12" t="str">
        <f t="shared" si="13"/>
        <v/>
      </c>
      <c r="AS70" s="12" t="str">
        <f t="shared" si="13"/>
        <v/>
      </c>
      <c r="AT70" s="12" t="str">
        <f t="shared" si="13"/>
        <v/>
      </c>
      <c r="AU70" s="12" t="str">
        <f t="shared" si="13"/>
        <v/>
      </c>
      <c r="AV70" s="12" t="str">
        <f t="shared" si="13"/>
        <v/>
      </c>
      <c r="AW70" s="12" t="str">
        <f t="shared" si="13"/>
        <v/>
      </c>
      <c r="AX70" s="12" t="str">
        <f t="shared" si="13"/>
        <v/>
      </c>
      <c r="AY70" s="12" t="str">
        <f t="shared" si="13"/>
        <v/>
      </c>
    </row>
    <row r="71" spans="1:51" x14ac:dyDescent="0.2">
      <c r="B71" s="30" t="s">
        <v>37</v>
      </c>
      <c r="C71" s="11"/>
      <c r="D71" s="11"/>
      <c r="E71" s="12" t="str">
        <f t="shared" ref="E71:AY71" si="14">IFERROR(E62/(SUM(E$61:E$65)-E$65),"")</f>
        <v/>
      </c>
      <c r="F71" s="12" t="str">
        <f t="shared" si="14"/>
        <v/>
      </c>
      <c r="G71" s="12" t="str">
        <f t="shared" si="14"/>
        <v/>
      </c>
      <c r="H71" s="12" t="str">
        <f t="shared" si="14"/>
        <v/>
      </c>
      <c r="I71" s="12" t="str">
        <f t="shared" si="14"/>
        <v/>
      </c>
      <c r="J71" s="12" t="str">
        <f t="shared" si="14"/>
        <v/>
      </c>
      <c r="K71" s="12" t="str">
        <f t="shared" si="14"/>
        <v/>
      </c>
      <c r="L71" s="12" t="str">
        <f t="shared" si="14"/>
        <v/>
      </c>
      <c r="M71" s="12" t="str">
        <f t="shared" si="14"/>
        <v/>
      </c>
      <c r="N71" s="12" t="str">
        <f t="shared" si="14"/>
        <v/>
      </c>
      <c r="O71" s="12" t="str">
        <f t="shared" si="14"/>
        <v/>
      </c>
      <c r="P71" s="12" t="str">
        <f t="shared" si="14"/>
        <v/>
      </c>
      <c r="Q71" s="12" t="str">
        <f t="shared" si="14"/>
        <v/>
      </c>
      <c r="R71" s="12" t="str">
        <f t="shared" si="14"/>
        <v/>
      </c>
      <c r="S71" s="12" t="str">
        <f t="shared" si="14"/>
        <v/>
      </c>
      <c r="T71" s="12" t="str">
        <f t="shared" si="14"/>
        <v/>
      </c>
      <c r="U71" s="12" t="str">
        <f t="shared" si="14"/>
        <v/>
      </c>
      <c r="V71" s="12" t="str">
        <f t="shared" si="14"/>
        <v/>
      </c>
      <c r="W71" s="12">
        <f t="shared" si="14"/>
        <v>7.4960195672652913E-2</v>
      </c>
      <c r="X71" s="12">
        <f t="shared" si="14"/>
        <v>7.4540633681254242E-2</v>
      </c>
      <c r="Y71" s="12">
        <f t="shared" si="14"/>
        <v>7.3910405587405428E-2</v>
      </c>
      <c r="Z71" s="12" t="str">
        <f t="shared" si="14"/>
        <v/>
      </c>
      <c r="AA71" s="12" t="str">
        <f t="shared" si="14"/>
        <v/>
      </c>
      <c r="AB71" s="12" t="str">
        <f t="shared" si="14"/>
        <v/>
      </c>
      <c r="AC71" s="12" t="str">
        <f t="shared" si="14"/>
        <v/>
      </c>
      <c r="AD71" s="12" t="str">
        <f t="shared" si="14"/>
        <v/>
      </c>
      <c r="AE71" s="12" t="str">
        <f t="shared" si="14"/>
        <v/>
      </c>
      <c r="AF71" s="12" t="str">
        <f t="shared" si="14"/>
        <v/>
      </c>
      <c r="AG71" s="12" t="str">
        <f t="shared" si="14"/>
        <v/>
      </c>
      <c r="AH71" s="12" t="str">
        <f t="shared" si="14"/>
        <v/>
      </c>
      <c r="AI71" s="12" t="str">
        <f t="shared" si="14"/>
        <v/>
      </c>
      <c r="AJ71" s="12" t="str">
        <f t="shared" si="14"/>
        <v/>
      </c>
      <c r="AK71" s="12" t="str">
        <f t="shared" si="14"/>
        <v/>
      </c>
      <c r="AL71" s="12" t="str">
        <f t="shared" si="14"/>
        <v/>
      </c>
      <c r="AM71" s="12" t="str">
        <f t="shared" si="14"/>
        <v/>
      </c>
      <c r="AN71" s="12" t="str">
        <f t="shared" si="14"/>
        <v/>
      </c>
      <c r="AO71" s="12" t="str">
        <f t="shared" si="14"/>
        <v/>
      </c>
      <c r="AP71" s="12" t="str">
        <f t="shared" si="14"/>
        <v/>
      </c>
      <c r="AQ71" s="12" t="str">
        <f t="shared" si="14"/>
        <v/>
      </c>
      <c r="AR71" s="12" t="str">
        <f t="shared" si="14"/>
        <v/>
      </c>
      <c r="AS71" s="12" t="str">
        <f t="shared" si="14"/>
        <v/>
      </c>
      <c r="AT71" s="12" t="str">
        <f t="shared" si="14"/>
        <v/>
      </c>
      <c r="AU71" s="12" t="str">
        <f t="shared" si="14"/>
        <v/>
      </c>
      <c r="AV71" s="12" t="str">
        <f t="shared" si="14"/>
        <v/>
      </c>
      <c r="AW71" s="12" t="str">
        <f t="shared" si="14"/>
        <v/>
      </c>
      <c r="AX71" s="12" t="str">
        <f t="shared" si="14"/>
        <v/>
      </c>
      <c r="AY71" s="12" t="str">
        <f t="shared" si="14"/>
        <v/>
      </c>
    </row>
    <row r="72" spans="1:51" x14ac:dyDescent="0.2">
      <c r="B72" s="30" t="s">
        <v>9</v>
      </c>
      <c r="C72" s="11"/>
      <c r="D72" s="11"/>
      <c r="E72" s="12" t="str">
        <f t="shared" ref="E72:AY72" si="15">IFERROR(E63/(SUM(E$61:E$65)-E$65),"")</f>
        <v/>
      </c>
      <c r="F72" s="12" t="str">
        <f t="shared" si="15"/>
        <v/>
      </c>
      <c r="G72" s="12" t="str">
        <f t="shared" si="15"/>
        <v/>
      </c>
      <c r="H72" s="12" t="str">
        <f t="shared" si="15"/>
        <v/>
      </c>
      <c r="I72" s="12" t="str">
        <f t="shared" si="15"/>
        <v/>
      </c>
      <c r="J72" s="12" t="str">
        <f t="shared" si="15"/>
        <v/>
      </c>
      <c r="K72" s="12" t="str">
        <f t="shared" si="15"/>
        <v/>
      </c>
      <c r="L72" s="12" t="str">
        <f t="shared" si="15"/>
        <v/>
      </c>
      <c r="M72" s="12" t="str">
        <f t="shared" si="15"/>
        <v/>
      </c>
      <c r="N72" s="12" t="str">
        <f t="shared" si="15"/>
        <v/>
      </c>
      <c r="O72" s="12" t="str">
        <f t="shared" si="15"/>
        <v/>
      </c>
      <c r="P72" s="12" t="str">
        <f t="shared" si="15"/>
        <v/>
      </c>
      <c r="Q72" s="12" t="str">
        <f t="shared" si="15"/>
        <v/>
      </c>
      <c r="R72" s="12" t="str">
        <f t="shared" si="15"/>
        <v/>
      </c>
      <c r="S72" s="12" t="str">
        <f t="shared" si="15"/>
        <v/>
      </c>
      <c r="T72" s="12" t="str">
        <f t="shared" si="15"/>
        <v/>
      </c>
      <c r="U72" s="12" t="str">
        <f t="shared" si="15"/>
        <v/>
      </c>
      <c r="V72" s="12" t="str">
        <f t="shared" si="15"/>
        <v/>
      </c>
      <c r="W72" s="12">
        <f t="shared" si="15"/>
        <v>0.18559554383304763</v>
      </c>
      <c r="X72" s="12">
        <f t="shared" si="15"/>
        <v>0.18335499502665381</v>
      </c>
      <c r="Y72" s="12">
        <f t="shared" si="15"/>
        <v>0.18271962226090332</v>
      </c>
      <c r="Z72" s="12" t="str">
        <f t="shared" si="15"/>
        <v/>
      </c>
      <c r="AA72" s="12" t="str">
        <f t="shared" si="15"/>
        <v/>
      </c>
      <c r="AB72" s="12" t="str">
        <f t="shared" si="15"/>
        <v/>
      </c>
      <c r="AC72" s="12" t="str">
        <f t="shared" si="15"/>
        <v/>
      </c>
      <c r="AD72" s="12" t="str">
        <f t="shared" si="15"/>
        <v/>
      </c>
      <c r="AE72" s="12" t="str">
        <f t="shared" si="15"/>
        <v/>
      </c>
      <c r="AF72" s="12" t="str">
        <f t="shared" si="15"/>
        <v/>
      </c>
      <c r="AG72" s="12" t="str">
        <f t="shared" si="15"/>
        <v/>
      </c>
      <c r="AH72" s="12" t="str">
        <f t="shared" si="15"/>
        <v/>
      </c>
      <c r="AI72" s="12" t="str">
        <f t="shared" si="15"/>
        <v/>
      </c>
      <c r="AJ72" s="12" t="str">
        <f t="shared" si="15"/>
        <v/>
      </c>
      <c r="AK72" s="12" t="str">
        <f t="shared" si="15"/>
        <v/>
      </c>
      <c r="AL72" s="12" t="str">
        <f t="shared" si="15"/>
        <v/>
      </c>
      <c r="AM72" s="12" t="str">
        <f t="shared" si="15"/>
        <v/>
      </c>
      <c r="AN72" s="12" t="str">
        <f t="shared" si="15"/>
        <v/>
      </c>
      <c r="AO72" s="12" t="str">
        <f t="shared" si="15"/>
        <v/>
      </c>
      <c r="AP72" s="12" t="str">
        <f t="shared" si="15"/>
        <v/>
      </c>
      <c r="AQ72" s="12" t="str">
        <f t="shared" si="15"/>
        <v/>
      </c>
      <c r="AR72" s="12" t="str">
        <f t="shared" si="15"/>
        <v/>
      </c>
      <c r="AS72" s="12" t="str">
        <f t="shared" si="15"/>
        <v/>
      </c>
      <c r="AT72" s="12" t="str">
        <f t="shared" si="15"/>
        <v/>
      </c>
      <c r="AU72" s="12" t="str">
        <f t="shared" si="15"/>
        <v/>
      </c>
      <c r="AV72" s="12" t="str">
        <f t="shared" si="15"/>
        <v/>
      </c>
      <c r="AW72" s="12" t="str">
        <f t="shared" si="15"/>
        <v/>
      </c>
      <c r="AX72" s="12" t="str">
        <f t="shared" si="15"/>
        <v/>
      </c>
      <c r="AY72" s="12" t="str">
        <f t="shared" si="15"/>
        <v/>
      </c>
    </row>
    <row r="73" spans="1:51" x14ac:dyDescent="0.2">
      <c r="B73" s="20" t="s">
        <v>38</v>
      </c>
      <c r="C73" s="11"/>
      <c r="D73" s="11"/>
      <c r="E73" s="12" t="str">
        <f t="shared" ref="E73:AY73" si="16">IFERROR(E64/(SUM(E$61:E$65)-E$65),"")</f>
        <v/>
      </c>
      <c r="F73" s="12" t="str">
        <f t="shared" si="16"/>
        <v/>
      </c>
      <c r="G73" s="12" t="str">
        <f t="shared" si="16"/>
        <v/>
      </c>
      <c r="H73" s="12" t="str">
        <f t="shared" si="16"/>
        <v/>
      </c>
      <c r="I73" s="12" t="str">
        <f t="shared" si="16"/>
        <v/>
      </c>
      <c r="J73" s="12" t="str">
        <f t="shared" si="16"/>
        <v/>
      </c>
      <c r="K73" s="12" t="str">
        <f t="shared" si="16"/>
        <v/>
      </c>
      <c r="L73" s="12" t="str">
        <f t="shared" si="16"/>
        <v/>
      </c>
      <c r="M73" s="12" t="str">
        <f t="shared" si="16"/>
        <v/>
      </c>
      <c r="N73" s="12" t="str">
        <f t="shared" si="16"/>
        <v/>
      </c>
      <c r="O73" s="12" t="str">
        <f t="shared" si="16"/>
        <v/>
      </c>
      <c r="P73" s="12" t="str">
        <f t="shared" si="16"/>
        <v/>
      </c>
      <c r="Q73" s="12" t="str">
        <f t="shared" si="16"/>
        <v/>
      </c>
      <c r="R73" s="12" t="str">
        <f t="shared" si="16"/>
        <v/>
      </c>
      <c r="S73" s="12" t="str">
        <f t="shared" si="16"/>
        <v/>
      </c>
      <c r="T73" s="12" t="str">
        <f t="shared" si="16"/>
        <v/>
      </c>
      <c r="U73" s="12" t="str">
        <f t="shared" si="16"/>
        <v/>
      </c>
      <c r="V73" s="12" t="str">
        <f t="shared" si="16"/>
        <v/>
      </c>
      <c r="W73" s="12">
        <f t="shared" si="16"/>
        <v>0.63560927002629741</v>
      </c>
      <c r="X73" s="12">
        <f t="shared" si="16"/>
        <v>0.62756856654319526</v>
      </c>
      <c r="Y73" s="12">
        <f t="shared" si="16"/>
        <v>0.61024906543164548</v>
      </c>
      <c r="Z73" s="12" t="str">
        <f t="shared" si="16"/>
        <v/>
      </c>
      <c r="AA73" s="12" t="str">
        <f t="shared" si="16"/>
        <v/>
      </c>
      <c r="AB73" s="12" t="str">
        <f t="shared" si="16"/>
        <v/>
      </c>
      <c r="AC73" s="12" t="str">
        <f t="shared" si="16"/>
        <v/>
      </c>
      <c r="AD73" s="12" t="str">
        <f t="shared" si="16"/>
        <v/>
      </c>
      <c r="AE73" s="12" t="str">
        <f t="shared" si="16"/>
        <v/>
      </c>
      <c r="AF73" s="12" t="str">
        <f t="shared" si="16"/>
        <v/>
      </c>
      <c r="AG73" s="12" t="str">
        <f t="shared" si="16"/>
        <v/>
      </c>
      <c r="AH73" s="12" t="str">
        <f t="shared" si="16"/>
        <v/>
      </c>
      <c r="AI73" s="12" t="str">
        <f t="shared" si="16"/>
        <v/>
      </c>
      <c r="AJ73" s="12" t="str">
        <f t="shared" si="16"/>
        <v/>
      </c>
      <c r="AK73" s="12" t="str">
        <f t="shared" si="16"/>
        <v/>
      </c>
      <c r="AL73" s="12" t="str">
        <f t="shared" si="16"/>
        <v/>
      </c>
      <c r="AM73" s="12" t="str">
        <f t="shared" si="16"/>
        <v/>
      </c>
      <c r="AN73" s="12" t="str">
        <f t="shared" si="16"/>
        <v/>
      </c>
      <c r="AO73" s="12" t="str">
        <f t="shared" si="16"/>
        <v/>
      </c>
      <c r="AP73" s="12" t="str">
        <f t="shared" si="16"/>
        <v/>
      </c>
      <c r="AQ73" s="12" t="str">
        <f t="shared" si="16"/>
        <v/>
      </c>
      <c r="AR73" s="12" t="str">
        <f t="shared" si="16"/>
        <v/>
      </c>
      <c r="AS73" s="12" t="str">
        <f t="shared" si="16"/>
        <v/>
      </c>
      <c r="AT73" s="12" t="str">
        <f t="shared" si="16"/>
        <v/>
      </c>
      <c r="AU73" s="12" t="str">
        <f t="shared" si="16"/>
        <v/>
      </c>
      <c r="AV73" s="12" t="str">
        <f t="shared" si="16"/>
        <v/>
      </c>
      <c r="AW73" s="12" t="str">
        <f t="shared" si="16"/>
        <v/>
      </c>
      <c r="AX73" s="12" t="str">
        <f t="shared" si="16"/>
        <v/>
      </c>
      <c r="AY73" s="12" t="str">
        <f t="shared" si="16"/>
        <v/>
      </c>
    </row>
    <row r="74" spans="1:51" x14ac:dyDescent="0.2">
      <c r="B74" s="20"/>
      <c r="C74" s="11"/>
      <c r="D74" s="11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</row>
  </sheetData>
  <sortState xmlns:xlrd2="http://schemas.microsoft.com/office/spreadsheetml/2017/richdata2" columnSort="1" ref="E1:AY73">
    <sortCondition ref="E19:AY19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C1AA3-FBD2-4D59-89EF-729CEDB21B8F}">
  <dimension ref="A1:M515"/>
  <sheetViews>
    <sheetView topLeftCell="A61" workbookViewId="0">
      <selection activeCell="G81" sqref="G81:G88"/>
    </sheetView>
  </sheetViews>
  <sheetFormatPr defaultRowHeight="15.75" x14ac:dyDescent="0.25"/>
  <cols>
    <col min="2" max="2" width="12.625" bestFit="1" customWidth="1"/>
    <col min="3" max="3" width="7.125" bestFit="1" customWidth="1"/>
    <col min="4" max="4" width="15.25" style="1" bestFit="1" customWidth="1"/>
    <col min="5" max="5" width="1.875" bestFit="1" customWidth="1"/>
    <col min="6" max="6" width="5.875" bestFit="1" customWidth="1"/>
    <col min="7" max="7" width="6.875" bestFit="1" customWidth="1"/>
    <col min="8" max="9" width="8" bestFit="1" customWidth="1"/>
    <col min="10" max="10" width="6.875" bestFit="1" customWidth="1"/>
    <col min="11" max="11" width="9.25" bestFit="1" customWidth="1"/>
  </cols>
  <sheetData>
    <row r="1" spans="1:12" x14ac:dyDescent="0.25">
      <c r="A1" s="118" t="s">
        <v>80</v>
      </c>
      <c r="B1" s="118"/>
      <c r="C1" s="119"/>
      <c r="D1" s="37" t="s">
        <v>76</v>
      </c>
      <c r="E1" s="120" t="s">
        <v>77</v>
      </c>
      <c r="F1" s="120"/>
      <c r="G1" s="120"/>
      <c r="H1" s="120"/>
      <c r="I1" s="120"/>
      <c r="J1" s="120"/>
      <c r="K1" s="120"/>
    </row>
    <row r="2" spans="1:12" x14ac:dyDescent="0.25">
      <c r="A2" s="5" t="str">
        <f>C2&amp;"_"&amp;E2</f>
        <v>E2-0-3_#</v>
      </c>
      <c r="B2" s="5" t="str">
        <f>C2&amp;"_"&amp;F2</f>
        <v>E2-0-3_Time</v>
      </c>
      <c r="C2" s="5" t="str">
        <f>IF(D2="",A1,D2)</f>
        <v>E2-0-3</v>
      </c>
      <c r="D2" s="1" t="s">
        <v>57</v>
      </c>
      <c r="E2" t="s">
        <v>31</v>
      </c>
      <c r="F2" t="s">
        <v>32</v>
      </c>
      <c r="G2" t="s">
        <v>16</v>
      </c>
      <c r="H2" t="s">
        <v>17</v>
      </c>
      <c r="I2" t="s">
        <v>33</v>
      </c>
      <c r="J2" t="s">
        <v>34</v>
      </c>
      <c r="K2" t="s">
        <v>35</v>
      </c>
      <c r="L2" s="35" t="s">
        <v>79</v>
      </c>
    </row>
    <row r="3" spans="1:12" x14ac:dyDescent="0.25">
      <c r="A3" s="5" t="str">
        <f t="shared" ref="A3:A58" si="0">C3&amp;"_"&amp;E3</f>
        <v>E2-0-3_1</v>
      </c>
      <c r="B3" s="5" t="str">
        <f t="shared" ref="B3:B58" si="1">C3&amp;"_"&amp;F3</f>
        <v>E2-0-3_0.991</v>
      </c>
      <c r="C3" s="5" t="str">
        <f t="shared" ref="C3:C58" si="2">IF(D3="",C2,D3)</f>
        <v>E2-0-3</v>
      </c>
      <c r="E3">
        <v>1</v>
      </c>
      <c r="F3">
        <v>0.99099999999999999</v>
      </c>
      <c r="G3">
        <v>2740.6</v>
      </c>
      <c r="H3">
        <v>525.9</v>
      </c>
      <c r="I3">
        <v>0.12479999999999999</v>
      </c>
      <c r="J3">
        <v>23.783999999999999</v>
      </c>
      <c r="K3">
        <v>1.1359999999999999</v>
      </c>
    </row>
    <row r="4" spans="1:12" x14ac:dyDescent="0.25">
      <c r="A4" s="5" t="str">
        <f t="shared" si="0"/>
        <v>E2-0-3_2</v>
      </c>
      <c r="B4" s="5" t="str">
        <f t="shared" si="1"/>
        <v>E2-0-3_1.336</v>
      </c>
      <c r="C4" s="5" t="str">
        <f t="shared" si="2"/>
        <v>E2-0-3</v>
      </c>
      <c r="E4">
        <v>2</v>
      </c>
      <c r="F4">
        <v>1.3360000000000001</v>
      </c>
      <c r="G4">
        <v>29.2</v>
      </c>
      <c r="H4">
        <v>5</v>
      </c>
      <c r="I4">
        <v>9.69E-2</v>
      </c>
      <c r="J4">
        <v>0.254</v>
      </c>
      <c r="K4">
        <v>1.7290000000000001</v>
      </c>
      <c r="L4" s="35" t="s">
        <v>78</v>
      </c>
    </row>
    <row r="5" spans="1:12" x14ac:dyDescent="0.25">
      <c r="A5" s="5" t="str">
        <f t="shared" si="0"/>
        <v>E2-0-3_3</v>
      </c>
      <c r="B5" s="5" t="str">
        <f t="shared" si="1"/>
        <v>E2-0-3_14.172</v>
      </c>
      <c r="C5" s="5" t="str">
        <f t="shared" si="2"/>
        <v>E2-0-3</v>
      </c>
      <c r="E5">
        <v>3</v>
      </c>
      <c r="F5">
        <v>14.172000000000001</v>
      </c>
      <c r="G5">
        <v>7449.8</v>
      </c>
      <c r="H5">
        <v>606.20000000000005</v>
      </c>
      <c r="I5">
        <v>0.22339999999999999</v>
      </c>
      <c r="J5">
        <v>64.652000000000001</v>
      </c>
      <c r="K5">
        <v>0.91300000000000003</v>
      </c>
    </row>
    <row r="6" spans="1:12" x14ac:dyDescent="0.25">
      <c r="A6" s="5" t="str">
        <f t="shared" si="0"/>
        <v>E2-0-3_</v>
      </c>
      <c r="B6" s="5" t="str">
        <f t="shared" si="1"/>
        <v>E2-0-3_</v>
      </c>
      <c r="C6" s="5" t="str">
        <f t="shared" si="2"/>
        <v>E2-0-3</v>
      </c>
    </row>
    <row r="7" spans="1:12" x14ac:dyDescent="0.25">
      <c r="A7" s="5" t="str">
        <f t="shared" si="0"/>
        <v>E2-0-4_#</v>
      </c>
      <c r="B7" s="5" t="str">
        <f t="shared" si="1"/>
        <v>E2-0-4_Time</v>
      </c>
      <c r="C7" s="5" t="str">
        <f t="shared" si="2"/>
        <v>E2-0-4</v>
      </c>
      <c r="D7" s="1" t="s">
        <v>58</v>
      </c>
      <c r="E7" t="s">
        <v>31</v>
      </c>
      <c r="F7" t="s">
        <v>32</v>
      </c>
      <c r="G7" t="s">
        <v>16</v>
      </c>
      <c r="H7" t="s">
        <v>17</v>
      </c>
      <c r="I7" t="s">
        <v>33</v>
      </c>
      <c r="J7" t="s">
        <v>34</v>
      </c>
      <c r="K7" t="s">
        <v>35</v>
      </c>
    </row>
    <row r="8" spans="1:12" x14ac:dyDescent="0.25">
      <c r="A8" s="5" t="str">
        <f t="shared" si="0"/>
        <v>E2-0-4_1</v>
      </c>
      <c r="B8" s="5" t="str">
        <f t="shared" si="1"/>
        <v>E2-0-4_0.994</v>
      </c>
      <c r="C8" s="5" t="str">
        <f t="shared" si="2"/>
        <v>E2-0-4</v>
      </c>
      <c r="E8">
        <v>1</v>
      </c>
      <c r="F8">
        <v>0.99399999999999999</v>
      </c>
      <c r="G8">
        <v>2738.6</v>
      </c>
      <c r="H8">
        <v>525.4</v>
      </c>
      <c r="I8">
        <v>0.12479999999999999</v>
      </c>
      <c r="J8">
        <v>24.704999999999998</v>
      </c>
      <c r="K8">
        <v>1.081</v>
      </c>
    </row>
    <row r="9" spans="1:12" x14ac:dyDescent="0.25">
      <c r="A9" s="5" t="str">
        <f t="shared" si="0"/>
        <v>E2-0-4_2</v>
      </c>
      <c r="B9" s="5" t="str">
        <f t="shared" si="1"/>
        <v>E2-0-4_1.335</v>
      </c>
      <c r="C9" s="5" t="str">
        <f t="shared" si="2"/>
        <v>E2-0-4</v>
      </c>
      <c r="E9">
        <v>2</v>
      </c>
      <c r="F9">
        <v>1.335</v>
      </c>
      <c r="G9">
        <v>26.3</v>
      </c>
      <c r="H9">
        <v>4.5999999999999996</v>
      </c>
      <c r="I9">
        <v>9.4500000000000001E-2</v>
      </c>
      <c r="J9">
        <v>0.23699999999999999</v>
      </c>
      <c r="K9">
        <v>0.746</v>
      </c>
    </row>
    <row r="10" spans="1:12" x14ac:dyDescent="0.25">
      <c r="A10" s="5" t="str">
        <f t="shared" si="0"/>
        <v>E2-0-4_3</v>
      </c>
      <c r="B10" s="5" t="str">
        <f t="shared" si="1"/>
        <v>E2-0-4_14.176</v>
      </c>
      <c r="C10" s="5" t="str">
        <f t="shared" si="2"/>
        <v>E2-0-4</v>
      </c>
      <c r="E10">
        <v>3</v>
      </c>
      <c r="F10">
        <v>14.176</v>
      </c>
      <c r="G10">
        <v>7094.4</v>
      </c>
      <c r="H10">
        <v>576.9</v>
      </c>
      <c r="I10">
        <v>0.2235</v>
      </c>
      <c r="J10">
        <v>63.999000000000002</v>
      </c>
      <c r="K10">
        <v>0.92300000000000004</v>
      </c>
    </row>
    <row r="11" spans="1:12" x14ac:dyDescent="0.25">
      <c r="A11" s="5" t="str">
        <f t="shared" si="0"/>
        <v>E2-0-4_</v>
      </c>
      <c r="B11" s="5" t="str">
        <f t="shared" si="1"/>
        <v>E2-0-4_</v>
      </c>
      <c r="C11" s="5" t="str">
        <f t="shared" si="2"/>
        <v>E2-0-4</v>
      </c>
    </row>
    <row r="12" spans="1:12" x14ac:dyDescent="0.25">
      <c r="A12" s="5" t="str">
        <f t="shared" si="0"/>
        <v>E2-0-5_#</v>
      </c>
      <c r="B12" s="5" t="str">
        <f t="shared" si="1"/>
        <v>E2-0-5_Time</v>
      </c>
      <c r="C12" s="5" t="str">
        <f t="shared" si="2"/>
        <v>E2-0-5</v>
      </c>
      <c r="D12" s="1" t="s">
        <v>59</v>
      </c>
      <c r="E12" t="s">
        <v>31</v>
      </c>
      <c r="F12" t="s">
        <v>32</v>
      </c>
      <c r="G12" t="s">
        <v>16</v>
      </c>
      <c r="H12" t="s">
        <v>17</v>
      </c>
      <c r="I12" t="s">
        <v>33</v>
      </c>
      <c r="J12" t="s">
        <v>34</v>
      </c>
      <c r="K12" t="s">
        <v>35</v>
      </c>
    </row>
    <row r="13" spans="1:12" x14ac:dyDescent="0.25">
      <c r="A13" s="5" t="str">
        <f t="shared" si="0"/>
        <v>E2-0-5_1</v>
      </c>
      <c r="B13" s="5" t="str">
        <f t="shared" si="1"/>
        <v>E2-0-5_0.993</v>
      </c>
      <c r="C13" s="5" t="str">
        <f t="shared" si="2"/>
        <v>E2-0-5</v>
      </c>
      <c r="E13">
        <v>1</v>
      </c>
      <c r="F13">
        <v>0.99299999999999999</v>
      </c>
      <c r="G13">
        <v>2738</v>
      </c>
      <c r="H13">
        <v>526.20000000000005</v>
      </c>
      <c r="I13" s="29">
        <v>0.12470000000000001</v>
      </c>
      <c r="J13">
        <v>24.771999999999998</v>
      </c>
      <c r="K13">
        <v>1.103</v>
      </c>
    </row>
    <row r="14" spans="1:12" x14ac:dyDescent="0.25">
      <c r="A14" s="5" t="str">
        <f t="shared" si="0"/>
        <v>E2-0-5_2</v>
      </c>
      <c r="B14" s="5" t="str">
        <f t="shared" si="1"/>
        <v>E2-0-5_1.338</v>
      </c>
      <c r="C14" s="5" t="str">
        <f t="shared" si="2"/>
        <v>E2-0-5</v>
      </c>
      <c r="E14">
        <v>2</v>
      </c>
      <c r="F14">
        <v>1.3380000000000001</v>
      </c>
      <c r="G14">
        <v>23.2</v>
      </c>
      <c r="H14">
        <v>4</v>
      </c>
      <c r="I14">
        <v>9.5500000000000002E-2</v>
      </c>
      <c r="J14">
        <v>0.21</v>
      </c>
      <c r="K14">
        <v>1.512</v>
      </c>
    </row>
    <row r="15" spans="1:12" x14ac:dyDescent="0.25">
      <c r="A15" s="5" t="str">
        <f t="shared" si="0"/>
        <v>E2-0-5_3</v>
      </c>
      <c r="B15" s="5" t="str">
        <f t="shared" si="1"/>
        <v>E2-0-5_14.17</v>
      </c>
      <c r="C15" s="5" t="str">
        <f t="shared" si="2"/>
        <v>E2-0-5</v>
      </c>
      <c r="E15">
        <v>3</v>
      </c>
      <c r="F15">
        <v>14.17</v>
      </c>
      <c r="G15">
        <v>7097.2</v>
      </c>
      <c r="H15">
        <v>579.6</v>
      </c>
      <c r="I15">
        <v>0.22289999999999999</v>
      </c>
      <c r="J15">
        <v>64.212000000000003</v>
      </c>
      <c r="K15">
        <v>0.92</v>
      </c>
    </row>
    <row r="16" spans="1:12" x14ac:dyDescent="0.25">
      <c r="A16" s="5" t="str">
        <f t="shared" si="0"/>
        <v>E2-0-5_</v>
      </c>
      <c r="B16" s="5" t="str">
        <f t="shared" si="1"/>
        <v>E2-0-5_</v>
      </c>
      <c r="C16" s="5" t="str">
        <f t="shared" si="2"/>
        <v>E2-0-5</v>
      </c>
    </row>
    <row r="17" spans="1:11" x14ac:dyDescent="0.25">
      <c r="A17" s="5" t="str">
        <f t="shared" si="0"/>
        <v>E2-1-6_#</v>
      </c>
      <c r="B17" s="5" t="str">
        <f t="shared" si="1"/>
        <v>E2-1-6_Time</v>
      </c>
      <c r="C17" s="5" t="str">
        <f t="shared" si="2"/>
        <v>E2-1-6</v>
      </c>
      <c r="D17" s="1" t="s">
        <v>60</v>
      </c>
      <c r="E17" t="s">
        <v>31</v>
      </c>
      <c r="F17" t="s">
        <v>32</v>
      </c>
      <c r="G17" t="s">
        <v>16</v>
      </c>
      <c r="H17" t="s">
        <v>17</v>
      </c>
      <c r="I17" t="s">
        <v>33</v>
      </c>
      <c r="J17" t="s">
        <v>34</v>
      </c>
      <c r="K17" t="s">
        <v>35</v>
      </c>
    </row>
    <row r="18" spans="1:11" x14ac:dyDescent="0.25">
      <c r="A18" s="5" t="str">
        <f t="shared" si="0"/>
        <v>E2-1-6_1</v>
      </c>
      <c r="B18" s="5" t="str">
        <f t="shared" si="1"/>
        <v>E2-1-6_0.991</v>
      </c>
      <c r="C18" s="5" t="str">
        <f t="shared" si="2"/>
        <v>E2-1-6</v>
      </c>
      <c r="E18">
        <v>1</v>
      </c>
      <c r="F18">
        <v>0.99099999999999999</v>
      </c>
      <c r="G18">
        <v>2727.9</v>
      </c>
      <c r="H18">
        <v>523.20000000000005</v>
      </c>
      <c r="I18">
        <v>0.12479999999999999</v>
      </c>
      <c r="J18">
        <v>26.835999999999999</v>
      </c>
      <c r="K18">
        <v>1.133</v>
      </c>
    </row>
    <row r="19" spans="1:11" x14ac:dyDescent="0.25">
      <c r="A19" s="5" t="str">
        <f t="shared" si="0"/>
        <v>E2-1-6_2</v>
      </c>
      <c r="B19" s="5" t="str">
        <f t="shared" si="1"/>
        <v>E2-1-6_1.33</v>
      </c>
      <c r="C19" s="5" t="str">
        <f t="shared" si="2"/>
        <v>E2-1-6</v>
      </c>
      <c r="E19">
        <v>2</v>
      </c>
      <c r="F19">
        <v>1.33</v>
      </c>
      <c r="G19">
        <v>18.8</v>
      </c>
      <c r="H19">
        <v>3.9</v>
      </c>
      <c r="I19">
        <v>7.9799999999999996E-2</v>
      </c>
      <c r="J19">
        <v>0.185</v>
      </c>
      <c r="K19">
        <v>1.179</v>
      </c>
    </row>
    <row r="20" spans="1:11" x14ac:dyDescent="0.25">
      <c r="A20" s="5" t="str">
        <f t="shared" si="0"/>
        <v>E2-1-6_3</v>
      </c>
      <c r="B20" s="5" t="str">
        <f t="shared" si="1"/>
        <v>E2-1-6_1.484</v>
      </c>
      <c r="C20" s="5" t="str">
        <f t="shared" si="2"/>
        <v>E2-1-6</v>
      </c>
      <c r="E20">
        <v>3</v>
      </c>
      <c r="F20">
        <v>1.484</v>
      </c>
      <c r="G20">
        <v>19.3</v>
      </c>
      <c r="H20">
        <v>3.9</v>
      </c>
      <c r="I20" s="29">
        <v>8.1699999999999995E-2</v>
      </c>
      <c r="J20">
        <v>0.19</v>
      </c>
      <c r="K20">
        <v>0.32100000000000001</v>
      </c>
    </row>
    <row r="21" spans="1:11" x14ac:dyDescent="0.25">
      <c r="A21" s="5" t="str">
        <f t="shared" si="0"/>
        <v>E2-1-6_4</v>
      </c>
      <c r="B21" s="5" t="str">
        <f t="shared" si="1"/>
        <v>E2-1-6_2.469</v>
      </c>
      <c r="C21" s="5" t="str">
        <f t="shared" si="2"/>
        <v>E2-1-6</v>
      </c>
      <c r="E21">
        <v>4</v>
      </c>
      <c r="F21">
        <v>2.4689999999999999</v>
      </c>
      <c r="G21">
        <v>33.700000000000003</v>
      </c>
      <c r="H21">
        <v>2.1</v>
      </c>
      <c r="I21">
        <v>0.26960000000000001</v>
      </c>
      <c r="J21">
        <v>0.33200000000000002</v>
      </c>
      <c r="K21">
        <v>0.72299999999999998</v>
      </c>
    </row>
    <row r="22" spans="1:11" x14ac:dyDescent="0.25">
      <c r="A22" s="5" t="str">
        <f t="shared" si="0"/>
        <v>E2-1-6_5</v>
      </c>
      <c r="B22" s="5" t="str">
        <f t="shared" si="1"/>
        <v>E2-1-6_8.131</v>
      </c>
      <c r="C22" s="5" t="str">
        <f t="shared" si="2"/>
        <v>E2-1-6</v>
      </c>
      <c r="E22">
        <v>5</v>
      </c>
      <c r="F22">
        <v>8.1310000000000002</v>
      </c>
      <c r="G22">
        <v>12.3</v>
      </c>
      <c r="H22" s="29">
        <v>0.92</v>
      </c>
      <c r="I22">
        <v>0.2225</v>
      </c>
      <c r="J22">
        <v>0.121</v>
      </c>
      <c r="K22">
        <v>0.70899999999999996</v>
      </c>
    </row>
    <row r="23" spans="1:11" x14ac:dyDescent="0.25">
      <c r="A23" s="5" t="str">
        <f t="shared" si="0"/>
        <v>E2-1-6_6</v>
      </c>
      <c r="B23" s="5" t="str">
        <f t="shared" si="1"/>
        <v>E2-1-6_9.174</v>
      </c>
      <c r="C23" s="5" t="str">
        <f t="shared" si="2"/>
        <v>E2-1-6</v>
      </c>
      <c r="E23">
        <v>6</v>
      </c>
      <c r="F23">
        <v>9.1739999999999995</v>
      </c>
      <c r="G23">
        <v>89.8</v>
      </c>
      <c r="H23">
        <v>3.5</v>
      </c>
      <c r="I23">
        <v>0.43280000000000002</v>
      </c>
      <c r="J23">
        <v>0.88400000000000001</v>
      </c>
      <c r="K23">
        <v>0.373</v>
      </c>
    </row>
    <row r="24" spans="1:11" x14ac:dyDescent="0.25">
      <c r="A24" s="5" t="str">
        <f t="shared" si="0"/>
        <v>E2-1-6_7</v>
      </c>
      <c r="B24" s="5" t="str">
        <f t="shared" si="1"/>
        <v>E2-1-6_14.172</v>
      </c>
      <c r="C24" s="5" t="str">
        <f t="shared" si="2"/>
        <v>E2-1-6</v>
      </c>
      <c r="E24">
        <v>7</v>
      </c>
      <c r="F24">
        <v>14.172000000000001</v>
      </c>
      <c r="G24">
        <v>7199.2</v>
      </c>
      <c r="H24">
        <v>587.20000000000005</v>
      </c>
      <c r="I24">
        <v>0.223</v>
      </c>
      <c r="J24">
        <v>70.823999999999998</v>
      </c>
      <c r="K24">
        <v>0.92</v>
      </c>
    </row>
    <row r="25" spans="1:11" x14ac:dyDescent="0.25">
      <c r="A25" s="5" t="str">
        <f t="shared" si="0"/>
        <v>E2-1-6_8</v>
      </c>
      <c r="B25" s="5" t="str">
        <f t="shared" si="1"/>
        <v>E2-1-6_16.179</v>
      </c>
      <c r="C25" s="5" t="str">
        <f t="shared" si="2"/>
        <v>E2-1-6</v>
      </c>
      <c r="E25">
        <v>8</v>
      </c>
      <c r="F25">
        <v>16.178999999999998</v>
      </c>
      <c r="G25">
        <v>63.8</v>
      </c>
      <c r="H25">
        <v>5.6</v>
      </c>
      <c r="I25">
        <v>0.19020000000000001</v>
      </c>
      <c r="J25">
        <v>0.628</v>
      </c>
      <c r="K25">
        <v>1.254</v>
      </c>
    </row>
    <row r="26" spans="1:11" x14ac:dyDescent="0.25">
      <c r="A26" s="5" t="str">
        <f t="shared" si="0"/>
        <v>E2-1-6_</v>
      </c>
      <c r="B26" s="5" t="str">
        <f t="shared" si="1"/>
        <v>E2-1-6_</v>
      </c>
      <c r="C26" s="5" t="str">
        <f t="shared" si="2"/>
        <v>E2-1-6</v>
      </c>
    </row>
    <row r="27" spans="1:11" x14ac:dyDescent="0.25">
      <c r="A27" s="5" t="str">
        <f t="shared" si="0"/>
        <v>E2-1-7_#</v>
      </c>
      <c r="B27" s="5" t="str">
        <f t="shared" si="1"/>
        <v>E2-1-7_Time</v>
      </c>
      <c r="C27" s="5" t="str">
        <f t="shared" si="2"/>
        <v>E2-1-7</v>
      </c>
      <c r="D27" s="1" t="s">
        <v>61</v>
      </c>
      <c r="E27" t="s">
        <v>31</v>
      </c>
      <c r="F27" t="s">
        <v>32</v>
      </c>
      <c r="G27" t="s">
        <v>16</v>
      </c>
      <c r="H27" t="s">
        <v>17</v>
      </c>
      <c r="I27" s="29" t="s">
        <v>33</v>
      </c>
      <c r="J27" t="s">
        <v>34</v>
      </c>
      <c r="K27" t="s">
        <v>35</v>
      </c>
    </row>
    <row r="28" spans="1:11" x14ac:dyDescent="0.25">
      <c r="A28" s="5" t="str">
        <f t="shared" si="0"/>
        <v>E2-1-7_1</v>
      </c>
      <c r="B28" s="5" t="str">
        <f t="shared" si="1"/>
        <v>E2-1-7_0.991</v>
      </c>
      <c r="C28" s="5" t="str">
        <f t="shared" si="2"/>
        <v>E2-1-7</v>
      </c>
      <c r="E28">
        <v>1</v>
      </c>
      <c r="F28">
        <v>0.99099999999999999</v>
      </c>
      <c r="G28">
        <v>2705.8</v>
      </c>
      <c r="H28">
        <v>519.70000000000005</v>
      </c>
      <c r="I28">
        <v>0.12470000000000001</v>
      </c>
      <c r="J28">
        <v>24.289000000000001</v>
      </c>
      <c r="K28">
        <v>1.129</v>
      </c>
    </row>
    <row r="29" spans="1:11" x14ac:dyDescent="0.25">
      <c r="A29" s="5" t="str">
        <f t="shared" si="0"/>
        <v>E2-1-7_2</v>
      </c>
      <c r="B29" s="5" t="str">
        <f t="shared" si="1"/>
        <v>E2-1-7_1.314</v>
      </c>
      <c r="C29" s="5" t="str">
        <f t="shared" si="2"/>
        <v>E2-1-7</v>
      </c>
      <c r="E29">
        <v>2</v>
      </c>
      <c r="F29">
        <v>1.3140000000000001</v>
      </c>
      <c r="G29">
        <v>20.399999999999999</v>
      </c>
      <c r="H29">
        <v>4</v>
      </c>
      <c r="I29">
        <v>8.5199999999999998E-2</v>
      </c>
      <c r="J29">
        <v>0.183</v>
      </c>
      <c r="K29">
        <v>0</v>
      </c>
    </row>
    <row r="30" spans="1:11" x14ac:dyDescent="0.25">
      <c r="A30" s="5" t="str">
        <f t="shared" si="0"/>
        <v>E2-1-7_3</v>
      </c>
      <c r="B30" s="5" t="str">
        <f t="shared" si="1"/>
        <v>E2-1-7_1.486</v>
      </c>
      <c r="C30" s="5" t="str">
        <f t="shared" si="2"/>
        <v>E2-1-7</v>
      </c>
      <c r="E30">
        <v>3</v>
      </c>
      <c r="F30">
        <v>1.486</v>
      </c>
      <c r="G30">
        <v>26.8</v>
      </c>
      <c r="H30">
        <v>4.2</v>
      </c>
      <c r="I30">
        <v>0.106</v>
      </c>
      <c r="J30">
        <v>0.24099999999999999</v>
      </c>
      <c r="K30">
        <v>1.347</v>
      </c>
    </row>
    <row r="31" spans="1:11" x14ac:dyDescent="0.25">
      <c r="A31" s="5" t="str">
        <f t="shared" si="0"/>
        <v>E2-1-7_4</v>
      </c>
      <c r="B31" s="5" t="str">
        <f t="shared" si="1"/>
        <v>E2-1-7_2.473</v>
      </c>
      <c r="C31" s="5" t="str">
        <f t="shared" si="2"/>
        <v>E2-1-7</v>
      </c>
      <c r="E31">
        <v>4</v>
      </c>
      <c r="F31">
        <v>2.4729999999999999</v>
      </c>
      <c r="G31">
        <v>20.9</v>
      </c>
      <c r="H31">
        <v>2</v>
      </c>
      <c r="I31">
        <v>0.17319999999999999</v>
      </c>
      <c r="J31">
        <v>0.187</v>
      </c>
      <c r="K31">
        <v>1.774</v>
      </c>
    </row>
    <row r="32" spans="1:11" x14ac:dyDescent="0.25">
      <c r="A32" s="5" t="str">
        <f t="shared" si="0"/>
        <v>E2-1-7_5</v>
      </c>
      <c r="B32" s="5" t="str">
        <f t="shared" si="1"/>
        <v>E2-1-7_8.128</v>
      </c>
      <c r="C32" s="5" t="str">
        <f t="shared" si="2"/>
        <v>E2-1-7</v>
      </c>
      <c r="E32">
        <v>5</v>
      </c>
      <c r="F32">
        <v>8.1280000000000001</v>
      </c>
      <c r="G32">
        <v>11.2</v>
      </c>
      <c r="H32" s="29">
        <v>0.9</v>
      </c>
      <c r="I32">
        <v>0.20660000000000001</v>
      </c>
      <c r="J32">
        <v>0.10100000000000001</v>
      </c>
      <c r="K32">
        <v>0.99199999999999999</v>
      </c>
    </row>
    <row r="33" spans="1:11" x14ac:dyDescent="0.25">
      <c r="A33" s="5" t="str">
        <f t="shared" si="0"/>
        <v>E2-1-7_6</v>
      </c>
      <c r="B33" s="5" t="str">
        <f t="shared" si="1"/>
        <v>E2-1-7_9.173</v>
      </c>
      <c r="C33" s="5" t="str">
        <f t="shared" si="2"/>
        <v>E2-1-7</v>
      </c>
      <c r="E33">
        <v>6</v>
      </c>
      <c r="F33">
        <v>9.173</v>
      </c>
      <c r="G33">
        <v>54.9</v>
      </c>
      <c r="H33">
        <v>2.9</v>
      </c>
      <c r="I33">
        <v>0.31719999999999998</v>
      </c>
      <c r="J33">
        <v>0.49299999999999999</v>
      </c>
      <c r="K33">
        <v>0.78900000000000003</v>
      </c>
    </row>
    <row r="34" spans="1:11" x14ac:dyDescent="0.25">
      <c r="A34" s="5" t="str">
        <f t="shared" si="0"/>
        <v>E2-1-7_7</v>
      </c>
      <c r="B34" s="5" t="str">
        <f t="shared" si="1"/>
        <v>E2-1-7_13.053</v>
      </c>
      <c r="C34" s="5" t="str">
        <f t="shared" si="2"/>
        <v>E2-1-7</v>
      </c>
      <c r="E34">
        <v>7</v>
      </c>
      <c r="F34">
        <v>13.053000000000001</v>
      </c>
      <c r="G34">
        <v>5.8</v>
      </c>
      <c r="H34" s="29">
        <v>0.48</v>
      </c>
      <c r="I34" s="29">
        <v>0.20630000000000001</v>
      </c>
      <c r="J34">
        <v>5.1999999999999998E-2</v>
      </c>
      <c r="K34">
        <v>1.0509999999999999</v>
      </c>
    </row>
    <row r="35" spans="1:11" x14ac:dyDescent="0.25">
      <c r="A35" s="5" t="str">
        <f t="shared" si="0"/>
        <v>E2-1-7_8</v>
      </c>
      <c r="B35" s="5" t="str">
        <f t="shared" si="1"/>
        <v>E2-1-7_14.165</v>
      </c>
      <c r="C35" s="5" t="str">
        <f t="shared" si="2"/>
        <v>E2-1-7</v>
      </c>
      <c r="E35">
        <v>8</v>
      </c>
      <c r="F35">
        <v>14.164999999999999</v>
      </c>
      <c r="G35">
        <v>8233.2999999999993</v>
      </c>
      <c r="H35">
        <v>669.4</v>
      </c>
      <c r="I35">
        <v>0.2235</v>
      </c>
      <c r="J35">
        <v>73.908000000000001</v>
      </c>
      <c r="K35">
        <v>0.91900000000000004</v>
      </c>
    </row>
    <row r="36" spans="1:11" x14ac:dyDescent="0.25">
      <c r="A36" s="5" t="str">
        <f t="shared" si="0"/>
        <v>E2-1-7_9</v>
      </c>
      <c r="B36" s="5" t="str">
        <f t="shared" si="1"/>
        <v>E2-1-7_16.175</v>
      </c>
      <c r="C36" s="5" t="str">
        <f t="shared" si="2"/>
        <v>E2-1-7</v>
      </c>
      <c r="E36">
        <v>9</v>
      </c>
      <c r="F36">
        <v>16.175000000000001</v>
      </c>
      <c r="G36">
        <v>60.8</v>
      </c>
      <c r="H36">
        <v>5.8</v>
      </c>
      <c r="I36">
        <v>0.17510000000000001</v>
      </c>
      <c r="J36">
        <v>0.54600000000000004</v>
      </c>
      <c r="K36">
        <v>1.41</v>
      </c>
    </row>
    <row r="37" spans="1:11" x14ac:dyDescent="0.25">
      <c r="A37" s="5" t="str">
        <f t="shared" si="0"/>
        <v>E2-1-7_</v>
      </c>
      <c r="B37" s="5" t="str">
        <f t="shared" si="1"/>
        <v>E2-1-7_</v>
      </c>
      <c r="C37" s="5" t="str">
        <f t="shared" si="2"/>
        <v>E2-1-7</v>
      </c>
    </row>
    <row r="38" spans="1:11" x14ac:dyDescent="0.25">
      <c r="A38" s="5" t="str">
        <f t="shared" si="0"/>
        <v>E2-1-8_#</v>
      </c>
      <c r="B38" s="5" t="str">
        <f t="shared" si="1"/>
        <v>E2-1-8_Time</v>
      </c>
      <c r="C38" s="5" t="str">
        <f t="shared" si="2"/>
        <v>E2-1-8</v>
      </c>
      <c r="D38" s="1" t="s">
        <v>153</v>
      </c>
      <c r="E38" t="s">
        <v>31</v>
      </c>
      <c r="F38" t="s">
        <v>32</v>
      </c>
      <c r="G38" t="s">
        <v>16</v>
      </c>
      <c r="H38" t="s">
        <v>17</v>
      </c>
      <c r="I38" t="s">
        <v>33</v>
      </c>
      <c r="J38" t="s">
        <v>34</v>
      </c>
      <c r="K38" t="s">
        <v>35</v>
      </c>
    </row>
    <row r="39" spans="1:11" x14ac:dyDescent="0.25">
      <c r="A39" s="5" t="str">
        <f t="shared" si="0"/>
        <v>E2-1-8_1</v>
      </c>
      <c r="B39" s="5" t="str">
        <f t="shared" si="1"/>
        <v>E2-1-8_0.99</v>
      </c>
      <c r="C39" s="5" t="str">
        <f t="shared" si="2"/>
        <v>E2-1-8</v>
      </c>
      <c r="E39">
        <v>1</v>
      </c>
      <c r="F39">
        <v>0.99</v>
      </c>
      <c r="G39">
        <v>2736.3</v>
      </c>
      <c r="H39">
        <v>521</v>
      </c>
      <c r="I39">
        <v>0.12529999999999999</v>
      </c>
      <c r="J39">
        <v>27.158000000000001</v>
      </c>
      <c r="K39">
        <v>1.1619999999999999</v>
      </c>
    </row>
    <row r="40" spans="1:11" x14ac:dyDescent="0.25">
      <c r="A40" s="5" t="str">
        <f t="shared" si="0"/>
        <v>E2-1-8_2</v>
      </c>
      <c r="B40" s="5" t="str">
        <f t="shared" si="1"/>
        <v>E2-1-8_1.303</v>
      </c>
      <c r="C40" s="5" t="str">
        <f t="shared" si="2"/>
        <v>E2-1-8</v>
      </c>
      <c r="E40">
        <v>2</v>
      </c>
      <c r="F40">
        <v>1.3029999999999999</v>
      </c>
      <c r="G40">
        <v>20</v>
      </c>
      <c r="H40">
        <v>3.6</v>
      </c>
      <c r="I40">
        <v>9.2799999999999994E-2</v>
      </c>
      <c r="J40">
        <v>0.19800000000000001</v>
      </c>
      <c r="K40">
        <v>0.57999999999999996</v>
      </c>
    </row>
    <row r="41" spans="1:11" x14ac:dyDescent="0.25">
      <c r="A41" s="5" t="str">
        <f t="shared" si="0"/>
        <v>E2-1-8_3</v>
      </c>
      <c r="B41" s="5" t="str">
        <f t="shared" si="1"/>
        <v>E2-1-8_1.473</v>
      </c>
      <c r="C41" s="5" t="str">
        <f t="shared" si="2"/>
        <v>E2-1-8</v>
      </c>
      <c r="E41">
        <v>3</v>
      </c>
      <c r="F41">
        <v>1.4730000000000001</v>
      </c>
      <c r="G41">
        <v>26.4</v>
      </c>
      <c r="H41">
        <v>4.0999999999999996</v>
      </c>
      <c r="I41" s="29">
        <v>0.1074</v>
      </c>
      <c r="J41">
        <v>0.26200000000000001</v>
      </c>
      <c r="K41">
        <v>0</v>
      </c>
    </row>
    <row r="42" spans="1:11" x14ac:dyDescent="0.25">
      <c r="A42" s="5" t="str">
        <f t="shared" si="0"/>
        <v>E2-1-8_4</v>
      </c>
      <c r="B42" s="5" t="str">
        <f t="shared" si="1"/>
        <v>E2-1-8_2.463</v>
      </c>
      <c r="C42" s="5" t="str">
        <f t="shared" si="2"/>
        <v>E2-1-8</v>
      </c>
      <c r="E42">
        <v>4</v>
      </c>
      <c r="F42">
        <v>2.4630000000000001</v>
      </c>
      <c r="G42">
        <v>21.1</v>
      </c>
      <c r="H42">
        <v>2.1</v>
      </c>
      <c r="I42">
        <v>0.16839999999999999</v>
      </c>
      <c r="J42">
        <v>0.20899999999999999</v>
      </c>
      <c r="K42">
        <v>1.165</v>
      </c>
    </row>
    <row r="43" spans="1:11" x14ac:dyDescent="0.25">
      <c r="A43" s="5" t="str">
        <f t="shared" si="0"/>
        <v>E2-1-8_5</v>
      </c>
      <c r="B43" s="5" t="str">
        <f t="shared" si="1"/>
        <v>E2-1-8_8.128</v>
      </c>
      <c r="C43" s="5" t="str">
        <f t="shared" si="2"/>
        <v>E2-1-8</v>
      </c>
      <c r="E43">
        <v>5</v>
      </c>
      <c r="F43">
        <v>8.1280000000000001</v>
      </c>
      <c r="G43">
        <v>10.4</v>
      </c>
      <c r="H43" s="29">
        <v>0.78</v>
      </c>
      <c r="I43">
        <v>0.2228</v>
      </c>
      <c r="J43">
        <v>0.104</v>
      </c>
      <c r="K43">
        <v>1.0409999999999999</v>
      </c>
    </row>
    <row r="44" spans="1:11" x14ac:dyDescent="0.25">
      <c r="A44" s="5" t="str">
        <f t="shared" si="0"/>
        <v>E2-1-8_6</v>
      </c>
      <c r="B44" s="5" t="str">
        <f t="shared" si="1"/>
        <v>E2-1-8_9.177</v>
      </c>
      <c r="C44" s="5" t="str">
        <f t="shared" si="2"/>
        <v>E2-1-8</v>
      </c>
      <c r="E44">
        <v>6</v>
      </c>
      <c r="F44">
        <v>9.1769999999999996</v>
      </c>
      <c r="G44">
        <v>49.3</v>
      </c>
      <c r="H44">
        <v>2.5</v>
      </c>
      <c r="I44">
        <v>0.32379999999999998</v>
      </c>
      <c r="J44">
        <v>0.48899999999999999</v>
      </c>
      <c r="K44">
        <v>0.55900000000000005</v>
      </c>
    </row>
    <row r="45" spans="1:11" x14ac:dyDescent="0.25">
      <c r="A45" s="5" t="str">
        <f t="shared" si="0"/>
        <v>E2-1-8_7</v>
      </c>
      <c r="B45" s="5" t="str">
        <f t="shared" si="1"/>
        <v>E2-1-8_13.054</v>
      </c>
      <c r="C45" s="5" t="str">
        <f t="shared" si="2"/>
        <v>E2-1-8</v>
      </c>
      <c r="E45">
        <v>7</v>
      </c>
      <c r="F45">
        <v>13.054</v>
      </c>
      <c r="G45">
        <v>6.5</v>
      </c>
      <c r="H45" s="29">
        <v>0.49</v>
      </c>
      <c r="I45">
        <v>0.23250000000000001</v>
      </c>
      <c r="J45">
        <v>6.4000000000000001E-2</v>
      </c>
      <c r="K45">
        <v>0.95</v>
      </c>
    </row>
    <row r="46" spans="1:11" x14ac:dyDescent="0.25">
      <c r="A46" s="5" t="str">
        <f t="shared" si="0"/>
        <v>E2-1-8_8</v>
      </c>
      <c r="B46" s="5" t="str">
        <f t="shared" si="1"/>
        <v>E2-1-8_14.168</v>
      </c>
      <c r="C46" s="5" t="str">
        <f t="shared" si="2"/>
        <v>E2-1-8</v>
      </c>
      <c r="E46">
        <v>8</v>
      </c>
      <c r="F46">
        <v>14.167999999999999</v>
      </c>
      <c r="G46">
        <v>7166.2</v>
      </c>
      <c r="H46">
        <v>584</v>
      </c>
      <c r="I46">
        <v>0.22320000000000001</v>
      </c>
      <c r="J46">
        <v>71.126000000000005</v>
      </c>
      <c r="K46">
        <v>0.91900000000000004</v>
      </c>
    </row>
    <row r="47" spans="1:11" x14ac:dyDescent="0.25">
      <c r="A47" s="5" t="str">
        <f t="shared" si="0"/>
        <v>E2-1-8_9</v>
      </c>
      <c r="B47" s="5" t="str">
        <f t="shared" si="1"/>
        <v>E2-1-8_16.178</v>
      </c>
      <c r="C47" s="5" t="str">
        <f t="shared" si="2"/>
        <v>E2-1-8</v>
      </c>
      <c r="E47">
        <v>9</v>
      </c>
      <c r="F47">
        <v>16.178000000000001</v>
      </c>
      <c r="G47">
        <v>39.299999999999997</v>
      </c>
      <c r="H47">
        <v>4</v>
      </c>
      <c r="I47">
        <v>0.1643</v>
      </c>
      <c r="J47">
        <v>0.39</v>
      </c>
      <c r="K47">
        <v>1.4770000000000001</v>
      </c>
    </row>
    <row r="48" spans="1:11" x14ac:dyDescent="0.25">
      <c r="A48" s="5" t="str">
        <f t="shared" si="0"/>
        <v>E2-1-8_</v>
      </c>
      <c r="B48" s="5" t="str">
        <f t="shared" si="1"/>
        <v>E2-1-8_</v>
      </c>
      <c r="C48" s="5" t="str">
        <f t="shared" si="2"/>
        <v>E2-1-8</v>
      </c>
      <c r="I48" s="29"/>
    </row>
    <row r="49" spans="1:11" x14ac:dyDescent="0.25">
      <c r="A49" s="5" t="str">
        <f t="shared" si="0"/>
        <v>E2-2-9_#</v>
      </c>
      <c r="B49" s="5" t="str">
        <f t="shared" si="1"/>
        <v>E2-2-9_Time</v>
      </c>
      <c r="C49" s="5" t="str">
        <f t="shared" si="2"/>
        <v>E2-2-9</v>
      </c>
      <c r="D49" s="1" t="s">
        <v>63</v>
      </c>
      <c r="E49" t="s">
        <v>31</v>
      </c>
      <c r="F49" t="s">
        <v>32</v>
      </c>
      <c r="G49" t="s">
        <v>16</v>
      </c>
      <c r="H49" t="s">
        <v>17</v>
      </c>
      <c r="I49" t="s">
        <v>33</v>
      </c>
      <c r="J49" t="s">
        <v>34</v>
      </c>
      <c r="K49" t="s">
        <v>35</v>
      </c>
    </row>
    <row r="50" spans="1:11" x14ac:dyDescent="0.25">
      <c r="A50" s="5" t="str">
        <f t="shared" si="0"/>
        <v>E2-2-9_1</v>
      </c>
      <c r="B50" s="5" t="str">
        <f t="shared" si="1"/>
        <v>E2-2-9_0.991</v>
      </c>
      <c r="C50" s="5" t="str">
        <f t="shared" si="2"/>
        <v>E2-2-9</v>
      </c>
      <c r="E50">
        <v>1</v>
      </c>
      <c r="F50">
        <v>0.99099999999999999</v>
      </c>
      <c r="G50">
        <v>2754.7</v>
      </c>
      <c r="H50">
        <v>527.5</v>
      </c>
      <c r="I50">
        <v>0.1249</v>
      </c>
      <c r="J50">
        <v>29.007999999999999</v>
      </c>
      <c r="K50">
        <v>1.1359999999999999</v>
      </c>
    </row>
    <row r="51" spans="1:11" x14ac:dyDescent="0.25">
      <c r="A51" s="5" t="str">
        <f t="shared" si="0"/>
        <v>E2-2-9_2</v>
      </c>
      <c r="B51" s="5" t="str">
        <f t="shared" si="1"/>
        <v>E2-2-9_1.312</v>
      </c>
      <c r="C51" s="5" t="str">
        <f t="shared" si="2"/>
        <v>E2-2-9</v>
      </c>
      <c r="E51">
        <v>2</v>
      </c>
      <c r="F51">
        <v>1.3120000000000001</v>
      </c>
      <c r="G51">
        <v>14.4</v>
      </c>
      <c r="H51">
        <v>2.8</v>
      </c>
      <c r="I51">
        <v>8.4500000000000006E-2</v>
      </c>
      <c r="J51">
        <v>0.151</v>
      </c>
      <c r="K51">
        <v>0</v>
      </c>
    </row>
    <row r="52" spans="1:11" x14ac:dyDescent="0.25">
      <c r="A52" s="5" t="str">
        <f t="shared" si="0"/>
        <v>E2-2-9_3</v>
      </c>
      <c r="B52" s="5" t="str">
        <f t="shared" si="1"/>
        <v>E2-2-9_1.486</v>
      </c>
      <c r="C52" s="5" t="str">
        <f t="shared" si="2"/>
        <v>E2-2-9</v>
      </c>
      <c r="E52">
        <v>3</v>
      </c>
      <c r="F52">
        <v>1.486</v>
      </c>
      <c r="G52">
        <v>24</v>
      </c>
      <c r="H52">
        <v>3.8</v>
      </c>
      <c r="I52">
        <v>0.1042</v>
      </c>
      <c r="J52">
        <v>0.253</v>
      </c>
      <c r="K52">
        <v>1.319</v>
      </c>
    </row>
    <row r="53" spans="1:11" x14ac:dyDescent="0.25">
      <c r="A53" s="5" t="str">
        <f t="shared" si="0"/>
        <v>E2-2-9_4</v>
      </c>
      <c r="B53" s="5" t="str">
        <f t="shared" si="1"/>
        <v>E2-2-9_2.469</v>
      </c>
      <c r="C53" s="5" t="str">
        <f t="shared" si="2"/>
        <v>E2-2-9</v>
      </c>
      <c r="E53">
        <v>4</v>
      </c>
      <c r="F53">
        <v>2.4689999999999999</v>
      </c>
      <c r="G53">
        <v>17.5</v>
      </c>
      <c r="H53">
        <v>1.8</v>
      </c>
      <c r="I53">
        <v>0.1605</v>
      </c>
      <c r="J53">
        <v>0.185</v>
      </c>
      <c r="K53">
        <v>0.95699999999999996</v>
      </c>
    </row>
    <row r="54" spans="1:11" x14ac:dyDescent="0.25">
      <c r="A54" s="5" t="str">
        <f t="shared" si="0"/>
        <v>E2-2-9_5</v>
      </c>
      <c r="B54" s="5" t="str">
        <f t="shared" si="1"/>
        <v>E2-2-9_8.139</v>
      </c>
      <c r="C54" s="5" t="str">
        <f t="shared" si="2"/>
        <v>E2-2-9</v>
      </c>
      <c r="E54">
        <v>5</v>
      </c>
      <c r="F54">
        <v>8.1389999999999993</v>
      </c>
      <c r="G54">
        <v>5.2</v>
      </c>
      <c r="H54" s="29">
        <v>0.5</v>
      </c>
      <c r="I54">
        <v>0.1721</v>
      </c>
      <c r="J54">
        <v>5.3999999999999999E-2</v>
      </c>
      <c r="K54">
        <v>1.139</v>
      </c>
    </row>
    <row r="55" spans="1:11" x14ac:dyDescent="0.25">
      <c r="A55" s="5" t="str">
        <f t="shared" si="0"/>
        <v>E2-2-9_6</v>
      </c>
      <c r="B55" s="5" t="str">
        <f t="shared" si="1"/>
        <v>E2-2-9_9.195</v>
      </c>
      <c r="C55" s="5" t="str">
        <f t="shared" si="2"/>
        <v>E2-2-9</v>
      </c>
      <c r="E55">
        <v>6</v>
      </c>
      <c r="F55">
        <v>9.1950000000000003</v>
      </c>
      <c r="G55">
        <v>36.5</v>
      </c>
      <c r="H55">
        <v>2.1</v>
      </c>
      <c r="I55" s="29">
        <v>0.28920000000000001</v>
      </c>
      <c r="J55">
        <v>0.38400000000000001</v>
      </c>
      <c r="K55">
        <v>0.76800000000000002</v>
      </c>
    </row>
    <row r="56" spans="1:11" x14ac:dyDescent="0.25">
      <c r="A56" s="5" t="str">
        <f t="shared" si="0"/>
        <v>E2-2-9_7</v>
      </c>
      <c r="B56" s="5" t="str">
        <f t="shared" si="1"/>
        <v>E2-2-9_13.058</v>
      </c>
      <c r="C56" s="5" t="str">
        <f t="shared" si="2"/>
        <v>E2-2-9</v>
      </c>
      <c r="E56">
        <v>7</v>
      </c>
      <c r="F56">
        <v>13.058</v>
      </c>
      <c r="G56">
        <v>5.8</v>
      </c>
      <c r="H56" s="29">
        <v>0.46</v>
      </c>
      <c r="I56">
        <v>0.2109</v>
      </c>
      <c r="J56">
        <v>6.2E-2</v>
      </c>
      <c r="K56">
        <v>1.0469999999999999</v>
      </c>
    </row>
    <row r="57" spans="1:11" x14ac:dyDescent="0.25">
      <c r="A57" s="5" t="str">
        <f t="shared" si="0"/>
        <v>E2-2-9_8</v>
      </c>
      <c r="B57" s="5" t="str">
        <f t="shared" si="1"/>
        <v>E2-2-9_14.171</v>
      </c>
      <c r="C57" s="5" t="str">
        <f t="shared" si="2"/>
        <v>E2-2-9</v>
      </c>
      <c r="E57">
        <v>8</v>
      </c>
      <c r="F57">
        <v>14.170999999999999</v>
      </c>
      <c r="G57">
        <v>6605.7</v>
      </c>
      <c r="H57">
        <v>539.1</v>
      </c>
      <c r="I57">
        <v>0.223</v>
      </c>
      <c r="J57">
        <v>69.561000000000007</v>
      </c>
      <c r="K57">
        <v>0.92</v>
      </c>
    </row>
    <row r="58" spans="1:11" x14ac:dyDescent="0.25">
      <c r="A58" s="5" t="str">
        <f t="shared" si="0"/>
        <v>E2-2-9_9</v>
      </c>
      <c r="B58" s="5" t="str">
        <f t="shared" si="1"/>
        <v>E2-2-9_16.178</v>
      </c>
      <c r="C58" s="5" t="str">
        <f t="shared" si="2"/>
        <v>E2-2-9</v>
      </c>
      <c r="E58">
        <v>9</v>
      </c>
      <c r="F58">
        <v>16.178000000000001</v>
      </c>
      <c r="G58">
        <v>32.5</v>
      </c>
      <c r="H58">
        <v>3.3</v>
      </c>
      <c r="I58">
        <v>0.1656</v>
      </c>
      <c r="J58">
        <v>0.34200000000000003</v>
      </c>
      <c r="K58">
        <v>0.873</v>
      </c>
    </row>
    <row r="59" spans="1:11" x14ac:dyDescent="0.25">
      <c r="A59" s="5"/>
      <c r="B59" s="5"/>
      <c r="C59" s="5"/>
    </row>
    <row r="60" spans="1:11" x14ac:dyDescent="0.25">
      <c r="A60" s="5"/>
      <c r="B60" s="5"/>
      <c r="C60" s="5"/>
    </row>
    <row r="61" spans="1:11" x14ac:dyDescent="0.25">
      <c r="A61" s="5"/>
      <c r="B61" s="5"/>
      <c r="C61" s="5"/>
    </row>
    <row r="62" spans="1:11" x14ac:dyDescent="0.25">
      <c r="A62" s="5"/>
      <c r="B62" s="5"/>
      <c r="C62" s="5"/>
      <c r="I62" s="29"/>
    </row>
    <row r="63" spans="1:11" x14ac:dyDescent="0.25">
      <c r="A63" s="5"/>
      <c r="B63" s="5"/>
      <c r="C63" s="5"/>
    </row>
    <row r="64" spans="1:11" x14ac:dyDescent="0.25">
      <c r="A64" s="5"/>
      <c r="B64" s="5"/>
      <c r="C64" s="5"/>
    </row>
    <row r="65" spans="1:11" x14ac:dyDescent="0.25">
      <c r="A65" s="5"/>
      <c r="B65" s="5"/>
      <c r="C65" s="5"/>
    </row>
    <row r="66" spans="1:11" x14ac:dyDescent="0.25">
      <c r="A66" s="5"/>
      <c r="B66" s="5"/>
      <c r="C66" s="5"/>
    </row>
    <row r="67" spans="1:11" x14ac:dyDescent="0.25">
      <c r="A67" s="5"/>
      <c r="B67" s="5"/>
      <c r="C67" s="5"/>
    </row>
    <row r="68" spans="1:11" x14ac:dyDescent="0.25">
      <c r="A68" s="5"/>
      <c r="B68" s="5"/>
      <c r="C68" s="5"/>
    </row>
    <row r="69" spans="1:11" x14ac:dyDescent="0.25">
      <c r="A69" s="5"/>
      <c r="B69" s="5"/>
      <c r="C69" s="5"/>
      <c r="I69" s="29"/>
    </row>
    <row r="70" spans="1:11" x14ac:dyDescent="0.25">
      <c r="A70" s="5" t="str">
        <f>C70&amp;"_"&amp;E70</f>
        <v>F2-8-8_#</v>
      </c>
      <c r="B70" s="5" t="str">
        <f t="shared" ref="B70:B130" si="3">C70&amp;"_"&amp;F70</f>
        <v>F2-8-8_Time</v>
      </c>
      <c r="C70" s="5" t="str">
        <f t="shared" ref="C70:C130" si="4">IF(D70="",C69,D70)</f>
        <v>F2-8-8</v>
      </c>
      <c r="D70" s="1" t="s">
        <v>257</v>
      </c>
      <c r="E70" t="s">
        <v>31</v>
      </c>
      <c r="F70" t="s">
        <v>32</v>
      </c>
      <c r="G70" t="s">
        <v>16</v>
      </c>
      <c r="H70" t="s">
        <v>17</v>
      </c>
      <c r="I70" t="s">
        <v>33</v>
      </c>
      <c r="J70" t="s">
        <v>34</v>
      </c>
      <c r="K70" t="s">
        <v>35</v>
      </c>
    </row>
    <row r="71" spans="1:11" x14ac:dyDescent="0.25">
      <c r="A71" s="5" t="str">
        <f t="shared" ref="A71:A130" si="5">C71&amp;"_"&amp;E71</f>
        <v>F2-8-8_1</v>
      </c>
      <c r="B71" s="5" t="str">
        <f t="shared" si="3"/>
        <v>F2-8-8_0.996</v>
      </c>
      <c r="C71" s="5" t="str">
        <f>IF(D71="",C70,D71)</f>
        <v>F2-8-8</v>
      </c>
      <c r="E71">
        <v>1</v>
      </c>
      <c r="F71">
        <v>0.996</v>
      </c>
      <c r="G71">
        <v>2881</v>
      </c>
      <c r="H71">
        <v>618.4</v>
      </c>
      <c r="I71">
        <v>6.9400000000000003E-2</v>
      </c>
      <c r="J71">
        <v>23.286999999999999</v>
      </c>
      <c r="K71">
        <v>0.52100000000000002</v>
      </c>
    </row>
    <row r="72" spans="1:11" x14ac:dyDescent="0.25">
      <c r="A72" s="5" t="str">
        <f t="shared" si="5"/>
        <v>F2-8-8_2</v>
      </c>
      <c r="B72" s="5" t="str">
        <f t="shared" si="3"/>
        <v>F2-8-8_1.36</v>
      </c>
      <c r="C72" s="5" t="str">
        <f t="shared" si="4"/>
        <v>F2-8-8</v>
      </c>
      <c r="E72">
        <v>2</v>
      </c>
      <c r="F72">
        <v>1.36</v>
      </c>
      <c r="G72">
        <v>71.900000000000006</v>
      </c>
      <c r="H72">
        <v>11.9</v>
      </c>
      <c r="I72">
        <v>9.4799999999999995E-2</v>
      </c>
      <c r="J72">
        <v>0.58099999999999996</v>
      </c>
      <c r="K72">
        <v>0.96499999999999997</v>
      </c>
    </row>
    <row r="73" spans="1:11" x14ac:dyDescent="0.25">
      <c r="A73" s="5" t="str">
        <f t="shared" si="5"/>
        <v>F2-8-8_3</v>
      </c>
      <c r="B73" s="5" t="str">
        <f t="shared" si="3"/>
        <v>F2-8-8_1.511</v>
      </c>
      <c r="C73" s="5" t="str">
        <f t="shared" si="4"/>
        <v>F2-8-8</v>
      </c>
      <c r="E73">
        <v>3</v>
      </c>
      <c r="F73">
        <v>1.5109999999999999</v>
      </c>
      <c r="G73">
        <v>46.3</v>
      </c>
      <c r="H73">
        <v>5.6</v>
      </c>
      <c r="I73">
        <v>0.1207</v>
      </c>
      <c r="J73">
        <v>0.374</v>
      </c>
      <c r="K73">
        <v>0.501</v>
      </c>
    </row>
    <row r="74" spans="1:11" x14ac:dyDescent="0.25">
      <c r="A74" s="5" t="str">
        <f t="shared" si="5"/>
        <v>F2-8-8_4</v>
      </c>
      <c r="B74" s="5" t="str">
        <f t="shared" si="3"/>
        <v>F2-8-8_2.52</v>
      </c>
      <c r="C74" s="5" t="str">
        <f t="shared" si="4"/>
        <v>F2-8-8</v>
      </c>
      <c r="E74">
        <v>4</v>
      </c>
      <c r="F74">
        <v>2.52</v>
      </c>
      <c r="G74">
        <v>87.2</v>
      </c>
      <c r="H74">
        <v>6.6</v>
      </c>
      <c r="I74">
        <v>0.1943</v>
      </c>
      <c r="J74">
        <v>0.70499999999999996</v>
      </c>
      <c r="K74">
        <v>0.88300000000000001</v>
      </c>
    </row>
    <row r="75" spans="1:11" x14ac:dyDescent="0.25">
      <c r="A75" s="5" t="str">
        <f t="shared" si="5"/>
        <v>F2-8-8_5</v>
      </c>
      <c r="B75" s="5" t="str">
        <f t="shared" si="3"/>
        <v>F2-8-8_8.182</v>
      </c>
      <c r="C75" s="5" t="str">
        <f t="shared" si="4"/>
        <v>F2-8-8</v>
      </c>
      <c r="E75">
        <v>5</v>
      </c>
      <c r="F75">
        <v>8.1820000000000004</v>
      </c>
      <c r="G75">
        <v>119.1</v>
      </c>
      <c r="H75">
        <v>8.9</v>
      </c>
      <c r="I75">
        <v>0.2238</v>
      </c>
      <c r="J75">
        <v>0.96199999999999997</v>
      </c>
      <c r="K75">
        <v>0.96299999999999997</v>
      </c>
    </row>
    <row r="76" spans="1:11" x14ac:dyDescent="0.25">
      <c r="A76" s="5" t="str">
        <f t="shared" si="5"/>
        <v>F2-8-8_6</v>
      </c>
      <c r="B76" s="5" t="str">
        <f t="shared" si="3"/>
        <v>F2-8-8_9.232</v>
      </c>
      <c r="C76" s="5" t="str">
        <f t="shared" si="4"/>
        <v>F2-8-8</v>
      </c>
      <c r="E76">
        <v>6</v>
      </c>
      <c r="F76">
        <v>9.2319999999999993</v>
      </c>
      <c r="G76">
        <v>175.6</v>
      </c>
      <c r="H76">
        <v>7.3</v>
      </c>
      <c r="I76" s="29">
        <v>0.40229999999999999</v>
      </c>
      <c r="J76">
        <v>1.419</v>
      </c>
      <c r="K76">
        <v>0.45400000000000001</v>
      </c>
    </row>
    <row r="77" spans="1:11" x14ac:dyDescent="0.25">
      <c r="A77" s="5" t="str">
        <f t="shared" si="5"/>
        <v>F2-8-8_7</v>
      </c>
      <c r="B77" s="5" t="str">
        <f t="shared" si="3"/>
        <v>F2-8-8_13.117</v>
      </c>
      <c r="C77" s="5" t="str">
        <f t="shared" si="4"/>
        <v>F2-8-8</v>
      </c>
      <c r="E77">
        <v>7</v>
      </c>
      <c r="F77">
        <v>13.117000000000001</v>
      </c>
      <c r="G77">
        <v>11.1</v>
      </c>
      <c r="H77" s="29">
        <v>0.93</v>
      </c>
      <c r="I77">
        <v>0.15859999999999999</v>
      </c>
      <c r="J77">
        <v>0.09</v>
      </c>
      <c r="K77">
        <v>1.105</v>
      </c>
    </row>
    <row r="78" spans="1:11" x14ac:dyDescent="0.25">
      <c r="A78" s="5" t="str">
        <f t="shared" si="5"/>
        <v>F2-8-8_8</v>
      </c>
      <c r="B78" s="5" t="str">
        <f t="shared" si="3"/>
        <v>F2-8-8_14.217</v>
      </c>
      <c r="C78" s="5" t="str">
        <f t="shared" si="4"/>
        <v>F2-8-8</v>
      </c>
      <c r="E78">
        <v>8</v>
      </c>
      <c r="F78">
        <v>14.217000000000001</v>
      </c>
      <c r="G78">
        <v>8979.5</v>
      </c>
      <c r="H78">
        <v>737.5</v>
      </c>
      <c r="I78">
        <v>0.19</v>
      </c>
      <c r="J78">
        <v>72.581999999999994</v>
      </c>
      <c r="K78">
        <v>0.78600000000000003</v>
      </c>
    </row>
    <row r="79" spans="1:11" x14ac:dyDescent="0.25">
      <c r="A79" s="5" t="str">
        <f>C79&amp;"_"&amp;E79</f>
        <v>F2-8-8_</v>
      </c>
      <c r="B79" s="5" t="str">
        <f t="shared" si="3"/>
        <v>F2-8-8_</v>
      </c>
      <c r="C79" s="5" t="str">
        <f t="shared" si="4"/>
        <v>F2-8-8</v>
      </c>
    </row>
    <row r="80" spans="1:11" x14ac:dyDescent="0.25">
      <c r="A80" s="5" t="str">
        <f>C80&amp;"_"&amp;E80</f>
        <v>F2-8-9_#</v>
      </c>
      <c r="B80" s="5" t="str">
        <f t="shared" si="3"/>
        <v>F2-8-9_Time</v>
      </c>
      <c r="C80" s="5" t="str">
        <f t="shared" si="4"/>
        <v>F2-8-9</v>
      </c>
      <c r="D80" s="1" t="s">
        <v>258</v>
      </c>
      <c r="E80" t="s">
        <v>31</v>
      </c>
      <c r="F80" t="s">
        <v>32</v>
      </c>
      <c r="G80" t="s">
        <v>16</v>
      </c>
      <c r="H80" t="s">
        <v>17</v>
      </c>
      <c r="I80" t="s">
        <v>33</v>
      </c>
      <c r="J80" t="s">
        <v>34</v>
      </c>
      <c r="K80" t="s">
        <v>35</v>
      </c>
    </row>
    <row r="81" spans="1:11" x14ac:dyDescent="0.25">
      <c r="A81" s="5" t="str">
        <f t="shared" si="5"/>
        <v>F2-8-9_1</v>
      </c>
      <c r="B81" s="5" t="str">
        <f t="shared" si="3"/>
        <v>F2-8-9_0.998</v>
      </c>
      <c r="C81" s="5" t="str">
        <f t="shared" si="4"/>
        <v>F2-8-9</v>
      </c>
      <c r="E81">
        <v>1</v>
      </c>
      <c r="F81">
        <v>0.998</v>
      </c>
      <c r="G81">
        <v>2880.1</v>
      </c>
      <c r="H81">
        <v>614.79999999999995</v>
      </c>
      <c r="I81">
        <v>7.0699999999999999E-2</v>
      </c>
      <c r="J81">
        <v>23.268000000000001</v>
      </c>
      <c r="K81">
        <v>0.52500000000000002</v>
      </c>
    </row>
    <row r="82" spans="1:11" x14ac:dyDescent="0.25">
      <c r="A82" s="5" t="str">
        <f t="shared" si="5"/>
        <v>F2-8-9_2</v>
      </c>
      <c r="B82" s="5" t="str">
        <f t="shared" si="3"/>
        <v>F2-8-9_1.364</v>
      </c>
      <c r="C82" s="5" t="str">
        <f t="shared" si="4"/>
        <v>F2-8-9</v>
      </c>
      <c r="E82">
        <v>2</v>
      </c>
      <c r="F82">
        <v>1.3640000000000001</v>
      </c>
      <c r="G82">
        <v>70.2</v>
      </c>
      <c r="H82">
        <v>11.7</v>
      </c>
      <c r="I82">
        <v>9.2200000000000004E-2</v>
      </c>
      <c r="J82">
        <v>0.56699999999999995</v>
      </c>
      <c r="K82">
        <v>0.96099999999999997</v>
      </c>
    </row>
    <row r="83" spans="1:11" x14ac:dyDescent="0.25">
      <c r="A83" s="5" t="str">
        <f t="shared" si="5"/>
        <v>F2-8-9_3</v>
      </c>
      <c r="B83" s="5" t="str">
        <f t="shared" si="3"/>
        <v>F2-8-9_1.514</v>
      </c>
      <c r="C83" s="5" t="str">
        <f t="shared" si="4"/>
        <v>F2-8-9</v>
      </c>
      <c r="E83">
        <v>3</v>
      </c>
      <c r="F83">
        <v>1.514</v>
      </c>
      <c r="G83">
        <v>37.799999999999997</v>
      </c>
      <c r="H83" s="29">
        <v>5.4</v>
      </c>
      <c r="I83">
        <v>0.1053</v>
      </c>
      <c r="J83">
        <v>0.30599999999999999</v>
      </c>
      <c r="K83">
        <v>0.67</v>
      </c>
    </row>
    <row r="84" spans="1:11" x14ac:dyDescent="0.25">
      <c r="A84" s="5" t="str">
        <f t="shared" si="5"/>
        <v>F2-8-9_4</v>
      </c>
      <c r="B84" s="5" t="str">
        <f t="shared" si="3"/>
        <v>F2-8-9_2.531</v>
      </c>
      <c r="C84" s="5" t="str">
        <f t="shared" si="4"/>
        <v>F2-8-9</v>
      </c>
      <c r="E84">
        <v>4</v>
      </c>
      <c r="F84">
        <v>2.5310000000000001</v>
      </c>
      <c r="G84">
        <v>68.099999999999994</v>
      </c>
      <c r="H84">
        <v>6.3</v>
      </c>
      <c r="I84">
        <v>0.17929999999999999</v>
      </c>
      <c r="J84">
        <v>0.55000000000000004</v>
      </c>
      <c r="K84">
        <v>1.1180000000000001</v>
      </c>
    </row>
    <row r="85" spans="1:11" x14ac:dyDescent="0.25">
      <c r="A85" s="5" t="str">
        <f t="shared" si="5"/>
        <v>F2-8-9_5</v>
      </c>
      <c r="B85" s="5" t="str">
        <f t="shared" si="3"/>
        <v>F2-8-9_8.186</v>
      </c>
      <c r="C85" s="5" t="str">
        <f t="shared" si="4"/>
        <v>F2-8-9</v>
      </c>
      <c r="E85">
        <v>5</v>
      </c>
      <c r="F85">
        <v>8.1859999999999999</v>
      </c>
      <c r="G85">
        <v>113.2</v>
      </c>
      <c r="H85">
        <v>8.6999999999999993</v>
      </c>
      <c r="I85">
        <v>0.2157</v>
      </c>
      <c r="J85">
        <v>0.91400000000000003</v>
      </c>
      <c r="K85">
        <v>1.048</v>
      </c>
    </row>
    <row r="86" spans="1:11" x14ac:dyDescent="0.25">
      <c r="A86" s="5" t="str">
        <f t="shared" si="5"/>
        <v>F2-8-9_6</v>
      </c>
      <c r="B86" s="5" t="str">
        <f t="shared" si="3"/>
        <v>F2-8-9_9.231</v>
      </c>
      <c r="C86" s="5" t="str">
        <f t="shared" si="4"/>
        <v>F2-8-9</v>
      </c>
      <c r="E86">
        <v>6</v>
      </c>
      <c r="F86">
        <v>9.2309999999999999</v>
      </c>
      <c r="G86">
        <v>207</v>
      </c>
      <c r="H86">
        <v>7.7</v>
      </c>
      <c r="I86">
        <v>0.44900000000000001</v>
      </c>
      <c r="J86">
        <v>1.6719999999999999</v>
      </c>
      <c r="K86">
        <v>0.40200000000000002</v>
      </c>
    </row>
    <row r="87" spans="1:11" x14ac:dyDescent="0.25">
      <c r="A87" s="5" t="str">
        <f t="shared" si="5"/>
        <v>F2-8-9_7</v>
      </c>
      <c r="B87" s="5" t="str">
        <f t="shared" si="3"/>
        <v>F2-8-9_13.118</v>
      </c>
      <c r="C87" s="5" t="str">
        <f t="shared" si="4"/>
        <v>F2-8-9</v>
      </c>
      <c r="E87">
        <v>7</v>
      </c>
      <c r="F87">
        <v>13.118</v>
      </c>
      <c r="G87">
        <v>11.1</v>
      </c>
      <c r="H87" s="29">
        <v>0.93</v>
      </c>
      <c r="I87">
        <v>0.16420000000000001</v>
      </c>
      <c r="J87">
        <v>8.8999999999999996E-2</v>
      </c>
      <c r="K87">
        <v>1.014</v>
      </c>
    </row>
    <row r="88" spans="1:11" x14ac:dyDescent="0.25">
      <c r="A88" s="5" t="str">
        <f t="shared" si="5"/>
        <v>F2-8-9_8</v>
      </c>
      <c r="B88" s="5" t="str">
        <f t="shared" si="3"/>
        <v>F2-8-9_14.219</v>
      </c>
      <c r="C88" s="5" t="str">
        <f t="shared" si="4"/>
        <v>F2-8-9</v>
      </c>
      <c r="E88">
        <v>8</v>
      </c>
      <c r="F88">
        <v>14.218999999999999</v>
      </c>
      <c r="G88">
        <v>8990.2000000000007</v>
      </c>
      <c r="H88">
        <v>738.6</v>
      </c>
      <c r="I88">
        <v>0.189</v>
      </c>
      <c r="J88">
        <v>72.632000000000005</v>
      </c>
      <c r="K88">
        <v>0.78800000000000003</v>
      </c>
    </row>
    <row r="89" spans="1:11" x14ac:dyDescent="0.25">
      <c r="A89" s="5" t="str">
        <f t="shared" si="5"/>
        <v>F2-8-9_</v>
      </c>
      <c r="B89" s="5" t="str">
        <f t="shared" si="3"/>
        <v>F2-8-9_</v>
      </c>
      <c r="C89" s="5" t="str">
        <f t="shared" si="4"/>
        <v>F2-8-9</v>
      </c>
    </row>
    <row r="90" spans="1:11" x14ac:dyDescent="0.25">
      <c r="A90" s="5" t="str">
        <f t="shared" si="5"/>
        <v>F2-8-10_#</v>
      </c>
      <c r="B90" s="5" t="str">
        <f t="shared" si="3"/>
        <v>F2-8-10_Time</v>
      </c>
      <c r="C90" s="5" t="str">
        <f t="shared" si="4"/>
        <v>F2-8-10</v>
      </c>
      <c r="D90" s="1" t="s">
        <v>259</v>
      </c>
      <c r="E90" t="s">
        <v>31</v>
      </c>
      <c r="F90" t="s">
        <v>32</v>
      </c>
      <c r="G90" t="s">
        <v>16</v>
      </c>
      <c r="H90" t="s">
        <v>17</v>
      </c>
      <c r="I90" s="29" t="s">
        <v>33</v>
      </c>
      <c r="J90" t="s">
        <v>34</v>
      </c>
      <c r="K90" t="s">
        <v>35</v>
      </c>
    </row>
    <row r="91" spans="1:11" x14ac:dyDescent="0.25">
      <c r="A91" s="5" t="str">
        <f t="shared" si="5"/>
        <v>F2-8-10_1</v>
      </c>
      <c r="B91" s="5" t="str">
        <f t="shared" si="3"/>
        <v>F2-8-10_0.999</v>
      </c>
      <c r="C91" s="5" t="str">
        <f t="shared" si="4"/>
        <v>F2-8-10</v>
      </c>
      <c r="E91">
        <v>1</v>
      </c>
      <c r="F91">
        <v>0.999</v>
      </c>
      <c r="G91">
        <v>2878</v>
      </c>
      <c r="H91">
        <v>614.5</v>
      </c>
      <c r="I91">
        <v>7.0599999999999996E-2</v>
      </c>
      <c r="J91">
        <v>23.236000000000001</v>
      </c>
      <c r="K91">
        <v>0.52600000000000002</v>
      </c>
    </row>
    <row r="92" spans="1:11" x14ac:dyDescent="0.25">
      <c r="A92" s="5" t="str">
        <f t="shared" si="5"/>
        <v>F2-8-10_2</v>
      </c>
      <c r="B92" s="5" t="str">
        <f t="shared" si="3"/>
        <v>F2-8-10_1.364</v>
      </c>
      <c r="C92" s="5" t="str">
        <f t="shared" si="4"/>
        <v>F2-8-10</v>
      </c>
      <c r="E92">
        <v>2</v>
      </c>
      <c r="F92">
        <v>1.3640000000000001</v>
      </c>
      <c r="G92">
        <v>68.8</v>
      </c>
      <c r="H92">
        <v>11.6</v>
      </c>
      <c r="I92">
        <v>9.8799999999999999E-2</v>
      </c>
      <c r="J92">
        <v>0.55600000000000005</v>
      </c>
      <c r="K92">
        <v>0.97299999999999998</v>
      </c>
    </row>
    <row r="93" spans="1:11" x14ac:dyDescent="0.25">
      <c r="A93" s="5" t="str">
        <f t="shared" si="5"/>
        <v>F2-8-10_3</v>
      </c>
      <c r="B93" s="5" t="str">
        <f t="shared" si="3"/>
        <v>F2-8-10_1.515</v>
      </c>
      <c r="C93" s="5" t="str">
        <f t="shared" si="4"/>
        <v>F2-8-10</v>
      </c>
      <c r="E93">
        <v>3</v>
      </c>
      <c r="F93">
        <v>1.5149999999999999</v>
      </c>
      <c r="G93">
        <v>34.200000000000003</v>
      </c>
      <c r="H93">
        <v>5.2</v>
      </c>
      <c r="I93">
        <v>0.10929999999999999</v>
      </c>
      <c r="J93">
        <v>0.27600000000000002</v>
      </c>
      <c r="K93">
        <v>0.84</v>
      </c>
    </row>
    <row r="94" spans="1:11" x14ac:dyDescent="0.25">
      <c r="A94" s="5" t="str">
        <f t="shared" si="5"/>
        <v>F2-8-10_4</v>
      </c>
      <c r="B94" s="5" t="str">
        <f t="shared" si="3"/>
        <v>F2-8-10_2.528</v>
      </c>
      <c r="C94" s="5" t="str">
        <f t="shared" si="4"/>
        <v>F2-8-10</v>
      </c>
      <c r="E94">
        <v>4</v>
      </c>
      <c r="F94">
        <v>2.528</v>
      </c>
      <c r="G94">
        <v>67.5</v>
      </c>
      <c r="H94">
        <v>6.3</v>
      </c>
      <c r="I94">
        <v>0.17760000000000001</v>
      </c>
      <c r="J94">
        <v>0.54500000000000004</v>
      </c>
      <c r="K94">
        <v>0.996</v>
      </c>
    </row>
    <row r="95" spans="1:11" x14ac:dyDescent="0.25">
      <c r="A95" s="5" t="str">
        <f t="shared" si="5"/>
        <v>F2-8-10_5</v>
      </c>
      <c r="B95" s="5" t="str">
        <f t="shared" si="3"/>
        <v>F2-8-10_8.188</v>
      </c>
      <c r="C95" s="5" t="str">
        <f t="shared" si="4"/>
        <v>F2-8-10</v>
      </c>
      <c r="E95">
        <v>5</v>
      </c>
      <c r="F95">
        <v>8.1880000000000006</v>
      </c>
      <c r="G95">
        <v>115</v>
      </c>
      <c r="H95">
        <v>8.9</v>
      </c>
      <c r="I95">
        <v>0.21490000000000001</v>
      </c>
      <c r="J95">
        <v>0.92900000000000005</v>
      </c>
      <c r="K95">
        <v>1.121</v>
      </c>
    </row>
    <row r="96" spans="1:11" x14ac:dyDescent="0.25">
      <c r="A96" s="5" t="str">
        <f t="shared" si="5"/>
        <v>F2-8-10_6</v>
      </c>
      <c r="B96" s="5" t="str">
        <f t="shared" si="3"/>
        <v>F2-8-10_9.225</v>
      </c>
      <c r="C96" s="5" t="str">
        <f t="shared" si="4"/>
        <v>F2-8-10</v>
      </c>
      <c r="E96">
        <v>6</v>
      </c>
      <c r="F96">
        <v>9.2249999999999996</v>
      </c>
      <c r="G96">
        <v>198.6</v>
      </c>
      <c r="H96">
        <v>7.6</v>
      </c>
      <c r="I96">
        <v>0.43830000000000002</v>
      </c>
      <c r="J96">
        <v>1.603</v>
      </c>
      <c r="K96">
        <v>0.40500000000000003</v>
      </c>
    </row>
    <row r="97" spans="1:11" x14ac:dyDescent="0.25">
      <c r="A97" s="5" t="str">
        <f t="shared" si="5"/>
        <v>F2-8-10_7</v>
      </c>
      <c r="B97" s="5" t="str">
        <f t="shared" si="3"/>
        <v>F2-8-10_13.116</v>
      </c>
      <c r="C97" s="5" t="str">
        <f t="shared" si="4"/>
        <v>F2-8-10</v>
      </c>
      <c r="E97">
        <v>7</v>
      </c>
      <c r="F97">
        <v>13.116</v>
      </c>
      <c r="G97">
        <v>11.2</v>
      </c>
      <c r="H97" s="29">
        <v>0.95</v>
      </c>
      <c r="I97" s="29">
        <v>0.1467</v>
      </c>
      <c r="J97">
        <v>0.09</v>
      </c>
      <c r="K97">
        <v>0.995</v>
      </c>
    </row>
    <row r="98" spans="1:11" x14ac:dyDescent="0.25">
      <c r="A98" s="5" t="str">
        <f t="shared" si="5"/>
        <v>F2-8-10_8</v>
      </c>
      <c r="B98" s="5" t="str">
        <f t="shared" si="3"/>
        <v>F2-8-10_14.216</v>
      </c>
      <c r="C98" s="5" t="str">
        <f t="shared" si="4"/>
        <v>F2-8-10</v>
      </c>
      <c r="E98">
        <v>8</v>
      </c>
      <c r="F98">
        <v>14.215999999999999</v>
      </c>
      <c r="G98">
        <v>9012.2999999999993</v>
      </c>
      <c r="H98">
        <v>739.9</v>
      </c>
      <c r="I98">
        <v>0.19009999999999999</v>
      </c>
      <c r="J98">
        <v>72.763999999999996</v>
      </c>
      <c r="K98">
        <v>0.78200000000000003</v>
      </c>
    </row>
    <row r="99" spans="1:11" x14ac:dyDescent="0.25">
      <c r="A99" s="5" t="str">
        <f t="shared" si="5"/>
        <v>F2-8-10_</v>
      </c>
      <c r="B99" s="5" t="str">
        <f t="shared" si="3"/>
        <v>F2-8-10_</v>
      </c>
      <c r="C99" s="5" t="str">
        <f t="shared" si="4"/>
        <v>F2-8-10</v>
      </c>
    </row>
    <row r="100" spans="1:11" x14ac:dyDescent="0.25">
      <c r="A100" s="5" t="str">
        <f t="shared" si="5"/>
        <v>F2-8-11_#</v>
      </c>
      <c r="B100" s="5" t="str">
        <f t="shared" si="3"/>
        <v>F2-8-11_Time</v>
      </c>
      <c r="C100" s="5" t="str">
        <f t="shared" si="4"/>
        <v>F2-8-11</v>
      </c>
      <c r="D100" s="1" t="s">
        <v>260</v>
      </c>
      <c r="E100" t="s">
        <v>31</v>
      </c>
      <c r="F100" t="s">
        <v>32</v>
      </c>
      <c r="G100" t="s">
        <v>16</v>
      </c>
      <c r="H100" t="s">
        <v>17</v>
      </c>
      <c r="I100" t="s">
        <v>33</v>
      </c>
      <c r="J100" t="s">
        <v>34</v>
      </c>
      <c r="K100" t="s">
        <v>35</v>
      </c>
    </row>
    <row r="101" spans="1:11" x14ac:dyDescent="0.25">
      <c r="A101" s="5" t="str">
        <f t="shared" si="5"/>
        <v>F2-8-11_1</v>
      </c>
      <c r="B101" s="5" t="str">
        <f t="shared" si="3"/>
        <v>F2-8-11_0.998</v>
      </c>
      <c r="C101" s="5" t="str">
        <f t="shared" si="4"/>
        <v>F2-8-11</v>
      </c>
      <c r="E101">
        <v>1</v>
      </c>
      <c r="F101">
        <v>0.998</v>
      </c>
      <c r="G101">
        <v>2878.2</v>
      </c>
      <c r="H101">
        <v>615.9</v>
      </c>
      <c r="I101">
        <v>7.0499999999999993E-2</v>
      </c>
      <c r="J101">
        <v>23.379000000000001</v>
      </c>
      <c r="K101">
        <v>0.52500000000000002</v>
      </c>
    </row>
    <row r="102" spans="1:11" x14ac:dyDescent="0.25">
      <c r="A102" s="5" t="str">
        <f t="shared" si="5"/>
        <v>F2-8-11_2</v>
      </c>
      <c r="B102" s="5" t="str">
        <f t="shared" si="3"/>
        <v>F2-8-11_1.363</v>
      </c>
      <c r="C102" s="5" t="str">
        <f t="shared" si="4"/>
        <v>F2-8-11</v>
      </c>
      <c r="E102">
        <v>2</v>
      </c>
      <c r="F102">
        <v>1.363</v>
      </c>
      <c r="G102">
        <v>71.900000000000006</v>
      </c>
      <c r="H102">
        <v>11.8</v>
      </c>
      <c r="I102">
        <v>9.5000000000000001E-2</v>
      </c>
      <c r="J102">
        <v>0.58399999999999996</v>
      </c>
      <c r="K102">
        <v>0.97299999999999998</v>
      </c>
    </row>
    <row r="103" spans="1:11" x14ac:dyDescent="0.25">
      <c r="A103" s="5" t="str">
        <f t="shared" si="5"/>
        <v>F2-8-11_3</v>
      </c>
      <c r="B103" s="5" t="str">
        <f t="shared" si="3"/>
        <v>F2-8-11_1.513</v>
      </c>
      <c r="C103" s="5" t="str">
        <f t="shared" si="4"/>
        <v>F2-8-11</v>
      </c>
      <c r="E103">
        <v>3</v>
      </c>
      <c r="F103">
        <v>1.5129999999999999</v>
      </c>
      <c r="G103">
        <v>39.200000000000003</v>
      </c>
      <c r="H103">
        <v>5.4</v>
      </c>
      <c r="I103">
        <v>0.10780000000000001</v>
      </c>
      <c r="J103">
        <v>0.31900000000000001</v>
      </c>
      <c r="K103">
        <v>0.63900000000000001</v>
      </c>
    </row>
    <row r="104" spans="1:11" x14ac:dyDescent="0.25">
      <c r="A104" s="5" t="str">
        <f t="shared" si="5"/>
        <v>F2-8-11_4</v>
      </c>
      <c r="B104" s="5" t="str">
        <f t="shared" si="3"/>
        <v>F2-8-11_2.524</v>
      </c>
      <c r="C104" s="5" t="str">
        <f t="shared" si="4"/>
        <v>F2-8-11</v>
      </c>
      <c r="E104">
        <v>4</v>
      </c>
      <c r="F104">
        <v>2.524</v>
      </c>
      <c r="G104">
        <v>72.7</v>
      </c>
      <c r="H104">
        <v>6.5</v>
      </c>
      <c r="I104" s="29">
        <v>0.17180000000000001</v>
      </c>
      <c r="J104">
        <v>0.59</v>
      </c>
      <c r="K104">
        <v>0.91900000000000004</v>
      </c>
    </row>
    <row r="105" spans="1:11" x14ac:dyDescent="0.25">
      <c r="A105" s="5" t="str">
        <f t="shared" si="5"/>
        <v>F2-8-11_5</v>
      </c>
      <c r="B105" s="5" t="str">
        <f t="shared" si="3"/>
        <v>F2-8-11_8.183</v>
      </c>
      <c r="C105" s="5" t="str">
        <f t="shared" si="4"/>
        <v>F2-8-11</v>
      </c>
      <c r="E105">
        <v>5</v>
      </c>
      <c r="F105">
        <v>8.1829999999999998</v>
      </c>
      <c r="G105">
        <v>121.3</v>
      </c>
      <c r="H105">
        <v>9.1999999999999993</v>
      </c>
      <c r="I105">
        <v>0.21940000000000001</v>
      </c>
      <c r="J105">
        <v>0.98499999999999999</v>
      </c>
      <c r="K105">
        <v>1.0049999999999999</v>
      </c>
    </row>
    <row r="106" spans="1:11" x14ac:dyDescent="0.25">
      <c r="A106" s="5" t="str">
        <f t="shared" si="5"/>
        <v>F2-8-11_6</v>
      </c>
      <c r="B106" s="5" t="str">
        <f t="shared" si="3"/>
        <v>F2-8-11_9.23</v>
      </c>
      <c r="C106" s="5" t="str">
        <f t="shared" si="4"/>
        <v>F2-8-11</v>
      </c>
      <c r="E106">
        <v>6</v>
      </c>
      <c r="F106">
        <v>9.23</v>
      </c>
      <c r="G106">
        <v>197.4</v>
      </c>
      <c r="H106">
        <v>7.8</v>
      </c>
      <c r="I106">
        <v>0.42249999999999999</v>
      </c>
      <c r="J106">
        <v>1.603</v>
      </c>
      <c r="K106">
        <v>0.45900000000000002</v>
      </c>
    </row>
    <row r="107" spans="1:11" x14ac:dyDescent="0.25">
      <c r="A107" s="5" t="str">
        <f t="shared" si="5"/>
        <v>F2-8-11_7</v>
      </c>
      <c r="B107" s="5" t="str">
        <f t="shared" si="3"/>
        <v>F2-8-11_13.119</v>
      </c>
      <c r="C107" s="5" t="str">
        <f t="shared" si="4"/>
        <v>F2-8-11</v>
      </c>
      <c r="E107">
        <v>7</v>
      </c>
      <c r="F107">
        <v>13.119</v>
      </c>
      <c r="G107">
        <v>11.2</v>
      </c>
      <c r="H107" s="29">
        <v>0.92</v>
      </c>
      <c r="I107">
        <v>0.159</v>
      </c>
      <c r="J107">
        <v>9.0999999999999998E-2</v>
      </c>
      <c r="K107">
        <v>1.0369999999999999</v>
      </c>
    </row>
    <row r="108" spans="1:11" x14ac:dyDescent="0.25">
      <c r="A108" s="5" t="str">
        <f t="shared" si="5"/>
        <v>F2-8-11_8</v>
      </c>
      <c r="B108" s="5" t="str">
        <f t="shared" si="3"/>
        <v>F2-8-11_14.219</v>
      </c>
      <c r="C108" s="5" t="str">
        <f t="shared" si="4"/>
        <v>F2-8-11</v>
      </c>
      <c r="E108">
        <v>8</v>
      </c>
      <c r="F108">
        <v>14.218999999999999</v>
      </c>
      <c r="G108">
        <v>8919.2999999999993</v>
      </c>
      <c r="H108">
        <v>732.3</v>
      </c>
      <c r="I108">
        <v>0.19009999999999999</v>
      </c>
      <c r="J108">
        <v>72.448999999999998</v>
      </c>
      <c r="K108">
        <v>0.78500000000000003</v>
      </c>
    </row>
    <row r="109" spans="1:11" x14ac:dyDescent="0.25">
      <c r="A109" s="5" t="str">
        <f t="shared" si="5"/>
        <v>F2-8-11_</v>
      </c>
      <c r="B109" s="5" t="str">
        <f t="shared" si="3"/>
        <v>F2-8-11_</v>
      </c>
      <c r="C109" s="5" t="str">
        <f t="shared" si="4"/>
        <v>F2-8-11</v>
      </c>
    </row>
    <row r="110" spans="1:11" x14ac:dyDescent="0.25">
      <c r="A110" s="5" t="str">
        <f t="shared" si="5"/>
        <v>F2-8-12_#</v>
      </c>
      <c r="B110" s="5" t="str">
        <f t="shared" si="3"/>
        <v>F2-8-12_Time</v>
      </c>
      <c r="C110" s="5" t="str">
        <f t="shared" si="4"/>
        <v>F2-8-12</v>
      </c>
      <c r="D110" s="1" t="s">
        <v>261</v>
      </c>
      <c r="E110" t="s">
        <v>31</v>
      </c>
      <c r="F110" t="s">
        <v>32</v>
      </c>
      <c r="G110" t="s">
        <v>16</v>
      </c>
      <c r="H110" t="s">
        <v>17</v>
      </c>
      <c r="I110" t="s">
        <v>33</v>
      </c>
      <c r="J110" t="s">
        <v>34</v>
      </c>
      <c r="K110" t="s">
        <v>35</v>
      </c>
    </row>
    <row r="111" spans="1:11" x14ac:dyDescent="0.25">
      <c r="A111" s="5" t="str">
        <f t="shared" si="5"/>
        <v>F2-8-12_1</v>
      </c>
      <c r="B111" s="5" t="str">
        <f t="shared" si="3"/>
        <v>F2-8-12_0.997</v>
      </c>
      <c r="C111" s="5" t="str">
        <f t="shared" si="4"/>
        <v>F2-8-12</v>
      </c>
      <c r="E111">
        <v>1</v>
      </c>
      <c r="F111">
        <v>0.997</v>
      </c>
      <c r="G111">
        <v>2880</v>
      </c>
      <c r="H111">
        <v>616.4</v>
      </c>
      <c r="I111" s="29">
        <v>7.0499999999999993E-2</v>
      </c>
      <c r="J111">
        <v>23.265999999999998</v>
      </c>
      <c r="K111">
        <v>0.52300000000000002</v>
      </c>
    </row>
    <row r="112" spans="1:11" x14ac:dyDescent="0.25">
      <c r="A112" s="5" t="str">
        <f t="shared" si="5"/>
        <v>F2-8-12_2</v>
      </c>
      <c r="B112" s="5" t="str">
        <f t="shared" si="3"/>
        <v>F2-8-12_1.362</v>
      </c>
      <c r="C112" s="5" t="str">
        <f t="shared" si="4"/>
        <v>F2-8-12</v>
      </c>
      <c r="E112">
        <v>2</v>
      </c>
      <c r="F112">
        <v>1.3620000000000001</v>
      </c>
      <c r="G112">
        <v>70.400000000000006</v>
      </c>
      <c r="H112">
        <v>11.6</v>
      </c>
      <c r="I112">
        <v>9.2999999999999999E-2</v>
      </c>
      <c r="J112">
        <v>0.56899999999999995</v>
      </c>
      <c r="K112">
        <v>0.97299999999999998</v>
      </c>
    </row>
    <row r="113" spans="1:11" x14ac:dyDescent="0.25">
      <c r="A113" s="5" t="str">
        <f t="shared" si="5"/>
        <v>F2-8-12_3</v>
      </c>
      <c r="B113" s="5" t="str">
        <f t="shared" si="3"/>
        <v>F2-8-12_1.512</v>
      </c>
      <c r="C113" s="5" t="str">
        <f t="shared" si="4"/>
        <v>F2-8-12</v>
      </c>
      <c r="E113">
        <v>3</v>
      </c>
      <c r="F113">
        <v>1.512</v>
      </c>
      <c r="G113">
        <v>37.6</v>
      </c>
      <c r="H113">
        <v>5.3</v>
      </c>
      <c r="I113">
        <v>0.10539999999999999</v>
      </c>
      <c r="J113">
        <v>0.30399999999999999</v>
      </c>
      <c r="K113">
        <v>0.66900000000000004</v>
      </c>
    </row>
    <row r="114" spans="1:11" x14ac:dyDescent="0.25">
      <c r="A114" s="5" t="str">
        <f t="shared" si="5"/>
        <v>F2-8-12_4</v>
      </c>
      <c r="B114" s="5" t="str">
        <f t="shared" si="3"/>
        <v>F2-8-12_2.523</v>
      </c>
      <c r="C114" s="5" t="str">
        <f t="shared" si="4"/>
        <v>F2-8-12</v>
      </c>
      <c r="E114">
        <v>4</v>
      </c>
      <c r="F114">
        <v>2.5230000000000001</v>
      </c>
      <c r="G114">
        <v>70.400000000000006</v>
      </c>
      <c r="H114">
        <v>6.5</v>
      </c>
      <c r="I114">
        <v>0.1663</v>
      </c>
      <c r="J114">
        <v>0.56899999999999995</v>
      </c>
      <c r="K114">
        <v>0.93799999999999994</v>
      </c>
    </row>
    <row r="115" spans="1:11" x14ac:dyDescent="0.25">
      <c r="A115" s="5" t="str">
        <f t="shared" si="5"/>
        <v>F2-8-12_5</v>
      </c>
      <c r="B115" s="5" t="str">
        <f t="shared" si="3"/>
        <v>F2-8-12_8.188</v>
      </c>
      <c r="C115" s="5" t="str">
        <f t="shared" si="4"/>
        <v>F2-8-12</v>
      </c>
      <c r="E115">
        <v>5</v>
      </c>
      <c r="F115">
        <v>8.1880000000000006</v>
      </c>
      <c r="G115">
        <v>121.4</v>
      </c>
      <c r="H115">
        <v>9.3000000000000007</v>
      </c>
      <c r="I115">
        <v>0.21779999999999999</v>
      </c>
      <c r="J115">
        <v>0.98099999999999998</v>
      </c>
      <c r="K115">
        <v>1.026</v>
      </c>
    </row>
    <row r="116" spans="1:11" x14ac:dyDescent="0.25">
      <c r="A116" s="5" t="str">
        <f t="shared" si="5"/>
        <v>F2-8-12_6</v>
      </c>
      <c r="B116" s="5" t="str">
        <f t="shared" si="3"/>
        <v>F2-8-12_9.228</v>
      </c>
      <c r="C116" s="5" t="str">
        <f t="shared" si="4"/>
        <v>F2-8-12</v>
      </c>
      <c r="E116">
        <v>6</v>
      </c>
      <c r="F116">
        <v>9.2279999999999998</v>
      </c>
      <c r="G116">
        <v>212.6</v>
      </c>
      <c r="H116">
        <v>8.1</v>
      </c>
      <c r="I116">
        <v>0.43719999999999998</v>
      </c>
      <c r="J116">
        <v>1.7170000000000001</v>
      </c>
      <c r="K116">
        <v>0.48099999999999998</v>
      </c>
    </row>
    <row r="117" spans="1:11" x14ac:dyDescent="0.25">
      <c r="A117" s="5" t="str">
        <f t="shared" si="5"/>
        <v>F2-8-12_7</v>
      </c>
      <c r="B117" s="5" t="str">
        <f t="shared" si="3"/>
        <v>F2-8-12_13.116</v>
      </c>
      <c r="C117" s="5" t="str">
        <f t="shared" si="4"/>
        <v>F2-8-12</v>
      </c>
      <c r="E117">
        <v>7</v>
      </c>
      <c r="F117">
        <v>13.116</v>
      </c>
      <c r="G117">
        <v>11.4</v>
      </c>
      <c r="H117" s="29">
        <v>0.93</v>
      </c>
      <c r="I117">
        <v>0.15229999999999999</v>
      </c>
      <c r="J117">
        <v>9.1999999999999998E-2</v>
      </c>
      <c r="K117">
        <v>0.95499999999999996</v>
      </c>
    </row>
    <row r="118" spans="1:11" x14ac:dyDescent="0.25">
      <c r="A118" s="5" t="str">
        <f t="shared" si="5"/>
        <v>F2-8-12_8</v>
      </c>
      <c r="B118" s="5" t="str">
        <f t="shared" si="3"/>
        <v>F2-8-12_14.22</v>
      </c>
      <c r="C118" s="5" t="str">
        <f t="shared" si="4"/>
        <v>F2-8-12</v>
      </c>
      <c r="E118">
        <v>8</v>
      </c>
      <c r="F118">
        <v>14.22</v>
      </c>
      <c r="G118">
        <v>8974.7999999999993</v>
      </c>
      <c r="H118">
        <v>737.4</v>
      </c>
      <c r="I118" s="29">
        <v>0.19</v>
      </c>
      <c r="J118">
        <v>72.501999999999995</v>
      </c>
      <c r="K118">
        <v>0.78700000000000003</v>
      </c>
    </row>
    <row r="119" spans="1:11" x14ac:dyDescent="0.25">
      <c r="A119" s="5" t="str">
        <f t="shared" si="5"/>
        <v>F2-8-12_</v>
      </c>
      <c r="B119" s="5" t="str">
        <f t="shared" si="3"/>
        <v>F2-8-12_</v>
      </c>
      <c r="C119" s="5" t="str">
        <f t="shared" si="4"/>
        <v>F2-8-12</v>
      </c>
    </row>
    <row r="120" spans="1:11" x14ac:dyDescent="0.25">
      <c r="A120" s="5" t="str">
        <f t="shared" si="5"/>
        <v>F2-8-13_#</v>
      </c>
      <c r="B120" s="5" t="str">
        <f t="shared" si="3"/>
        <v>F2-8-13_Time</v>
      </c>
      <c r="C120" s="5" t="str">
        <f t="shared" si="4"/>
        <v>F2-8-13</v>
      </c>
      <c r="D120" s="1" t="s">
        <v>262</v>
      </c>
      <c r="E120" t="s">
        <v>31</v>
      </c>
      <c r="F120" t="s">
        <v>32</v>
      </c>
      <c r="G120" t="s">
        <v>16</v>
      </c>
      <c r="H120" t="s">
        <v>17</v>
      </c>
      <c r="I120" t="s">
        <v>33</v>
      </c>
      <c r="J120" t="s">
        <v>34</v>
      </c>
      <c r="K120" t="s">
        <v>35</v>
      </c>
    </row>
    <row r="121" spans="1:11" x14ac:dyDescent="0.25">
      <c r="A121" s="5" t="str">
        <f t="shared" si="5"/>
        <v>F2-8-13_1</v>
      </c>
      <c r="B121" s="5" t="str">
        <f t="shared" si="3"/>
        <v>F2-8-13_0.998</v>
      </c>
      <c r="C121" s="5" t="str">
        <f t="shared" si="4"/>
        <v>F2-8-13</v>
      </c>
      <c r="E121">
        <v>1</v>
      </c>
      <c r="F121">
        <v>0.998</v>
      </c>
      <c r="G121">
        <v>2876.4</v>
      </c>
      <c r="H121">
        <v>614.29999999999995</v>
      </c>
      <c r="I121">
        <v>7.0599999999999996E-2</v>
      </c>
      <c r="J121">
        <v>23.361999999999998</v>
      </c>
      <c r="K121">
        <v>0.52500000000000002</v>
      </c>
    </row>
    <row r="122" spans="1:11" x14ac:dyDescent="0.25">
      <c r="A122" s="5" t="str">
        <f t="shared" si="5"/>
        <v>F2-8-13_2</v>
      </c>
      <c r="B122" s="5" t="str">
        <f t="shared" si="3"/>
        <v>F2-8-13_1.363</v>
      </c>
      <c r="C122" s="5" t="str">
        <f t="shared" si="4"/>
        <v>F2-8-13</v>
      </c>
      <c r="E122">
        <v>2</v>
      </c>
      <c r="F122">
        <v>1.363</v>
      </c>
      <c r="G122">
        <v>69.900000000000006</v>
      </c>
      <c r="H122">
        <v>11.5</v>
      </c>
      <c r="I122">
        <v>9.5100000000000004E-2</v>
      </c>
      <c r="J122">
        <v>0.56699999999999995</v>
      </c>
      <c r="K122">
        <v>0.96699999999999997</v>
      </c>
    </row>
    <row r="123" spans="1:11" x14ac:dyDescent="0.25">
      <c r="A123" s="5" t="str">
        <f t="shared" si="5"/>
        <v>F2-8-13_3</v>
      </c>
      <c r="B123" s="5" t="str">
        <f t="shared" si="3"/>
        <v>F2-8-13_1.513</v>
      </c>
      <c r="C123" s="5" t="str">
        <f t="shared" si="4"/>
        <v>F2-8-13</v>
      </c>
      <c r="E123">
        <v>3</v>
      </c>
      <c r="F123">
        <v>1.5129999999999999</v>
      </c>
      <c r="G123">
        <v>38.1</v>
      </c>
      <c r="H123">
        <v>5.3</v>
      </c>
      <c r="I123">
        <v>0.10630000000000001</v>
      </c>
      <c r="J123">
        <v>0.309</v>
      </c>
      <c r="K123">
        <v>0.65700000000000003</v>
      </c>
    </row>
    <row r="124" spans="1:11" x14ac:dyDescent="0.25">
      <c r="A124" s="5" t="str">
        <f t="shared" si="5"/>
        <v>F2-8-13_4</v>
      </c>
      <c r="B124" s="5" t="str">
        <f t="shared" si="3"/>
        <v>F2-8-13_2.525</v>
      </c>
      <c r="C124" s="5" t="str">
        <f t="shared" si="4"/>
        <v>F2-8-13</v>
      </c>
      <c r="E124">
        <v>4</v>
      </c>
      <c r="F124">
        <v>2.5249999999999999</v>
      </c>
      <c r="G124">
        <v>70.2</v>
      </c>
      <c r="H124">
        <v>6.5</v>
      </c>
      <c r="I124">
        <v>0.1636</v>
      </c>
      <c r="J124">
        <v>0.56999999999999995</v>
      </c>
      <c r="K124">
        <v>0.95599999999999996</v>
      </c>
    </row>
    <row r="125" spans="1:11" x14ac:dyDescent="0.25">
      <c r="A125" s="5" t="str">
        <f t="shared" si="5"/>
        <v>F2-8-13_5</v>
      </c>
      <c r="B125" s="5" t="str">
        <f t="shared" si="3"/>
        <v>F2-8-13_8.191</v>
      </c>
      <c r="C125" s="5" t="str">
        <f t="shared" si="4"/>
        <v>F2-8-13</v>
      </c>
      <c r="E125">
        <v>5</v>
      </c>
      <c r="F125">
        <v>8.1910000000000007</v>
      </c>
      <c r="G125">
        <v>128.9</v>
      </c>
      <c r="H125">
        <v>9.6</v>
      </c>
      <c r="I125" s="29">
        <v>0.2238</v>
      </c>
      <c r="J125">
        <v>1.0469999999999999</v>
      </c>
      <c r="K125">
        <v>1.0940000000000001</v>
      </c>
    </row>
    <row r="126" spans="1:11" x14ac:dyDescent="0.25">
      <c r="A126" s="5" t="str">
        <f t="shared" si="5"/>
        <v>F2-8-13_6</v>
      </c>
      <c r="B126" s="5" t="str">
        <f t="shared" si="3"/>
        <v>F2-8-13_9.232</v>
      </c>
      <c r="C126" s="5" t="str">
        <f t="shared" si="4"/>
        <v>F2-8-13</v>
      </c>
      <c r="E126">
        <v>6</v>
      </c>
      <c r="F126">
        <v>9.2319999999999993</v>
      </c>
      <c r="G126">
        <v>214.5</v>
      </c>
      <c r="H126">
        <v>7.9</v>
      </c>
      <c r="I126">
        <v>0.4506</v>
      </c>
      <c r="J126">
        <v>1.742</v>
      </c>
      <c r="K126">
        <v>0.42599999999999999</v>
      </c>
    </row>
    <row r="127" spans="1:11" x14ac:dyDescent="0.25">
      <c r="A127" s="5" t="str">
        <f t="shared" si="5"/>
        <v>F2-8-13_7</v>
      </c>
      <c r="B127" s="5" t="str">
        <f t="shared" si="3"/>
        <v>F2-8-13_13.117</v>
      </c>
      <c r="C127" s="5" t="str">
        <f t="shared" si="4"/>
        <v>F2-8-13</v>
      </c>
      <c r="E127">
        <v>7</v>
      </c>
      <c r="F127">
        <v>13.117000000000001</v>
      </c>
      <c r="G127">
        <v>11.1</v>
      </c>
      <c r="H127" s="29">
        <v>0.92</v>
      </c>
      <c r="I127">
        <v>0.15590000000000001</v>
      </c>
      <c r="J127">
        <v>0.09</v>
      </c>
      <c r="K127">
        <v>1.008</v>
      </c>
    </row>
    <row r="128" spans="1:11" x14ac:dyDescent="0.25">
      <c r="A128" s="5" t="str">
        <f t="shared" si="5"/>
        <v>F2-8-13_8</v>
      </c>
      <c r="B128" s="5" t="str">
        <f t="shared" si="3"/>
        <v>F2-8-13_14.22</v>
      </c>
      <c r="C128" s="5" t="str">
        <f t="shared" si="4"/>
        <v>F2-8-13</v>
      </c>
      <c r="E128">
        <v>8</v>
      </c>
      <c r="F128">
        <v>14.22</v>
      </c>
      <c r="G128">
        <v>8903.2999999999993</v>
      </c>
      <c r="H128">
        <v>730.1</v>
      </c>
      <c r="I128">
        <v>0.1903</v>
      </c>
      <c r="J128">
        <v>72.313000000000002</v>
      </c>
      <c r="K128">
        <v>0.79</v>
      </c>
    </row>
    <row r="129" spans="1:11" x14ac:dyDescent="0.25">
      <c r="A129" s="5" t="str">
        <f t="shared" si="5"/>
        <v>F2-8-13_</v>
      </c>
      <c r="B129" s="5" t="str">
        <f t="shared" si="3"/>
        <v>F2-8-13_</v>
      </c>
      <c r="C129" s="5" t="str">
        <f t="shared" si="4"/>
        <v>F2-8-13</v>
      </c>
    </row>
    <row r="130" spans="1:11" x14ac:dyDescent="0.25">
      <c r="A130" s="5" t="str">
        <f t="shared" si="5"/>
        <v>F2-8-14_#</v>
      </c>
      <c r="B130" s="5" t="str">
        <f t="shared" si="3"/>
        <v>F2-8-14_Time</v>
      </c>
      <c r="C130" s="5" t="str">
        <f t="shared" si="4"/>
        <v>F2-8-14</v>
      </c>
      <c r="D130" s="1" t="s">
        <v>263</v>
      </c>
      <c r="E130" t="s">
        <v>31</v>
      </c>
      <c r="F130" t="s">
        <v>32</v>
      </c>
      <c r="G130" t="s">
        <v>16</v>
      </c>
      <c r="H130" t="s">
        <v>17</v>
      </c>
      <c r="I130" t="s">
        <v>33</v>
      </c>
      <c r="J130" t="s">
        <v>34</v>
      </c>
      <c r="K130" t="s">
        <v>35</v>
      </c>
    </row>
    <row r="131" spans="1:11" x14ac:dyDescent="0.25">
      <c r="A131" s="5" t="str">
        <f t="shared" ref="A131:A194" si="6">C131&amp;"_"&amp;E131</f>
        <v>F2-8-14_1</v>
      </c>
      <c r="B131" s="5" t="str">
        <f t="shared" ref="B131:B194" si="7">C131&amp;"_"&amp;F131</f>
        <v>F2-8-14_0.997</v>
      </c>
      <c r="C131" s="5" t="str">
        <f t="shared" ref="C131:C194" si="8">IF(D131="",C130,D131)</f>
        <v>F2-8-14</v>
      </c>
      <c r="E131">
        <v>1</v>
      </c>
      <c r="F131">
        <v>0.997</v>
      </c>
      <c r="G131">
        <v>2881.8</v>
      </c>
      <c r="H131">
        <v>618.1</v>
      </c>
      <c r="I131" s="29">
        <v>7.0400000000000004E-2</v>
      </c>
      <c r="J131">
        <v>23.414000000000001</v>
      </c>
      <c r="K131">
        <v>0.52200000000000002</v>
      </c>
    </row>
    <row r="132" spans="1:11" x14ac:dyDescent="0.25">
      <c r="A132" s="5" t="str">
        <f t="shared" si="6"/>
        <v>F2-8-14_2</v>
      </c>
      <c r="B132" s="5" t="str">
        <f t="shared" si="7"/>
        <v>F2-8-14_1.361</v>
      </c>
      <c r="C132" s="5" t="str">
        <f t="shared" si="8"/>
        <v>F2-8-14</v>
      </c>
      <c r="E132">
        <v>2</v>
      </c>
      <c r="F132">
        <v>1.361</v>
      </c>
      <c r="G132">
        <v>72.099999999999994</v>
      </c>
      <c r="H132">
        <v>11.8</v>
      </c>
      <c r="I132">
        <v>9.5100000000000004E-2</v>
      </c>
      <c r="J132">
        <v>0.58599999999999997</v>
      </c>
      <c r="K132">
        <v>0.97599999999999998</v>
      </c>
    </row>
    <row r="133" spans="1:11" x14ac:dyDescent="0.25">
      <c r="A133" s="5" t="str">
        <f t="shared" si="6"/>
        <v>F2-8-14_3</v>
      </c>
      <c r="B133" s="5" t="str">
        <f t="shared" si="7"/>
        <v>F2-8-14_1.511</v>
      </c>
      <c r="C133" s="5" t="str">
        <f t="shared" si="8"/>
        <v>F2-8-14</v>
      </c>
      <c r="E133">
        <v>3</v>
      </c>
      <c r="F133">
        <v>1.5109999999999999</v>
      </c>
      <c r="G133">
        <v>42.3</v>
      </c>
      <c r="H133">
        <v>5.5</v>
      </c>
      <c r="I133">
        <v>0.1132</v>
      </c>
      <c r="J133">
        <v>0.34399999999999997</v>
      </c>
      <c r="K133">
        <v>0.56100000000000005</v>
      </c>
    </row>
    <row r="134" spans="1:11" x14ac:dyDescent="0.25">
      <c r="A134" s="5" t="str">
        <f t="shared" si="6"/>
        <v>F2-8-14_4</v>
      </c>
      <c r="B134" s="5" t="str">
        <f t="shared" si="7"/>
        <v>F2-8-14_2.519</v>
      </c>
      <c r="C134" s="5" t="str">
        <f t="shared" si="8"/>
        <v>F2-8-14</v>
      </c>
      <c r="E134">
        <v>4</v>
      </c>
      <c r="F134">
        <v>2.5190000000000001</v>
      </c>
      <c r="G134">
        <v>73</v>
      </c>
      <c r="H134">
        <v>6.7</v>
      </c>
      <c r="I134">
        <v>0.1671</v>
      </c>
      <c r="J134">
        <v>0.59299999999999997</v>
      </c>
      <c r="K134">
        <v>0.98699999999999999</v>
      </c>
    </row>
    <row r="135" spans="1:11" x14ac:dyDescent="0.25">
      <c r="A135" s="5" t="str">
        <f t="shared" si="6"/>
        <v>F2-8-14_5</v>
      </c>
      <c r="B135" s="5" t="str">
        <f t="shared" si="7"/>
        <v>F2-8-14_8.186</v>
      </c>
      <c r="C135" s="5" t="str">
        <f t="shared" si="8"/>
        <v>F2-8-14</v>
      </c>
      <c r="E135">
        <v>5</v>
      </c>
      <c r="F135">
        <v>8.1859999999999999</v>
      </c>
      <c r="G135">
        <v>121.7</v>
      </c>
      <c r="H135">
        <v>9.4</v>
      </c>
      <c r="I135">
        <v>0.21609999999999999</v>
      </c>
      <c r="J135">
        <v>0.98799999999999999</v>
      </c>
      <c r="K135">
        <v>1.077</v>
      </c>
    </row>
    <row r="136" spans="1:11" x14ac:dyDescent="0.25">
      <c r="A136" s="5" t="str">
        <f t="shared" si="6"/>
        <v>F2-8-14_6</v>
      </c>
      <c r="B136" s="5" t="str">
        <f t="shared" si="7"/>
        <v>F2-8-14_9.228</v>
      </c>
      <c r="C136" s="5" t="str">
        <f t="shared" si="8"/>
        <v>F2-8-14</v>
      </c>
      <c r="E136">
        <v>6</v>
      </c>
      <c r="F136">
        <v>9.2279999999999998</v>
      </c>
      <c r="G136">
        <v>210.6</v>
      </c>
      <c r="H136">
        <v>8.1999999999999993</v>
      </c>
      <c r="I136">
        <v>0.42970000000000003</v>
      </c>
      <c r="J136">
        <v>1.7110000000000001</v>
      </c>
      <c r="K136">
        <v>0.48899999999999999</v>
      </c>
    </row>
    <row r="137" spans="1:11" x14ac:dyDescent="0.25">
      <c r="A137" s="5" t="str">
        <f t="shared" si="6"/>
        <v>F2-8-14_7</v>
      </c>
      <c r="B137" s="5" t="str">
        <f t="shared" si="7"/>
        <v>F2-8-14_13.115</v>
      </c>
      <c r="C137" s="5" t="str">
        <f t="shared" si="8"/>
        <v>F2-8-14</v>
      </c>
      <c r="E137">
        <v>7</v>
      </c>
      <c r="F137">
        <v>13.115</v>
      </c>
      <c r="G137">
        <v>11.5</v>
      </c>
      <c r="H137" s="29">
        <v>0.94</v>
      </c>
      <c r="I137">
        <v>0.15310000000000001</v>
      </c>
      <c r="J137">
        <v>9.4E-2</v>
      </c>
      <c r="K137">
        <v>0.94899999999999995</v>
      </c>
    </row>
    <row r="138" spans="1:11" x14ac:dyDescent="0.25">
      <c r="A138" s="5" t="str">
        <f t="shared" si="6"/>
        <v>F2-8-14_8</v>
      </c>
      <c r="B138" s="5" t="str">
        <f t="shared" si="7"/>
        <v>F2-8-14_14.217</v>
      </c>
      <c r="C138" s="5" t="str">
        <f t="shared" si="8"/>
        <v>F2-8-14</v>
      </c>
      <c r="E138">
        <v>8</v>
      </c>
      <c r="F138">
        <v>14.217000000000001</v>
      </c>
      <c r="G138">
        <v>8894.9</v>
      </c>
      <c r="H138">
        <v>730.8</v>
      </c>
      <c r="I138" s="29">
        <v>0.189</v>
      </c>
      <c r="J138">
        <v>72.27</v>
      </c>
      <c r="K138">
        <v>0.78700000000000003</v>
      </c>
    </row>
    <row r="139" spans="1:11" x14ac:dyDescent="0.25">
      <c r="A139" s="5" t="str">
        <f t="shared" si="6"/>
        <v>F2-8-14_</v>
      </c>
      <c r="B139" s="5" t="str">
        <f t="shared" si="7"/>
        <v>F2-8-14_</v>
      </c>
      <c r="C139" s="5" t="str">
        <f t="shared" si="8"/>
        <v>F2-8-14</v>
      </c>
    </row>
    <row r="140" spans="1:11" x14ac:dyDescent="0.25">
      <c r="A140" s="5" t="str">
        <f t="shared" si="6"/>
        <v>F2-8-14_</v>
      </c>
      <c r="B140" s="5" t="str">
        <f t="shared" si="7"/>
        <v>F2-8-14_</v>
      </c>
      <c r="C140" s="5" t="str">
        <f t="shared" si="8"/>
        <v>F2-8-14</v>
      </c>
    </row>
    <row r="141" spans="1:11" x14ac:dyDescent="0.25">
      <c r="A141" s="5" t="str">
        <f t="shared" si="6"/>
        <v>F2-8-14_</v>
      </c>
      <c r="B141" s="5" t="str">
        <f t="shared" si="7"/>
        <v>F2-8-14_</v>
      </c>
      <c r="C141" s="5" t="str">
        <f t="shared" si="8"/>
        <v>F2-8-14</v>
      </c>
    </row>
    <row r="142" spans="1:11" x14ac:dyDescent="0.25">
      <c r="A142" s="5" t="str">
        <f t="shared" si="6"/>
        <v>F2-8-14_</v>
      </c>
      <c r="B142" s="5" t="str">
        <f t="shared" si="7"/>
        <v>F2-8-14_</v>
      </c>
      <c r="C142" s="5" t="str">
        <f t="shared" si="8"/>
        <v>F2-8-14</v>
      </c>
    </row>
    <row r="143" spans="1:11" x14ac:dyDescent="0.25">
      <c r="A143" s="5" t="str">
        <f t="shared" si="6"/>
        <v>F2-8-14_</v>
      </c>
      <c r="B143" s="5" t="str">
        <f t="shared" si="7"/>
        <v>F2-8-14_</v>
      </c>
      <c r="C143" s="5" t="str">
        <f t="shared" si="8"/>
        <v>F2-8-14</v>
      </c>
    </row>
    <row r="144" spans="1:11" x14ac:dyDescent="0.25">
      <c r="A144" s="5" t="str">
        <f t="shared" si="6"/>
        <v>F2-8-14_</v>
      </c>
      <c r="B144" s="5" t="str">
        <f t="shared" si="7"/>
        <v>F2-8-14_</v>
      </c>
      <c r="C144" s="5" t="str">
        <f t="shared" si="8"/>
        <v>F2-8-14</v>
      </c>
    </row>
    <row r="145" spans="1:9" x14ac:dyDescent="0.25">
      <c r="A145" s="5" t="str">
        <f t="shared" si="6"/>
        <v>F2-8-14_</v>
      </c>
      <c r="B145" s="5" t="str">
        <f t="shared" si="7"/>
        <v>F2-8-14_</v>
      </c>
      <c r="C145" s="5" t="str">
        <f t="shared" si="8"/>
        <v>F2-8-14</v>
      </c>
      <c r="I145" s="29"/>
    </row>
    <row r="146" spans="1:9" x14ac:dyDescent="0.25">
      <c r="A146" s="5" t="str">
        <f t="shared" si="6"/>
        <v>F2-8-14_</v>
      </c>
      <c r="B146" s="5" t="str">
        <f t="shared" si="7"/>
        <v>F2-8-14_</v>
      </c>
      <c r="C146" s="5" t="str">
        <f t="shared" si="8"/>
        <v>F2-8-14</v>
      </c>
    </row>
    <row r="147" spans="1:9" x14ac:dyDescent="0.25">
      <c r="A147" s="5" t="str">
        <f t="shared" si="6"/>
        <v>F2-8-14_</v>
      </c>
      <c r="B147" s="5" t="str">
        <f t="shared" si="7"/>
        <v>F2-8-14_</v>
      </c>
      <c r="C147" s="5" t="str">
        <f t="shared" si="8"/>
        <v>F2-8-14</v>
      </c>
    </row>
    <row r="148" spans="1:9" x14ac:dyDescent="0.25">
      <c r="A148" s="5" t="str">
        <f t="shared" si="6"/>
        <v>F2-8-14_</v>
      </c>
      <c r="B148" s="5" t="str">
        <f t="shared" si="7"/>
        <v>F2-8-14_</v>
      </c>
      <c r="C148" s="5" t="str">
        <f t="shared" si="8"/>
        <v>F2-8-14</v>
      </c>
    </row>
    <row r="149" spans="1:9" x14ac:dyDescent="0.25">
      <c r="A149" s="5" t="str">
        <f t="shared" si="6"/>
        <v>F2-8-14_</v>
      </c>
      <c r="B149" s="5" t="str">
        <f t="shared" si="7"/>
        <v>F2-8-14_</v>
      </c>
      <c r="C149" s="5" t="str">
        <f t="shared" si="8"/>
        <v>F2-8-14</v>
      </c>
    </row>
    <row r="150" spans="1:9" x14ac:dyDescent="0.25">
      <c r="A150" s="5" t="str">
        <f t="shared" si="6"/>
        <v>F2-8-14_</v>
      </c>
      <c r="B150" s="5" t="str">
        <f t="shared" si="7"/>
        <v>F2-8-14_</v>
      </c>
      <c r="C150" s="5" t="str">
        <f t="shared" si="8"/>
        <v>F2-8-14</v>
      </c>
    </row>
    <row r="151" spans="1:9" x14ac:dyDescent="0.25">
      <c r="A151" s="5" t="str">
        <f t="shared" si="6"/>
        <v>F2-8-14_</v>
      </c>
      <c r="B151" s="5" t="str">
        <f t="shared" si="7"/>
        <v>F2-8-14_</v>
      </c>
      <c r="C151" s="5" t="str">
        <f t="shared" si="8"/>
        <v>F2-8-14</v>
      </c>
    </row>
    <row r="152" spans="1:9" x14ac:dyDescent="0.25">
      <c r="A152" s="5" t="str">
        <f t="shared" si="6"/>
        <v>F2-8-14_</v>
      </c>
      <c r="B152" s="5" t="str">
        <f t="shared" si="7"/>
        <v>F2-8-14_</v>
      </c>
      <c r="C152" s="5" t="str">
        <f t="shared" si="8"/>
        <v>F2-8-14</v>
      </c>
      <c r="I152" s="29"/>
    </row>
    <row r="153" spans="1:9" x14ac:dyDescent="0.25">
      <c r="A153" s="5" t="str">
        <f t="shared" si="6"/>
        <v>F2-8-14_</v>
      </c>
      <c r="B153" s="5" t="str">
        <f t="shared" si="7"/>
        <v>F2-8-14_</v>
      </c>
      <c r="C153" s="5" t="str">
        <f t="shared" si="8"/>
        <v>F2-8-14</v>
      </c>
    </row>
    <row r="154" spans="1:9" x14ac:dyDescent="0.25">
      <c r="A154" s="5" t="str">
        <f t="shared" si="6"/>
        <v>F2-8-14_</v>
      </c>
      <c r="B154" s="5" t="str">
        <f t="shared" si="7"/>
        <v>F2-8-14_</v>
      </c>
      <c r="C154" s="5" t="str">
        <f t="shared" si="8"/>
        <v>F2-8-14</v>
      </c>
    </row>
    <row r="155" spans="1:9" x14ac:dyDescent="0.25">
      <c r="A155" s="5" t="str">
        <f t="shared" si="6"/>
        <v>F2-8-14_</v>
      </c>
      <c r="B155" s="5" t="str">
        <f t="shared" si="7"/>
        <v>F2-8-14_</v>
      </c>
      <c r="C155" s="5" t="str">
        <f t="shared" si="8"/>
        <v>F2-8-14</v>
      </c>
    </row>
    <row r="156" spans="1:9" x14ac:dyDescent="0.25">
      <c r="A156" s="5" t="str">
        <f t="shared" si="6"/>
        <v>F2-8-14_</v>
      </c>
      <c r="B156" s="5" t="str">
        <f t="shared" si="7"/>
        <v>F2-8-14_</v>
      </c>
      <c r="C156" s="5" t="str">
        <f t="shared" si="8"/>
        <v>F2-8-14</v>
      </c>
    </row>
    <row r="157" spans="1:9" x14ac:dyDescent="0.25">
      <c r="A157" s="5" t="str">
        <f t="shared" si="6"/>
        <v>F2-8-14_</v>
      </c>
      <c r="B157" s="5" t="str">
        <f t="shared" si="7"/>
        <v>F2-8-14_</v>
      </c>
      <c r="C157" s="5" t="str">
        <f t="shared" si="8"/>
        <v>F2-8-14</v>
      </c>
    </row>
    <row r="158" spans="1:9" x14ac:dyDescent="0.25">
      <c r="A158" s="5" t="str">
        <f t="shared" si="6"/>
        <v>F2-8-14_</v>
      </c>
      <c r="B158" s="5" t="str">
        <f t="shared" si="7"/>
        <v>F2-8-14_</v>
      </c>
      <c r="C158" s="5" t="str">
        <f t="shared" si="8"/>
        <v>F2-8-14</v>
      </c>
    </row>
    <row r="159" spans="1:9" x14ac:dyDescent="0.25">
      <c r="A159" s="5" t="str">
        <f t="shared" si="6"/>
        <v>F2-8-14_</v>
      </c>
      <c r="B159" s="5" t="str">
        <f t="shared" si="7"/>
        <v>F2-8-14_</v>
      </c>
      <c r="C159" s="5" t="str">
        <f t="shared" si="8"/>
        <v>F2-8-14</v>
      </c>
      <c r="I159" s="29"/>
    </row>
    <row r="160" spans="1:9" x14ac:dyDescent="0.25">
      <c r="A160" s="5" t="str">
        <f t="shared" si="6"/>
        <v>F2-8-14_</v>
      </c>
      <c r="B160" s="5" t="str">
        <f t="shared" si="7"/>
        <v>F2-8-14_</v>
      </c>
      <c r="C160" s="5" t="str">
        <f t="shared" si="8"/>
        <v>F2-8-14</v>
      </c>
    </row>
    <row r="161" spans="1:13" x14ac:dyDescent="0.25">
      <c r="A161" s="5" t="str">
        <f t="shared" si="6"/>
        <v>F2-8-14_</v>
      </c>
      <c r="B161" s="5" t="str">
        <f t="shared" si="7"/>
        <v>F2-8-14_</v>
      </c>
      <c r="C161" s="5" t="str">
        <f t="shared" si="8"/>
        <v>F2-8-14</v>
      </c>
    </row>
    <row r="162" spans="1:13" x14ac:dyDescent="0.25">
      <c r="A162" s="5" t="str">
        <f t="shared" si="6"/>
        <v>F2-8-14_</v>
      </c>
      <c r="B162" s="5" t="str">
        <f t="shared" si="7"/>
        <v>F2-8-14_</v>
      </c>
      <c r="C162" s="5" t="str">
        <f t="shared" si="8"/>
        <v>F2-8-14</v>
      </c>
    </row>
    <row r="163" spans="1:13" x14ac:dyDescent="0.25">
      <c r="A163" s="5" t="str">
        <f t="shared" si="6"/>
        <v>F2-8-14_</v>
      </c>
      <c r="B163" s="5" t="str">
        <f t="shared" si="7"/>
        <v>F2-8-14_</v>
      </c>
      <c r="C163" s="5" t="str">
        <f t="shared" si="8"/>
        <v>F2-8-14</v>
      </c>
    </row>
    <row r="164" spans="1:13" x14ac:dyDescent="0.25">
      <c r="A164" s="5" t="str">
        <f t="shared" si="6"/>
        <v>F2-8-14_</v>
      </c>
      <c r="B164" s="5" t="str">
        <f t="shared" si="7"/>
        <v>F2-8-14_</v>
      </c>
      <c r="C164" s="5" t="str">
        <f t="shared" si="8"/>
        <v>F2-8-14</v>
      </c>
    </row>
    <row r="165" spans="1:13" x14ac:dyDescent="0.25">
      <c r="A165" s="5" t="str">
        <f t="shared" si="6"/>
        <v>F2-8-14_</v>
      </c>
      <c r="B165" s="5" t="str">
        <f t="shared" si="7"/>
        <v>F2-8-14_</v>
      </c>
      <c r="C165" s="5" t="str">
        <f t="shared" si="8"/>
        <v>F2-8-14</v>
      </c>
    </row>
    <row r="166" spans="1:13" x14ac:dyDescent="0.25">
      <c r="A166" s="5" t="str">
        <f t="shared" si="6"/>
        <v>F2-8-14_</v>
      </c>
      <c r="B166" s="5" t="str">
        <f t="shared" si="7"/>
        <v>F2-8-14_</v>
      </c>
      <c r="C166" s="5" t="str">
        <f t="shared" si="8"/>
        <v>F2-8-14</v>
      </c>
      <c r="I166" s="29"/>
    </row>
    <row r="167" spans="1:13" x14ac:dyDescent="0.25">
      <c r="A167" s="5" t="str">
        <f t="shared" si="6"/>
        <v>F2-8-14_</v>
      </c>
      <c r="B167" s="5" t="str">
        <f t="shared" si="7"/>
        <v>F2-8-14_</v>
      </c>
      <c r="C167" s="5" t="str">
        <f t="shared" si="8"/>
        <v>F2-8-14</v>
      </c>
    </row>
    <row r="168" spans="1:13" x14ac:dyDescent="0.25">
      <c r="A168" s="5" t="str">
        <f t="shared" si="6"/>
        <v>F2-8-14_</v>
      </c>
      <c r="B168" s="5" t="str">
        <f t="shared" si="7"/>
        <v>F2-8-14_</v>
      </c>
      <c r="C168" s="5" t="str">
        <f t="shared" si="8"/>
        <v>F2-8-14</v>
      </c>
    </row>
    <row r="169" spans="1:13" x14ac:dyDescent="0.25">
      <c r="A169" s="5" t="str">
        <f t="shared" si="6"/>
        <v>F2-8-14_</v>
      </c>
      <c r="B169" s="5" t="str">
        <f t="shared" si="7"/>
        <v>F2-8-14_</v>
      </c>
      <c r="C169" s="5" t="str">
        <f t="shared" si="8"/>
        <v>F2-8-14</v>
      </c>
    </row>
    <row r="170" spans="1:13" x14ac:dyDescent="0.25">
      <c r="A170" s="5" t="str">
        <f t="shared" si="6"/>
        <v>F2-8-14_</v>
      </c>
      <c r="B170" s="5" t="str">
        <f t="shared" si="7"/>
        <v>F2-8-14_</v>
      </c>
      <c r="C170" s="5" t="str">
        <f t="shared" si="8"/>
        <v>F2-8-14</v>
      </c>
    </row>
    <row r="171" spans="1:13" x14ac:dyDescent="0.25">
      <c r="A171" s="5" t="str">
        <f t="shared" si="6"/>
        <v>F2-8-14_</v>
      </c>
      <c r="B171" s="5" t="str">
        <f t="shared" si="7"/>
        <v>F2-8-14_</v>
      </c>
      <c r="C171" s="5" t="str">
        <f t="shared" si="8"/>
        <v>F2-8-14</v>
      </c>
      <c r="M171" s="57"/>
    </row>
    <row r="172" spans="1:13" x14ac:dyDescent="0.25">
      <c r="A172" s="5" t="str">
        <f t="shared" si="6"/>
        <v>F2-8-14_</v>
      </c>
      <c r="B172" s="5" t="str">
        <f t="shared" si="7"/>
        <v>F2-8-14_</v>
      </c>
      <c r="C172" s="5" t="str">
        <f t="shared" si="8"/>
        <v>F2-8-14</v>
      </c>
    </row>
    <row r="173" spans="1:13" x14ac:dyDescent="0.25">
      <c r="A173" s="5" t="str">
        <f t="shared" si="6"/>
        <v>F2-8-14_</v>
      </c>
      <c r="B173" s="5" t="str">
        <f t="shared" si="7"/>
        <v>F2-8-14_</v>
      </c>
      <c r="C173" s="5" t="str">
        <f t="shared" si="8"/>
        <v>F2-8-14</v>
      </c>
      <c r="I173" s="29"/>
    </row>
    <row r="174" spans="1:13" x14ac:dyDescent="0.25">
      <c r="A174" s="5" t="str">
        <f t="shared" si="6"/>
        <v>F2-8-14_</v>
      </c>
      <c r="B174" s="5" t="str">
        <f t="shared" si="7"/>
        <v>F2-8-14_</v>
      </c>
      <c r="C174" s="5" t="str">
        <f t="shared" si="8"/>
        <v>F2-8-14</v>
      </c>
    </row>
    <row r="175" spans="1:13" x14ac:dyDescent="0.25">
      <c r="A175" s="5" t="str">
        <f t="shared" si="6"/>
        <v>F2-8-14_</v>
      </c>
      <c r="B175" s="5" t="str">
        <f t="shared" si="7"/>
        <v>F2-8-14_</v>
      </c>
      <c r="C175" s="5" t="str">
        <f t="shared" si="8"/>
        <v>F2-8-14</v>
      </c>
    </row>
    <row r="176" spans="1:13" x14ac:dyDescent="0.25">
      <c r="A176" s="5" t="str">
        <f t="shared" si="6"/>
        <v>F2-8-14_</v>
      </c>
      <c r="B176" s="5" t="str">
        <f t="shared" si="7"/>
        <v>F2-8-14_</v>
      </c>
      <c r="C176" s="5" t="str">
        <f t="shared" si="8"/>
        <v>F2-8-14</v>
      </c>
    </row>
    <row r="177" spans="1:13" x14ac:dyDescent="0.25">
      <c r="A177" s="5" t="str">
        <f t="shared" si="6"/>
        <v>F2-8-14_</v>
      </c>
      <c r="B177" s="5" t="str">
        <f t="shared" si="7"/>
        <v>F2-8-14_</v>
      </c>
      <c r="C177" s="5" t="str">
        <f t="shared" si="8"/>
        <v>F2-8-14</v>
      </c>
    </row>
    <row r="178" spans="1:13" x14ac:dyDescent="0.25">
      <c r="A178" s="5" t="str">
        <f t="shared" si="6"/>
        <v>F2-8-14_</v>
      </c>
      <c r="B178" s="5" t="str">
        <f t="shared" si="7"/>
        <v>F2-8-14_</v>
      </c>
      <c r="C178" s="5" t="str">
        <f t="shared" si="8"/>
        <v>F2-8-14</v>
      </c>
      <c r="M178" s="57"/>
    </row>
    <row r="179" spans="1:13" x14ac:dyDescent="0.25">
      <c r="A179" s="5" t="str">
        <f t="shared" si="6"/>
        <v>F2-8-14_</v>
      </c>
      <c r="B179" s="5" t="str">
        <f t="shared" si="7"/>
        <v>F2-8-14_</v>
      </c>
      <c r="C179" s="5" t="str">
        <f t="shared" si="8"/>
        <v>F2-8-14</v>
      </c>
    </row>
    <row r="180" spans="1:13" x14ac:dyDescent="0.25">
      <c r="A180" s="5" t="str">
        <f t="shared" si="6"/>
        <v>F2-8-14_</v>
      </c>
      <c r="B180" s="5" t="str">
        <f t="shared" si="7"/>
        <v>F2-8-14_</v>
      </c>
      <c r="C180" s="5" t="str">
        <f t="shared" si="8"/>
        <v>F2-8-14</v>
      </c>
      <c r="I180" s="29"/>
    </row>
    <row r="181" spans="1:13" x14ac:dyDescent="0.25">
      <c r="A181" s="5" t="str">
        <f t="shared" si="6"/>
        <v>F2-8-14_</v>
      </c>
      <c r="B181" s="5" t="str">
        <f t="shared" si="7"/>
        <v>F2-8-14_</v>
      </c>
      <c r="C181" s="5" t="str">
        <f t="shared" si="8"/>
        <v>F2-8-14</v>
      </c>
    </row>
    <row r="182" spans="1:13" x14ac:dyDescent="0.25">
      <c r="A182" s="5" t="str">
        <f t="shared" si="6"/>
        <v>F2-8-14_</v>
      </c>
      <c r="B182" s="5" t="str">
        <f t="shared" si="7"/>
        <v>F2-8-14_</v>
      </c>
      <c r="C182" s="5" t="str">
        <f t="shared" si="8"/>
        <v>F2-8-14</v>
      </c>
    </row>
    <row r="183" spans="1:13" x14ac:dyDescent="0.25">
      <c r="A183" s="5" t="str">
        <f t="shared" si="6"/>
        <v>F2-8-14_</v>
      </c>
      <c r="B183" s="5" t="str">
        <f t="shared" si="7"/>
        <v>F2-8-14_</v>
      </c>
      <c r="C183" s="5" t="str">
        <f t="shared" si="8"/>
        <v>F2-8-14</v>
      </c>
    </row>
    <row r="184" spans="1:13" x14ac:dyDescent="0.25">
      <c r="A184" s="5" t="str">
        <f t="shared" si="6"/>
        <v>F2-8-14_</v>
      </c>
      <c r="B184" s="5" t="str">
        <f t="shared" si="7"/>
        <v>F2-8-14_</v>
      </c>
      <c r="C184" s="5" t="str">
        <f t="shared" si="8"/>
        <v>F2-8-14</v>
      </c>
    </row>
    <row r="185" spans="1:13" x14ac:dyDescent="0.25">
      <c r="A185" s="5" t="str">
        <f t="shared" si="6"/>
        <v>F2-8-14_</v>
      </c>
      <c r="B185" s="5" t="str">
        <f t="shared" si="7"/>
        <v>F2-8-14_</v>
      </c>
      <c r="C185" s="5" t="str">
        <f t="shared" si="8"/>
        <v>F2-8-14</v>
      </c>
      <c r="M185" s="57"/>
    </row>
    <row r="186" spans="1:13" x14ac:dyDescent="0.25">
      <c r="A186" s="5" t="str">
        <f t="shared" si="6"/>
        <v>F2-8-14_</v>
      </c>
      <c r="B186" s="5" t="str">
        <f t="shared" si="7"/>
        <v>F2-8-14_</v>
      </c>
      <c r="C186" s="5" t="str">
        <f t="shared" si="8"/>
        <v>F2-8-14</v>
      </c>
    </row>
    <row r="187" spans="1:13" x14ac:dyDescent="0.25">
      <c r="A187" s="5" t="str">
        <f t="shared" si="6"/>
        <v>F2-8-14_</v>
      </c>
      <c r="B187" s="5" t="str">
        <f t="shared" si="7"/>
        <v>F2-8-14_</v>
      </c>
      <c r="C187" s="5" t="str">
        <f t="shared" si="8"/>
        <v>F2-8-14</v>
      </c>
      <c r="I187" s="29"/>
    </row>
    <row r="188" spans="1:13" x14ac:dyDescent="0.25">
      <c r="A188" s="5" t="str">
        <f t="shared" si="6"/>
        <v>F2-8-14_</v>
      </c>
      <c r="B188" s="5" t="str">
        <f t="shared" si="7"/>
        <v>F2-8-14_</v>
      </c>
      <c r="C188" s="5" t="str">
        <f t="shared" si="8"/>
        <v>F2-8-14</v>
      </c>
    </row>
    <row r="189" spans="1:13" x14ac:dyDescent="0.25">
      <c r="A189" s="5" t="str">
        <f t="shared" si="6"/>
        <v>F2-8-14_</v>
      </c>
      <c r="B189" s="5" t="str">
        <f t="shared" si="7"/>
        <v>F2-8-14_</v>
      </c>
      <c r="C189" s="5" t="str">
        <f t="shared" si="8"/>
        <v>F2-8-14</v>
      </c>
    </row>
    <row r="190" spans="1:13" x14ac:dyDescent="0.25">
      <c r="A190" s="5" t="str">
        <f t="shared" si="6"/>
        <v>F2-8-14_</v>
      </c>
      <c r="B190" s="5" t="str">
        <f t="shared" si="7"/>
        <v>F2-8-14_</v>
      </c>
      <c r="C190" s="5" t="str">
        <f t="shared" si="8"/>
        <v>F2-8-14</v>
      </c>
    </row>
    <row r="191" spans="1:13" x14ac:dyDescent="0.25">
      <c r="A191" s="5" t="str">
        <f t="shared" si="6"/>
        <v>F2-8-14_</v>
      </c>
      <c r="B191" s="5" t="str">
        <f t="shared" si="7"/>
        <v>F2-8-14_</v>
      </c>
      <c r="C191" s="5" t="str">
        <f t="shared" si="8"/>
        <v>F2-8-14</v>
      </c>
    </row>
    <row r="192" spans="1:13" x14ac:dyDescent="0.25">
      <c r="A192" s="5" t="str">
        <f t="shared" si="6"/>
        <v>F2-8-14_</v>
      </c>
      <c r="B192" s="5" t="str">
        <f t="shared" si="7"/>
        <v>F2-8-14_</v>
      </c>
      <c r="C192" s="5" t="str">
        <f t="shared" si="8"/>
        <v>F2-8-14</v>
      </c>
      <c r="M192" s="57"/>
    </row>
    <row r="193" spans="1:13" x14ac:dyDescent="0.25">
      <c r="A193" s="5" t="str">
        <f t="shared" si="6"/>
        <v>F2-8-14_</v>
      </c>
      <c r="B193" s="5" t="str">
        <f t="shared" si="7"/>
        <v>F2-8-14_</v>
      </c>
      <c r="C193" s="5" t="str">
        <f t="shared" si="8"/>
        <v>F2-8-14</v>
      </c>
    </row>
    <row r="194" spans="1:13" x14ac:dyDescent="0.25">
      <c r="A194" s="5" t="str">
        <f t="shared" si="6"/>
        <v>F2-8-14_</v>
      </c>
      <c r="B194" s="5" t="str">
        <f t="shared" si="7"/>
        <v>F2-8-14_</v>
      </c>
      <c r="C194" s="5" t="str">
        <f t="shared" si="8"/>
        <v>F2-8-14</v>
      </c>
      <c r="I194" s="29"/>
    </row>
    <row r="195" spans="1:13" x14ac:dyDescent="0.25">
      <c r="A195" s="5" t="str">
        <f t="shared" ref="A195:A258" si="9">C195&amp;"_"&amp;E195</f>
        <v>F2-8-14_</v>
      </c>
      <c r="B195" s="5" t="str">
        <f t="shared" ref="B195:B258" si="10">C195&amp;"_"&amp;F195</f>
        <v>F2-8-14_</v>
      </c>
      <c r="C195" s="5" t="str">
        <f t="shared" ref="C195:C258" si="11">IF(D195="",C194,D195)</f>
        <v>F2-8-14</v>
      </c>
    </row>
    <row r="196" spans="1:13" x14ac:dyDescent="0.25">
      <c r="A196" s="5" t="str">
        <f t="shared" si="9"/>
        <v>F2-8-14_</v>
      </c>
      <c r="B196" s="5" t="str">
        <f t="shared" si="10"/>
        <v>F2-8-14_</v>
      </c>
      <c r="C196" s="5" t="str">
        <f t="shared" si="11"/>
        <v>F2-8-14</v>
      </c>
    </row>
    <row r="197" spans="1:13" x14ac:dyDescent="0.25">
      <c r="A197" s="5" t="str">
        <f t="shared" si="9"/>
        <v>F2-8-14_</v>
      </c>
      <c r="B197" s="5" t="str">
        <f t="shared" si="10"/>
        <v>F2-8-14_</v>
      </c>
      <c r="C197" s="5" t="str">
        <f t="shared" si="11"/>
        <v>F2-8-14</v>
      </c>
    </row>
    <row r="198" spans="1:13" x14ac:dyDescent="0.25">
      <c r="A198" s="5" t="str">
        <f t="shared" si="9"/>
        <v>F2-8-14_</v>
      </c>
      <c r="B198" s="5" t="str">
        <f t="shared" si="10"/>
        <v>F2-8-14_</v>
      </c>
      <c r="C198" s="5" t="str">
        <f t="shared" si="11"/>
        <v>F2-8-14</v>
      </c>
    </row>
    <row r="199" spans="1:13" x14ac:dyDescent="0.25">
      <c r="A199" s="5" t="str">
        <f t="shared" si="9"/>
        <v>F2-8-14_</v>
      </c>
      <c r="B199" s="5" t="str">
        <f t="shared" si="10"/>
        <v>F2-8-14_</v>
      </c>
      <c r="C199" s="5" t="str">
        <f t="shared" si="11"/>
        <v>F2-8-14</v>
      </c>
      <c r="M199" s="57"/>
    </row>
    <row r="200" spans="1:13" x14ac:dyDescent="0.25">
      <c r="A200" s="5" t="str">
        <f t="shared" si="9"/>
        <v>F2-8-14_</v>
      </c>
      <c r="B200" s="5" t="str">
        <f t="shared" si="10"/>
        <v>F2-8-14_</v>
      </c>
      <c r="C200" s="5" t="str">
        <f t="shared" si="11"/>
        <v>F2-8-14</v>
      </c>
    </row>
    <row r="201" spans="1:13" x14ac:dyDescent="0.25">
      <c r="A201" s="5" t="str">
        <f t="shared" si="9"/>
        <v>F2-8-14_</v>
      </c>
      <c r="B201" s="5" t="str">
        <f t="shared" si="10"/>
        <v>F2-8-14_</v>
      </c>
      <c r="C201" s="5" t="str">
        <f t="shared" si="11"/>
        <v>F2-8-14</v>
      </c>
      <c r="I201" s="29"/>
    </row>
    <row r="202" spans="1:13" x14ac:dyDescent="0.25">
      <c r="A202" s="5" t="str">
        <f t="shared" si="9"/>
        <v>F2-8-14_</v>
      </c>
      <c r="B202" s="5" t="str">
        <f t="shared" si="10"/>
        <v>F2-8-14_</v>
      </c>
      <c r="C202" s="5" t="str">
        <f t="shared" si="11"/>
        <v>F2-8-14</v>
      </c>
    </row>
    <row r="203" spans="1:13" x14ac:dyDescent="0.25">
      <c r="A203" s="5" t="str">
        <f t="shared" si="9"/>
        <v>F2-8-14_</v>
      </c>
      <c r="B203" s="5" t="str">
        <f t="shared" si="10"/>
        <v>F2-8-14_</v>
      </c>
      <c r="C203" s="5" t="str">
        <f t="shared" si="11"/>
        <v>F2-8-14</v>
      </c>
    </row>
    <row r="204" spans="1:13" x14ac:dyDescent="0.25">
      <c r="A204" s="5" t="str">
        <f t="shared" si="9"/>
        <v>F2-8-14_</v>
      </c>
      <c r="B204" s="5" t="str">
        <f t="shared" si="10"/>
        <v>F2-8-14_</v>
      </c>
      <c r="C204" s="5" t="str">
        <f t="shared" si="11"/>
        <v>F2-8-14</v>
      </c>
    </row>
    <row r="205" spans="1:13" x14ac:dyDescent="0.25">
      <c r="A205" s="5" t="str">
        <f t="shared" si="9"/>
        <v>F2-8-14_</v>
      </c>
      <c r="B205" s="5" t="str">
        <f t="shared" si="10"/>
        <v>F2-8-14_</v>
      </c>
      <c r="C205" s="5" t="str">
        <f t="shared" si="11"/>
        <v>F2-8-14</v>
      </c>
    </row>
    <row r="206" spans="1:13" x14ac:dyDescent="0.25">
      <c r="A206" s="5" t="str">
        <f t="shared" si="9"/>
        <v>F2-8-14_</v>
      </c>
      <c r="B206" s="5" t="str">
        <f t="shared" si="10"/>
        <v>F2-8-14_</v>
      </c>
      <c r="C206" s="5" t="str">
        <f t="shared" si="11"/>
        <v>F2-8-14</v>
      </c>
      <c r="M206" s="57"/>
    </row>
    <row r="207" spans="1:13" x14ac:dyDescent="0.25">
      <c r="A207" s="5" t="str">
        <f t="shared" si="9"/>
        <v>F2-8-14_</v>
      </c>
      <c r="B207" s="5" t="str">
        <f t="shared" si="10"/>
        <v>F2-8-14_</v>
      </c>
      <c r="C207" s="5" t="str">
        <f t="shared" si="11"/>
        <v>F2-8-14</v>
      </c>
    </row>
    <row r="208" spans="1:13" x14ac:dyDescent="0.25">
      <c r="A208" s="5" t="str">
        <f t="shared" si="9"/>
        <v>F2-8-14_</v>
      </c>
      <c r="B208" s="5" t="str">
        <f t="shared" si="10"/>
        <v>F2-8-14_</v>
      </c>
      <c r="C208" s="5" t="str">
        <f t="shared" si="11"/>
        <v>F2-8-14</v>
      </c>
      <c r="I208" s="29"/>
    </row>
    <row r="209" spans="1:13" x14ac:dyDescent="0.25">
      <c r="A209" s="5" t="str">
        <f t="shared" si="9"/>
        <v>F2-8-14_</v>
      </c>
      <c r="B209" s="5" t="str">
        <f t="shared" si="10"/>
        <v>F2-8-14_</v>
      </c>
      <c r="C209" s="5" t="str">
        <f t="shared" si="11"/>
        <v>F2-8-14</v>
      </c>
    </row>
    <row r="210" spans="1:13" x14ac:dyDescent="0.25">
      <c r="A210" s="5" t="str">
        <f t="shared" si="9"/>
        <v>F2-8-14_</v>
      </c>
      <c r="B210" s="5" t="str">
        <f t="shared" si="10"/>
        <v>F2-8-14_</v>
      </c>
      <c r="C210" s="5" t="str">
        <f t="shared" si="11"/>
        <v>F2-8-14</v>
      </c>
    </row>
    <row r="211" spans="1:13" x14ac:dyDescent="0.25">
      <c r="A211" s="5" t="str">
        <f t="shared" si="9"/>
        <v>F2-8-14_</v>
      </c>
      <c r="B211" s="5" t="str">
        <f t="shared" si="10"/>
        <v>F2-8-14_</v>
      </c>
      <c r="C211" s="5" t="str">
        <f t="shared" si="11"/>
        <v>F2-8-14</v>
      </c>
    </row>
    <row r="212" spans="1:13" x14ac:dyDescent="0.25">
      <c r="A212" s="5" t="str">
        <f t="shared" si="9"/>
        <v>F2-8-14_</v>
      </c>
      <c r="B212" s="5" t="str">
        <f t="shared" si="10"/>
        <v>F2-8-14_</v>
      </c>
      <c r="C212" s="5" t="str">
        <f t="shared" si="11"/>
        <v>F2-8-14</v>
      </c>
    </row>
    <row r="213" spans="1:13" x14ac:dyDescent="0.25">
      <c r="A213" s="5" t="str">
        <f t="shared" si="9"/>
        <v>F2-8-14_</v>
      </c>
      <c r="B213" s="5" t="str">
        <f t="shared" si="10"/>
        <v>F2-8-14_</v>
      </c>
      <c r="C213" s="5" t="str">
        <f t="shared" si="11"/>
        <v>F2-8-14</v>
      </c>
      <c r="M213" s="57"/>
    </row>
    <row r="214" spans="1:13" x14ac:dyDescent="0.25">
      <c r="A214" s="5" t="str">
        <f t="shared" si="9"/>
        <v>F2-8-14_</v>
      </c>
      <c r="B214" s="5" t="str">
        <f t="shared" si="10"/>
        <v>F2-8-14_</v>
      </c>
      <c r="C214" s="5" t="str">
        <f t="shared" si="11"/>
        <v>F2-8-14</v>
      </c>
    </row>
    <row r="215" spans="1:13" x14ac:dyDescent="0.25">
      <c r="A215" s="5" t="str">
        <f t="shared" si="9"/>
        <v>F2-8-14_</v>
      </c>
      <c r="B215" s="5" t="str">
        <f t="shared" si="10"/>
        <v>F2-8-14_</v>
      </c>
      <c r="C215" s="5" t="str">
        <f t="shared" si="11"/>
        <v>F2-8-14</v>
      </c>
      <c r="I215" s="29"/>
    </row>
    <row r="216" spans="1:13" x14ac:dyDescent="0.25">
      <c r="A216" s="5" t="str">
        <f t="shared" si="9"/>
        <v>F2-8-14_</v>
      </c>
      <c r="B216" s="5" t="str">
        <f t="shared" si="10"/>
        <v>F2-8-14_</v>
      </c>
      <c r="C216" s="5" t="str">
        <f t="shared" si="11"/>
        <v>F2-8-14</v>
      </c>
    </row>
    <row r="217" spans="1:13" x14ac:dyDescent="0.25">
      <c r="A217" s="5" t="str">
        <f t="shared" si="9"/>
        <v>F2-8-14_</v>
      </c>
      <c r="B217" s="5" t="str">
        <f t="shared" si="10"/>
        <v>F2-8-14_</v>
      </c>
      <c r="C217" s="5" t="str">
        <f t="shared" si="11"/>
        <v>F2-8-14</v>
      </c>
    </row>
    <row r="218" spans="1:13" x14ac:dyDescent="0.25">
      <c r="A218" s="5" t="str">
        <f t="shared" si="9"/>
        <v>F2-8-14_</v>
      </c>
      <c r="B218" s="5" t="str">
        <f t="shared" si="10"/>
        <v>F2-8-14_</v>
      </c>
      <c r="C218" s="5" t="str">
        <f t="shared" si="11"/>
        <v>F2-8-14</v>
      </c>
    </row>
    <row r="219" spans="1:13" x14ac:dyDescent="0.25">
      <c r="A219" s="5" t="str">
        <f t="shared" si="9"/>
        <v>F2-8-14_</v>
      </c>
      <c r="B219" s="5" t="str">
        <f t="shared" si="10"/>
        <v>F2-8-14_</v>
      </c>
      <c r="C219" s="5" t="str">
        <f t="shared" si="11"/>
        <v>F2-8-14</v>
      </c>
    </row>
    <row r="220" spans="1:13" x14ac:dyDescent="0.25">
      <c r="A220" s="5" t="str">
        <f t="shared" si="9"/>
        <v>F2-8-14_</v>
      </c>
      <c r="B220" s="5" t="str">
        <f t="shared" si="10"/>
        <v>F2-8-14_</v>
      </c>
      <c r="C220" s="5" t="str">
        <f t="shared" si="11"/>
        <v>F2-8-14</v>
      </c>
      <c r="M220" s="57"/>
    </row>
    <row r="221" spans="1:13" x14ac:dyDescent="0.25">
      <c r="A221" s="5" t="str">
        <f t="shared" si="9"/>
        <v>F2-8-14_</v>
      </c>
      <c r="B221" s="5" t="str">
        <f t="shared" si="10"/>
        <v>F2-8-14_</v>
      </c>
      <c r="C221" s="5" t="str">
        <f t="shared" si="11"/>
        <v>F2-8-14</v>
      </c>
    </row>
    <row r="222" spans="1:13" x14ac:dyDescent="0.25">
      <c r="A222" s="5" t="str">
        <f t="shared" si="9"/>
        <v>F2-8-14_</v>
      </c>
      <c r="B222" s="5" t="str">
        <f t="shared" si="10"/>
        <v>F2-8-14_</v>
      </c>
      <c r="C222" s="5" t="str">
        <f t="shared" si="11"/>
        <v>F2-8-14</v>
      </c>
      <c r="I222" s="29"/>
    </row>
    <row r="223" spans="1:13" x14ac:dyDescent="0.25">
      <c r="A223" s="5" t="str">
        <f t="shared" si="9"/>
        <v>F2-8-14_</v>
      </c>
      <c r="B223" s="5" t="str">
        <f t="shared" si="10"/>
        <v>F2-8-14_</v>
      </c>
      <c r="C223" s="5" t="str">
        <f t="shared" si="11"/>
        <v>F2-8-14</v>
      </c>
    </row>
    <row r="224" spans="1:13" x14ac:dyDescent="0.25">
      <c r="A224" s="5" t="str">
        <f t="shared" si="9"/>
        <v>F2-8-14_</v>
      </c>
      <c r="B224" s="5" t="str">
        <f t="shared" si="10"/>
        <v>F2-8-14_</v>
      </c>
      <c r="C224" s="5" t="str">
        <f t="shared" si="11"/>
        <v>F2-8-14</v>
      </c>
    </row>
    <row r="225" spans="1:13" x14ac:dyDescent="0.25">
      <c r="A225" s="5" t="str">
        <f t="shared" si="9"/>
        <v>F2-8-14_</v>
      </c>
      <c r="B225" s="5" t="str">
        <f t="shared" si="10"/>
        <v>F2-8-14_</v>
      </c>
      <c r="C225" s="5" t="str">
        <f t="shared" si="11"/>
        <v>F2-8-14</v>
      </c>
    </row>
    <row r="226" spans="1:13" x14ac:dyDescent="0.25">
      <c r="A226" s="5" t="str">
        <f t="shared" si="9"/>
        <v>F2-8-14_</v>
      </c>
      <c r="B226" s="5" t="str">
        <f t="shared" si="10"/>
        <v>F2-8-14_</v>
      </c>
      <c r="C226" s="5" t="str">
        <f t="shared" si="11"/>
        <v>F2-8-14</v>
      </c>
    </row>
    <row r="227" spans="1:13" x14ac:dyDescent="0.25">
      <c r="A227" s="5" t="str">
        <f t="shared" si="9"/>
        <v>F2-8-14_</v>
      </c>
      <c r="B227" s="5" t="str">
        <f t="shared" si="10"/>
        <v>F2-8-14_</v>
      </c>
      <c r="C227" s="5" t="str">
        <f t="shared" si="11"/>
        <v>F2-8-14</v>
      </c>
      <c r="M227" s="57"/>
    </row>
    <row r="228" spans="1:13" x14ac:dyDescent="0.25">
      <c r="A228" s="5" t="str">
        <f t="shared" si="9"/>
        <v>F2-8-14_</v>
      </c>
      <c r="B228" s="5" t="str">
        <f t="shared" si="10"/>
        <v>F2-8-14_</v>
      </c>
      <c r="C228" s="5" t="str">
        <f t="shared" si="11"/>
        <v>F2-8-14</v>
      </c>
    </row>
    <row r="229" spans="1:13" x14ac:dyDescent="0.25">
      <c r="A229" s="5" t="str">
        <f t="shared" si="9"/>
        <v>F2-8-14_</v>
      </c>
      <c r="B229" s="5" t="str">
        <f t="shared" si="10"/>
        <v>F2-8-14_</v>
      </c>
      <c r="C229" s="5" t="str">
        <f t="shared" si="11"/>
        <v>F2-8-14</v>
      </c>
      <c r="I229" s="29"/>
    </row>
    <row r="230" spans="1:13" x14ac:dyDescent="0.25">
      <c r="A230" s="5" t="str">
        <f t="shared" si="9"/>
        <v>F2-8-14_</v>
      </c>
      <c r="B230" s="5" t="str">
        <f t="shared" si="10"/>
        <v>F2-8-14_</v>
      </c>
      <c r="C230" s="5" t="str">
        <f t="shared" si="11"/>
        <v>F2-8-14</v>
      </c>
    </row>
    <row r="231" spans="1:13" x14ac:dyDescent="0.25">
      <c r="A231" s="5" t="str">
        <f t="shared" si="9"/>
        <v>F2-8-14_</v>
      </c>
      <c r="B231" s="5" t="str">
        <f t="shared" si="10"/>
        <v>F2-8-14_</v>
      </c>
      <c r="C231" s="5" t="str">
        <f t="shared" si="11"/>
        <v>F2-8-14</v>
      </c>
    </row>
    <row r="232" spans="1:13" x14ac:dyDescent="0.25">
      <c r="A232" s="5" t="str">
        <f t="shared" si="9"/>
        <v>F2-8-14_</v>
      </c>
      <c r="B232" s="5" t="str">
        <f t="shared" si="10"/>
        <v>F2-8-14_</v>
      </c>
      <c r="C232" s="5" t="str">
        <f t="shared" si="11"/>
        <v>F2-8-14</v>
      </c>
    </row>
    <row r="233" spans="1:13" x14ac:dyDescent="0.25">
      <c r="A233" s="5" t="str">
        <f t="shared" si="9"/>
        <v>F2-8-14_</v>
      </c>
      <c r="B233" s="5" t="str">
        <f t="shared" si="10"/>
        <v>F2-8-14_</v>
      </c>
      <c r="C233" s="5" t="str">
        <f t="shared" si="11"/>
        <v>F2-8-14</v>
      </c>
    </row>
    <row r="234" spans="1:13" x14ac:dyDescent="0.25">
      <c r="A234" s="5" t="str">
        <f t="shared" si="9"/>
        <v>F2-8-14_</v>
      </c>
      <c r="B234" s="5" t="str">
        <f t="shared" si="10"/>
        <v>F2-8-14_</v>
      </c>
      <c r="C234" s="5" t="str">
        <f t="shared" si="11"/>
        <v>F2-8-14</v>
      </c>
      <c r="M234" s="57"/>
    </row>
    <row r="235" spans="1:13" x14ac:dyDescent="0.25">
      <c r="A235" s="5" t="str">
        <f t="shared" si="9"/>
        <v>F2-8-14_</v>
      </c>
      <c r="B235" s="5" t="str">
        <f t="shared" si="10"/>
        <v>F2-8-14_</v>
      </c>
      <c r="C235" s="5" t="str">
        <f t="shared" si="11"/>
        <v>F2-8-14</v>
      </c>
    </row>
    <row r="236" spans="1:13" x14ac:dyDescent="0.25">
      <c r="A236" s="5" t="str">
        <f t="shared" si="9"/>
        <v>F2-8-14_</v>
      </c>
      <c r="B236" s="5" t="str">
        <f t="shared" si="10"/>
        <v>F2-8-14_</v>
      </c>
      <c r="C236" s="5" t="str">
        <f t="shared" si="11"/>
        <v>F2-8-14</v>
      </c>
      <c r="I236" s="29"/>
    </row>
    <row r="237" spans="1:13" x14ac:dyDescent="0.25">
      <c r="A237" s="5" t="str">
        <f t="shared" si="9"/>
        <v>F2-8-14_</v>
      </c>
      <c r="B237" s="5" t="str">
        <f t="shared" si="10"/>
        <v>F2-8-14_</v>
      </c>
      <c r="C237" s="5" t="str">
        <f t="shared" si="11"/>
        <v>F2-8-14</v>
      </c>
    </row>
    <row r="238" spans="1:13" x14ac:dyDescent="0.25">
      <c r="A238" s="5" t="str">
        <f t="shared" si="9"/>
        <v>F2-8-14_</v>
      </c>
      <c r="B238" s="5" t="str">
        <f t="shared" si="10"/>
        <v>F2-8-14_</v>
      </c>
      <c r="C238" s="5" t="str">
        <f t="shared" si="11"/>
        <v>F2-8-14</v>
      </c>
    </row>
    <row r="239" spans="1:13" x14ac:dyDescent="0.25">
      <c r="A239" s="5" t="str">
        <f t="shared" si="9"/>
        <v>F2-8-14_</v>
      </c>
      <c r="B239" s="5" t="str">
        <f t="shared" si="10"/>
        <v>F2-8-14_</v>
      </c>
      <c r="C239" s="5" t="str">
        <f t="shared" si="11"/>
        <v>F2-8-14</v>
      </c>
    </row>
    <row r="240" spans="1:13" x14ac:dyDescent="0.25">
      <c r="A240" s="5" t="str">
        <f t="shared" si="9"/>
        <v>F2-8-14_</v>
      </c>
      <c r="B240" s="5" t="str">
        <f t="shared" si="10"/>
        <v>F2-8-14_</v>
      </c>
      <c r="C240" s="5" t="str">
        <f t="shared" si="11"/>
        <v>F2-8-14</v>
      </c>
    </row>
    <row r="241" spans="1:13" x14ac:dyDescent="0.25">
      <c r="A241" s="5" t="str">
        <f t="shared" si="9"/>
        <v>F2-8-14_</v>
      </c>
      <c r="B241" s="5" t="str">
        <f t="shared" si="10"/>
        <v>F2-8-14_</v>
      </c>
      <c r="C241" s="5" t="str">
        <f t="shared" si="11"/>
        <v>F2-8-14</v>
      </c>
      <c r="M241" s="57"/>
    </row>
    <row r="242" spans="1:13" x14ac:dyDescent="0.25">
      <c r="A242" s="5" t="str">
        <f t="shared" si="9"/>
        <v>F2-8-14_</v>
      </c>
      <c r="B242" s="5" t="str">
        <f t="shared" si="10"/>
        <v>F2-8-14_</v>
      </c>
      <c r="C242" s="5" t="str">
        <f t="shared" si="11"/>
        <v>F2-8-14</v>
      </c>
    </row>
    <row r="243" spans="1:13" x14ac:dyDescent="0.25">
      <c r="A243" s="5" t="str">
        <f t="shared" si="9"/>
        <v>F2-8-14_</v>
      </c>
      <c r="B243" s="5" t="str">
        <f t="shared" si="10"/>
        <v>F2-8-14_</v>
      </c>
      <c r="C243" s="5" t="str">
        <f t="shared" si="11"/>
        <v>F2-8-14</v>
      </c>
      <c r="I243" s="29"/>
    </row>
    <row r="244" spans="1:13" x14ac:dyDescent="0.25">
      <c r="A244" s="5" t="str">
        <f t="shared" si="9"/>
        <v>F2-8-14_</v>
      </c>
      <c r="B244" s="5" t="str">
        <f t="shared" si="10"/>
        <v>F2-8-14_</v>
      </c>
      <c r="C244" s="5" t="str">
        <f t="shared" si="11"/>
        <v>F2-8-14</v>
      </c>
    </row>
    <row r="245" spans="1:13" x14ac:dyDescent="0.25">
      <c r="A245" s="5" t="str">
        <f t="shared" si="9"/>
        <v>F2-8-14_</v>
      </c>
      <c r="B245" s="5" t="str">
        <f t="shared" si="10"/>
        <v>F2-8-14_</v>
      </c>
      <c r="C245" s="5" t="str">
        <f t="shared" si="11"/>
        <v>F2-8-14</v>
      </c>
    </row>
    <row r="246" spans="1:13" x14ac:dyDescent="0.25">
      <c r="A246" s="5" t="str">
        <f t="shared" si="9"/>
        <v>F2-8-14_</v>
      </c>
      <c r="B246" s="5" t="str">
        <f t="shared" si="10"/>
        <v>F2-8-14_</v>
      </c>
      <c r="C246" s="5" t="str">
        <f t="shared" si="11"/>
        <v>F2-8-14</v>
      </c>
    </row>
    <row r="247" spans="1:13" x14ac:dyDescent="0.25">
      <c r="A247" s="5" t="str">
        <f t="shared" si="9"/>
        <v>F2-8-14_</v>
      </c>
      <c r="B247" s="5" t="str">
        <f t="shared" si="10"/>
        <v>F2-8-14_</v>
      </c>
      <c r="C247" s="5" t="str">
        <f t="shared" si="11"/>
        <v>F2-8-14</v>
      </c>
    </row>
    <row r="248" spans="1:13" x14ac:dyDescent="0.25">
      <c r="A248" s="5" t="str">
        <f t="shared" si="9"/>
        <v>F2-8-14_</v>
      </c>
      <c r="B248" s="5" t="str">
        <f t="shared" si="10"/>
        <v>F2-8-14_</v>
      </c>
      <c r="C248" s="5" t="str">
        <f t="shared" si="11"/>
        <v>F2-8-14</v>
      </c>
      <c r="M248" s="57"/>
    </row>
    <row r="249" spans="1:13" x14ac:dyDescent="0.25">
      <c r="A249" s="5" t="str">
        <f t="shared" si="9"/>
        <v>F2-8-14_</v>
      </c>
      <c r="B249" s="5" t="str">
        <f t="shared" si="10"/>
        <v>F2-8-14_</v>
      </c>
      <c r="C249" s="5" t="str">
        <f t="shared" si="11"/>
        <v>F2-8-14</v>
      </c>
    </row>
    <row r="250" spans="1:13" x14ac:dyDescent="0.25">
      <c r="A250" s="5" t="str">
        <f t="shared" si="9"/>
        <v>F2-8-14_</v>
      </c>
      <c r="B250" s="5" t="str">
        <f t="shared" si="10"/>
        <v>F2-8-14_</v>
      </c>
      <c r="C250" s="5" t="str">
        <f t="shared" si="11"/>
        <v>F2-8-14</v>
      </c>
      <c r="I250" s="29"/>
    </row>
    <row r="251" spans="1:13" x14ac:dyDescent="0.25">
      <c r="A251" s="5" t="str">
        <f t="shared" si="9"/>
        <v>F2-8-14_</v>
      </c>
      <c r="B251" s="5" t="str">
        <f t="shared" si="10"/>
        <v>F2-8-14_</v>
      </c>
      <c r="C251" s="5" t="str">
        <f t="shared" si="11"/>
        <v>F2-8-14</v>
      </c>
    </row>
    <row r="252" spans="1:13" x14ac:dyDescent="0.25">
      <c r="A252" s="5" t="str">
        <f t="shared" si="9"/>
        <v>F2-8-14_</v>
      </c>
      <c r="B252" s="5" t="str">
        <f t="shared" si="10"/>
        <v>F2-8-14_</v>
      </c>
      <c r="C252" s="5" t="str">
        <f t="shared" si="11"/>
        <v>F2-8-14</v>
      </c>
    </row>
    <row r="253" spans="1:13" x14ac:dyDescent="0.25">
      <c r="A253" s="5" t="str">
        <f t="shared" si="9"/>
        <v>F2-8-14_</v>
      </c>
      <c r="B253" s="5" t="str">
        <f t="shared" si="10"/>
        <v>F2-8-14_</v>
      </c>
      <c r="C253" s="5" t="str">
        <f t="shared" si="11"/>
        <v>F2-8-14</v>
      </c>
    </row>
    <row r="254" spans="1:13" x14ac:dyDescent="0.25">
      <c r="A254" s="5" t="str">
        <f t="shared" si="9"/>
        <v>F2-8-14_</v>
      </c>
      <c r="B254" s="5" t="str">
        <f t="shared" si="10"/>
        <v>F2-8-14_</v>
      </c>
      <c r="C254" s="5" t="str">
        <f t="shared" si="11"/>
        <v>F2-8-14</v>
      </c>
    </row>
    <row r="255" spans="1:13" x14ac:dyDescent="0.25">
      <c r="A255" s="5" t="str">
        <f t="shared" si="9"/>
        <v>F2-8-14_</v>
      </c>
      <c r="B255" s="5" t="str">
        <f t="shared" si="10"/>
        <v>F2-8-14_</v>
      </c>
      <c r="C255" s="5" t="str">
        <f t="shared" si="11"/>
        <v>F2-8-14</v>
      </c>
      <c r="M255" s="57"/>
    </row>
    <row r="256" spans="1:13" x14ac:dyDescent="0.25">
      <c r="A256" s="5" t="str">
        <f t="shared" si="9"/>
        <v>F2-8-14_</v>
      </c>
      <c r="B256" s="5" t="str">
        <f t="shared" si="10"/>
        <v>F2-8-14_</v>
      </c>
      <c r="C256" s="5" t="str">
        <f t="shared" si="11"/>
        <v>F2-8-14</v>
      </c>
      <c r="I256" s="29"/>
    </row>
    <row r="257" spans="1:13" x14ac:dyDescent="0.25">
      <c r="A257" s="5" t="str">
        <f t="shared" si="9"/>
        <v>F2-8-14_</v>
      </c>
      <c r="B257" s="5" t="str">
        <f t="shared" si="10"/>
        <v>F2-8-14_</v>
      </c>
      <c r="C257" s="5" t="str">
        <f t="shared" si="11"/>
        <v>F2-8-14</v>
      </c>
      <c r="I257" s="29"/>
    </row>
    <row r="258" spans="1:13" x14ac:dyDescent="0.25">
      <c r="A258" s="5" t="str">
        <f t="shared" si="9"/>
        <v>F2-8-14_</v>
      </c>
      <c r="B258" s="5" t="str">
        <f t="shared" si="10"/>
        <v>F2-8-14_</v>
      </c>
      <c r="C258" s="5" t="str">
        <f t="shared" si="11"/>
        <v>F2-8-14</v>
      </c>
    </row>
    <row r="259" spans="1:13" x14ac:dyDescent="0.25">
      <c r="A259" s="5" t="str">
        <f t="shared" ref="A259:A322" si="12">C259&amp;"_"&amp;E259</f>
        <v>F2-8-14_</v>
      </c>
      <c r="B259" s="5" t="str">
        <f t="shared" ref="B259:B322" si="13">C259&amp;"_"&amp;F259</f>
        <v>F2-8-14_</v>
      </c>
      <c r="C259" s="5" t="str">
        <f t="shared" ref="C259:C322" si="14">IF(D259="",C258,D259)</f>
        <v>F2-8-14</v>
      </c>
    </row>
    <row r="260" spans="1:13" x14ac:dyDescent="0.25">
      <c r="A260" s="5" t="str">
        <f t="shared" si="12"/>
        <v>F2-8-14_</v>
      </c>
      <c r="B260" s="5" t="str">
        <f t="shared" si="13"/>
        <v>F2-8-14_</v>
      </c>
      <c r="C260" s="5" t="str">
        <f t="shared" si="14"/>
        <v>F2-8-14</v>
      </c>
    </row>
    <row r="261" spans="1:13" x14ac:dyDescent="0.25">
      <c r="A261" s="5" t="str">
        <f t="shared" si="12"/>
        <v>F2-8-14_</v>
      </c>
      <c r="B261" s="5" t="str">
        <f t="shared" si="13"/>
        <v>F2-8-14_</v>
      </c>
      <c r="C261" s="5" t="str">
        <f t="shared" si="14"/>
        <v>F2-8-14</v>
      </c>
    </row>
    <row r="262" spans="1:13" x14ac:dyDescent="0.25">
      <c r="A262" s="5" t="str">
        <f t="shared" si="12"/>
        <v>F2-8-14_</v>
      </c>
      <c r="B262" s="5" t="str">
        <f t="shared" si="13"/>
        <v>F2-8-14_</v>
      </c>
      <c r="C262" s="5" t="str">
        <f t="shared" si="14"/>
        <v>F2-8-14</v>
      </c>
      <c r="M262" s="57"/>
    </row>
    <row r="263" spans="1:13" x14ac:dyDescent="0.25">
      <c r="A263" s="5" t="str">
        <f t="shared" si="12"/>
        <v>F2-8-14_</v>
      </c>
      <c r="B263" s="5" t="str">
        <f t="shared" si="13"/>
        <v>F2-8-14_</v>
      </c>
      <c r="C263" s="5" t="str">
        <f t="shared" si="14"/>
        <v>F2-8-14</v>
      </c>
    </row>
    <row r="264" spans="1:13" x14ac:dyDescent="0.25">
      <c r="A264" s="5" t="str">
        <f t="shared" si="12"/>
        <v>F2-8-14_</v>
      </c>
      <c r="B264" s="5" t="str">
        <f t="shared" si="13"/>
        <v>F2-8-14_</v>
      </c>
      <c r="C264" s="5" t="str">
        <f t="shared" si="14"/>
        <v>F2-8-14</v>
      </c>
      <c r="I264" s="29"/>
    </row>
    <row r="265" spans="1:13" x14ac:dyDescent="0.25">
      <c r="A265" s="5" t="str">
        <f t="shared" si="12"/>
        <v>F2-8-14_</v>
      </c>
      <c r="B265" s="5" t="str">
        <f t="shared" si="13"/>
        <v>F2-8-14_</v>
      </c>
      <c r="C265" s="5" t="str">
        <f t="shared" si="14"/>
        <v>F2-8-14</v>
      </c>
    </row>
    <row r="266" spans="1:13" x14ac:dyDescent="0.25">
      <c r="A266" s="5" t="str">
        <f t="shared" si="12"/>
        <v>F2-8-14_</v>
      </c>
      <c r="B266" s="5" t="str">
        <f t="shared" si="13"/>
        <v>F2-8-14_</v>
      </c>
      <c r="C266" s="5" t="str">
        <f t="shared" si="14"/>
        <v>F2-8-14</v>
      </c>
    </row>
    <row r="267" spans="1:13" x14ac:dyDescent="0.25">
      <c r="A267" s="5" t="str">
        <f t="shared" si="12"/>
        <v>F2-8-14_</v>
      </c>
      <c r="B267" s="5" t="str">
        <f t="shared" si="13"/>
        <v>F2-8-14_</v>
      </c>
      <c r="C267" s="5" t="str">
        <f t="shared" si="14"/>
        <v>F2-8-14</v>
      </c>
    </row>
    <row r="268" spans="1:13" x14ac:dyDescent="0.25">
      <c r="A268" s="5" t="str">
        <f t="shared" si="12"/>
        <v>F2-8-14_</v>
      </c>
      <c r="B268" s="5" t="str">
        <f t="shared" si="13"/>
        <v>F2-8-14_</v>
      </c>
      <c r="C268" s="5" t="str">
        <f t="shared" si="14"/>
        <v>F2-8-14</v>
      </c>
    </row>
    <row r="269" spans="1:13" x14ac:dyDescent="0.25">
      <c r="A269" s="5" t="str">
        <f t="shared" si="12"/>
        <v>F2-8-14_</v>
      </c>
      <c r="B269" s="5" t="str">
        <f t="shared" si="13"/>
        <v>F2-8-14_</v>
      </c>
      <c r="C269" s="5" t="str">
        <f t="shared" si="14"/>
        <v>F2-8-14</v>
      </c>
      <c r="M269" s="57"/>
    </row>
    <row r="270" spans="1:13" x14ac:dyDescent="0.25">
      <c r="A270" s="5" t="str">
        <f t="shared" si="12"/>
        <v>F2-8-14_</v>
      </c>
      <c r="B270" s="5" t="str">
        <f t="shared" si="13"/>
        <v>F2-8-14_</v>
      </c>
      <c r="C270" s="5" t="str">
        <f t="shared" si="14"/>
        <v>F2-8-14</v>
      </c>
    </row>
    <row r="271" spans="1:13" x14ac:dyDescent="0.25">
      <c r="A271" s="5" t="str">
        <f t="shared" si="12"/>
        <v>F2-8-14_</v>
      </c>
      <c r="B271" s="5" t="str">
        <f t="shared" si="13"/>
        <v>F2-8-14_</v>
      </c>
      <c r="C271" s="5" t="str">
        <f t="shared" si="14"/>
        <v>F2-8-14</v>
      </c>
      <c r="I271" s="29"/>
    </row>
    <row r="272" spans="1:13" x14ac:dyDescent="0.25">
      <c r="A272" s="5" t="str">
        <f t="shared" si="12"/>
        <v>F2-8-14_</v>
      </c>
      <c r="B272" s="5" t="str">
        <f t="shared" si="13"/>
        <v>F2-8-14_</v>
      </c>
      <c r="C272" s="5" t="str">
        <f t="shared" si="14"/>
        <v>F2-8-14</v>
      </c>
    </row>
    <row r="273" spans="1:13" x14ac:dyDescent="0.25">
      <c r="A273" s="5" t="str">
        <f t="shared" si="12"/>
        <v>F2-8-14_</v>
      </c>
      <c r="B273" s="5" t="str">
        <f t="shared" si="13"/>
        <v>F2-8-14_</v>
      </c>
      <c r="C273" s="5" t="str">
        <f t="shared" si="14"/>
        <v>F2-8-14</v>
      </c>
    </row>
    <row r="274" spans="1:13" x14ac:dyDescent="0.25">
      <c r="A274" s="5" t="str">
        <f t="shared" si="12"/>
        <v>F2-8-14_</v>
      </c>
      <c r="B274" s="5" t="str">
        <f t="shared" si="13"/>
        <v>F2-8-14_</v>
      </c>
      <c r="C274" s="5" t="str">
        <f t="shared" si="14"/>
        <v>F2-8-14</v>
      </c>
    </row>
    <row r="275" spans="1:13" x14ac:dyDescent="0.25">
      <c r="A275" s="5" t="str">
        <f t="shared" si="12"/>
        <v>F2-8-14_</v>
      </c>
      <c r="B275" s="5" t="str">
        <f t="shared" si="13"/>
        <v>F2-8-14_</v>
      </c>
      <c r="C275" s="5" t="str">
        <f t="shared" si="14"/>
        <v>F2-8-14</v>
      </c>
    </row>
    <row r="276" spans="1:13" x14ac:dyDescent="0.25">
      <c r="A276" s="5" t="str">
        <f t="shared" si="12"/>
        <v>F2-8-14_</v>
      </c>
      <c r="B276" s="5" t="str">
        <f t="shared" si="13"/>
        <v>F2-8-14_</v>
      </c>
      <c r="C276" s="5" t="str">
        <f t="shared" si="14"/>
        <v>F2-8-14</v>
      </c>
      <c r="M276" s="57"/>
    </row>
    <row r="277" spans="1:13" x14ac:dyDescent="0.25">
      <c r="A277" s="5" t="str">
        <f t="shared" si="12"/>
        <v>F2-8-14_</v>
      </c>
      <c r="B277" s="5" t="str">
        <f t="shared" si="13"/>
        <v>F2-8-14_</v>
      </c>
      <c r="C277" s="5" t="str">
        <f t="shared" si="14"/>
        <v>F2-8-14</v>
      </c>
    </row>
    <row r="278" spans="1:13" x14ac:dyDescent="0.25">
      <c r="A278" s="5" t="str">
        <f t="shared" si="12"/>
        <v>F2-8-14_</v>
      </c>
      <c r="B278" s="5" t="str">
        <f t="shared" si="13"/>
        <v>F2-8-14_</v>
      </c>
      <c r="C278" s="5" t="str">
        <f t="shared" si="14"/>
        <v>F2-8-14</v>
      </c>
      <c r="I278" s="29"/>
    </row>
    <row r="279" spans="1:13" x14ac:dyDescent="0.25">
      <c r="A279" s="5" t="str">
        <f t="shared" si="12"/>
        <v>F2-8-14_</v>
      </c>
      <c r="B279" s="5" t="str">
        <f t="shared" si="13"/>
        <v>F2-8-14_</v>
      </c>
      <c r="C279" s="5" t="str">
        <f t="shared" si="14"/>
        <v>F2-8-14</v>
      </c>
    </row>
    <row r="280" spans="1:13" x14ac:dyDescent="0.25">
      <c r="A280" s="5" t="str">
        <f t="shared" si="12"/>
        <v>F2-8-14_</v>
      </c>
      <c r="B280" s="5" t="str">
        <f t="shared" si="13"/>
        <v>F2-8-14_</v>
      </c>
      <c r="C280" s="5" t="str">
        <f t="shared" si="14"/>
        <v>F2-8-14</v>
      </c>
    </row>
    <row r="281" spans="1:13" x14ac:dyDescent="0.25">
      <c r="A281" s="5" t="str">
        <f t="shared" si="12"/>
        <v>F2-8-14_</v>
      </c>
      <c r="B281" s="5" t="str">
        <f t="shared" si="13"/>
        <v>F2-8-14_</v>
      </c>
      <c r="C281" s="5" t="str">
        <f t="shared" si="14"/>
        <v>F2-8-14</v>
      </c>
    </row>
    <row r="282" spans="1:13" x14ac:dyDescent="0.25">
      <c r="A282" s="5" t="str">
        <f t="shared" si="12"/>
        <v>F2-8-14_</v>
      </c>
      <c r="B282" s="5" t="str">
        <f t="shared" si="13"/>
        <v>F2-8-14_</v>
      </c>
      <c r="C282" s="5" t="str">
        <f t="shared" si="14"/>
        <v>F2-8-14</v>
      </c>
    </row>
    <row r="283" spans="1:13" x14ac:dyDescent="0.25">
      <c r="A283" s="5" t="str">
        <f t="shared" si="12"/>
        <v>F2-8-14_</v>
      </c>
      <c r="B283" s="5" t="str">
        <f t="shared" si="13"/>
        <v>F2-8-14_</v>
      </c>
      <c r="C283" s="5" t="str">
        <f t="shared" si="14"/>
        <v>F2-8-14</v>
      </c>
      <c r="M283" s="57"/>
    </row>
    <row r="284" spans="1:13" x14ac:dyDescent="0.25">
      <c r="A284" s="5" t="str">
        <f t="shared" si="12"/>
        <v>F2-8-14_</v>
      </c>
      <c r="B284" s="5" t="str">
        <f t="shared" si="13"/>
        <v>F2-8-14_</v>
      </c>
      <c r="C284" s="5" t="str">
        <f t="shared" si="14"/>
        <v>F2-8-14</v>
      </c>
    </row>
    <row r="285" spans="1:13" x14ac:dyDescent="0.25">
      <c r="A285" s="5" t="str">
        <f t="shared" si="12"/>
        <v>F2-8-14_</v>
      </c>
      <c r="B285" s="5" t="str">
        <f t="shared" si="13"/>
        <v>F2-8-14_</v>
      </c>
      <c r="C285" s="5" t="str">
        <f t="shared" si="14"/>
        <v>F2-8-14</v>
      </c>
      <c r="I285" s="29"/>
    </row>
    <row r="286" spans="1:13" x14ac:dyDescent="0.25">
      <c r="A286" s="5" t="str">
        <f t="shared" si="12"/>
        <v>F2-8-14_</v>
      </c>
      <c r="B286" s="5" t="str">
        <f t="shared" si="13"/>
        <v>F2-8-14_</v>
      </c>
      <c r="C286" s="5" t="str">
        <f t="shared" si="14"/>
        <v>F2-8-14</v>
      </c>
    </row>
    <row r="287" spans="1:13" x14ac:dyDescent="0.25">
      <c r="A287" s="5" t="str">
        <f t="shared" si="12"/>
        <v>F2-8-14_</v>
      </c>
      <c r="B287" s="5" t="str">
        <f t="shared" si="13"/>
        <v>F2-8-14_</v>
      </c>
      <c r="C287" s="5" t="str">
        <f t="shared" si="14"/>
        <v>F2-8-14</v>
      </c>
    </row>
    <row r="288" spans="1:13" x14ac:dyDescent="0.25">
      <c r="A288" s="5" t="str">
        <f t="shared" si="12"/>
        <v>F2-8-14_</v>
      </c>
      <c r="B288" s="5" t="str">
        <f t="shared" si="13"/>
        <v>F2-8-14_</v>
      </c>
      <c r="C288" s="5" t="str">
        <f t="shared" si="14"/>
        <v>F2-8-14</v>
      </c>
    </row>
    <row r="289" spans="1:13" x14ac:dyDescent="0.25">
      <c r="A289" s="5" t="str">
        <f t="shared" si="12"/>
        <v>F2-8-14_</v>
      </c>
      <c r="B289" s="5" t="str">
        <f t="shared" si="13"/>
        <v>F2-8-14_</v>
      </c>
      <c r="C289" s="5" t="str">
        <f t="shared" si="14"/>
        <v>F2-8-14</v>
      </c>
    </row>
    <row r="290" spans="1:13" x14ac:dyDescent="0.25">
      <c r="A290" s="5" t="str">
        <f t="shared" si="12"/>
        <v>F2-8-14_</v>
      </c>
      <c r="B290" s="5" t="str">
        <f t="shared" si="13"/>
        <v>F2-8-14_</v>
      </c>
      <c r="C290" s="5" t="str">
        <f t="shared" si="14"/>
        <v>F2-8-14</v>
      </c>
      <c r="M290" s="57"/>
    </row>
    <row r="291" spans="1:13" x14ac:dyDescent="0.25">
      <c r="A291" s="5" t="str">
        <f t="shared" si="12"/>
        <v>F2-8-14_</v>
      </c>
      <c r="B291" s="5" t="str">
        <f t="shared" si="13"/>
        <v>F2-8-14_</v>
      </c>
      <c r="C291" s="5" t="str">
        <f t="shared" si="14"/>
        <v>F2-8-14</v>
      </c>
    </row>
    <row r="292" spans="1:13" x14ac:dyDescent="0.25">
      <c r="A292" s="5" t="str">
        <f t="shared" si="12"/>
        <v>F2-8-14_</v>
      </c>
      <c r="B292" s="5" t="str">
        <f t="shared" si="13"/>
        <v>F2-8-14_</v>
      </c>
      <c r="C292" s="5" t="str">
        <f t="shared" si="14"/>
        <v>F2-8-14</v>
      </c>
      <c r="I292" s="29"/>
    </row>
    <row r="293" spans="1:13" x14ac:dyDescent="0.25">
      <c r="A293" s="5" t="str">
        <f t="shared" si="12"/>
        <v>F2-8-14_</v>
      </c>
      <c r="B293" s="5" t="str">
        <f t="shared" si="13"/>
        <v>F2-8-14_</v>
      </c>
      <c r="C293" s="5" t="str">
        <f t="shared" si="14"/>
        <v>F2-8-14</v>
      </c>
    </row>
    <row r="294" spans="1:13" x14ac:dyDescent="0.25">
      <c r="A294" s="5" t="str">
        <f t="shared" si="12"/>
        <v>F2-8-14_</v>
      </c>
      <c r="B294" s="5" t="str">
        <f t="shared" si="13"/>
        <v>F2-8-14_</v>
      </c>
      <c r="C294" s="5" t="str">
        <f t="shared" si="14"/>
        <v>F2-8-14</v>
      </c>
    </row>
    <row r="295" spans="1:13" x14ac:dyDescent="0.25">
      <c r="A295" s="5" t="str">
        <f t="shared" si="12"/>
        <v>F2-8-14_</v>
      </c>
      <c r="B295" s="5" t="str">
        <f t="shared" si="13"/>
        <v>F2-8-14_</v>
      </c>
      <c r="C295" s="5" t="str">
        <f t="shared" si="14"/>
        <v>F2-8-14</v>
      </c>
    </row>
    <row r="296" spans="1:13" x14ac:dyDescent="0.25">
      <c r="A296" s="5" t="str">
        <f t="shared" si="12"/>
        <v>F2-8-14_</v>
      </c>
      <c r="B296" s="5" t="str">
        <f t="shared" si="13"/>
        <v>F2-8-14_</v>
      </c>
      <c r="C296" s="5" t="str">
        <f t="shared" si="14"/>
        <v>F2-8-14</v>
      </c>
    </row>
    <row r="297" spans="1:13" x14ac:dyDescent="0.25">
      <c r="A297" s="5" t="str">
        <f t="shared" si="12"/>
        <v>F2-8-14_</v>
      </c>
      <c r="B297" s="5" t="str">
        <f t="shared" si="13"/>
        <v>F2-8-14_</v>
      </c>
      <c r="C297" s="5" t="str">
        <f t="shared" si="14"/>
        <v>F2-8-14</v>
      </c>
      <c r="M297" s="57"/>
    </row>
    <row r="298" spans="1:13" x14ac:dyDescent="0.25">
      <c r="A298" s="5" t="str">
        <f t="shared" si="12"/>
        <v>F2-8-14_</v>
      </c>
      <c r="B298" s="5" t="str">
        <f t="shared" si="13"/>
        <v>F2-8-14_</v>
      </c>
      <c r="C298" s="5" t="str">
        <f t="shared" si="14"/>
        <v>F2-8-14</v>
      </c>
    </row>
    <row r="299" spans="1:13" x14ac:dyDescent="0.25">
      <c r="A299" s="5" t="str">
        <f t="shared" si="12"/>
        <v>F2-8-14_</v>
      </c>
      <c r="B299" s="5" t="str">
        <f t="shared" si="13"/>
        <v>F2-8-14_</v>
      </c>
      <c r="C299" s="5" t="str">
        <f t="shared" si="14"/>
        <v>F2-8-14</v>
      </c>
      <c r="I299" s="29"/>
    </row>
    <row r="300" spans="1:13" x14ac:dyDescent="0.25">
      <c r="A300" s="5" t="str">
        <f t="shared" si="12"/>
        <v>F2-8-14_</v>
      </c>
      <c r="B300" s="5" t="str">
        <f t="shared" si="13"/>
        <v>F2-8-14_</v>
      </c>
      <c r="C300" s="5" t="str">
        <f t="shared" si="14"/>
        <v>F2-8-14</v>
      </c>
    </row>
    <row r="301" spans="1:13" x14ac:dyDescent="0.25">
      <c r="A301" s="5" t="str">
        <f t="shared" si="12"/>
        <v>F2-8-14_</v>
      </c>
      <c r="B301" s="5" t="str">
        <f t="shared" si="13"/>
        <v>F2-8-14_</v>
      </c>
      <c r="C301" s="5" t="str">
        <f t="shared" si="14"/>
        <v>F2-8-14</v>
      </c>
    </row>
    <row r="302" spans="1:13" x14ac:dyDescent="0.25">
      <c r="A302" s="5" t="str">
        <f t="shared" si="12"/>
        <v>F2-8-14_</v>
      </c>
      <c r="B302" s="5" t="str">
        <f t="shared" si="13"/>
        <v>F2-8-14_</v>
      </c>
      <c r="C302" s="5" t="str">
        <f t="shared" si="14"/>
        <v>F2-8-14</v>
      </c>
    </row>
    <row r="303" spans="1:13" x14ac:dyDescent="0.25">
      <c r="A303" s="5" t="str">
        <f t="shared" si="12"/>
        <v>F2-8-14_</v>
      </c>
      <c r="B303" s="5" t="str">
        <f t="shared" si="13"/>
        <v>F2-8-14_</v>
      </c>
      <c r="C303" s="5" t="str">
        <f t="shared" si="14"/>
        <v>F2-8-14</v>
      </c>
    </row>
    <row r="304" spans="1:13" x14ac:dyDescent="0.25">
      <c r="A304" s="5" t="str">
        <f t="shared" si="12"/>
        <v>F2-8-14_</v>
      </c>
      <c r="B304" s="5" t="str">
        <f t="shared" si="13"/>
        <v>F2-8-14_</v>
      </c>
      <c r="C304" s="5" t="str">
        <f t="shared" si="14"/>
        <v>F2-8-14</v>
      </c>
      <c r="M304" s="57"/>
    </row>
    <row r="305" spans="1:13" x14ac:dyDescent="0.25">
      <c r="A305" s="5" t="str">
        <f t="shared" si="12"/>
        <v>F2-8-14_</v>
      </c>
      <c r="B305" s="5" t="str">
        <f t="shared" si="13"/>
        <v>F2-8-14_</v>
      </c>
      <c r="C305" s="5" t="str">
        <f t="shared" si="14"/>
        <v>F2-8-14</v>
      </c>
    </row>
    <row r="306" spans="1:13" x14ac:dyDescent="0.25">
      <c r="A306" s="5" t="str">
        <f t="shared" si="12"/>
        <v>F2-8-14_</v>
      </c>
      <c r="B306" s="5" t="str">
        <f t="shared" si="13"/>
        <v>F2-8-14_</v>
      </c>
      <c r="C306" s="5" t="str">
        <f t="shared" si="14"/>
        <v>F2-8-14</v>
      </c>
      <c r="I306" s="29"/>
    </row>
    <row r="307" spans="1:13" x14ac:dyDescent="0.25">
      <c r="A307" s="5" t="str">
        <f t="shared" si="12"/>
        <v>F2-8-14_</v>
      </c>
      <c r="B307" s="5" t="str">
        <f t="shared" si="13"/>
        <v>F2-8-14_</v>
      </c>
      <c r="C307" s="5" t="str">
        <f t="shared" si="14"/>
        <v>F2-8-14</v>
      </c>
    </row>
    <row r="308" spans="1:13" x14ac:dyDescent="0.25">
      <c r="A308" s="5" t="str">
        <f t="shared" si="12"/>
        <v>F2-8-14_</v>
      </c>
      <c r="B308" s="5" t="str">
        <f t="shared" si="13"/>
        <v>F2-8-14_</v>
      </c>
      <c r="C308" s="5" t="str">
        <f t="shared" si="14"/>
        <v>F2-8-14</v>
      </c>
    </row>
    <row r="309" spans="1:13" x14ac:dyDescent="0.25">
      <c r="A309" s="5" t="str">
        <f t="shared" si="12"/>
        <v>F2-8-14_</v>
      </c>
      <c r="B309" s="5" t="str">
        <f t="shared" si="13"/>
        <v>F2-8-14_</v>
      </c>
      <c r="C309" s="5" t="str">
        <f t="shared" si="14"/>
        <v>F2-8-14</v>
      </c>
    </row>
    <row r="310" spans="1:13" x14ac:dyDescent="0.25">
      <c r="A310" s="5" t="str">
        <f t="shared" si="12"/>
        <v>F2-8-14_</v>
      </c>
      <c r="B310" s="5" t="str">
        <f t="shared" si="13"/>
        <v>F2-8-14_</v>
      </c>
      <c r="C310" s="5" t="str">
        <f t="shared" si="14"/>
        <v>F2-8-14</v>
      </c>
    </row>
    <row r="311" spans="1:13" x14ac:dyDescent="0.25">
      <c r="A311" s="5" t="str">
        <f t="shared" si="12"/>
        <v>F2-8-14_</v>
      </c>
      <c r="B311" s="5" t="str">
        <f t="shared" si="13"/>
        <v>F2-8-14_</v>
      </c>
      <c r="C311" s="5" t="str">
        <f t="shared" si="14"/>
        <v>F2-8-14</v>
      </c>
      <c r="M311" s="57"/>
    </row>
    <row r="312" spans="1:13" x14ac:dyDescent="0.25">
      <c r="A312" s="5" t="str">
        <f t="shared" si="12"/>
        <v>F2-8-14_</v>
      </c>
      <c r="B312" s="5" t="str">
        <f t="shared" si="13"/>
        <v>F2-8-14_</v>
      </c>
      <c r="C312" s="5" t="str">
        <f t="shared" si="14"/>
        <v>F2-8-14</v>
      </c>
    </row>
    <row r="313" spans="1:13" x14ac:dyDescent="0.25">
      <c r="A313" s="5" t="str">
        <f t="shared" si="12"/>
        <v>F2-8-14_</v>
      </c>
      <c r="B313" s="5" t="str">
        <f t="shared" si="13"/>
        <v>F2-8-14_</v>
      </c>
      <c r="C313" s="5" t="str">
        <f t="shared" si="14"/>
        <v>F2-8-14</v>
      </c>
      <c r="I313" s="29"/>
    </row>
    <row r="314" spans="1:13" x14ac:dyDescent="0.25">
      <c r="A314" s="5" t="str">
        <f t="shared" si="12"/>
        <v>F2-8-14_</v>
      </c>
      <c r="B314" s="5" t="str">
        <f t="shared" si="13"/>
        <v>F2-8-14_</v>
      </c>
      <c r="C314" s="5" t="str">
        <f t="shared" si="14"/>
        <v>F2-8-14</v>
      </c>
    </row>
    <row r="315" spans="1:13" x14ac:dyDescent="0.25">
      <c r="A315" s="5" t="str">
        <f t="shared" si="12"/>
        <v>F2-8-14_</v>
      </c>
      <c r="B315" s="5" t="str">
        <f t="shared" si="13"/>
        <v>F2-8-14_</v>
      </c>
      <c r="C315" s="5" t="str">
        <f t="shared" si="14"/>
        <v>F2-8-14</v>
      </c>
    </row>
    <row r="316" spans="1:13" x14ac:dyDescent="0.25">
      <c r="A316" s="5" t="str">
        <f t="shared" si="12"/>
        <v>F2-8-14_</v>
      </c>
      <c r="B316" s="5" t="str">
        <f t="shared" si="13"/>
        <v>F2-8-14_</v>
      </c>
      <c r="C316" s="5" t="str">
        <f t="shared" si="14"/>
        <v>F2-8-14</v>
      </c>
    </row>
    <row r="317" spans="1:13" x14ac:dyDescent="0.25">
      <c r="A317" s="5" t="str">
        <f t="shared" si="12"/>
        <v>F2-8-14_</v>
      </c>
      <c r="B317" s="5" t="str">
        <f t="shared" si="13"/>
        <v>F2-8-14_</v>
      </c>
      <c r="C317" s="5" t="str">
        <f t="shared" si="14"/>
        <v>F2-8-14</v>
      </c>
    </row>
    <row r="318" spans="1:13" x14ac:dyDescent="0.25">
      <c r="A318" s="5" t="str">
        <f t="shared" si="12"/>
        <v>F2-8-14_</v>
      </c>
      <c r="B318" s="5" t="str">
        <f t="shared" si="13"/>
        <v>F2-8-14_</v>
      </c>
      <c r="C318" s="5" t="str">
        <f t="shared" si="14"/>
        <v>F2-8-14</v>
      </c>
      <c r="M318" s="57"/>
    </row>
    <row r="319" spans="1:13" x14ac:dyDescent="0.25">
      <c r="A319" s="5" t="str">
        <f t="shared" si="12"/>
        <v>F2-8-14_</v>
      </c>
      <c r="B319" s="5" t="str">
        <f t="shared" si="13"/>
        <v>F2-8-14_</v>
      </c>
      <c r="C319" s="5" t="str">
        <f t="shared" si="14"/>
        <v>F2-8-14</v>
      </c>
    </row>
    <row r="320" spans="1:13" x14ac:dyDescent="0.25">
      <c r="A320" s="5" t="str">
        <f t="shared" si="12"/>
        <v>F2-8-14_</v>
      </c>
      <c r="B320" s="5" t="str">
        <f t="shared" si="13"/>
        <v>F2-8-14_</v>
      </c>
      <c r="C320" s="5" t="str">
        <f t="shared" si="14"/>
        <v>F2-8-14</v>
      </c>
      <c r="I320" s="29"/>
    </row>
    <row r="321" spans="1:13" x14ac:dyDescent="0.25">
      <c r="A321" s="5" t="str">
        <f t="shared" si="12"/>
        <v>F2-8-14_</v>
      </c>
      <c r="B321" s="5" t="str">
        <f t="shared" si="13"/>
        <v>F2-8-14_</v>
      </c>
      <c r="C321" s="5" t="str">
        <f t="shared" si="14"/>
        <v>F2-8-14</v>
      </c>
    </row>
    <row r="322" spans="1:13" x14ac:dyDescent="0.25">
      <c r="A322" s="5" t="str">
        <f t="shared" si="12"/>
        <v>F2-8-14_</v>
      </c>
      <c r="B322" s="5" t="str">
        <f t="shared" si="13"/>
        <v>F2-8-14_</v>
      </c>
      <c r="C322" s="5" t="str">
        <f t="shared" si="14"/>
        <v>F2-8-14</v>
      </c>
    </row>
    <row r="323" spans="1:13" x14ac:dyDescent="0.25">
      <c r="A323" s="5" t="str">
        <f t="shared" ref="A323:A386" si="15">C323&amp;"_"&amp;E323</f>
        <v>F2-8-14_</v>
      </c>
      <c r="B323" s="5" t="str">
        <f t="shared" ref="B323:B386" si="16">C323&amp;"_"&amp;F323</f>
        <v>F2-8-14_</v>
      </c>
      <c r="C323" s="5" t="str">
        <f t="shared" ref="C323:C386" si="17">IF(D323="",C322,D323)</f>
        <v>F2-8-14</v>
      </c>
    </row>
    <row r="324" spans="1:13" x14ac:dyDescent="0.25">
      <c r="A324" s="5" t="str">
        <f t="shared" si="15"/>
        <v>F2-8-14_</v>
      </c>
      <c r="B324" s="5" t="str">
        <f t="shared" si="16"/>
        <v>F2-8-14_</v>
      </c>
      <c r="C324" s="5" t="str">
        <f t="shared" si="17"/>
        <v>F2-8-14</v>
      </c>
    </row>
    <row r="325" spans="1:13" x14ac:dyDescent="0.25">
      <c r="A325" s="5" t="str">
        <f t="shared" si="15"/>
        <v>F2-8-14_</v>
      </c>
      <c r="B325" s="5" t="str">
        <f t="shared" si="16"/>
        <v>F2-8-14_</v>
      </c>
      <c r="C325" s="5" t="str">
        <f t="shared" si="17"/>
        <v>F2-8-14</v>
      </c>
      <c r="M325" s="57"/>
    </row>
    <row r="326" spans="1:13" x14ac:dyDescent="0.25">
      <c r="A326" s="5" t="str">
        <f t="shared" si="15"/>
        <v>F2-8-14_</v>
      </c>
      <c r="B326" s="5" t="str">
        <f t="shared" si="16"/>
        <v>F2-8-14_</v>
      </c>
      <c r="C326" s="5" t="str">
        <f t="shared" si="17"/>
        <v>F2-8-14</v>
      </c>
    </row>
    <row r="327" spans="1:13" x14ac:dyDescent="0.25">
      <c r="A327" s="5" t="str">
        <f t="shared" si="15"/>
        <v>F2-8-14_</v>
      </c>
      <c r="B327" s="5" t="str">
        <f t="shared" si="16"/>
        <v>F2-8-14_</v>
      </c>
      <c r="C327" s="5" t="str">
        <f t="shared" si="17"/>
        <v>F2-8-14</v>
      </c>
      <c r="I327" s="29"/>
    </row>
    <row r="328" spans="1:13" x14ac:dyDescent="0.25">
      <c r="A328" s="5" t="str">
        <f t="shared" si="15"/>
        <v>F2-8-14_</v>
      </c>
      <c r="B328" s="5" t="str">
        <f t="shared" si="16"/>
        <v>F2-8-14_</v>
      </c>
      <c r="C328" s="5" t="str">
        <f t="shared" si="17"/>
        <v>F2-8-14</v>
      </c>
    </row>
    <row r="329" spans="1:13" x14ac:dyDescent="0.25">
      <c r="A329" s="5" t="str">
        <f t="shared" si="15"/>
        <v>F2-8-14_</v>
      </c>
      <c r="B329" s="5" t="str">
        <f t="shared" si="16"/>
        <v>F2-8-14_</v>
      </c>
      <c r="C329" s="5" t="str">
        <f t="shared" si="17"/>
        <v>F2-8-14</v>
      </c>
    </row>
    <row r="330" spans="1:13" x14ac:dyDescent="0.25">
      <c r="A330" s="5" t="str">
        <f t="shared" si="15"/>
        <v>F2-8-14_</v>
      </c>
      <c r="B330" s="5" t="str">
        <f t="shared" si="16"/>
        <v>F2-8-14_</v>
      </c>
      <c r="C330" s="5" t="str">
        <f t="shared" si="17"/>
        <v>F2-8-14</v>
      </c>
    </row>
    <row r="331" spans="1:13" x14ac:dyDescent="0.25">
      <c r="A331" s="5" t="str">
        <f t="shared" si="15"/>
        <v>F2-8-14_</v>
      </c>
      <c r="B331" s="5" t="str">
        <f t="shared" si="16"/>
        <v>F2-8-14_</v>
      </c>
      <c r="C331" s="5" t="str">
        <f t="shared" si="17"/>
        <v>F2-8-14</v>
      </c>
    </row>
    <row r="332" spans="1:13" x14ac:dyDescent="0.25">
      <c r="A332" s="5" t="str">
        <f t="shared" si="15"/>
        <v>F2-8-14_</v>
      </c>
      <c r="B332" s="5" t="str">
        <f t="shared" si="16"/>
        <v>F2-8-14_</v>
      </c>
      <c r="C332" s="5" t="str">
        <f t="shared" si="17"/>
        <v>F2-8-14</v>
      </c>
      <c r="M332" s="57"/>
    </row>
    <row r="333" spans="1:13" x14ac:dyDescent="0.25">
      <c r="A333" s="5" t="str">
        <f t="shared" si="15"/>
        <v>F2-8-14_</v>
      </c>
      <c r="B333" s="5" t="str">
        <f t="shared" si="16"/>
        <v>F2-8-14_</v>
      </c>
      <c r="C333" s="5" t="str">
        <f t="shared" si="17"/>
        <v>F2-8-14</v>
      </c>
    </row>
    <row r="334" spans="1:13" x14ac:dyDescent="0.25">
      <c r="A334" s="5" t="str">
        <f t="shared" si="15"/>
        <v>F2-8-14_</v>
      </c>
      <c r="B334" s="5" t="str">
        <f t="shared" si="16"/>
        <v>F2-8-14_</v>
      </c>
      <c r="C334" s="5" t="str">
        <f t="shared" si="17"/>
        <v>F2-8-14</v>
      </c>
      <c r="I334" s="29"/>
    </row>
    <row r="335" spans="1:13" x14ac:dyDescent="0.25">
      <c r="A335" s="5" t="str">
        <f t="shared" si="15"/>
        <v>F2-8-14_</v>
      </c>
      <c r="B335" s="5" t="str">
        <f t="shared" si="16"/>
        <v>F2-8-14_</v>
      </c>
      <c r="C335" s="5" t="str">
        <f t="shared" si="17"/>
        <v>F2-8-14</v>
      </c>
    </row>
    <row r="336" spans="1:13" x14ac:dyDescent="0.25">
      <c r="A336" s="5" t="str">
        <f t="shared" si="15"/>
        <v>F2-8-14_</v>
      </c>
      <c r="B336" s="5" t="str">
        <f t="shared" si="16"/>
        <v>F2-8-14_</v>
      </c>
      <c r="C336" s="5" t="str">
        <f t="shared" si="17"/>
        <v>F2-8-14</v>
      </c>
    </row>
    <row r="337" spans="1:13" x14ac:dyDescent="0.25">
      <c r="A337" s="5" t="str">
        <f t="shared" si="15"/>
        <v>F2-8-14_</v>
      </c>
      <c r="B337" s="5" t="str">
        <f t="shared" si="16"/>
        <v>F2-8-14_</v>
      </c>
      <c r="C337" s="5" t="str">
        <f t="shared" si="17"/>
        <v>F2-8-14</v>
      </c>
    </row>
    <row r="338" spans="1:13" x14ac:dyDescent="0.25">
      <c r="A338" s="5" t="str">
        <f t="shared" si="15"/>
        <v>F2-8-14_</v>
      </c>
      <c r="B338" s="5" t="str">
        <f t="shared" si="16"/>
        <v>F2-8-14_</v>
      </c>
      <c r="C338" s="5" t="str">
        <f t="shared" si="17"/>
        <v>F2-8-14</v>
      </c>
    </row>
    <row r="339" spans="1:13" x14ac:dyDescent="0.25">
      <c r="A339" s="5" t="str">
        <f t="shared" si="15"/>
        <v>F2-8-14_</v>
      </c>
      <c r="B339" s="5" t="str">
        <f t="shared" si="16"/>
        <v>F2-8-14_</v>
      </c>
      <c r="C339" s="5" t="str">
        <f t="shared" si="17"/>
        <v>F2-8-14</v>
      </c>
      <c r="M339" s="57"/>
    </row>
    <row r="340" spans="1:13" x14ac:dyDescent="0.25">
      <c r="A340" s="5" t="str">
        <f t="shared" si="15"/>
        <v>F2-8-14_</v>
      </c>
      <c r="B340" s="5" t="str">
        <f t="shared" si="16"/>
        <v>F2-8-14_</v>
      </c>
      <c r="C340" s="5" t="str">
        <f t="shared" si="17"/>
        <v>F2-8-14</v>
      </c>
    </row>
    <row r="341" spans="1:13" x14ac:dyDescent="0.25">
      <c r="A341" s="5" t="str">
        <f t="shared" si="15"/>
        <v>F2-8-14_</v>
      </c>
      <c r="B341" s="5" t="str">
        <f t="shared" si="16"/>
        <v>F2-8-14_</v>
      </c>
      <c r="C341" s="5" t="str">
        <f t="shared" si="17"/>
        <v>F2-8-14</v>
      </c>
      <c r="I341" s="29"/>
    </row>
    <row r="342" spans="1:13" x14ac:dyDescent="0.25">
      <c r="A342" s="5" t="str">
        <f t="shared" si="15"/>
        <v>F2-8-14_</v>
      </c>
      <c r="B342" s="5" t="str">
        <f t="shared" si="16"/>
        <v>F2-8-14_</v>
      </c>
      <c r="C342" s="5" t="str">
        <f t="shared" si="17"/>
        <v>F2-8-14</v>
      </c>
    </row>
    <row r="343" spans="1:13" x14ac:dyDescent="0.25">
      <c r="A343" s="5" t="str">
        <f t="shared" si="15"/>
        <v>F2-8-14_</v>
      </c>
      <c r="B343" s="5" t="str">
        <f t="shared" si="16"/>
        <v>F2-8-14_</v>
      </c>
      <c r="C343" s="5" t="str">
        <f t="shared" si="17"/>
        <v>F2-8-14</v>
      </c>
    </row>
    <row r="344" spans="1:13" x14ac:dyDescent="0.25">
      <c r="A344" s="5" t="str">
        <f t="shared" si="15"/>
        <v>F2-8-14_</v>
      </c>
      <c r="B344" s="5" t="str">
        <f t="shared" si="16"/>
        <v>F2-8-14_</v>
      </c>
      <c r="C344" s="5" t="str">
        <f t="shared" si="17"/>
        <v>F2-8-14</v>
      </c>
    </row>
    <row r="345" spans="1:13" x14ac:dyDescent="0.25">
      <c r="A345" s="5" t="str">
        <f t="shared" si="15"/>
        <v>F2-8-14_</v>
      </c>
      <c r="B345" s="5" t="str">
        <f t="shared" si="16"/>
        <v>F2-8-14_</v>
      </c>
      <c r="C345" s="5" t="str">
        <f t="shared" si="17"/>
        <v>F2-8-14</v>
      </c>
    </row>
    <row r="346" spans="1:13" x14ac:dyDescent="0.25">
      <c r="A346" s="5" t="str">
        <f t="shared" si="15"/>
        <v>F2-8-14_</v>
      </c>
      <c r="B346" s="5" t="str">
        <f t="shared" si="16"/>
        <v>F2-8-14_</v>
      </c>
      <c r="C346" s="5" t="str">
        <f t="shared" si="17"/>
        <v>F2-8-14</v>
      </c>
      <c r="M346" s="57"/>
    </row>
    <row r="347" spans="1:13" x14ac:dyDescent="0.25">
      <c r="A347" s="5" t="str">
        <f t="shared" si="15"/>
        <v>F2-8-14_</v>
      </c>
      <c r="B347" s="5" t="str">
        <f t="shared" si="16"/>
        <v>F2-8-14_</v>
      </c>
      <c r="C347" s="5" t="str">
        <f t="shared" si="17"/>
        <v>F2-8-14</v>
      </c>
    </row>
    <row r="348" spans="1:13" x14ac:dyDescent="0.25">
      <c r="A348" s="5" t="str">
        <f t="shared" si="15"/>
        <v>F2-8-14_</v>
      </c>
      <c r="B348" s="5" t="str">
        <f t="shared" si="16"/>
        <v>F2-8-14_</v>
      </c>
      <c r="C348" s="5" t="str">
        <f t="shared" si="17"/>
        <v>F2-8-14</v>
      </c>
    </row>
    <row r="349" spans="1:13" x14ac:dyDescent="0.25">
      <c r="A349" s="5" t="str">
        <f t="shared" si="15"/>
        <v>F2-8-14_</v>
      </c>
      <c r="B349" s="5" t="str">
        <f t="shared" si="16"/>
        <v>F2-8-14_</v>
      </c>
      <c r="C349" s="5" t="str">
        <f t="shared" si="17"/>
        <v>F2-8-14</v>
      </c>
    </row>
    <row r="350" spans="1:13" x14ac:dyDescent="0.25">
      <c r="A350" s="5" t="str">
        <f t="shared" si="15"/>
        <v>F2-8-14_</v>
      </c>
      <c r="B350" s="5" t="str">
        <f t="shared" si="16"/>
        <v>F2-8-14_</v>
      </c>
      <c r="C350" s="5" t="str">
        <f t="shared" si="17"/>
        <v>F2-8-14</v>
      </c>
    </row>
    <row r="351" spans="1:13" x14ac:dyDescent="0.25">
      <c r="A351" s="5" t="str">
        <f t="shared" si="15"/>
        <v>F2-8-14_</v>
      </c>
      <c r="B351" s="5" t="str">
        <f t="shared" si="16"/>
        <v>F2-8-14_</v>
      </c>
      <c r="C351" s="5" t="str">
        <f t="shared" si="17"/>
        <v>F2-8-14</v>
      </c>
    </row>
    <row r="352" spans="1:13" x14ac:dyDescent="0.25">
      <c r="A352" s="5" t="str">
        <f t="shared" si="15"/>
        <v>F2-8-14_</v>
      </c>
      <c r="B352" s="5" t="str">
        <f t="shared" si="16"/>
        <v>F2-8-14_</v>
      </c>
      <c r="C352" s="5" t="str">
        <f t="shared" si="17"/>
        <v>F2-8-14</v>
      </c>
    </row>
    <row r="353" spans="1:13" x14ac:dyDescent="0.25">
      <c r="A353" s="5" t="str">
        <f t="shared" si="15"/>
        <v>F2-8-14_</v>
      </c>
      <c r="B353" s="5" t="str">
        <f t="shared" si="16"/>
        <v>F2-8-14_</v>
      </c>
      <c r="C353" s="5" t="str">
        <f t="shared" si="17"/>
        <v>F2-8-14</v>
      </c>
      <c r="M353" s="57"/>
    </row>
    <row r="354" spans="1:13" x14ac:dyDescent="0.25">
      <c r="A354" s="5" t="str">
        <f t="shared" si="15"/>
        <v>F2-8-14_</v>
      </c>
      <c r="B354" s="5" t="str">
        <f t="shared" si="16"/>
        <v>F2-8-14_</v>
      </c>
      <c r="C354" s="5" t="str">
        <f t="shared" si="17"/>
        <v>F2-8-14</v>
      </c>
    </row>
    <row r="355" spans="1:13" x14ac:dyDescent="0.25">
      <c r="A355" s="5" t="str">
        <f t="shared" si="15"/>
        <v>F2-8-14_</v>
      </c>
      <c r="B355" s="5" t="str">
        <f t="shared" si="16"/>
        <v>F2-8-14_</v>
      </c>
      <c r="C355" s="5" t="str">
        <f t="shared" si="17"/>
        <v>F2-8-14</v>
      </c>
    </row>
    <row r="356" spans="1:13" x14ac:dyDescent="0.25">
      <c r="A356" s="5" t="str">
        <f t="shared" si="15"/>
        <v>F2-8-14_</v>
      </c>
      <c r="B356" s="5" t="str">
        <f t="shared" si="16"/>
        <v>F2-8-14_</v>
      </c>
      <c r="C356" s="5" t="str">
        <f t="shared" si="17"/>
        <v>F2-8-14</v>
      </c>
    </row>
    <row r="357" spans="1:13" x14ac:dyDescent="0.25">
      <c r="A357" s="5" t="str">
        <f t="shared" si="15"/>
        <v>F2-8-14_</v>
      </c>
      <c r="B357" s="5" t="str">
        <f t="shared" si="16"/>
        <v>F2-8-14_</v>
      </c>
      <c r="C357" s="5" t="str">
        <f t="shared" si="17"/>
        <v>F2-8-14</v>
      </c>
    </row>
    <row r="358" spans="1:13" x14ac:dyDescent="0.25">
      <c r="A358" s="5" t="str">
        <f t="shared" si="15"/>
        <v>F2-8-14_</v>
      </c>
      <c r="B358" s="5" t="str">
        <f t="shared" si="16"/>
        <v>F2-8-14_</v>
      </c>
      <c r="C358" s="5" t="str">
        <f t="shared" si="17"/>
        <v>F2-8-14</v>
      </c>
    </row>
    <row r="359" spans="1:13" x14ac:dyDescent="0.25">
      <c r="A359" s="5" t="str">
        <f t="shared" si="15"/>
        <v>F2-8-14_</v>
      </c>
      <c r="B359" s="5" t="str">
        <f t="shared" si="16"/>
        <v>F2-8-14_</v>
      </c>
      <c r="C359" s="5" t="str">
        <f t="shared" si="17"/>
        <v>F2-8-14</v>
      </c>
    </row>
    <row r="360" spans="1:13" x14ac:dyDescent="0.25">
      <c r="A360" s="5" t="str">
        <f t="shared" si="15"/>
        <v>F2-8-14_</v>
      </c>
      <c r="B360" s="5" t="str">
        <f t="shared" si="16"/>
        <v>F2-8-14_</v>
      </c>
      <c r="C360" s="5" t="str">
        <f t="shared" si="17"/>
        <v>F2-8-14</v>
      </c>
      <c r="M360" s="57"/>
    </row>
    <row r="361" spans="1:13" x14ac:dyDescent="0.25">
      <c r="A361" s="5" t="str">
        <f t="shared" si="15"/>
        <v>F2-8-14_</v>
      </c>
      <c r="B361" s="5" t="str">
        <f t="shared" si="16"/>
        <v>F2-8-14_</v>
      </c>
      <c r="C361" s="5" t="str">
        <f t="shared" si="17"/>
        <v>F2-8-14</v>
      </c>
    </row>
    <row r="362" spans="1:13" x14ac:dyDescent="0.25">
      <c r="A362" s="5" t="str">
        <f t="shared" si="15"/>
        <v>F2-8-14_</v>
      </c>
      <c r="B362" s="5" t="str">
        <f t="shared" si="16"/>
        <v>F2-8-14_</v>
      </c>
      <c r="C362" s="5" t="str">
        <f t="shared" si="17"/>
        <v>F2-8-14</v>
      </c>
      <c r="I362" s="29"/>
    </row>
    <row r="363" spans="1:13" x14ac:dyDescent="0.25">
      <c r="A363" s="5" t="str">
        <f t="shared" si="15"/>
        <v>F2-8-14_</v>
      </c>
      <c r="B363" s="5" t="str">
        <f t="shared" si="16"/>
        <v>F2-8-14_</v>
      </c>
      <c r="C363" s="5" t="str">
        <f t="shared" si="17"/>
        <v>F2-8-14</v>
      </c>
    </row>
    <row r="364" spans="1:13" x14ac:dyDescent="0.25">
      <c r="A364" s="5" t="str">
        <f t="shared" si="15"/>
        <v>F2-8-14_</v>
      </c>
      <c r="B364" s="5" t="str">
        <f t="shared" si="16"/>
        <v>F2-8-14_</v>
      </c>
      <c r="C364" s="5" t="str">
        <f t="shared" si="17"/>
        <v>F2-8-14</v>
      </c>
    </row>
    <row r="365" spans="1:13" x14ac:dyDescent="0.25">
      <c r="A365" s="5" t="str">
        <f t="shared" si="15"/>
        <v>F2-8-14_</v>
      </c>
      <c r="B365" s="5" t="str">
        <f t="shared" si="16"/>
        <v>F2-8-14_</v>
      </c>
      <c r="C365" s="5" t="str">
        <f t="shared" si="17"/>
        <v>F2-8-14</v>
      </c>
    </row>
    <row r="366" spans="1:13" x14ac:dyDescent="0.25">
      <c r="A366" s="5" t="str">
        <f t="shared" si="15"/>
        <v>F2-8-14_</v>
      </c>
      <c r="B366" s="5" t="str">
        <f t="shared" si="16"/>
        <v>F2-8-14_</v>
      </c>
      <c r="C366" s="5" t="str">
        <f t="shared" si="17"/>
        <v>F2-8-14</v>
      </c>
    </row>
    <row r="367" spans="1:13" x14ac:dyDescent="0.25">
      <c r="A367" s="5" t="str">
        <f t="shared" si="15"/>
        <v>F2-8-14_</v>
      </c>
      <c r="B367" s="5" t="str">
        <f t="shared" si="16"/>
        <v>F2-8-14_</v>
      </c>
      <c r="C367" s="5" t="str">
        <f t="shared" si="17"/>
        <v>F2-8-14</v>
      </c>
    </row>
    <row r="368" spans="1:13" x14ac:dyDescent="0.25">
      <c r="A368" s="5" t="str">
        <f t="shared" si="15"/>
        <v>F2-8-14_</v>
      </c>
      <c r="B368" s="5" t="str">
        <f t="shared" si="16"/>
        <v>F2-8-14_</v>
      </c>
      <c r="C368" s="5" t="str">
        <f t="shared" si="17"/>
        <v>F2-8-14</v>
      </c>
    </row>
    <row r="369" spans="1:3" x14ac:dyDescent="0.25">
      <c r="A369" s="5" t="str">
        <f t="shared" si="15"/>
        <v>F2-8-14_</v>
      </c>
      <c r="B369" s="5" t="str">
        <f t="shared" si="16"/>
        <v>F2-8-14_</v>
      </c>
      <c r="C369" s="5" t="str">
        <f t="shared" si="17"/>
        <v>F2-8-14</v>
      </c>
    </row>
    <row r="370" spans="1:3" x14ac:dyDescent="0.25">
      <c r="A370" s="5" t="str">
        <f t="shared" si="15"/>
        <v>F2-8-14_</v>
      </c>
      <c r="B370" s="5" t="str">
        <f t="shared" si="16"/>
        <v>F2-8-14_</v>
      </c>
      <c r="C370" s="5" t="str">
        <f t="shared" si="17"/>
        <v>F2-8-14</v>
      </c>
    </row>
    <row r="371" spans="1:3" x14ac:dyDescent="0.25">
      <c r="A371" s="5" t="str">
        <f t="shared" si="15"/>
        <v>F2-8-14_</v>
      </c>
      <c r="B371" s="5" t="str">
        <f t="shared" si="16"/>
        <v>F2-8-14_</v>
      </c>
      <c r="C371" s="5" t="str">
        <f t="shared" si="17"/>
        <v>F2-8-14</v>
      </c>
    </row>
    <row r="372" spans="1:3" x14ac:dyDescent="0.25">
      <c r="A372" s="5" t="str">
        <f t="shared" si="15"/>
        <v>F2-8-14_</v>
      </c>
      <c r="B372" s="5" t="str">
        <f t="shared" si="16"/>
        <v>F2-8-14_</v>
      </c>
      <c r="C372" s="5" t="str">
        <f t="shared" si="17"/>
        <v>F2-8-14</v>
      </c>
    </row>
    <row r="373" spans="1:3" x14ac:dyDescent="0.25">
      <c r="A373" s="5" t="str">
        <f t="shared" si="15"/>
        <v>F2-8-14_</v>
      </c>
      <c r="B373" s="5" t="str">
        <f t="shared" si="16"/>
        <v>F2-8-14_</v>
      </c>
      <c r="C373" s="5" t="str">
        <f t="shared" si="17"/>
        <v>F2-8-14</v>
      </c>
    </row>
    <row r="374" spans="1:3" x14ac:dyDescent="0.25">
      <c r="A374" s="5" t="str">
        <f t="shared" si="15"/>
        <v>F2-8-14_</v>
      </c>
      <c r="B374" s="5" t="str">
        <f t="shared" si="16"/>
        <v>F2-8-14_</v>
      </c>
      <c r="C374" s="5" t="str">
        <f t="shared" si="17"/>
        <v>F2-8-14</v>
      </c>
    </row>
    <row r="375" spans="1:3" x14ac:dyDescent="0.25">
      <c r="A375" s="5" t="str">
        <f t="shared" si="15"/>
        <v>F2-8-14_</v>
      </c>
      <c r="B375" s="5" t="str">
        <f t="shared" si="16"/>
        <v>F2-8-14_</v>
      </c>
      <c r="C375" s="5" t="str">
        <f t="shared" si="17"/>
        <v>F2-8-14</v>
      </c>
    </row>
    <row r="376" spans="1:3" x14ac:dyDescent="0.25">
      <c r="A376" s="5" t="str">
        <f t="shared" si="15"/>
        <v>F2-8-14_</v>
      </c>
      <c r="B376" s="5" t="str">
        <f t="shared" si="16"/>
        <v>F2-8-14_</v>
      </c>
      <c r="C376" s="5" t="str">
        <f t="shared" si="17"/>
        <v>F2-8-14</v>
      </c>
    </row>
    <row r="377" spans="1:3" x14ac:dyDescent="0.25">
      <c r="A377" s="5" t="str">
        <f t="shared" si="15"/>
        <v>F2-8-14_</v>
      </c>
      <c r="B377" s="5" t="str">
        <f t="shared" si="16"/>
        <v>F2-8-14_</v>
      </c>
      <c r="C377" s="5" t="str">
        <f t="shared" si="17"/>
        <v>F2-8-14</v>
      </c>
    </row>
    <row r="378" spans="1:3" x14ac:dyDescent="0.25">
      <c r="A378" s="5" t="str">
        <f t="shared" si="15"/>
        <v>F2-8-14_</v>
      </c>
      <c r="B378" s="5" t="str">
        <f t="shared" si="16"/>
        <v>F2-8-14_</v>
      </c>
      <c r="C378" s="5" t="str">
        <f t="shared" si="17"/>
        <v>F2-8-14</v>
      </c>
    </row>
    <row r="379" spans="1:3" x14ac:dyDescent="0.25">
      <c r="A379" s="5" t="str">
        <f t="shared" si="15"/>
        <v>F2-8-14_</v>
      </c>
      <c r="B379" s="5" t="str">
        <f t="shared" si="16"/>
        <v>F2-8-14_</v>
      </c>
      <c r="C379" s="5" t="str">
        <f t="shared" si="17"/>
        <v>F2-8-14</v>
      </c>
    </row>
    <row r="380" spans="1:3" x14ac:dyDescent="0.25">
      <c r="A380" s="5" t="str">
        <f t="shared" si="15"/>
        <v>F2-8-14_</v>
      </c>
      <c r="B380" s="5" t="str">
        <f t="shared" si="16"/>
        <v>F2-8-14_</v>
      </c>
      <c r="C380" s="5" t="str">
        <f t="shared" si="17"/>
        <v>F2-8-14</v>
      </c>
    </row>
    <row r="381" spans="1:3" x14ac:dyDescent="0.25">
      <c r="A381" s="5" t="str">
        <f t="shared" si="15"/>
        <v>F2-8-14_</v>
      </c>
      <c r="B381" s="5" t="str">
        <f t="shared" si="16"/>
        <v>F2-8-14_</v>
      </c>
      <c r="C381" s="5" t="str">
        <f t="shared" si="17"/>
        <v>F2-8-14</v>
      </c>
    </row>
    <row r="382" spans="1:3" x14ac:dyDescent="0.25">
      <c r="A382" s="5" t="str">
        <f t="shared" si="15"/>
        <v>F2-8-14_</v>
      </c>
      <c r="B382" s="5" t="str">
        <f t="shared" si="16"/>
        <v>F2-8-14_</v>
      </c>
      <c r="C382" s="5" t="str">
        <f t="shared" si="17"/>
        <v>F2-8-14</v>
      </c>
    </row>
    <row r="383" spans="1:3" x14ac:dyDescent="0.25">
      <c r="A383" s="5" t="str">
        <f t="shared" si="15"/>
        <v>F2-8-14_</v>
      </c>
      <c r="B383" s="5" t="str">
        <f t="shared" si="16"/>
        <v>F2-8-14_</v>
      </c>
      <c r="C383" s="5" t="str">
        <f t="shared" si="17"/>
        <v>F2-8-14</v>
      </c>
    </row>
    <row r="384" spans="1:3" x14ac:dyDescent="0.25">
      <c r="A384" s="5" t="str">
        <f t="shared" si="15"/>
        <v>F2-8-14_</v>
      </c>
      <c r="B384" s="5" t="str">
        <f t="shared" si="16"/>
        <v>F2-8-14_</v>
      </c>
      <c r="C384" s="5" t="str">
        <f t="shared" si="17"/>
        <v>F2-8-14</v>
      </c>
    </row>
    <row r="385" spans="1:3" x14ac:dyDescent="0.25">
      <c r="A385" s="5" t="str">
        <f t="shared" si="15"/>
        <v>F2-8-14_</v>
      </c>
      <c r="B385" s="5" t="str">
        <f t="shared" si="16"/>
        <v>F2-8-14_</v>
      </c>
      <c r="C385" s="5" t="str">
        <f t="shared" si="17"/>
        <v>F2-8-14</v>
      </c>
    </row>
    <row r="386" spans="1:3" x14ac:dyDescent="0.25">
      <c r="A386" s="5" t="str">
        <f t="shared" si="15"/>
        <v>F2-8-14_</v>
      </c>
      <c r="B386" s="5" t="str">
        <f t="shared" si="16"/>
        <v>F2-8-14_</v>
      </c>
      <c r="C386" s="5" t="str">
        <f t="shared" si="17"/>
        <v>F2-8-14</v>
      </c>
    </row>
    <row r="387" spans="1:3" x14ac:dyDescent="0.25">
      <c r="A387" s="5" t="str">
        <f t="shared" ref="A387:A450" si="18">C387&amp;"_"&amp;E387</f>
        <v>F2-8-14_</v>
      </c>
      <c r="B387" s="5" t="str">
        <f t="shared" ref="B387:B450" si="19">C387&amp;"_"&amp;F387</f>
        <v>F2-8-14_</v>
      </c>
      <c r="C387" s="5" t="str">
        <f t="shared" ref="C387:C450" si="20">IF(D387="",C386,D387)</f>
        <v>F2-8-14</v>
      </c>
    </row>
    <row r="388" spans="1:3" x14ac:dyDescent="0.25">
      <c r="A388" s="5" t="str">
        <f t="shared" si="18"/>
        <v>F2-8-14_</v>
      </c>
      <c r="B388" s="5" t="str">
        <f t="shared" si="19"/>
        <v>F2-8-14_</v>
      </c>
      <c r="C388" s="5" t="str">
        <f t="shared" si="20"/>
        <v>F2-8-14</v>
      </c>
    </row>
    <row r="389" spans="1:3" x14ac:dyDescent="0.25">
      <c r="A389" s="5" t="str">
        <f t="shared" si="18"/>
        <v>F2-8-14_</v>
      </c>
      <c r="B389" s="5" t="str">
        <f t="shared" si="19"/>
        <v>F2-8-14_</v>
      </c>
      <c r="C389" s="5" t="str">
        <f t="shared" si="20"/>
        <v>F2-8-14</v>
      </c>
    </row>
    <row r="390" spans="1:3" x14ac:dyDescent="0.25">
      <c r="A390" s="5" t="str">
        <f t="shared" si="18"/>
        <v>F2-8-14_</v>
      </c>
      <c r="B390" s="5" t="str">
        <f t="shared" si="19"/>
        <v>F2-8-14_</v>
      </c>
      <c r="C390" s="5" t="str">
        <f t="shared" si="20"/>
        <v>F2-8-14</v>
      </c>
    </row>
    <row r="391" spans="1:3" x14ac:dyDescent="0.25">
      <c r="A391" s="5" t="str">
        <f t="shared" si="18"/>
        <v>F2-8-14_</v>
      </c>
      <c r="B391" s="5" t="str">
        <f t="shared" si="19"/>
        <v>F2-8-14_</v>
      </c>
      <c r="C391" s="5" t="str">
        <f t="shared" si="20"/>
        <v>F2-8-14</v>
      </c>
    </row>
    <row r="392" spans="1:3" x14ac:dyDescent="0.25">
      <c r="A392" s="5" t="str">
        <f t="shared" si="18"/>
        <v>F2-8-14_</v>
      </c>
      <c r="B392" s="5" t="str">
        <f t="shared" si="19"/>
        <v>F2-8-14_</v>
      </c>
      <c r="C392" s="5" t="str">
        <f t="shared" si="20"/>
        <v>F2-8-14</v>
      </c>
    </row>
    <row r="393" spans="1:3" x14ac:dyDescent="0.25">
      <c r="A393" s="5" t="str">
        <f t="shared" si="18"/>
        <v>F2-8-14_</v>
      </c>
      <c r="B393" s="5" t="str">
        <f t="shared" si="19"/>
        <v>F2-8-14_</v>
      </c>
      <c r="C393" s="5" t="str">
        <f t="shared" si="20"/>
        <v>F2-8-14</v>
      </c>
    </row>
    <row r="394" spans="1:3" x14ac:dyDescent="0.25">
      <c r="A394" s="5" t="str">
        <f t="shared" si="18"/>
        <v>F2-8-14_</v>
      </c>
      <c r="B394" s="5" t="str">
        <f t="shared" si="19"/>
        <v>F2-8-14_</v>
      </c>
      <c r="C394" s="5" t="str">
        <f t="shared" si="20"/>
        <v>F2-8-14</v>
      </c>
    </row>
    <row r="395" spans="1:3" x14ac:dyDescent="0.25">
      <c r="A395" s="5" t="str">
        <f t="shared" si="18"/>
        <v>F2-8-14_</v>
      </c>
      <c r="B395" s="5" t="str">
        <f t="shared" si="19"/>
        <v>F2-8-14_</v>
      </c>
      <c r="C395" s="5" t="str">
        <f t="shared" si="20"/>
        <v>F2-8-14</v>
      </c>
    </row>
    <row r="396" spans="1:3" x14ac:dyDescent="0.25">
      <c r="A396" s="5" t="str">
        <f t="shared" si="18"/>
        <v>F2-8-14_</v>
      </c>
      <c r="B396" s="5" t="str">
        <f t="shared" si="19"/>
        <v>F2-8-14_</v>
      </c>
      <c r="C396" s="5" t="str">
        <f t="shared" si="20"/>
        <v>F2-8-14</v>
      </c>
    </row>
    <row r="397" spans="1:3" x14ac:dyDescent="0.25">
      <c r="A397" s="5" t="str">
        <f t="shared" si="18"/>
        <v>F2-8-14_</v>
      </c>
      <c r="B397" s="5" t="str">
        <f t="shared" si="19"/>
        <v>F2-8-14_</v>
      </c>
      <c r="C397" s="5" t="str">
        <f t="shared" si="20"/>
        <v>F2-8-14</v>
      </c>
    </row>
    <row r="398" spans="1:3" x14ac:dyDescent="0.25">
      <c r="A398" s="5" t="str">
        <f t="shared" si="18"/>
        <v>F2-8-14_</v>
      </c>
      <c r="B398" s="5" t="str">
        <f t="shared" si="19"/>
        <v>F2-8-14_</v>
      </c>
      <c r="C398" s="5" t="str">
        <f t="shared" si="20"/>
        <v>F2-8-14</v>
      </c>
    </row>
    <row r="399" spans="1:3" x14ac:dyDescent="0.25">
      <c r="A399" s="5" t="str">
        <f t="shared" si="18"/>
        <v>F2-8-14_</v>
      </c>
      <c r="B399" s="5" t="str">
        <f t="shared" si="19"/>
        <v>F2-8-14_</v>
      </c>
      <c r="C399" s="5" t="str">
        <f t="shared" si="20"/>
        <v>F2-8-14</v>
      </c>
    </row>
    <row r="400" spans="1:3" x14ac:dyDescent="0.25">
      <c r="A400" s="5" t="str">
        <f t="shared" si="18"/>
        <v>F2-8-14_</v>
      </c>
      <c r="B400" s="5" t="str">
        <f t="shared" si="19"/>
        <v>F2-8-14_</v>
      </c>
      <c r="C400" s="5" t="str">
        <f t="shared" si="20"/>
        <v>F2-8-14</v>
      </c>
    </row>
    <row r="401" spans="1:3" x14ac:dyDescent="0.25">
      <c r="A401" s="5" t="str">
        <f t="shared" si="18"/>
        <v>F2-8-14_</v>
      </c>
      <c r="B401" s="5" t="str">
        <f t="shared" si="19"/>
        <v>F2-8-14_</v>
      </c>
      <c r="C401" s="5" t="str">
        <f t="shared" si="20"/>
        <v>F2-8-14</v>
      </c>
    </row>
    <row r="402" spans="1:3" x14ac:dyDescent="0.25">
      <c r="A402" s="5" t="str">
        <f t="shared" si="18"/>
        <v>F2-8-14_</v>
      </c>
      <c r="B402" s="5" t="str">
        <f t="shared" si="19"/>
        <v>F2-8-14_</v>
      </c>
      <c r="C402" s="5" t="str">
        <f t="shared" si="20"/>
        <v>F2-8-14</v>
      </c>
    </row>
    <row r="403" spans="1:3" x14ac:dyDescent="0.25">
      <c r="A403" s="5" t="str">
        <f t="shared" si="18"/>
        <v>F2-8-14_</v>
      </c>
      <c r="B403" s="5" t="str">
        <f t="shared" si="19"/>
        <v>F2-8-14_</v>
      </c>
      <c r="C403" s="5" t="str">
        <f t="shared" si="20"/>
        <v>F2-8-14</v>
      </c>
    </row>
    <row r="404" spans="1:3" x14ac:dyDescent="0.25">
      <c r="A404" s="5" t="str">
        <f t="shared" si="18"/>
        <v>F2-8-14_</v>
      </c>
      <c r="B404" s="5" t="str">
        <f t="shared" si="19"/>
        <v>F2-8-14_</v>
      </c>
      <c r="C404" s="5" t="str">
        <f t="shared" si="20"/>
        <v>F2-8-14</v>
      </c>
    </row>
    <row r="405" spans="1:3" x14ac:dyDescent="0.25">
      <c r="A405" s="5" t="str">
        <f t="shared" si="18"/>
        <v>F2-8-14_</v>
      </c>
      <c r="B405" s="5" t="str">
        <f t="shared" si="19"/>
        <v>F2-8-14_</v>
      </c>
      <c r="C405" s="5" t="str">
        <f t="shared" si="20"/>
        <v>F2-8-14</v>
      </c>
    </row>
    <row r="406" spans="1:3" x14ac:dyDescent="0.25">
      <c r="A406" s="5" t="str">
        <f t="shared" si="18"/>
        <v>F2-8-14_</v>
      </c>
      <c r="B406" s="5" t="str">
        <f t="shared" si="19"/>
        <v>F2-8-14_</v>
      </c>
      <c r="C406" s="5" t="str">
        <f t="shared" si="20"/>
        <v>F2-8-14</v>
      </c>
    </row>
    <row r="407" spans="1:3" x14ac:dyDescent="0.25">
      <c r="A407" s="5" t="str">
        <f t="shared" si="18"/>
        <v>F2-8-14_</v>
      </c>
      <c r="B407" s="5" t="str">
        <f t="shared" si="19"/>
        <v>F2-8-14_</v>
      </c>
      <c r="C407" s="5" t="str">
        <f t="shared" si="20"/>
        <v>F2-8-14</v>
      </c>
    </row>
    <row r="408" spans="1:3" x14ac:dyDescent="0.25">
      <c r="A408" s="5" t="str">
        <f t="shared" si="18"/>
        <v>F2-8-14_</v>
      </c>
      <c r="B408" s="5" t="str">
        <f t="shared" si="19"/>
        <v>F2-8-14_</v>
      </c>
      <c r="C408" s="5" t="str">
        <f t="shared" si="20"/>
        <v>F2-8-14</v>
      </c>
    </row>
    <row r="409" spans="1:3" x14ac:dyDescent="0.25">
      <c r="A409" s="5" t="str">
        <f t="shared" si="18"/>
        <v>F2-8-14_</v>
      </c>
      <c r="B409" s="5" t="str">
        <f t="shared" si="19"/>
        <v>F2-8-14_</v>
      </c>
      <c r="C409" s="5" t="str">
        <f t="shared" si="20"/>
        <v>F2-8-14</v>
      </c>
    </row>
    <row r="410" spans="1:3" x14ac:dyDescent="0.25">
      <c r="A410" s="5" t="str">
        <f t="shared" si="18"/>
        <v>F2-8-14_</v>
      </c>
      <c r="B410" s="5" t="str">
        <f t="shared" si="19"/>
        <v>F2-8-14_</v>
      </c>
      <c r="C410" s="5" t="str">
        <f t="shared" si="20"/>
        <v>F2-8-14</v>
      </c>
    </row>
    <row r="411" spans="1:3" x14ac:dyDescent="0.25">
      <c r="A411" s="5" t="str">
        <f t="shared" si="18"/>
        <v>F2-8-14_</v>
      </c>
      <c r="B411" s="5" t="str">
        <f t="shared" si="19"/>
        <v>F2-8-14_</v>
      </c>
      <c r="C411" s="5" t="str">
        <f t="shared" si="20"/>
        <v>F2-8-14</v>
      </c>
    </row>
    <row r="412" spans="1:3" x14ac:dyDescent="0.25">
      <c r="A412" s="5" t="str">
        <f t="shared" si="18"/>
        <v>F2-8-14_</v>
      </c>
      <c r="B412" s="5" t="str">
        <f t="shared" si="19"/>
        <v>F2-8-14_</v>
      </c>
      <c r="C412" s="5" t="str">
        <f t="shared" si="20"/>
        <v>F2-8-14</v>
      </c>
    </row>
    <row r="413" spans="1:3" x14ac:dyDescent="0.25">
      <c r="A413" s="5" t="str">
        <f t="shared" si="18"/>
        <v>F2-8-14_</v>
      </c>
      <c r="B413" s="5" t="str">
        <f t="shared" si="19"/>
        <v>F2-8-14_</v>
      </c>
      <c r="C413" s="5" t="str">
        <f t="shared" si="20"/>
        <v>F2-8-14</v>
      </c>
    </row>
    <row r="414" spans="1:3" x14ac:dyDescent="0.25">
      <c r="A414" s="5" t="str">
        <f t="shared" si="18"/>
        <v>F2-8-14_</v>
      </c>
      <c r="B414" s="5" t="str">
        <f t="shared" si="19"/>
        <v>F2-8-14_</v>
      </c>
      <c r="C414" s="5" t="str">
        <f t="shared" si="20"/>
        <v>F2-8-14</v>
      </c>
    </row>
    <row r="415" spans="1:3" x14ac:dyDescent="0.25">
      <c r="A415" s="5" t="str">
        <f t="shared" si="18"/>
        <v>F2-8-14_</v>
      </c>
      <c r="B415" s="5" t="str">
        <f t="shared" si="19"/>
        <v>F2-8-14_</v>
      </c>
      <c r="C415" s="5" t="str">
        <f t="shared" si="20"/>
        <v>F2-8-14</v>
      </c>
    </row>
    <row r="416" spans="1:3" x14ac:dyDescent="0.25">
      <c r="A416" s="5" t="str">
        <f t="shared" si="18"/>
        <v>F2-8-14_</v>
      </c>
      <c r="B416" s="5" t="str">
        <f t="shared" si="19"/>
        <v>F2-8-14_</v>
      </c>
      <c r="C416" s="5" t="str">
        <f t="shared" si="20"/>
        <v>F2-8-14</v>
      </c>
    </row>
    <row r="417" spans="1:3" x14ac:dyDescent="0.25">
      <c r="A417" s="5" t="str">
        <f t="shared" si="18"/>
        <v>F2-8-14_</v>
      </c>
      <c r="B417" s="5" t="str">
        <f t="shared" si="19"/>
        <v>F2-8-14_</v>
      </c>
      <c r="C417" s="5" t="str">
        <f t="shared" si="20"/>
        <v>F2-8-14</v>
      </c>
    </row>
    <row r="418" spans="1:3" x14ac:dyDescent="0.25">
      <c r="A418" s="5" t="str">
        <f t="shared" si="18"/>
        <v>F2-8-14_</v>
      </c>
      <c r="B418" s="5" t="str">
        <f t="shared" si="19"/>
        <v>F2-8-14_</v>
      </c>
      <c r="C418" s="5" t="str">
        <f t="shared" si="20"/>
        <v>F2-8-14</v>
      </c>
    </row>
    <row r="419" spans="1:3" x14ac:dyDescent="0.25">
      <c r="A419" s="5" t="str">
        <f t="shared" si="18"/>
        <v>F2-8-14_</v>
      </c>
      <c r="B419" s="5" t="str">
        <f t="shared" si="19"/>
        <v>F2-8-14_</v>
      </c>
      <c r="C419" s="5" t="str">
        <f t="shared" si="20"/>
        <v>F2-8-14</v>
      </c>
    </row>
    <row r="420" spans="1:3" x14ac:dyDescent="0.25">
      <c r="A420" s="5" t="str">
        <f t="shared" si="18"/>
        <v>F2-8-14_</v>
      </c>
      <c r="B420" s="5" t="str">
        <f t="shared" si="19"/>
        <v>F2-8-14_</v>
      </c>
      <c r="C420" s="5" t="str">
        <f t="shared" si="20"/>
        <v>F2-8-14</v>
      </c>
    </row>
    <row r="421" spans="1:3" x14ac:dyDescent="0.25">
      <c r="A421" s="5" t="str">
        <f t="shared" si="18"/>
        <v>F2-8-14_</v>
      </c>
      <c r="B421" s="5" t="str">
        <f t="shared" si="19"/>
        <v>F2-8-14_</v>
      </c>
      <c r="C421" s="5" t="str">
        <f t="shared" si="20"/>
        <v>F2-8-14</v>
      </c>
    </row>
    <row r="422" spans="1:3" x14ac:dyDescent="0.25">
      <c r="A422" s="5" t="str">
        <f t="shared" si="18"/>
        <v>F2-8-14_</v>
      </c>
      <c r="B422" s="5" t="str">
        <f t="shared" si="19"/>
        <v>F2-8-14_</v>
      </c>
      <c r="C422" s="5" t="str">
        <f t="shared" si="20"/>
        <v>F2-8-14</v>
      </c>
    </row>
    <row r="423" spans="1:3" x14ac:dyDescent="0.25">
      <c r="A423" s="5" t="str">
        <f t="shared" si="18"/>
        <v>F2-8-14_</v>
      </c>
      <c r="B423" s="5" t="str">
        <f t="shared" si="19"/>
        <v>F2-8-14_</v>
      </c>
      <c r="C423" s="5" t="str">
        <f t="shared" si="20"/>
        <v>F2-8-14</v>
      </c>
    </row>
    <row r="424" spans="1:3" x14ac:dyDescent="0.25">
      <c r="A424" s="5" t="str">
        <f t="shared" si="18"/>
        <v>F2-8-14_</v>
      </c>
      <c r="B424" s="5" t="str">
        <f t="shared" si="19"/>
        <v>F2-8-14_</v>
      </c>
      <c r="C424" s="5" t="str">
        <f t="shared" si="20"/>
        <v>F2-8-14</v>
      </c>
    </row>
    <row r="425" spans="1:3" x14ac:dyDescent="0.25">
      <c r="A425" s="5" t="str">
        <f t="shared" si="18"/>
        <v>F2-8-14_</v>
      </c>
      <c r="B425" s="5" t="str">
        <f t="shared" si="19"/>
        <v>F2-8-14_</v>
      </c>
      <c r="C425" s="5" t="str">
        <f t="shared" si="20"/>
        <v>F2-8-14</v>
      </c>
    </row>
    <row r="426" spans="1:3" x14ac:dyDescent="0.25">
      <c r="A426" s="5" t="str">
        <f t="shared" si="18"/>
        <v>F2-8-14_</v>
      </c>
      <c r="B426" s="5" t="str">
        <f t="shared" si="19"/>
        <v>F2-8-14_</v>
      </c>
      <c r="C426" s="5" t="str">
        <f t="shared" si="20"/>
        <v>F2-8-14</v>
      </c>
    </row>
    <row r="427" spans="1:3" x14ac:dyDescent="0.25">
      <c r="A427" s="5" t="str">
        <f t="shared" si="18"/>
        <v>F2-8-14_</v>
      </c>
      <c r="B427" s="5" t="str">
        <f t="shared" si="19"/>
        <v>F2-8-14_</v>
      </c>
      <c r="C427" s="5" t="str">
        <f t="shared" si="20"/>
        <v>F2-8-14</v>
      </c>
    </row>
    <row r="428" spans="1:3" x14ac:dyDescent="0.25">
      <c r="A428" s="5" t="str">
        <f t="shared" si="18"/>
        <v>F2-8-14_</v>
      </c>
      <c r="B428" s="5" t="str">
        <f t="shared" si="19"/>
        <v>F2-8-14_</v>
      </c>
      <c r="C428" s="5" t="str">
        <f t="shared" si="20"/>
        <v>F2-8-14</v>
      </c>
    </row>
    <row r="429" spans="1:3" x14ac:dyDescent="0.25">
      <c r="A429" s="5" t="str">
        <f t="shared" si="18"/>
        <v>F2-8-14_</v>
      </c>
      <c r="B429" s="5" t="str">
        <f t="shared" si="19"/>
        <v>F2-8-14_</v>
      </c>
      <c r="C429" s="5" t="str">
        <f t="shared" si="20"/>
        <v>F2-8-14</v>
      </c>
    </row>
    <row r="430" spans="1:3" x14ac:dyDescent="0.25">
      <c r="A430" s="5" t="str">
        <f t="shared" si="18"/>
        <v>F2-8-14_</v>
      </c>
      <c r="B430" s="5" t="str">
        <f t="shared" si="19"/>
        <v>F2-8-14_</v>
      </c>
      <c r="C430" s="5" t="str">
        <f t="shared" si="20"/>
        <v>F2-8-14</v>
      </c>
    </row>
    <row r="431" spans="1:3" x14ac:dyDescent="0.25">
      <c r="A431" s="5" t="str">
        <f t="shared" si="18"/>
        <v>F2-8-14_</v>
      </c>
      <c r="B431" s="5" t="str">
        <f t="shared" si="19"/>
        <v>F2-8-14_</v>
      </c>
      <c r="C431" s="5" t="str">
        <f t="shared" si="20"/>
        <v>F2-8-14</v>
      </c>
    </row>
    <row r="432" spans="1:3" x14ac:dyDescent="0.25">
      <c r="A432" s="5" t="str">
        <f t="shared" si="18"/>
        <v>F2-8-14_</v>
      </c>
      <c r="B432" s="5" t="str">
        <f t="shared" si="19"/>
        <v>F2-8-14_</v>
      </c>
      <c r="C432" s="5" t="str">
        <f t="shared" si="20"/>
        <v>F2-8-14</v>
      </c>
    </row>
    <row r="433" spans="1:3" x14ac:dyDescent="0.25">
      <c r="A433" s="5" t="str">
        <f t="shared" si="18"/>
        <v>F2-8-14_</v>
      </c>
      <c r="B433" s="5" t="str">
        <f t="shared" si="19"/>
        <v>F2-8-14_</v>
      </c>
      <c r="C433" s="5" t="str">
        <f t="shared" si="20"/>
        <v>F2-8-14</v>
      </c>
    </row>
    <row r="434" spans="1:3" x14ac:dyDescent="0.25">
      <c r="A434" s="5" t="str">
        <f t="shared" si="18"/>
        <v>F2-8-14_</v>
      </c>
      <c r="B434" s="5" t="str">
        <f t="shared" si="19"/>
        <v>F2-8-14_</v>
      </c>
      <c r="C434" s="5" t="str">
        <f t="shared" si="20"/>
        <v>F2-8-14</v>
      </c>
    </row>
    <row r="435" spans="1:3" x14ac:dyDescent="0.25">
      <c r="A435" s="5" t="str">
        <f t="shared" si="18"/>
        <v>F2-8-14_</v>
      </c>
      <c r="B435" s="5" t="str">
        <f t="shared" si="19"/>
        <v>F2-8-14_</v>
      </c>
      <c r="C435" s="5" t="str">
        <f t="shared" si="20"/>
        <v>F2-8-14</v>
      </c>
    </row>
    <row r="436" spans="1:3" x14ac:dyDescent="0.25">
      <c r="A436" s="5" t="str">
        <f t="shared" si="18"/>
        <v>F2-8-14_</v>
      </c>
      <c r="B436" s="5" t="str">
        <f t="shared" si="19"/>
        <v>F2-8-14_</v>
      </c>
      <c r="C436" s="5" t="str">
        <f t="shared" si="20"/>
        <v>F2-8-14</v>
      </c>
    </row>
    <row r="437" spans="1:3" x14ac:dyDescent="0.25">
      <c r="A437" s="5" t="str">
        <f t="shared" si="18"/>
        <v>F2-8-14_</v>
      </c>
      <c r="B437" s="5" t="str">
        <f t="shared" si="19"/>
        <v>F2-8-14_</v>
      </c>
      <c r="C437" s="5" t="str">
        <f t="shared" si="20"/>
        <v>F2-8-14</v>
      </c>
    </row>
    <row r="438" spans="1:3" x14ac:dyDescent="0.25">
      <c r="A438" s="5" t="str">
        <f t="shared" si="18"/>
        <v>F2-8-14_</v>
      </c>
      <c r="B438" s="5" t="str">
        <f t="shared" si="19"/>
        <v>F2-8-14_</v>
      </c>
      <c r="C438" s="5" t="str">
        <f t="shared" si="20"/>
        <v>F2-8-14</v>
      </c>
    </row>
    <row r="439" spans="1:3" x14ac:dyDescent="0.25">
      <c r="A439" s="5" t="str">
        <f t="shared" si="18"/>
        <v>F2-8-14_</v>
      </c>
      <c r="B439" s="5" t="str">
        <f t="shared" si="19"/>
        <v>F2-8-14_</v>
      </c>
      <c r="C439" s="5" t="str">
        <f t="shared" si="20"/>
        <v>F2-8-14</v>
      </c>
    </row>
    <row r="440" spans="1:3" x14ac:dyDescent="0.25">
      <c r="A440" s="5" t="str">
        <f t="shared" si="18"/>
        <v>F2-8-14_</v>
      </c>
      <c r="B440" s="5" t="str">
        <f t="shared" si="19"/>
        <v>F2-8-14_</v>
      </c>
      <c r="C440" s="5" t="str">
        <f t="shared" si="20"/>
        <v>F2-8-14</v>
      </c>
    </row>
    <row r="441" spans="1:3" x14ac:dyDescent="0.25">
      <c r="A441" s="5" t="str">
        <f t="shared" si="18"/>
        <v>F2-8-14_</v>
      </c>
      <c r="B441" s="5" t="str">
        <f t="shared" si="19"/>
        <v>F2-8-14_</v>
      </c>
      <c r="C441" s="5" t="str">
        <f t="shared" si="20"/>
        <v>F2-8-14</v>
      </c>
    </row>
    <row r="442" spans="1:3" x14ac:dyDescent="0.25">
      <c r="A442" s="5" t="str">
        <f t="shared" si="18"/>
        <v>F2-8-14_</v>
      </c>
      <c r="B442" s="5" t="str">
        <f t="shared" si="19"/>
        <v>F2-8-14_</v>
      </c>
      <c r="C442" s="5" t="str">
        <f t="shared" si="20"/>
        <v>F2-8-14</v>
      </c>
    </row>
    <row r="443" spans="1:3" x14ac:dyDescent="0.25">
      <c r="A443" s="5" t="str">
        <f t="shared" si="18"/>
        <v>F2-8-14_</v>
      </c>
      <c r="B443" s="5" t="str">
        <f t="shared" si="19"/>
        <v>F2-8-14_</v>
      </c>
      <c r="C443" s="5" t="str">
        <f t="shared" si="20"/>
        <v>F2-8-14</v>
      </c>
    </row>
    <row r="444" spans="1:3" x14ac:dyDescent="0.25">
      <c r="A444" s="5" t="str">
        <f t="shared" si="18"/>
        <v>F2-8-14_</v>
      </c>
      <c r="B444" s="5" t="str">
        <f t="shared" si="19"/>
        <v>F2-8-14_</v>
      </c>
      <c r="C444" s="5" t="str">
        <f t="shared" si="20"/>
        <v>F2-8-14</v>
      </c>
    </row>
    <row r="445" spans="1:3" x14ac:dyDescent="0.25">
      <c r="A445" s="5" t="str">
        <f t="shared" si="18"/>
        <v>F2-8-14_</v>
      </c>
      <c r="B445" s="5" t="str">
        <f t="shared" si="19"/>
        <v>F2-8-14_</v>
      </c>
      <c r="C445" s="5" t="str">
        <f t="shared" si="20"/>
        <v>F2-8-14</v>
      </c>
    </row>
    <row r="446" spans="1:3" x14ac:dyDescent="0.25">
      <c r="A446" s="5" t="str">
        <f t="shared" si="18"/>
        <v>F2-8-14_</v>
      </c>
      <c r="B446" s="5" t="str">
        <f t="shared" si="19"/>
        <v>F2-8-14_</v>
      </c>
      <c r="C446" s="5" t="str">
        <f t="shared" si="20"/>
        <v>F2-8-14</v>
      </c>
    </row>
    <row r="447" spans="1:3" x14ac:dyDescent="0.25">
      <c r="A447" s="5" t="str">
        <f t="shared" si="18"/>
        <v>F2-8-14_</v>
      </c>
      <c r="B447" s="5" t="str">
        <f t="shared" si="19"/>
        <v>F2-8-14_</v>
      </c>
      <c r="C447" s="5" t="str">
        <f t="shared" si="20"/>
        <v>F2-8-14</v>
      </c>
    </row>
    <row r="448" spans="1:3" x14ac:dyDescent="0.25">
      <c r="A448" s="5" t="str">
        <f t="shared" si="18"/>
        <v>F2-8-14_</v>
      </c>
      <c r="B448" s="5" t="str">
        <f t="shared" si="19"/>
        <v>F2-8-14_</v>
      </c>
      <c r="C448" s="5" t="str">
        <f t="shared" si="20"/>
        <v>F2-8-14</v>
      </c>
    </row>
    <row r="449" spans="1:3" x14ac:dyDescent="0.25">
      <c r="A449" s="5" t="str">
        <f t="shared" si="18"/>
        <v>F2-8-14_</v>
      </c>
      <c r="B449" s="5" t="str">
        <f t="shared" si="19"/>
        <v>F2-8-14_</v>
      </c>
      <c r="C449" s="5" t="str">
        <f t="shared" si="20"/>
        <v>F2-8-14</v>
      </c>
    </row>
    <row r="450" spans="1:3" x14ac:dyDescent="0.25">
      <c r="A450" s="5" t="str">
        <f t="shared" si="18"/>
        <v>F2-8-14_</v>
      </c>
      <c r="B450" s="5" t="str">
        <f t="shared" si="19"/>
        <v>F2-8-14_</v>
      </c>
      <c r="C450" s="5" t="str">
        <f t="shared" si="20"/>
        <v>F2-8-14</v>
      </c>
    </row>
    <row r="451" spans="1:3" x14ac:dyDescent="0.25">
      <c r="A451" s="5" t="str">
        <f t="shared" ref="A451:A514" si="21">C451&amp;"_"&amp;E451</f>
        <v>F2-8-14_</v>
      </c>
      <c r="B451" s="5" t="str">
        <f t="shared" ref="B451:B514" si="22">C451&amp;"_"&amp;F451</f>
        <v>F2-8-14_</v>
      </c>
      <c r="C451" s="5" t="str">
        <f t="shared" ref="C451:C514" si="23">IF(D451="",C450,D451)</f>
        <v>F2-8-14</v>
      </c>
    </row>
    <row r="452" spans="1:3" x14ac:dyDescent="0.25">
      <c r="A452" s="5" t="str">
        <f t="shared" si="21"/>
        <v>F2-8-14_</v>
      </c>
      <c r="B452" s="5" t="str">
        <f t="shared" si="22"/>
        <v>F2-8-14_</v>
      </c>
      <c r="C452" s="5" t="str">
        <f t="shared" si="23"/>
        <v>F2-8-14</v>
      </c>
    </row>
    <row r="453" spans="1:3" x14ac:dyDescent="0.25">
      <c r="A453" s="5" t="str">
        <f t="shared" si="21"/>
        <v>F2-8-14_</v>
      </c>
      <c r="B453" s="5" t="str">
        <f t="shared" si="22"/>
        <v>F2-8-14_</v>
      </c>
      <c r="C453" s="5" t="str">
        <f t="shared" si="23"/>
        <v>F2-8-14</v>
      </c>
    </row>
    <row r="454" spans="1:3" x14ac:dyDescent="0.25">
      <c r="A454" s="5" t="str">
        <f t="shared" si="21"/>
        <v>F2-8-14_</v>
      </c>
      <c r="B454" s="5" t="str">
        <f t="shared" si="22"/>
        <v>F2-8-14_</v>
      </c>
      <c r="C454" s="5" t="str">
        <f t="shared" si="23"/>
        <v>F2-8-14</v>
      </c>
    </row>
    <row r="455" spans="1:3" x14ac:dyDescent="0.25">
      <c r="A455" s="5" t="str">
        <f t="shared" si="21"/>
        <v>F2-8-14_</v>
      </c>
      <c r="B455" s="5" t="str">
        <f t="shared" si="22"/>
        <v>F2-8-14_</v>
      </c>
      <c r="C455" s="5" t="str">
        <f t="shared" si="23"/>
        <v>F2-8-14</v>
      </c>
    </row>
    <row r="456" spans="1:3" x14ac:dyDescent="0.25">
      <c r="A456" s="5" t="str">
        <f t="shared" si="21"/>
        <v>F2-8-14_</v>
      </c>
      <c r="B456" s="5" t="str">
        <f t="shared" si="22"/>
        <v>F2-8-14_</v>
      </c>
      <c r="C456" s="5" t="str">
        <f t="shared" si="23"/>
        <v>F2-8-14</v>
      </c>
    </row>
    <row r="457" spans="1:3" x14ac:dyDescent="0.25">
      <c r="A457" s="5" t="str">
        <f t="shared" si="21"/>
        <v>F2-8-14_</v>
      </c>
      <c r="B457" s="5" t="str">
        <f t="shared" si="22"/>
        <v>F2-8-14_</v>
      </c>
      <c r="C457" s="5" t="str">
        <f t="shared" si="23"/>
        <v>F2-8-14</v>
      </c>
    </row>
    <row r="458" spans="1:3" x14ac:dyDescent="0.25">
      <c r="A458" s="5" t="str">
        <f t="shared" si="21"/>
        <v>F2-8-14_</v>
      </c>
      <c r="B458" s="5" t="str">
        <f t="shared" si="22"/>
        <v>F2-8-14_</v>
      </c>
      <c r="C458" s="5" t="str">
        <f t="shared" si="23"/>
        <v>F2-8-14</v>
      </c>
    </row>
    <row r="459" spans="1:3" x14ac:dyDescent="0.25">
      <c r="A459" s="5" t="str">
        <f t="shared" si="21"/>
        <v>F2-8-14_</v>
      </c>
      <c r="B459" s="5" t="str">
        <f t="shared" si="22"/>
        <v>F2-8-14_</v>
      </c>
      <c r="C459" s="5" t="str">
        <f t="shared" si="23"/>
        <v>F2-8-14</v>
      </c>
    </row>
    <row r="460" spans="1:3" x14ac:dyDescent="0.25">
      <c r="A460" s="5" t="str">
        <f t="shared" si="21"/>
        <v>F2-8-14_</v>
      </c>
      <c r="B460" s="5" t="str">
        <f t="shared" si="22"/>
        <v>F2-8-14_</v>
      </c>
      <c r="C460" s="5" t="str">
        <f t="shared" si="23"/>
        <v>F2-8-14</v>
      </c>
    </row>
    <row r="461" spans="1:3" x14ac:dyDescent="0.25">
      <c r="A461" s="5" t="str">
        <f t="shared" si="21"/>
        <v>F2-8-14_</v>
      </c>
      <c r="B461" s="5" t="str">
        <f t="shared" si="22"/>
        <v>F2-8-14_</v>
      </c>
      <c r="C461" s="5" t="str">
        <f t="shared" si="23"/>
        <v>F2-8-14</v>
      </c>
    </row>
    <row r="462" spans="1:3" x14ac:dyDescent="0.25">
      <c r="A462" s="5" t="str">
        <f t="shared" si="21"/>
        <v>F2-8-14_</v>
      </c>
      <c r="B462" s="5" t="str">
        <f t="shared" si="22"/>
        <v>F2-8-14_</v>
      </c>
      <c r="C462" s="5" t="str">
        <f t="shared" si="23"/>
        <v>F2-8-14</v>
      </c>
    </row>
    <row r="463" spans="1:3" x14ac:dyDescent="0.25">
      <c r="A463" s="5" t="str">
        <f t="shared" si="21"/>
        <v>F2-8-14_</v>
      </c>
      <c r="B463" s="5" t="str">
        <f t="shared" si="22"/>
        <v>F2-8-14_</v>
      </c>
      <c r="C463" s="5" t="str">
        <f t="shared" si="23"/>
        <v>F2-8-14</v>
      </c>
    </row>
    <row r="464" spans="1:3" x14ac:dyDescent="0.25">
      <c r="A464" s="5" t="str">
        <f t="shared" si="21"/>
        <v>F2-8-14_</v>
      </c>
      <c r="B464" s="5" t="str">
        <f t="shared" si="22"/>
        <v>F2-8-14_</v>
      </c>
      <c r="C464" s="5" t="str">
        <f t="shared" si="23"/>
        <v>F2-8-14</v>
      </c>
    </row>
    <row r="465" spans="1:3" x14ac:dyDescent="0.25">
      <c r="A465" s="5" t="str">
        <f t="shared" si="21"/>
        <v>F2-8-14_</v>
      </c>
      <c r="B465" s="5" t="str">
        <f t="shared" si="22"/>
        <v>F2-8-14_</v>
      </c>
      <c r="C465" s="5" t="str">
        <f t="shared" si="23"/>
        <v>F2-8-14</v>
      </c>
    </row>
    <row r="466" spans="1:3" x14ac:dyDescent="0.25">
      <c r="A466" s="5" t="str">
        <f t="shared" si="21"/>
        <v>F2-8-14_</v>
      </c>
      <c r="B466" s="5" t="str">
        <f t="shared" si="22"/>
        <v>F2-8-14_</v>
      </c>
      <c r="C466" s="5" t="str">
        <f t="shared" si="23"/>
        <v>F2-8-14</v>
      </c>
    </row>
    <row r="467" spans="1:3" x14ac:dyDescent="0.25">
      <c r="A467" s="5" t="str">
        <f t="shared" si="21"/>
        <v>F2-8-14_</v>
      </c>
      <c r="B467" s="5" t="str">
        <f t="shared" si="22"/>
        <v>F2-8-14_</v>
      </c>
      <c r="C467" s="5" t="str">
        <f t="shared" si="23"/>
        <v>F2-8-14</v>
      </c>
    </row>
    <row r="468" spans="1:3" x14ac:dyDescent="0.25">
      <c r="A468" s="5" t="str">
        <f t="shared" si="21"/>
        <v>F2-8-14_</v>
      </c>
      <c r="B468" s="5" t="str">
        <f t="shared" si="22"/>
        <v>F2-8-14_</v>
      </c>
      <c r="C468" s="5" t="str">
        <f t="shared" si="23"/>
        <v>F2-8-14</v>
      </c>
    </row>
    <row r="469" spans="1:3" x14ac:dyDescent="0.25">
      <c r="A469" s="5" t="str">
        <f t="shared" si="21"/>
        <v>F2-8-14_</v>
      </c>
      <c r="B469" s="5" t="str">
        <f t="shared" si="22"/>
        <v>F2-8-14_</v>
      </c>
      <c r="C469" s="5" t="str">
        <f t="shared" si="23"/>
        <v>F2-8-14</v>
      </c>
    </row>
    <row r="470" spans="1:3" x14ac:dyDescent="0.25">
      <c r="A470" s="5" t="str">
        <f t="shared" si="21"/>
        <v>F2-8-14_</v>
      </c>
      <c r="B470" s="5" t="str">
        <f t="shared" si="22"/>
        <v>F2-8-14_</v>
      </c>
      <c r="C470" s="5" t="str">
        <f t="shared" si="23"/>
        <v>F2-8-14</v>
      </c>
    </row>
    <row r="471" spans="1:3" x14ac:dyDescent="0.25">
      <c r="A471" s="5" t="str">
        <f t="shared" si="21"/>
        <v>F2-8-14_</v>
      </c>
      <c r="B471" s="5" t="str">
        <f t="shared" si="22"/>
        <v>F2-8-14_</v>
      </c>
      <c r="C471" s="5" t="str">
        <f t="shared" si="23"/>
        <v>F2-8-14</v>
      </c>
    </row>
    <row r="472" spans="1:3" x14ac:dyDescent="0.25">
      <c r="A472" s="5" t="str">
        <f t="shared" si="21"/>
        <v>F2-8-14_</v>
      </c>
      <c r="B472" s="5" t="str">
        <f t="shared" si="22"/>
        <v>F2-8-14_</v>
      </c>
      <c r="C472" s="5" t="str">
        <f t="shared" si="23"/>
        <v>F2-8-14</v>
      </c>
    </row>
    <row r="473" spans="1:3" x14ac:dyDescent="0.25">
      <c r="A473" s="5" t="str">
        <f t="shared" si="21"/>
        <v>F2-8-14_</v>
      </c>
      <c r="B473" s="5" t="str">
        <f t="shared" si="22"/>
        <v>F2-8-14_</v>
      </c>
      <c r="C473" s="5" t="str">
        <f t="shared" si="23"/>
        <v>F2-8-14</v>
      </c>
    </row>
    <row r="474" spans="1:3" x14ac:dyDescent="0.25">
      <c r="A474" s="5" t="str">
        <f t="shared" si="21"/>
        <v>F2-8-14_</v>
      </c>
      <c r="B474" s="5" t="str">
        <f t="shared" si="22"/>
        <v>F2-8-14_</v>
      </c>
      <c r="C474" s="5" t="str">
        <f t="shared" si="23"/>
        <v>F2-8-14</v>
      </c>
    </row>
    <row r="475" spans="1:3" x14ac:dyDescent="0.25">
      <c r="A475" s="5" t="str">
        <f t="shared" si="21"/>
        <v>F2-8-14_</v>
      </c>
      <c r="B475" s="5" t="str">
        <f t="shared" si="22"/>
        <v>F2-8-14_</v>
      </c>
      <c r="C475" s="5" t="str">
        <f t="shared" si="23"/>
        <v>F2-8-14</v>
      </c>
    </row>
    <row r="476" spans="1:3" x14ac:dyDescent="0.25">
      <c r="A476" s="5" t="str">
        <f t="shared" si="21"/>
        <v>F2-8-14_</v>
      </c>
      <c r="B476" s="5" t="str">
        <f t="shared" si="22"/>
        <v>F2-8-14_</v>
      </c>
      <c r="C476" s="5" t="str">
        <f t="shared" si="23"/>
        <v>F2-8-14</v>
      </c>
    </row>
    <row r="477" spans="1:3" x14ac:dyDescent="0.25">
      <c r="A477" s="5" t="str">
        <f t="shared" si="21"/>
        <v>F2-8-14_</v>
      </c>
      <c r="B477" s="5" t="str">
        <f t="shared" si="22"/>
        <v>F2-8-14_</v>
      </c>
      <c r="C477" s="5" t="str">
        <f t="shared" si="23"/>
        <v>F2-8-14</v>
      </c>
    </row>
    <row r="478" spans="1:3" x14ac:dyDescent="0.25">
      <c r="A478" s="5" t="str">
        <f t="shared" si="21"/>
        <v>F2-8-14_</v>
      </c>
      <c r="B478" s="5" t="str">
        <f t="shared" si="22"/>
        <v>F2-8-14_</v>
      </c>
      <c r="C478" s="5" t="str">
        <f t="shared" si="23"/>
        <v>F2-8-14</v>
      </c>
    </row>
    <row r="479" spans="1:3" x14ac:dyDescent="0.25">
      <c r="A479" s="5" t="str">
        <f t="shared" si="21"/>
        <v>F2-8-14_</v>
      </c>
      <c r="B479" s="5" t="str">
        <f t="shared" si="22"/>
        <v>F2-8-14_</v>
      </c>
      <c r="C479" s="5" t="str">
        <f t="shared" si="23"/>
        <v>F2-8-14</v>
      </c>
    </row>
    <row r="480" spans="1:3" x14ac:dyDescent="0.25">
      <c r="A480" s="5" t="str">
        <f t="shared" si="21"/>
        <v>F2-8-14_</v>
      </c>
      <c r="B480" s="5" t="str">
        <f t="shared" si="22"/>
        <v>F2-8-14_</v>
      </c>
      <c r="C480" s="5" t="str">
        <f t="shared" si="23"/>
        <v>F2-8-14</v>
      </c>
    </row>
    <row r="481" spans="1:3" x14ac:dyDescent="0.25">
      <c r="A481" s="5" t="str">
        <f t="shared" si="21"/>
        <v>F2-8-14_</v>
      </c>
      <c r="B481" s="5" t="str">
        <f t="shared" si="22"/>
        <v>F2-8-14_</v>
      </c>
      <c r="C481" s="5" t="str">
        <f t="shared" si="23"/>
        <v>F2-8-14</v>
      </c>
    </row>
    <row r="482" spans="1:3" x14ac:dyDescent="0.25">
      <c r="A482" s="5" t="str">
        <f t="shared" si="21"/>
        <v>F2-8-14_</v>
      </c>
      <c r="B482" s="5" t="str">
        <f t="shared" si="22"/>
        <v>F2-8-14_</v>
      </c>
      <c r="C482" s="5" t="str">
        <f t="shared" si="23"/>
        <v>F2-8-14</v>
      </c>
    </row>
    <row r="483" spans="1:3" x14ac:dyDescent="0.25">
      <c r="A483" s="5" t="str">
        <f t="shared" si="21"/>
        <v>F2-8-14_</v>
      </c>
      <c r="B483" s="5" t="str">
        <f t="shared" si="22"/>
        <v>F2-8-14_</v>
      </c>
      <c r="C483" s="5" t="str">
        <f t="shared" si="23"/>
        <v>F2-8-14</v>
      </c>
    </row>
    <row r="484" spans="1:3" x14ac:dyDescent="0.25">
      <c r="A484" s="5" t="str">
        <f t="shared" si="21"/>
        <v>F2-8-14_</v>
      </c>
      <c r="B484" s="5" t="str">
        <f t="shared" si="22"/>
        <v>F2-8-14_</v>
      </c>
      <c r="C484" s="5" t="str">
        <f t="shared" si="23"/>
        <v>F2-8-14</v>
      </c>
    </row>
    <row r="485" spans="1:3" x14ac:dyDescent="0.25">
      <c r="A485" s="5" t="str">
        <f t="shared" si="21"/>
        <v>F2-8-14_</v>
      </c>
      <c r="B485" s="5" t="str">
        <f t="shared" si="22"/>
        <v>F2-8-14_</v>
      </c>
      <c r="C485" s="5" t="str">
        <f t="shared" si="23"/>
        <v>F2-8-14</v>
      </c>
    </row>
    <row r="486" spans="1:3" x14ac:dyDescent="0.25">
      <c r="A486" s="5" t="str">
        <f t="shared" si="21"/>
        <v>F2-8-14_</v>
      </c>
      <c r="B486" s="5" t="str">
        <f t="shared" si="22"/>
        <v>F2-8-14_</v>
      </c>
      <c r="C486" s="5" t="str">
        <f t="shared" si="23"/>
        <v>F2-8-14</v>
      </c>
    </row>
    <row r="487" spans="1:3" x14ac:dyDescent="0.25">
      <c r="A487" s="5" t="str">
        <f t="shared" si="21"/>
        <v>F2-8-14_</v>
      </c>
      <c r="B487" s="5" t="str">
        <f t="shared" si="22"/>
        <v>F2-8-14_</v>
      </c>
      <c r="C487" s="5" t="str">
        <f t="shared" si="23"/>
        <v>F2-8-14</v>
      </c>
    </row>
    <row r="488" spans="1:3" x14ac:dyDescent="0.25">
      <c r="A488" s="5" t="str">
        <f t="shared" si="21"/>
        <v>F2-8-14_</v>
      </c>
      <c r="B488" s="5" t="str">
        <f t="shared" si="22"/>
        <v>F2-8-14_</v>
      </c>
      <c r="C488" s="5" t="str">
        <f t="shared" si="23"/>
        <v>F2-8-14</v>
      </c>
    </row>
    <row r="489" spans="1:3" x14ac:dyDescent="0.25">
      <c r="A489" s="5" t="str">
        <f t="shared" si="21"/>
        <v>F2-8-14_</v>
      </c>
      <c r="B489" s="5" t="str">
        <f t="shared" si="22"/>
        <v>F2-8-14_</v>
      </c>
      <c r="C489" s="5" t="str">
        <f t="shared" si="23"/>
        <v>F2-8-14</v>
      </c>
    </row>
    <row r="490" spans="1:3" x14ac:dyDescent="0.25">
      <c r="A490" s="5" t="str">
        <f t="shared" si="21"/>
        <v>F2-8-14_</v>
      </c>
      <c r="B490" s="5" t="str">
        <f t="shared" si="22"/>
        <v>F2-8-14_</v>
      </c>
      <c r="C490" s="5" t="str">
        <f t="shared" si="23"/>
        <v>F2-8-14</v>
      </c>
    </row>
    <row r="491" spans="1:3" x14ac:dyDescent="0.25">
      <c r="A491" s="5" t="str">
        <f t="shared" si="21"/>
        <v>F2-8-14_</v>
      </c>
      <c r="B491" s="5" t="str">
        <f t="shared" si="22"/>
        <v>F2-8-14_</v>
      </c>
      <c r="C491" s="5" t="str">
        <f t="shared" si="23"/>
        <v>F2-8-14</v>
      </c>
    </row>
    <row r="492" spans="1:3" x14ac:dyDescent="0.25">
      <c r="A492" s="5" t="str">
        <f t="shared" si="21"/>
        <v>F2-8-14_</v>
      </c>
      <c r="B492" s="5" t="str">
        <f t="shared" si="22"/>
        <v>F2-8-14_</v>
      </c>
      <c r="C492" s="5" t="str">
        <f t="shared" si="23"/>
        <v>F2-8-14</v>
      </c>
    </row>
    <row r="493" spans="1:3" x14ac:dyDescent="0.25">
      <c r="A493" s="5" t="str">
        <f t="shared" si="21"/>
        <v>F2-8-14_</v>
      </c>
      <c r="B493" s="5" t="str">
        <f t="shared" si="22"/>
        <v>F2-8-14_</v>
      </c>
      <c r="C493" s="5" t="str">
        <f t="shared" si="23"/>
        <v>F2-8-14</v>
      </c>
    </row>
    <row r="494" spans="1:3" x14ac:dyDescent="0.25">
      <c r="A494" s="5" t="str">
        <f t="shared" si="21"/>
        <v>F2-8-14_</v>
      </c>
      <c r="B494" s="5" t="str">
        <f t="shared" si="22"/>
        <v>F2-8-14_</v>
      </c>
      <c r="C494" s="5" t="str">
        <f t="shared" si="23"/>
        <v>F2-8-14</v>
      </c>
    </row>
    <row r="495" spans="1:3" x14ac:dyDescent="0.25">
      <c r="A495" s="5" t="str">
        <f t="shared" si="21"/>
        <v>F2-8-14_</v>
      </c>
      <c r="B495" s="5" t="str">
        <f t="shared" si="22"/>
        <v>F2-8-14_</v>
      </c>
      <c r="C495" s="5" t="str">
        <f t="shared" si="23"/>
        <v>F2-8-14</v>
      </c>
    </row>
    <row r="496" spans="1:3" x14ac:dyDescent="0.25">
      <c r="A496" s="5" t="str">
        <f t="shared" si="21"/>
        <v>F2-8-14_</v>
      </c>
      <c r="B496" s="5" t="str">
        <f t="shared" si="22"/>
        <v>F2-8-14_</v>
      </c>
      <c r="C496" s="5" t="str">
        <f t="shared" si="23"/>
        <v>F2-8-14</v>
      </c>
    </row>
    <row r="497" spans="1:3" x14ac:dyDescent="0.25">
      <c r="A497" s="5" t="str">
        <f t="shared" si="21"/>
        <v>F2-8-14_</v>
      </c>
      <c r="B497" s="5" t="str">
        <f t="shared" si="22"/>
        <v>F2-8-14_</v>
      </c>
      <c r="C497" s="5" t="str">
        <f t="shared" si="23"/>
        <v>F2-8-14</v>
      </c>
    </row>
    <row r="498" spans="1:3" x14ac:dyDescent="0.25">
      <c r="A498" s="5" t="str">
        <f t="shared" si="21"/>
        <v>F2-8-14_</v>
      </c>
      <c r="B498" s="5" t="str">
        <f t="shared" si="22"/>
        <v>F2-8-14_</v>
      </c>
      <c r="C498" s="5" t="str">
        <f t="shared" si="23"/>
        <v>F2-8-14</v>
      </c>
    </row>
    <row r="499" spans="1:3" x14ac:dyDescent="0.25">
      <c r="A499" s="5" t="str">
        <f t="shared" si="21"/>
        <v>F2-8-14_</v>
      </c>
      <c r="B499" s="5" t="str">
        <f t="shared" si="22"/>
        <v>F2-8-14_</v>
      </c>
      <c r="C499" s="5" t="str">
        <f t="shared" si="23"/>
        <v>F2-8-14</v>
      </c>
    </row>
    <row r="500" spans="1:3" x14ac:dyDescent="0.25">
      <c r="A500" s="5" t="str">
        <f t="shared" si="21"/>
        <v>F2-8-14_</v>
      </c>
      <c r="B500" s="5" t="str">
        <f t="shared" si="22"/>
        <v>F2-8-14_</v>
      </c>
      <c r="C500" s="5" t="str">
        <f t="shared" si="23"/>
        <v>F2-8-14</v>
      </c>
    </row>
    <row r="501" spans="1:3" x14ac:dyDescent="0.25">
      <c r="A501" s="5" t="str">
        <f t="shared" si="21"/>
        <v>F2-8-14_</v>
      </c>
      <c r="B501" s="5" t="str">
        <f t="shared" si="22"/>
        <v>F2-8-14_</v>
      </c>
      <c r="C501" s="5" t="str">
        <f t="shared" si="23"/>
        <v>F2-8-14</v>
      </c>
    </row>
    <row r="502" spans="1:3" x14ac:dyDescent="0.25">
      <c r="A502" s="5" t="str">
        <f t="shared" si="21"/>
        <v>F2-8-14_</v>
      </c>
      <c r="B502" s="5" t="str">
        <f t="shared" si="22"/>
        <v>F2-8-14_</v>
      </c>
      <c r="C502" s="5" t="str">
        <f t="shared" si="23"/>
        <v>F2-8-14</v>
      </c>
    </row>
    <row r="503" spans="1:3" x14ac:dyDescent="0.25">
      <c r="A503" s="5" t="str">
        <f t="shared" si="21"/>
        <v>F2-8-14_</v>
      </c>
      <c r="B503" s="5" t="str">
        <f t="shared" si="22"/>
        <v>F2-8-14_</v>
      </c>
      <c r="C503" s="5" t="str">
        <f t="shared" si="23"/>
        <v>F2-8-14</v>
      </c>
    </row>
    <row r="504" spans="1:3" x14ac:dyDescent="0.25">
      <c r="A504" s="5" t="str">
        <f t="shared" si="21"/>
        <v>F2-8-14_</v>
      </c>
      <c r="B504" s="5" t="str">
        <f t="shared" si="22"/>
        <v>F2-8-14_</v>
      </c>
      <c r="C504" s="5" t="str">
        <f t="shared" si="23"/>
        <v>F2-8-14</v>
      </c>
    </row>
    <row r="505" spans="1:3" x14ac:dyDescent="0.25">
      <c r="A505" s="5" t="str">
        <f t="shared" si="21"/>
        <v>F2-8-14_</v>
      </c>
      <c r="B505" s="5" t="str">
        <f t="shared" si="22"/>
        <v>F2-8-14_</v>
      </c>
      <c r="C505" s="5" t="str">
        <f t="shared" si="23"/>
        <v>F2-8-14</v>
      </c>
    </row>
    <row r="506" spans="1:3" x14ac:dyDescent="0.25">
      <c r="A506" s="5" t="str">
        <f t="shared" si="21"/>
        <v>F2-8-14_</v>
      </c>
      <c r="B506" s="5" t="str">
        <f t="shared" si="22"/>
        <v>F2-8-14_</v>
      </c>
      <c r="C506" s="5" t="str">
        <f t="shared" si="23"/>
        <v>F2-8-14</v>
      </c>
    </row>
    <row r="507" spans="1:3" x14ac:dyDescent="0.25">
      <c r="A507" s="5" t="str">
        <f t="shared" si="21"/>
        <v>F2-8-14_</v>
      </c>
      <c r="B507" s="5" t="str">
        <f t="shared" si="22"/>
        <v>F2-8-14_</v>
      </c>
      <c r="C507" s="5" t="str">
        <f t="shared" si="23"/>
        <v>F2-8-14</v>
      </c>
    </row>
    <row r="508" spans="1:3" x14ac:dyDescent="0.25">
      <c r="A508" s="5" t="str">
        <f t="shared" si="21"/>
        <v>F2-8-14_</v>
      </c>
      <c r="B508" s="5" t="str">
        <f t="shared" si="22"/>
        <v>F2-8-14_</v>
      </c>
      <c r="C508" s="5" t="str">
        <f t="shared" si="23"/>
        <v>F2-8-14</v>
      </c>
    </row>
    <row r="509" spans="1:3" x14ac:dyDescent="0.25">
      <c r="A509" s="5" t="str">
        <f t="shared" si="21"/>
        <v>F2-8-14_</v>
      </c>
      <c r="B509" s="5" t="str">
        <f t="shared" si="22"/>
        <v>F2-8-14_</v>
      </c>
      <c r="C509" s="5" t="str">
        <f t="shared" si="23"/>
        <v>F2-8-14</v>
      </c>
    </row>
    <row r="510" spans="1:3" x14ac:dyDescent="0.25">
      <c r="A510" s="5" t="str">
        <f t="shared" si="21"/>
        <v>F2-8-14_</v>
      </c>
      <c r="B510" s="5" t="str">
        <f t="shared" si="22"/>
        <v>F2-8-14_</v>
      </c>
      <c r="C510" s="5" t="str">
        <f t="shared" si="23"/>
        <v>F2-8-14</v>
      </c>
    </row>
    <row r="511" spans="1:3" x14ac:dyDescent="0.25">
      <c r="A511" s="5" t="str">
        <f t="shared" si="21"/>
        <v>F2-8-14_</v>
      </c>
      <c r="B511" s="5" t="str">
        <f t="shared" si="22"/>
        <v>F2-8-14_</v>
      </c>
      <c r="C511" s="5" t="str">
        <f t="shared" si="23"/>
        <v>F2-8-14</v>
      </c>
    </row>
    <row r="512" spans="1:3" x14ac:dyDescent="0.25">
      <c r="A512" s="5" t="str">
        <f t="shared" si="21"/>
        <v>F2-8-14_</v>
      </c>
      <c r="B512" s="5" t="str">
        <f t="shared" si="22"/>
        <v>F2-8-14_</v>
      </c>
      <c r="C512" s="5" t="str">
        <f t="shared" si="23"/>
        <v>F2-8-14</v>
      </c>
    </row>
    <row r="513" spans="1:3" x14ac:dyDescent="0.25">
      <c r="A513" s="5" t="str">
        <f t="shared" si="21"/>
        <v>F2-8-14_</v>
      </c>
      <c r="B513" s="5" t="str">
        <f t="shared" si="22"/>
        <v>F2-8-14_</v>
      </c>
      <c r="C513" s="5" t="str">
        <f t="shared" si="23"/>
        <v>F2-8-14</v>
      </c>
    </row>
    <row r="514" spans="1:3" x14ac:dyDescent="0.25">
      <c r="A514" s="5" t="str">
        <f t="shared" si="21"/>
        <v>F2-8-14_</v>
      </c>
      <c r="B514" s="5" t="str">
        <f t="shared" si="22"/>
        <v>F2-8-14_</v>
      </c>
      <c r="C514" s="5" t="str">
        <f t="shared" si="23"/>
        <v>F2-8-14</v>
      </c>
    </row>
    <row r="515" spans="1:3" x14ac:dyDescent="0.25">
      <c r="A515" s="5" t="str">
        <f t="shared" ref="A515" si="24">C515&amp;"_"&amp;E515</f>
        <v>F2-8-14_</v>
      </c>
      <c r="B515" s="5" t="str">
        <f t="shared" ref="B515" si="25">C515&amp;"_"&amp;F515</f>
        <v>F2-8-14_</v>
      </c>
      <c r="C515" s="5" t="str">
        <f t="shared" ref="C515" si="26">IF(D515="",C514,D515)</f>
        <v>F2-8-14</v>
      </c>
    </row>
  </sheetData>
  <mergeCells count="2">
    <mergeCell ref="A1:C1"/>
    <mergeCell ref="E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B67D7-2DCD-492C-887A-95B18B4EDD9E}">
  <dimension ref="A2:L18"/>
  <sheetViews>
    <sheetView workbookViewId="0">
      <selection activeCell="J14" sqref="J14"/>
    </sheetView>
  </sheetViews>
  <sheetFormatPr defaultRowHeight="15.75" x14ac:dyDescent="0.25"/>
  <cols>
    <col min="2" max="2" width="11.375" bestFit="1" customWidth="1"/>
    <col min="3" max="3" width="9.75" customWidth="1"/>
    <col min="7" max="7" width="15.25" bestFit="1" customWidth="1"/>
  </cols>
  <sheetData>
    <row r="2" spans="1:12" s="96" customFormat="1" x14ac:dyDescent="0.25">
      <c r="C2" s="96" t="s">
        <v>28</v>
      </c>
      <c r="G2" s="96" t="s">
        <v>29</v>
      </c>
    </row>
    <row r="3" spans="1:12" s="76" customFormat="1" ht="31.5" customHeight="1" x14ac:dyDescent="0.25">
      <c r="A3" s="76" t="s">
        <v>230</v>
      </c>
      <c r="B3" s="76" t="s">
        <v>226</v>
      </c>
      <c r="C3" s="76" t="s">
        <v>229</v>
      </c>
      <c r="D3" s="76" t="s">
        <v>254</v>
      </c>
      <c r="E3" s="76" t="s">
        <v>255</v>
      </c>
      <c r="G3" s="76" t="s">
        <v>226</v>
      </c>
      <c r="H3" s="76" t="s">
        <v>237</v>
      </c>
      <c r="I3" s="76" t="s">
        <v>238</v>
      </c>
      <c r="J3" s="76" t="s">
        <v>239</v>
      </c>
      <c r="K3" s="76" t="s">
        <v>240</v>
      </c>
      <c r="L3" s="76" t="s">
        <v>230</v>
      </c>
    </row>
    <row r="4" spans="1:12" x14ac:dyDescent="0.25">
      <c r="A4" t="s">
        <v>231</v>
      </c>
      <c r="B4" t="s">
        <v>227</v>
      </c>
      <c r="C4" s="48">
        <v>0.97</v>
      </c>
      <c r="D4" s="48">
        <f>C4/0.97</f>
        <v>1</v>
      </c>
      <c r="E4" s="48">
        <f>C4/0.46</f>
        <v>2.1086956521739131</v>
      </c>
      <c r="G4" t="s">
        <v>227</v>
      </c>
      <c r="H4">
        <v>16</v>
      </c>
      <c r="I4">
        <v>35.700000000000003</v>
      </c>
      <c r="J4">
        <v>0.45</v>
      </c>
      <c r="K4">
        <v>-161</v>
      </c>
      <c r="L4" t="s">
        <v>231</v>
      </c>
    </row>
    <row r="5" spans="1:12" x14ac:dyDescent="0.25">
      <c r="A5" t="s">
        <v>231</v>
      </c>
      <c r="B5" t="s">
        <v>228</v>
      </c>
      <c r="C5" s="48">
        <v>0.97</v>
      </c>
      <c r="D5" s="48">
        <f t="shared" ref="D5:D13" si="0">C5/0.97</f>
        <v>1</v>
      </c>
      <c r="E5" s="48">
        <f t="shared" ref="E5:E13" si="1">C5/0.46</f>
        <v>2.1086956521739131</v>
      </c>
      <c r="G5" t="s">
        <v>228</v>
      </c>
      <c r="H5">
        <v>30</v>
      </c>
      <c r="I5">
        <v>51.2</v>
      </c>
      <c r="J5">
        <v>0.59</v>
      </c>
      <c r="K5">
        <v>-89</v>
      </c>
      <c r="L5" t="s">
        <v>231</v>
      </c>
    </row>
    <row r="6" spans="1:12" x14ac:dyDescent="0.25">
      <c r="A6" t="s">
        <v>231</v>
      </c>
      <c r="B6" t="s">
        <v>232</v>
      </c>
      <c r="C6" s="48">
        <v>0.23</v>
      </c>
      <c r="D6" s="48">
        <f t="shared" si="0"/>
        <v>0.23711340206185569</v>
      </c>
      <c r="E6" s="48">
        <f t="shared" si="1"/>
        <v>0.5</v>
      </c>
      <c r="G6" t="s">
        <v>235</v>
      </c>
      <c r="H6">
        <v>28</v>
      </c>
      <c r="I6">
        <v>48</v>
      </c>
      <c r="J6">
        <v>0.58499999999999996</v>
      </c>
      <c r="K6">
        <v>-104</v>
      </c>
      <c r="L6" t="s">
        <v>231</v>
      </c>
    </row>
    <row r="7" spans="1:12" x14ac:dyDescent="0.25">
      <c r="A7" t="s">
        <v>231</v>
      </c>
      <c r="B7" t="s">
        <v>30</v>
      </c>
      <c r="C7" s="48">
        <v>0.46</v>
      </c>
      <c r="D7" s="48">
        <f t="shared" si="0"/>
        <v>0.47422680412371138</v>
      </c>
      <c r="E7" s="48">
        <f t="shared" si="1"/>
        <v>1</v>
      </c>
      <c r="G7" t="s">
        <v>232</v>
      </c>
      <c r="H7">
        <v>32</v>
      </c>
      <c r="I7">
        <v>55</v>
      </c>
      <c r="J7">
        <v>0.57999999999999996</v>
      </c>
      <c r="L7" t="s">
        <v>231</v>
      </c>
    </row>
    <row r="8" spans="1:12" x14ac:dyDescent="0.25">
      <c r="A8" t="s">
        <v>231</v>
      </c>
      <c r="B8" t="s">
        <v>233</v>
      </c>
      <c r="C8" s="48">
        <v>0.01</v>
      </c>
      <c r="D8" s="48">
        <f t="shared" si="0"/>
        <v>1.0309278350515464E-2</v>
      </c>
      <c r="E8" s="48">
        <f t="shared" si="1"/>
        <v>2.1739130434782608E-2</v>
      </c>
      <c r="G8" t="s">
        <v>30</v>
      </c>
      <c r="H8">
        <v>46</v>
      </c>
      <c r="I8">
        <v>72</v>
      </c>
      <c r="J8">
        <v>0.64</v>
      </c>
      <c r="L8" t="s">
        <v>231</v>
      </c>
    </row>
    <row r="9" spans="1:12" x14ac:dyDescent="0.25">
      <c r="A9" t="s">
        <v>231</v>
      </c>
      <c r="B9" t="s">
        <v>234</v>
      </c>
      <c r="C9" s="48">
        <v>0.4</v>
      </c>
      <c r="D9" s="48">
        <f t="shared" si="0"/>
        <v>0.41237113402061859</v>
      </c>
      <c r="E9" s="48">
        <f t="shared" si="1"/>
        <v>0.86956521739130432</v>
      </c>
      <c r="G9" t="s">
        <v>234</v>
      </c>
      <c r="H9">
        <v>72</v>
      </c>
      <c r="I9">
        <v>140</v>
      </c>
      <c r="J9">
        <v>0.43</v>
      </c>
      <c r="L9" t="s">
        <v>231</v>
      </c>
    </row>
    <row r="10" spans="1:12" x14ac:dyDescent="0.25">
      <c r="A10" t="s">
        <v>231</v>
      </c>
      <c r="B10" t="s">
        <v>235</v>
      </c>
      <c r="C10" s="48">
        <v>1.02</v>
      </c>
      <c r="D10" s="48">
        <f t="shared" si="0"/>
        <v>1.0515463917525774</v>
      </c>
      <c r="E10" s="48">
        <f t="shared" si="1"/>
        <v>2.2173913043478262</v>
      </c>
      <c r="G10" t="s">
        <v>248</v>
      </c>
      <c r="H10">
        <v>74</v>
      </c>
      <c r="I10">
        <v>110</v>
      </c>
      <c r="J10">
        <v>0.67</v>
      </c>
      <c r="K10">
        <v>35</v>
      </c>
      <c r="L10" t="s">
        <v>231</v>
      </c>
    </row>
    <row r="11" spans="1:12" x14ac:dyDescent="0.25">
      <c r="A11" t="s">
        <v>231</v>
      </c>
      <c r="B11" t="s">
        <v>236</v>
      </c>
      <c r="C11" s="48">
        <v>1.07</v>
      </c>
      <c r="D11" s="48">
        <f t="shared" si="0"/>
        <v>1.1030927835051547</v>
      </c>
      <c r="E11" s="48">
        <f t="shared" si="1"/>
        <v>2.3260869565217392</v>
      </c>
      <c r="G11" t="s">
        <v>241</v>
      </c>
      <c r="H11">
        <v>40</v>
      </c>
      <c r="I11">
        <v>42</v>
      </c>
      <c r="J11">
        <v>0.95</v>
      </c>
      <c r="L11" t="s">
        <v>231</v>
      </c>
    </row>
    <row r="12" spans="1:12" x14ac:dyDescent="0.25">
      <c r="A12" t="s">
        <v>231</v>
      </c>
      <c r="B12" t="s">
        <v>247</v>
      </c>
      <c r="C12" s="48">
        <v>0.49</v>
      </c>
      <c r="D12" s="48">
        <f t="shared" si="0"/>
        <v>0.50515463917525771</v>
      </c>
      <c r="E12" s="48">
        <f t="shared" si="1"/>
        <v>1.0652173913043477</v>
      </c>
      <c r="G12" t="s">
        <v>242</v>
      </c>
      <c r="H12">
        <v>28</v>
      </c>
      <c r="I12">
        <v>42</v>
      </c>
      <c r="J12">
        <v>0.67</v>
      </c>
      <c r="L12" t="s">
        <v>231</v>
      </c>
    </row>
    <row r="13" spans="1:12" x14ac:dyDescent="0.25">
      <c r="A13" t="s">
        <v>256</v>
      </c>
      <c r="B13" t="s">
        <v>248</v>
      </c>
      <c r="C13" s="48">
        <v>0.91</v>
      </c>
      <c r="D13" s="48">
        <f t="shared" si="0"/>
        <v>0.93814432989690733</v>
      </c>
      <c r="E13" s="48">
        <f t="shared" si="1"/>
        <v>1.9782608695652173</v>
      </c>
      <c r="G13" t="s">
        <v>243</v>
      </c>
      <c r="H13">
        <v>32</v>
      </c>
      <c r="I13">
        <v>40</v>
      </c>
      <c r="J13">
        <v>0.8</v>
      </c>
      <c r="L13" t="s">
        <v>231</v>
      </c>
    </row>
    <row r="14" spans="1:12" x14ac:dyDescent="0.25">
      <c r="G14" t="s">
        <v>244</v>
      </c>
      <c r="H14">
        <v>44</v>
      </c>
      <c r="I14">
        <v>48</v>
      </c>
      <c r="J14">
        <v>0.91500000000000004</v>
      </c>
      <c r="L14" t="s">
        <v>231</v>
      </c>
    </row>
    <row r="15" spans="1:12" x14ac:dyDescent="0.25">
      <c r="G15" t="s">
        <v>245</v>
      </c>
      <c r="H15">
        <v>28</v>
      </c>
      <c r="I15">
        <v>42</v>
      </c>
      <c r="J15">
        <v>0.67</v>
      </c>
      <c r="L15" t="s">
        <v>231</v>
      </c>
    </row>
    <row r="16" spans="1:12" x14ac:dyDescent="0.25">
      <c r="G16" t="s">
        <v>246</v>
      </c>
      <c r="H16">
        <v>18</v>
      </c>
      <c r="I16">
        <v>33</v>
      </c>
      <c r="J16">
        <v>0.55000000000000004</v>
      </c>
      <c r="K16">
        <v>100</v>
      </c>
      <c r="L16" t="s">
        <v>231</v>
      </c>
    </row>
    <row r="17" spans="7:12" x14ac:dyDescent="0.25">
      <c r="G17" t="s">
        <v>247</v>
      </c>
      <c r="H17">
        <v>58</v>
      </c>
      <c r="I17">
        <v>86</v>
      </c>
      <c r="J17">
        <v>0.08</v>
      </c>
      <c r="K17">
        <v>56</v>
      </c>
      <c r="L17" t="s">
        <v>231</v>
      </c>
    </row>
    <row r="18" spans="7:12" x14ac:dyDescent="0.25">
      <c r="G18" t="s">
        <v>249</v>
      </c>
      <c r="H18">
        <v>30</v>
      </c>
      <c r="I18">
        <v>31.7</v>
      </c>
      <c r="K18">
        <v>-19</v>
      </c>
      <c r="L18" t="s">
        <v>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025D-DC41-47B3-A09A-F539D09BAB10}">
  <dimension ref="A1:T141"/>
  <sheetViews>
    <sheetView topLeftCell="K16" zoomScale="70" zoomScaleNormal="70" workbookViewId="0">
      <selection activeCell="U64" sqref="U64"/>
    </sheetView>
  </sheetViews>
  <sheetFormatPr defaultRowHeight="15.75" x14ac:dyDescent="0.25"/>
  <cols>
    <col min="8" max="8" width="12.375" bestFit="1" customWidth="1"/>
  </cols>
  <sheetData>
    <row r="1" spans="1:20" x14ac:dyDescent="0.25">
      <c r="B1" t="s">
        <v>46</v>
      </c>
      <c r="C1" t="s">
        <v>165</v>
      </c>
      <c r="D1" t="s">
        <v>166</v>
      </c>
      <c r="F1" t="s">
        <v>167</v>
      </c>
      <c r="G1" t="s">
        <v>168</v>
      </c>
      <c r="H1" t="s">
        <v>158</v>
      </c>
      <c r="I1" t="s">
        <v>159</v>
      </c>
      <c r="J1" t="s">
        <v>169</v>
      </c>
      <c r="K1" t="s">
        <v>160</v>
      </c>
      <c r="M1" t="s">
        <v>162</v>
      </c>
      <c r="N1" t="s">
        <v>163</v>
      </c>
      <c r="O1" t="s">
        <v>164</v>
      </c>
      <c r="R1" t="s">
        <v>162</v>
      </c>
      <c r="S1" t="s">
        <v>163</v>
      </c>
      <c r="T1" t="s">
        <v>164</v>
      </c>
    </row>
    <row r="2" spans="1:20" x14ac:dyDescent="0.25">
      <c r="F2" t="s">
        <v>170</v>
      </c>
      <c r="G2" t="s">
        <v>104</v>
      </c>
      <c r="I2" t="s">
        <v>157</v>
      </c>
      <c r="K2" t="s">
        <v>161</v>
      </c>
      <c r="M2" t="s">
        <v>171</v>
      </c>
      <c r="N2" t="s">
        <v>171</v>
      </c>
      <c r="Q2" t="s">
        <v>172</v>
      </c>
      <c r="R2" t="s">
        <v>171</v>
      </c>
      <c r="S2" t="s">
        <v>171</v>
      </c>
    </row>
    <row r="3" spans="1:20" x14ac:dyDescent="0.25">
      <c r="A3" t="s">
        <v>173</v>
      </c>
      <c r="F3">
        <v>5</v>
      </c>
      <c r="G3">
        <v>9</v>
      </c>
      <c r="H3">
        <v>12</v>
      </c>
      <c r="I3">
        <v>15</v>
      </c>
      <c r="K3">
        <v>3</v>
      </c>
      <c r="M3">
        <v>2.2183793103448277</v>
      </c>
      <c r="N3">
        <v>0.98591379310344796</v>
      </c>
      <c r="O3">
        <v>14.136620689655174</v>
      </c>
      <c r="R3">
        <v>2.2183793103448277</v>
      </c>
      <c r="S3">
        <v>0.98591379310344796</v>
      </c>
      <c r="T3">
        <v>14.136620689655174</v>
      </c>
    </row>
    <row r="4" spans="1:20" x14ac:dyDescent="0.25">
      <c r="B4" s="60">
        <v>7</v>
      </c>
      <c r="C4" s="60">
        <v>0</v>
      </c>
      <c r="D4" s="60">
        <v>0</v>
      </c>
      <c r="E4" s="60"/>
      <c r="F4" s="61">
        <v>32.270000000000003</v>
      </c>
      <c r="G4" s="61">
        <v>5.11E-3</v>
      </c>
      <c r="H4" s="62">
        <v>1.9565895590707538E-2</v>
      </c>
      <c r="I4" s="61">
        <v>100.04329170240734</v>
      </c>
      <c r="J4" s="61">
        <v>107</v>
      </c>
      <c r="K4" s="61">
        <v>320</v>
      </c>
      <c r="L4" s="60"/>
      <c r="M4" s="32"/>
      <c r="N4" s="32"/>
      <c r="O4" s="60"/>
      <c r="R4">
        <v>0</v>
      </c>
      <c r="S4">
        <v>0</v>
      </c>
      <c r="T4">
        <v>0</v>
      </c>
    </row>
    <row r="5" spans="1:20" x14ac:dyDescent="0.25">
      <c r="B5" s="60">
        <v>7</v>
      </c>
      <c r="C5" s="60">
        <v>0</v>
      </c>
      <c r="D5" s="60">
        <v>0</v>
      </c>
      <c r="E5" s="60"/>
      <c r="F5" s="61">
        <v>32.270000000000003</v>
      </c>
      <c r="G5" s="61">
        <v>5.11E-3</v>
      </c>
      <c r="H5" s="62">
        <v>1.9565895590707538E-2</v>
      </c>
      <c r="I5" s="61">
        <v>100.04329170240734</v>
      </c>
      <c r="J5" s="61"/>
      <c r="K5" s="61">
        <v>320</v>
      </c>
      <c r="L5" s="60"/>
      <c r="M5" s="32"/>
      <c r="N5" s="32"/>
      <c r="O5" s="60"/>
      <c r="R5">
        <v>0</v>
      </c>
      <c r="S5">
        <v>0</v>
      </c>
      <c r="T5">
        <v>0</v>
      </c>
    </row>
    <row r="6" spans="1:20" x14ac:dyDescent="0.25">
      <c r="B6" s="60">
        <v>7</v>
      </c>
      <c r="C6" s="60">
        <v>0</v>
      </c>
      <c r="D6" s="60">
        <v>0</v>
      </c>
      <c r="E6" s="60"/>
      <c r="F6" s="61">
        <v>32.270000000000003</v>
      </c>
      <c r="G6" s="61">
        <v>5.11E-3</v>
      </c>
      <c r="H6" s="62">
        <v>1.9565895590707538E-2</v>
      </c>
      <c r="I6" s="61">
        <v>100.04329170240734</v>
      </c>
      <c r="J6" s="61"/>
      <c r="K6" s="61">
        <v>320</v>
      </c>
      <c r="L6" s="60"/>
      <c r="M6" s="32"/>
      <c r="N6" s="32"/>
      <c r="O6" s="60"/>
      <c r="R6">
        <v>0</v>
      </c>
      <c r="S6">
        <v>0</v>
      </c>
      <c r="T6">
        <v>0</v>
      </c>
    </row>
    <row r="7" spans="1:20" x14ac:dyDescent="0.25">
      <c r="B7" s="60">
        <v>7</v>
      </c>
      <c r="C7" s="60">
        <v>0</v>
      </c>
      <c r="D7" s="60">
        <v>0</v>
      </c>
      <c r="E7" s="60"/>
      <c r="F7" s="61">
        <v>32.270000000000003</v>
      </c>
      <c r="G7" s="61">
        <v>5.11E-3</v>
      </c>
      <c r="H7" s="62">
        <v>1.9565895590707538E-2</v>
      </c>
      <c r="I7" s="61">
        <v>100.04329170240734</v>
      </c>
      <c r="J7" s="61"/>
      <c r="K7" s="61">
        <v>320</v>
      </c>
      <c r="L7" s="60"/>
      <c r="M7" s="32">
        <v>1273.8</v>
      </c>
      <c r="N7" s="32">
        <v>2870.4</v>
      </c>
      <c r="O7" s="60">
        <v>2422.3000000000002</v>
      </c>
      <c r="R7">
        <v>0</v>
      </c>
      <c r="S7">
        <v>0</v>
      </c>
      <c r="T7">
        <v>0</v>
      </c>
    </row>
    <row r="8" spans="1:20" x14ac:dyDescent="0.25">
      <c r="B8" s="60">
        <v>7</v>
      </c>
      <c r="C8" s="60">
        <v>0</v>
      </c>
      <c r="D8" s="60">
        <v>0</v>
      </c>
      <c r="E8" s="60"/>
      <c r="F8" s="61">
        <v>32.270000000000003</v>
      </c>
      <c r="G8" s="61">
        <v>5.11E-3</v>
      </c>
      <c r="H8" s="62">
        <v>1.9565895590707538E-2</v>
      </c>
      <c r="I8" s="61">
        <v>100.04329170240734</v>
      </c>
      <c r="J8" s="61"/>
      <c r="K8" s="61">
        <v>320</v>
      </c>
      <c r="L8" s="60"/>
      <c r="M8" s="32"/>
      <c r="N8" s="32"/>
      <c r="O8" s="60"/>
      <c r="R8">
        <v>0</v>
      </c>
      <c r="S8">
        <v>0</v>
      </c>
      <c r="T8">
        <v>0</v>
      </c>
    </row>
    <row r="9" spans="1:20" x14ac:dyDescent="0.25">
      <c r="B9" s="60">
        <v>7</v>
      </c>
      <c r="C9" s="60">
        <v>0</v>
      </c>
      <c r="D9" s="60">
        <v>0</v>
      </c>
      <c r="E9" s="60"/>
      <c r="F9" s="61">
        <v>32.270000000000003</v>
      </c>
      <c r="G9" s="61">
        <v>5.11E-3</v>
      </c>
      <c r="H9" s="62">
        <v>1.9565895590707538E-2</v>
      </c>
      <c r="I9" s="61">
        <v>100.04329170240734</v>
      </c>
      <c r="J9" s="61"/>
      <c r="K9" s="61">
        <v>320</v>
      </c>
      <c r="L9" s="60"/>
      <c r="M9" s="32"/>
      <c r="N9" s="32"/>
      <c r="O9" s="60"/>
      <c r="R9">
        <v>0</v>
      </c>
      <c r="S9">
        <v>0</v>
      </c>
      <c r="T9">
        <v>0</v>
      </c>
    </row>
    <row r="10" spans="1:20" x14ac:dyDescent="0.25">
      <c r="B10" s="60">
        <v>7</v>
      </c>
      <c r="C10" s="60">
        <v>0</v>
      </c>
      <c r="D10" s="60">
        <v>0</v>
      </c>
      <c r="E10" s="60"/>
      <c r="F10" s="61">
        <v>32.270000000000003</v>
      </c>
      <c r="G10" s="61">
        <v>5.11E-3</v>
      </c>
      <c r="H10" s="62">
        <v>1.9565895590707538E-2</v>
      </c>
      <c r="I10" s="61">
        <v>100.04329170240734</v>
      </c>
      <c r="J10" s="61"/>
      <c r="K10" s="61">
        <v>320</v>
      </c>
      <c r="L10" s="60"/>
      <c r="M10" s="32">
        <v>1475.6</v>
      </c>
      <c r="N10" s="32">
        <v>2840.5</v>
      </c>
      <c r="O10" s="60">
        <v>2900.2</v>
      </c>
      <c r="R10">
        <v>0</v>
      </c>
      <c r="S10">
        <v>0</v>
      </c>
      <c r="T10">
        <v>0</v>
      </c>
    </row>
    <row r="11" spans="1:20" x14ac:dyDescent="0.25">
      <c r="B11" s="60">
        <v>7</v>
      </c>
      <c r="C11" s="60">
        <v>1</v>
      </c>
      <c r="D11" s="60">
        <v>7</v>
      </c>
      <c r="E11" s="60"/>
      <c r="F11" s="61">
        <v>32.270000000000003</v>
      </c>
      <c r="G11" s="61">
        <v>5.11E-3</v>
      </c>
      <c r="H11" s="62">
        <v>1.9565895590707538E-2</v>
      </c>
      <c r="I11" s="61">
        <v>100.04329170240734</v>
      </c>
      <c r="J11" s="61"/>
      <c r="K11" s="61">
        <v>320</v>
      </c>
      <c r="L11" s="60"/>
      <c r="M11" s="32">
        <v>1880.3</v>
      </c>
      <c r="N11" s="32">
        <v>2855.2</v>
      </c>
      <c r="O11" s="60">
        <v>3697.7</v>
      </c>
      <c r="R11">
        <v>1880.3</v>
      </c>
      <c r="S11">
        <v>2855.2</v>
      </c>
      <c r="T11">
        <v>3697.7</v>
      </c>
    </row>
    <row r="12" spans="1:20" x14ac:dyDescent="0.25">
      <c r="B12" s="60">
        <v>7</v>
      </c>
      <c r="C12" s="60">
        <v>1</v>
      </c>
      <c r="D12" s="60">
        <v>7</v>
      </c>
      <c r="E12" s="60"/>
      <c r="F12" s="61">
        <v>32.270000000000003</v>
      </c>
      <c r="G12" s="61">
        <v>5.11E-3</v>
      </c>
      <c r="H12" s="62">
        <v>1.9565895590707538E-2</v>
      </c>
      <c r="I12" s="61">
        <v>100.04329170240734</v>
      </c>
      <c r="J12" s="61"/>
      <c r="K12" s="61">
        <v>320</v>
      </c>
      <c r="L12" s="60"/>
      <c r="M12" s="32">
        <v>2375.6</v>
      </c>
      <c r="N12" s="32">
        <v>2841.8</v>
      </c>
      <c r="O12" s="60">
        <v>4479.5</v>
      </c>
      <c r="R12">
        <v>2375.6</v>
      </c>
      <c r="S12">
        <v>2841.8</v>
      </c>
      <c r="T12">
        <v>4479.5</v>
      </c>
    </row>
    <row r="13" spans="1:20" x14ac:dyDescent="0.25">
      <c r="B13" s="60">
        <v>7</v>
      </c>
      <c r="C13" s="60">
        <v>1</v>
      </c>
      <c r="D13" s="60">
        <v>7</v>
      </c>
      <c r="E13" s="60"/>
      <c r="F13" s="61">
        <v>32.270000000000003</v>
      </c>
      <c r="G13" s="61">
        <v>5.11E-3</v>
      </c>
      <c r="H13" s="62">
        <v>1.9565895590707538E-2</v>
      </c>
      <c r="I13" s="61">
        <v>100.04329170240734</v>
      </c>
      <c r="J13" s="61"/>
      <c r="K13" s="61">
        <v>320</v>
      </c>
      <c r="L13" s="60"/>
      <c r="M13" s="32">
        <v>2384.8000000000002</v>
      </c>
      <c r="N13" s="32">
        <v>2841.4</v>
      </c>
      <c r="O13" s="60">
        <v>4419</v>
      </c>
      <c r="R13">
        <v>2384.8000000000002</v>
      </c>
      <c r="S13">
        <v>2841.4</v>
      </c>
      <c r="T13">
        <v>4419</v>
      </c>
    </row>
    <row r="14" spans="1:20" x14ac:dyDescent="0.25">
      <c r="B14" s="60">
        <v>7</v>
      </c>
      <c r="C14" s="60">
        <v>1</v>
      </c>
      <c r="D14" s="60">
        <v>7</v>
      </c>
      <c r="E14" s="60"/>
      <c r="F14" s="61">
        <v>32.270000000000003</v>
      </c>
      <c r="G14" s="61">
        <v>5.11E-3</v>
      </c>
      <c r="H14" s="62">
        <v>1.9565895590707538E-2</v>
      </c>
      <c r="I14" s="61">
        <v>100.04329170240734</v>
      </c>
      <c r="J14" s="61"/>
      <c r="K14" s="61">
        <v>320</v>
      </c>
      <c r="L14" s="60"/>
      <c r="M14" s="32">
        <v>1923.4</v>
      </c>
      <c r="N14" s="32">
        <v>2856.9</v>
      </c>
      <c r="O14" s="60">
        <v>3628.4</v>
      </c>
      <c r="R14">
        <v>1923.4</v>
      </c>
      <c r="S14">
        <v>2856.9</v>
      </c>
      <c r="T14">
        <v>3628.4</v>
      </c>
    </row>
    <row r="15" spans="1:20" x14ac:dyDescent="0.25">
      <c r="B15" s="60">
        <v>7</v>
      </c>
      <c r="C15" s="60">
        <v>1</v>
      </c>
      <c r="D15" s="60">
        <v>7</v>
      </c>
      <c r="E15" s="60"/>
      <c r="F15" s="61">
        <v>32.270000000000003</v>
      </c>
      <c r="G15" s="61">
        <v>5.11E-3</v>
      </c>
      <c r="H15" s="62">
        <v>1.9565895590707538E-2</v>
      </c>
      <c r="I15" s="61">
        <v>100.04329170240734</v>
      </c>
      <c r="J15" s="61"/>
      <c r="K15" s="61">
        <v>320</v>
      </c>
      <c r="L15" s="60"/>
      <c r="M15" s="32">
        <v>1827.4</v>
      </c>
      <c r="N15" s="32">
        <v>2858.7</v>
      </c>
      <c r="O15" s="60">
        <v>3449.2</v>
      </c>
      <c r="R15">
        <v>1827.4</v>
      </c>
      <c r="S15">
        <v>2858.7</v>
      </c>
      <c r="T15">
        <v>3449.2</v>
      </c>
    </row>
    <row r="16" spans="1:20" x14ac:dyDescent="0.25">
      <c r="B16" s="60">
        <v>7</v>
      </c>
      <c r="C16" s="60">
        <v>1</v>
      </c>
      <c r="D16" s="60">
        <v>7</v>
      </c>
      <c r="E16" s="60"/>
      <c r="F16" s="61">
        <v>32.270000000000003</v>
      </c>
      <c r="G16" s="61">
        <v>5.11E-3</v>
      </c>
      <c r="H16" s="62">
        <v>1.9565895590707538E-2</v>
      </c>
      <c r="I16" s="61">
        <v>100.04329170240734</v>
      </c>
      <c r="J16" s="61"/>
      <c r="K16" s="61">
        <v>320</v>
      </c>
      <c r="L16" s="60"/>
      <c r="M16" s="32">
        <v>2038.3</v>
      </c>
      <c r="N16" s="32">
        <v>2832.7</v>
      </c>
      <c r="O16" s="60">
        <v>3615.4</v>
      </c>
      <c r="R16">
        <v>2038.3</v>
      </c>
      <c r="S16">
        <v>2832.7</v>
      </c>
      <c r="T16">
        <v>3615.4</v>
      </c>
    </row>
    <row r="17" spans="2:20" x14ac:dyDescent="0.25">
      <c r="B17" s="60">
        <v>7</v>
      </c>
      <c r="C17" s="60">
        <v>1</v>
      </c>
      <c r="D17" s="60">
        <v>7</v>
      </c>
      <c r="E17" s="60"/>
      <c r="F17" s="61">
        <v>32.270000000000003</v>
      </c>
      <c r="G17" s="61">
        <v>5.11E-3</v>
      </c>
      <c r="H17" s="62">
        <v>1.9565895590707538E-2</v>
      </c>
      <c r="I17" s="61">
        <v>100.04329170240734</v>
      </c>
      <c r="J17" s="61"/>
      <c r="K17" s="61">
        <v>320</v>
      </c>
      <c r="L17" s="60"/>
      <c r="M17" s="32"/>
      <c r="N17" s="32"/>
      <c r="O17" s="60"/>
      <c r="R17">
        <v>0</v>
      </c>
      <c r="S17">
        <v>0</v>
      </c>
      <c r="T17">
        <v>0</v>
      </c>
    </row>
    <row r="18" spans="2:20" x14ac:dyDescent="0.25">
      <c r="B18" s="60">
        <v>7</v>
      </c>
      <c r="C18" s="60">
        <v>1</v>
      </c>
      <c r="D18" s="60">
        <v>7</v>
      </c>
      <c r="E18" s="60"/>
      <c r="F18" s="61">
        <v>32.270000000000003</v>
      </c>
      <c r="G18" s="61">
        <v>5.11E-3</v>
      </c>
      <c r="H18" s="62">
        <v>1.9565895590707538E-2</v>
      </c>
      <c r="I18" s="61">
        <v>100.04329170240734</v>
      </c>
      <c r="J18" s="61"/>
      <c r="K18" s="61">
        <v>320</v>
      </c>
      <c r="L18" s="60"/>
      <c r="M18" s="32"/>
      <c r="N18" s="32"/>
      <c r="O18" s="60"/>
      <c r="R18">
        <v>0</v>
      </c>
      <c r="S18">
        <v>0</v>
      </c>
      <c r="T18">
        <v>0</v>
      </c>
    </row>
    <row r="19" spans="2:20" x14ac:dyDescent="0.25">
      <c r="B19" s="60">
        <v>7</v>
      </c>
      <c r="C19" s="60">
        <v>1</v>
      </c>
      <c r="D19" s="60">
        <v>7</v>
      </c>
      <c r="E19" s="60"/>
      <c r="F19" s="61">
        <v>32.270000000000003</v>
      </c>
      <c r="G19" s="61">
        <v>5.11E-3</v>
      </c>
      <c r="H19" s="62">
        <v>1.9565895590707538E-2</v>
      </c>
      <c r="I19" s="61">
        <v>100.04329170240734</v>
      </c>
      <c r="J19" s="61"/>
      <c r="K19" s="61">
        <v>320</v>
      </c>
      <c r="L19" s="60"/>
      <c r="M19" s="32"/>
      <c r="N19" s="32"/>
      <c r="O19" s="60"/>
      <c r="R19">
        <v>0</v>
      </c>
      <c r="S19">
        <v>0</v>
      </c>
      <c r="T19">
        <v>0</v>
      </c>
    </row>
    <row r="20" spans="2:20" x14ac:dyDescent="0.25">
      <c r="B20" s="60">
        <v>7</v>
      </c>
      <c r="C20" s="60">
        <v>1</v>
      </c>
      <c r="D20" s="60">
        <v>7</v>
      </c>
      <c r="E20" s="60"/>
      <c r="F20" s="61">
        <v>32.270000000000003</v>
      </c>
      <c r="G20" s="61">
        <v>5.11E-3</v>
      </c>
      <c r="H20" s="62">
        <v>1.9565895590707538E-2</v>
      </c>
      <c r="I20" s="61">
        <v>100.04329170240734</v>
      </c>
      <c r="J20" s="61"/>
      <c r="K20" s="61">
        <v>320</v>
      </c>
      <c r="L20" s="60"/>
      <c r="M20" s="32">
        <v>2216.1999999999998</v>
      </c>
      <c r="N20" s="32">
        <v>2848.7</v>
      </c>
      <c r="O20" s="60">
        <v>3906.4</v>
      </c>
      <c r="R20">
        <v>2216.1999999999998</v>
      </c>
      <c r="S20">
        <v>2848.7</v>
      </c>
      <c r="T20">
        <v>3906.4</v>
      </c>
    </row>
    <row r="21" spans="2:20" x14ac:dyDescent="0.25">
      <c r="B21" s="60">
        <v>7</v>
      </c>
      <c r="C21" s="60">
        <v>1</v>
      </c>
      <c r="D21" s="60">
        <v>7</v>
      </c>
      <c r="E21" s="60"/>
      <c r="F21" s="61">
        <v>32.270000000000003</v>
      </c>
      <c r="G21" s="61">
        <v>5.11E-3</v>
      </c>
      <c r="H21" s="62">
        <v>1.9565895590707538E-2</v>
      </c>
      <c r="I21" s="61">
        <v>100.04329170240734</v>
      </c>
      <c r="J21" s="61"/>
      <c r="K21" s="61">
        <v>320</v>
      </c>
      <c r="L21" s="60"/>
      <c r="M21" s="32">
        <v>2050.9</v>
      </c>
      <c r="N21" s="32">
        <v>2868.7</v>
      </c>
      <c r="O21" s="60">
        <v>3586.2</v>
      </c>
      <c r="R21">
        <v>2050.9</v>
      </c>
      <c r="S21">
        <v>2868.7</v>
      </c>
      <c r="T21">
        <v>3586.2</v>
      </c>
    </row>
    <row r="22" spans="2:20" x14ac:dyDescent="0.25">
      <c r="B22" s="60">
        <v>7</v>
      </c>
      <c r="C22" s="60">
        <v>1</v>
      </c>
      <c r="D22" s="60">
        <v>7</v>
      </c>
      <c r="E22" s="60"/>
      <c r="F22" s="61">
        <v>32.270000000000003</v>
      </c>
      <c r="G22" s="61">
        <v>5.11E-3</v>
      </c>
      <c r="H22" s="62">
        <v>1.9565895590707538E-2</v>
      </c>
      <c r="I22" s="61">
        <v>100.04329170240734</v>
      </c>
      <c r="J22" s="61"/>
      <c r="K22" s="61">
        <v>320</v>
      </c>
      <c r="L22" s="60"/>
      <c r="M22" s="32">
        <v>1996</v>
      </c>
      <c r="N22" s="32">
        <v>2799.2</v>
      </c>
      <c r="O22" s="60">
        <v>3537.7</v>
      </c>
      <c r="R22">
        <v>1996</v>
      </c>
      <c r="S22">
        <v>2799.2</v>
      </c>
      <c r="T22">
        <v>3537.7</v>
      </c>
    </row>
    <row r="23" spans="2:20" x14ac:dyDescent="0.25">
      <c r="B23" s="60">
        <v>8</v>
      </c>
      <c r="C23" s="60">
        <v>0</v>
      </c>
      <c r="D23" s="60">
        <v>0</v>
      </c>
      <c r="E23" s="60"/>
      <c r="F23" s="61">
        <v>42.06</v>
      </c>
      <c r="G23" s="61">
        <v>6.6499999999999997E-3</v>
      </c>
      <c r="H23" s="62">
        <v>1.9586986789423586E-2</v>
      </c>
      <c r="I23" s="61">
        <v>130.05313310240734</v>
      </c>
      <c r="J23" s="61"/>
      <c r="K23" s="61">
        <v>90</v>
      </c>
      <c r="L23" s="60"/>
      <c r="M23" s="32">
        <v>2895.8</v>
      </c>
      <c r="N23" s="32">
        <v>2852.1</v>
      </c>
      <c r="O23" s="60">
        <v>5113.1000000000004</v>
      </c>
      <c r="R23">
        <v>0</v>
      </c>
      <c r="S23">
        <v>0</v>
      </c>
      <c r="T23">
        <v>0</v>
      </c>
    </row>
    <row r="24" spans="2:20" x14ac:dyDescent="0.25">
      <c r="B24" s="60">
        <v>8</v>
      </c>
      <c r="C24" s="60">
        <v>1</v>
      </c>
      <c r="D24" s="60">
        <v>8</v>
      </c>
      <c r="E24" s="60"/>
      <c r="F24" s="61">
        <v>42.06</v>
      </c>
      <c r="G24" s="61">
        <v>6.6499999999999997E-3</v>
      </c>
      <c r="H24" s="62">
        <v>1.9586986789423586E-2</v>
      </c>
      <c r="I24" s="61">
        <v>130.05313310240734</v>
      </c>
      <c r="J24" s="61"/>
      <c r="K24" s="61">
        <v>90</v>
      </c>
      <c r="L24" s="60"/>
      <c r="M24" s="32">
        <v>2260.6999999999998</v>
      </c>
      <c r="N24" s="32">
        <v>2892.2</v>
      </c>
      <c r="O24" s="60">
        <v>3934.9</v>
      </c>
      <c r="R24">
        <v>2260.6999999999998</v>
      </c>
      <c r="S24">
        <v>2892.2</v>
      </c>
      <c r="T24">
        <v>3934.9</v>
      </c>
    </row>
    <row r="25" spans="2:20" x14ac:dyDescent="0.25">
      <c r="B25" s="60">
        <v>8</v>
      </c>
      <c r="C25" s="60">
        <v>1</v>
      </c>
      <c r="D25" s="60">
        <v>8</v>
      </c>
      <c r="E25" s="60"/>
      <c r="F25" s="61">
        <v>42.06</v>
      </c>
      <c r="G25" s="61">
        <v>6.6499999999999997E-3</v>
      </c>
      <c r="H25" s="62">
        <v>1.9586986789423586E-2</v>
      </c>
      <c r="I25" s="61">
        <v>130.05313310240734</v>
      </c>
      <c r="J25" s="61"/>
      <c r="K25" s="61">
        <v>90</v>
      </c>
      <c r="L25" s="60"/>
      <c r="M25" s="32">
        <v>2369</v>
      </c>
      <c r="N25" s="32">
        <v>2866.8</v>
      </c>
      <c r="O25" s="60">
        <v>4180.6000000000004</v>
      </c>
      <c r="R25">
        <v>2369</v>
      </c>
      <c r="S25">
        <v>2866.8</v>
      </c>
      <c r="T25">
        <v>4180.6000000000004</v>
      </c>
    </row>
    <row r="26" spans="2:20" x14ac:dyDescent="0.25">
      <c r="B26" s="60">
        <v>8</v>
      </c>
      <c r="C26" s="60">
        <v>1</v>
      </c>
      <c r="D26" s="60">
        <v>8</v>
      </c>
      <c r="E26" s="60"/>
      <c r="F26" s="61">
        <v>42.06</v>
      </c>
      <c r="G26" s="61">
        <v>6.6499999999999997E-3</v>
      </c>
      <c r="H26" s="62">
        <v>1.9586986789423586E-2</v>
      </c>
      <c r="I26" s="61">
        <v>130.05313310240734</v>
      </c>
      <c r="J26" s="61"/>
      <c r="K26" s="61">
        <v>90</v>
      </c>
      <c r="L26" s="60"/>
      <c r="M26" s="32">
        <v>2220.9</v>
      </c>
      <c r="N26" s="32">
        <v>2870.4</v>
      </c>
      <c r="O26" s="60">
        <v>3886.3</v>
      </c>
      <c r="R26">
        <v>2220.9</v>
      </c>
      <c r="S26">
        <v>2870.4</v>
      </c>
      <c r="T26">
        <v>3886.3</v>
      </c>
    </row>
    <row r="27" spans="2:20" x14ac:dyDescent="0.25">
      <c r="B27" s="60">
        <v>8</v>
      </c>
      <c r="C27" s="60">
        <v>1</v>
      </c>
      <c r="D27" s="60">
        <v>8</v>
      </c>
      <c r="E27" s="60"/>
      <c r="F27" s="61">
        <v>42.06</v>
      </c>
      <c r="G27" s="61">
        <v>6.6499999999999997E-3</v>
      </c>
      <c r="H27" s="62">
        <v>1.9586986789423586E-2</v>
      </c>
      <c r="I27" s="61">
        <v>130.05313310240734</v>
      </c>
      <c r="J27" s="61"/>
      <c r="K27" s="61">
        <v>90</v>
      </c>
      <c r="L27" s="60"/>
      <c r="M27" s="32">
        <v>2131.4</v>
      </c>
      <c r="N27" s="32">
        <v>2879</v>
      </c>
      <c r="O27" s="60">
        <v>3692.6</v>
      </c>
      <c r="R27">
        <v>2131.4</v>
      </c>
      <c r="S27">
        <v>2879</v>
      </c>
      <c r="T27">
        <v>3692.6</v>
      </c>
    </row>
    <row r="28" spans="2:20" x14ac:dyDescent="0.25">
      <c r="B28" s="60">
        <v>8</v>
      </c>
      <c r="C28" s="60">
        <v>1</v>
      </c>
      <c r="D28" s="60">
        <v>8</v>
      </c>
      <c r="E28" s="60"/>
      <c r="F28" s="61">
        <v>42.06</v>
      </c>
      <c r="G28" s="61">
        <v>6.6499999999999997E-3</v>
      </c>
      <c r="H28" s="62">
        <v>1.9586986789423586E-2</v>
      </c>
      <c r="I28" s="61">
        <v>130.05313310240734</v>
      </c>
      <c r="J28" s="61"/>
      <c r="K28" s="61">
        <v>90</v>
      </c>
      <c r="L28" s="60"/>
      <c r="M28" s="32">
        <v>2302.6999999999998</v>
      </c>
      <c r="N28" s="32">
        <v>2867.8</v>
      </c>
      <c r="O28" s="60">
        <v>3997</v>
      </c>
      <c r="R28">
        <v>2302.6999999999998</v>
      </c>
      <c r="S28">
        <v>2867.8</v>
      </c>
      <c r="T28">
        <v>3997</v>
      </c>
    </row>
    <row r="29" spans="2:20" x14ac:dyDescent="0.25">
      <c r="B29" s="60">
        <v>8</v>
      </c>
      <c r="C29" s="60">
        <v>1</v>
      </c>
      <c r="D29" s="60">
        <v>8</v>
      </c>
      <c r="E29" s="60"/>
      <c r="F29" s="61">
        <v>42.06</v>
      </c>
      <c r="G29" s="61">
        <v>6.6499999999999997E-3</v>
      </c>
      <c r="H29" s="62">
        <v>1.9586986789423586E-2</v>
      </c>
      <c r="I29" s="61">
        <v>130.05313310240734</v>
      </c>
      <c r="J29" s="61"/>
      <c r="K29" s="61">
        <v>90</v>
      </c>
      <c r="L29" s="60"/>
      <c r="M29" s="32">
        <v>2459.9</v>
      </c>
      <c r="N29" s="32">
        <v>2867.1</v>
      </c>
      <c r="O29" s="60">
        <v>4316</v>
      </c>
      <c r="R29">
        <v>2459.9</v>
      </c>
      <c r="S29">
        <v>2867.1</v>
      </c>
      <c r="T29">
        <v>4316</v>
      </c>
    </row>
    <row r="30" spans="2:20" x14ac:dyDescent="0.25">
      <c r="B30" s="60">
        <v>8</v>
      </c>
      <c r="C30" s="60">
        <v>1</v>
      </c>
      <c r="D30" s="60">
        <v>8</v>
      </c>
      <c r="E30" s="60"/>
      <c r="F30" s="61">
        <v>42.06</v>
      </c>
      <c r="G30" s="61">
        <v>6.6499999999999997E-3</v>
      </c>
      <c r="H30" s="62">
        <v>1.9586986789423586E-2</v>
      </c>
      <c r="I30" s="61">
        <v>130.05313310240734</v>
      </c>
      <c r="J30" s="61"/>
      <c r="K30" s="61">
        <v>90</v>
      </c>
      <c r="L30" s="60"/>
      <c r="M30" s="32"/>
      <c r="N30" s="32"/>
      <c r="O30" s="60"/>
      <c r="R30">
        <v>0</v>
      </c>
      <c r="S30">
        <v>0</v>
      </c>
      <c r="T30">
        <v>0</v>
      </c>
    </row>
    <row r="31" spans="2:20" x14ac:dyDescent="0.25">
      <c r="B31" s="60">
        <v>5</v>
      </c>
      <c r="C31" s="60">
        <v>0</v>
      </c>
      <c r="D31" s="60">
        <v>0</v>
      </c>
      <c r="E31" s="60"/>
      <c r="F31" s="61">
        <v>37.5</v>
      </c>
      <c r="G31" s="61">
        <v>5.94E-3</v>
      </c>
      <c r="H31" s="62">
        <v>1.9602149175193033E-2</v>
      </c>
      <c r="I31" s="61">
        <v>116.07790450240735</v>
      </c>
      <c r="J31" s="61"/>
      <c r="K31" s="61">
        <v>320</v>
      </c>
      <c r="L31" s="60"/>
      <c r="M31" s="32">
        <v>1829.3</v>
      </c>
      <c r="N31" s="32">
        <v>3276.7</v>
      </c>
      <c r="O31" s="60">
        <v>3399.5</v>
      </c>
      <c r="R31">
        <v>0</v>
      </c>
      <c r="S31">
        <v>0</v>
      </c>
      <c r="T31">
        <v>0</v>
      </c>
    </row>
    <row r="32" spans="2:20" x14ac:dyDescent="0.25">
      <c r="B32" s="60">
        <v>5</v>
      </c>
      <c r="C32" s="60">
        <v>0</v>
      </c>
      <c r="D32" s="60">
        <v>0</v>
      </c>
      <c r="E32" s="60"/>
      <c r="F32" s="61">
        <v>37.5</v>
      </c>
      <c r="G32" s="61">
        <v>5.94E-3</v>
      </c>
      <c r="H32" s="62">
        <v>1.9602149175193033E-2</v>
      </c>
      <c r="I32" s="61">
        <v>116.07790450240735</v>
      </c>
      <c r="J32" s="61"/>
      <c r="K32" s="61">
        <v>320</v>
      </c>
      <c r="L32" s="60"/>
      <c r="M32" s="32">
        <v>2237.6999999999998</v>
      </c>
      <c r="N32" s="32">
        <v>3096.4</v>
      </c>
      <c r="O32" s="60">
        <v>4321.6000000000004</v>
      </c>
      <c r="R32">
        <v>0</v>
      </c>
      <c r="S32">
        <v>0</v>
      </c>
      <c r="T32">
        <v>0</v>
      </c>
    </row>
    <row r="33" spans="2:20" x14ac:dyDescent="0.25">
      <c r="B33" s="60">
        <v>5</v>
      </c>
      <c r="C33" s="60">
        <v>0</v>
      </c>
      <c r="D33" s="60">
        <v>0</v>
      </c>
      <c r="E33" s="60"/>
      <c r="F33" s="61">
        <v>37.5</v>
      </c>
      <c r="G33" s="61">
        <v>5.94E-3</v>
      </c>
      <c r="H33" s="62">
        <v>1.9602149175193033E-2</v>
      </c>
      <c r="I33" s="61">
        <v>116.07790450240735</v>
      </c>
      <c r="J33" s="61"/>
      <c r="K33" s="61">
        <v>320</v>
      </c>
      <c r="L33" s="60"/>
      <c r="M33" s="32">
        <v>2068.8000000000002</v>
      </c>
      <c r="N33" s="32">
        <v>3262.3</v>
      </c>
      <c r="O33" s="60">
        <v>3884.3</v>
      </c>
      <c r="R33">
        <v>0</v>
      </c>
      <c r="S33">
        <v>0</v>
      </c>
      <c r="T33">
        <v>0</v>
      </c>
    </row>
    <row r="34" spans="2:20" x14ac:dyDescent="0.25">
      <c r="B34" s="60">
        <v>5</v>
      </c>
      <c r="C34" s="60">
        <v>0</v>
      </c>
      <c r="D34" s="60">
        <v>0</v>
      </c>
      <c r="E34" s="60"/>
      <c r="F34" s="61">
        <v>37.5</v>
      </c>
      <c r="G34" s="61">
        <v>5.94E-3</v>
      </c>
      <c r="H34" s="62">
        <v>1.9602149175193033E-2</v>
      </c>
      <c r="I34" s="61">
        <v>116.07790450240735</v>
      </c>
      <c r="J34" s="61"/>
      <c r="K34" s="61">
        <v>320</v>
      </c>
      <c r="L34" s="60"/>
      <c r="M34" s="32">
        <v>2080.8000000000002</v>
      </c>
      <c r="N34" s="32">
        <v>3291.3</v>
      </c>
      <c r="O34" s="60">
        <v>3843.2</v>
      </c>
      <c r="R34">
        <v>0</v>
      </c>
      <c r="S34">
        <v>0</v>
      </c>
      <c r="T34">
        <v>0</v>
      </c>
    </row>
    <row r="35" spans="2:20" x14ac:dyDescent="0.25">
      <c r="B35" s="60">
        <v>5</v>
      </c>
      <c r="C35" s="60">
        <v>0</v>
      </c>
      <c r="D35" s="60">
        <v>0</v>
      </c>
      <c r="E35" s="60"/>
      <c r="F35" s="61">
        <v>37.5</v>
      </c>
      <c r="G35" s="61">
        <v>5.94E-3</v>
      </c>
      <c r="H35" s="62">
        <v>1.9602149175193033E-2</v>
      </c>
      <c r="I35" s="61">
        <v>116.07790450240735</v>
      </c>
      <c r="J35" s="61"/>
      <c r="K35" s="61">
        <v>320</v>
      </c>
      <c r="L35" s="60"/>
      <c r="M35" s="32">
        <v>1578.7</v>
      </c>
      <c r="N35" s="32">
        <v>3257.8</v>
      </c>
      <c r="O35" s="60">
        <v>2923.5</v>
      </c>
      <c r="R35">
        <v>0</v>
      </c>
      <c r="S35">
        <v>0</v>
      </c>
      <c r="T35">
        <v>0</v>
      </c>
    </row>
    <row r="36" spans="2:20" x14ac:dyDescent="0.25">
      <c r="B36" s="60">
        <v>5</v>
      </c>
      <c r="C36" s="60">
        <v>0</v>
      </c>
      <c r="D36" s="60">
        <v>0</v>
      </c>
      <c r="E36" s="60"/>
      <c r="F36" s="61">
        <v>37.5</v>
      </c>
      <c r="G36" s="61">
        <v>5.94E-3</v>
      </c>
      <c r="H36" s="62">
        <v>1.9602149175193033E-2</v>
      </c>
      <c r="I36" s="61">
        <v>116.07790450240735</v>
      </c>
      <c r="J36" s="61"/>
      <c r="K36" s="61">
        <v>320</v>
      </c>
      <c r="L36" s="60"/>
      <c r="M36" s="32">
        <v>2005</v>
      </c>
      <c r="N36" s="32">
        <v>3215.1</v>
      </c>
      <c r="O36" s="60">
        <v>3789.6</v>
      </c>
      <c r="R36">
        <v>0</v>
      </c>
      <c r="S36">
        <v>0</v>
      </c>
      <c r="T36">
        <v>0</v>
      </c>
    </row>
    <row r="37" spans="2:20" x14ac:dyDescent="0.25">
      <c r="B37" s="60">
        <v>5</v>
      </c>
      <c r="C37" s="60">
        <v>0</v>
      </c>
      <c r="D37" s="60">
        <v>0</v>
      </c>
      <c r="E37" s="60"/>
      <c r="F37" s="61">
        <v>37.5</v>
      </c>
      <c r="G37" s="61">
        <v>5.94E-3</v>
      </c>
      <c r="H37" s="62">
        <v>1.9602149175193033E-2</v>
      </c>
      <c r="I37" s="61">
        <v>116.07790450240735</v>
      </c>
      <c r="J37" s="61"/>
      <c r="K37" s="61">
        <v>320</v>
      </c>
      <c r="L37" s="60"/>
      <c r="M37" s="32">
        <v>2148.6</v>
      </c>
      <c r="N37" s="32">
        <v>3225.7</v>
      </c>
      <c r="O37" s="60">
        <v>4044.4</v>
      </c>
      <c r="R37">
        <v>0</v>
      </c>
      <c r="S37">
        <v>0</v>
      </c>
      <c r="T37">
        <v>0</v>
      </c>
    </row>
    <row r="38" spans="2:20" x14ac:dyDescent="0.25">
      <c r="B38" s="60">
        <v>5</v>
      </c>
      <c r="C38" s="60">
        <v>0</v>
      </c>
      <c r="D38" s="60">
        <v>0</v>
      </c>
      <c r="E38" s="60"/>
      <c r="F38" s="61">
        <v>37.5</v>
      </c>
      <c r="G38" s="61">
        <v>5.94E-3</v>
      </c>
      <c r="H38" s="62">
        <v>1.9602149175193033E-2</v>
      </c>
      <c r="I38" s="61">
        <v>116.07790450240735</v>
      </c>
      <c r="J38" s="61"/>
      <c r="K38" s="61">
        <v>320</v>
      </c>
      <c r="L38" s="60"/>
      <c r="M38" s="32">
        <v>2115.5</v>
      </c>
      <c r="N38" s="32">
        <v>3202.2</v>
      </c>
      <c r="O38" s="60">
        <v>4004.9</v>
      </c>
      <c r="R38">
        <v>0</v>
      </c>
      <c r="S38">
        <v>0</v>
      </c>
      <c r="T38">
        <v>0</v>
      </c>
    </row>
    <row r="39" spans="2:20" x14ac:dyDescent="0.25">
      <c r="B39" s="60">
        <v>5</v>
      </c>
      <c r="C39" s="60">
        <v>0</v>
      </c>
      <c r="D39" s="60">
        <v>0</v>
      </c>
      <c r="E39" s="60"/>
      <c r="F39" s="61">
        <v>37.5</v>
      </c>
      <c r="G39" s="61">
        <v>5.94E-3</v>
      </c>
      <c r="H39" s="62">
        <v>1.9602149175193033E-2</v>
      </c>
      <c r="I39" s="61">
        <v>116.07790450240735</v>
      </c>
      <c r="J39" s="61"/>
      <c r="K39" s="61">
        <v>320</v>
      </c>
      <c r="L39" s="60"/>
      <c r="M39" s="32">
        <v>1533</v>
      </c>
      <c r="N39" s="32">
        <v>3096.6</v>
      </c>
      <c r="O39" s="60">
        <v>2942.5</v>
      </c>
      <c r="R39">
        <v>0</v>
      </c>
      <c r="S39">
        <v>0</v>
      </c>
      <c r="T39">
        <v>0</v>
      </c>
    </row>
    <row r="40" spans="2:20" x14ac:dyDescent="0.25">
      <c r="B40" s="60">
        <v>5</v>
      </c>
      <c r="C40" s="60">
        <v>0</v>
      </c>
      <c r="D40" s="60">
        <v>0</v>
      </c>
      <c r="E40" s="60"/>
      <c r="F40" s="61">
        <v>37.5</v>
      </c>
      <c r="G40" s="61">
        <v>5.94E-3</v>
      </c>
      <c r="H40" s="62">
        <v>1.9602149175193033E-2</v>
      </c>
      <c r="I40" s="61">
        <v>116.07790450240735</v>
      </c>
      <c r="J40" s="61"/>
      <c r="K40" s="61">
        <v>320</v>
      </c>
      <c r="L40" s="60"/>
      <c r="M40" s="32">
        <v>1645.8</v>
      </c>
      <c r="N40" s="32">
        <v>3113.3</v>
      </c>
      <c r="O40" s="60">
        <v>3131.3</v>
      </c>
      <c r="R40">
        <v>0</v>
      </c>
      <c r="S40">
        <v>0</v>
      </c>
      <c r="T40">
        <v>0</v>
      </c>
    </row>
    <row r="41" spans="2:20" x14ac:dyDescent="0.25">
      <c r="B41" s="60">
        <v>5</v>
      </c>
      <c r="C41" s="60">
        <v>0</v>
      </c>
      <c r="D41" s="60">
        <v>0</v>
      </c>
      <c r="E41" s="60"/>
      <c r="F41" s="61">
        <v>37.5</v>
      </c>
      <c r="G41" s="61">
        <v>5.94E-3</v>
      </c>
      <c r="H41" s="62">
        <v>1.9602149175193033E-2</v>
      </c>
      <c r="I41" s="61">
        <v>116.07790450240735</v>
      </c>
      <c r="J41" s="61"/>
      <c r="K41" s="61">
        <v>320</v>
      </c>
      <c r="L41" s="60"/>
      <c r="M41" s="32">
        <v>2196.5</v>
      </c>
      <c r="N41" s="32">
        <v>3099.9</v>
      </c>
      <c r="O41" s="60">
        <v>4244.7</v>
      </c>
      <c r="R41">
        <v>0</v>
      </c>
      <c r="S41">
        <v>0</v>
      </c>
      <c r="T41">
        <v>0</v>
      </c>
    </row>
    <row r="42" spans="2:20" x14ac:dyDescent="0.25">
      <c r="B42" s="60">
        <v>5</v>
      </c>
      <c r="C42" s="60">
        <v>1</v>
      </c>
      <c r="D42" s="60">
        <v>5</v>
      </c>
      <c r="E42" s="60"/>
      <c r="F42" s="61">
        <v>37.5</v>
      </c>
      <c r="G42" s="61">
        <v>5.94E-3</v>
      </c>
      <c r="H42" s="62">
        <v>1.9602149175193033E-2</v>
      </c>
      <c r="I42" s="61">
        <v>116.07790450240735</v>
      </c>
      <c r="J42" s="61"/>
      <c r="K42" s="61">
        <v>320</v>
      </c>
      <c r="L42" s="60"/>
      <c r="M42" s="32">
        <v>2221.1999999999998</v>
      </c>
      <c r="N42" s="32">
        <v>2849.4</v>
      </c>
      <c r="O42" s="60">
        <v>3857</v>
      </c>
      <c r="R42">
        <v>2221.1999999999998</v>
      </c>
      <c r="S42">
        <v>2849.4</v>
      </c>
      <c r="T42">
        <v>3857</v>
      </c>
    </row>
    <row r="43" spans="2:20" x14ac:dyDescent="0.25">
      <c r="B43" s="60">
        <v>5</v>
      </c>
      <c r="C43" s="60">
        <v>1</v>
      </c>
      <c r="D43" s="60">
        <v>5</v>
      </c>
      <c r="E43" s="60"/>
      <c r="F43" s="61">
        <v>37.5</v>
      </c>
      <c r="G43" s="61">
        <v>5.94E-3</v>
      </c>
      <c r="H43" s="62">
        <v>1.9602149175193033E-2</v>
      </c>
      <c r="I43" s="61">
        <v>116.07790450240735</v>
      </c>
      <c r="J43" s="61"/>
      <c r="K43" s="61">
        <v>320</v>
      </c>
      <c r="L43" s="60"/>
      <c r="M43" s="32">
        <v>2238.8000000000002</v>
      </c>
      <c r="N43" s="32">
        <v>2835.3</v>
      </c>
      <c r="O43" s="60">
        <v>3893.7</v>
      </c>
      <c r="R43">
        <v>2238.8000000000002</v>
      </c>
      <c r="S43">
        <v>2835.3</v>
      </c>
      <c r="T43">
        <v>3893.7</v>
      </c>
    </row>
    <row r="44" spans="2:20" x14ac:dyDescent="0.25">
      <c r="B44" s="60">
        <v>5</v>
      </c>
      <c r="C44" s="60">
        <v>1</v>
      </c>
      <c r="D44" s="60">
        <v>5</v>
      </c>
      <c r="E44" s="60"/>
      <c r="F44" s="61">
        <v>37.5</v>
      </c>
      <c r="G44" s="61">
        <v>5.94E-3</v>
      </c>
      <c r="H44" s="62">
        <v>1.9602149175193033E-2</v>
      </c>
      <c r="I44" s="61">
        <v>116.07790450240735</v>
      </c>
      <c r="J44" s="61"/>
      <c r="K44" s="61">
        <v>320</v>
      </c>
      <c r="L44" s="60"/>
      <c r="M44" s="32">
        <v>2193.4</v>
      </c>
      <c r="N44" s="32">
        <v>2834.7</v>
      </c>
      <c r="O44" s="60">
        <v>3809.6</v>
      </c>
      <c r="R44">
        <v>2193.4</v>
      </c>
      <c r="S44">
        <v>2834.7</v>
      </c>
      <c r="T44">
        <v>3809.6</v>
      </c>
    </row>
    <row r="45" spans="2:20" x14ac:dyDescent="0.25">
      <c r="B45" s="60">
        <v>5</v>
      </c>
      <c r="C45" s="60">
        <v>1</v>
      </c>
      <c r="D45" s="60">
        <v>5</v>
      </c>
      <c r="E45" s="60"/>
      <c r="F45" s="61">
        <v>37.5</v>
      </c>
      <c r="G45" s="61">
        <v>5.94E-3</v>
      </c>
      <c r="H45" s="62">
        <v>1.9602149175193033E-2</v>
      </c>
      <c r="I45" s="61">
        <v>116.07790450240735</v>
      </c>
      <c r="J45" s="61"/>
      <c r="K45" s="61">
        <v>320</v>
      </c>
      <c r="L45" s="60"/>
      <c r="M45" s="32">
        <v>2149.3000000000002</v>
      </c>
      <c r="N45" s="32">
        <v>2855.4</v>
      </c>
      <c r="O45" s="60">
        <v>3731</v>
      </c>
      <c r="R45">
        <v>2149.3000000000002</v>
      </c>
      <c r="S45">
        <v>2855.4</v>
      </c>
      <c r="T45">
        <v>3731</v>
      </c>
    </row>
    <row r="46" spans="2:20" x14ac:dyDescent="0.25">
      <c r="B46" s="60">
        <v>5</v>
      </c>
      <c r="C46" s="60">
        <v>1</v>
      </c>
      <c r="D46" s="60">
        <v>5</v>
      </c>
      <c r="E46" s="60"/>
      <c r="F46" s="61">
        <v>37.5</v>
      </c>
      <c r="G46" s="61">
        <v>5.94E-3</v>
      </c>
      <c r="H46" s="62">
        <v>1.9602149175193033E-2</v>
      </c>
      <c r="I46" s="61">
        <v>116.07790450240735</v>
      </c>
      <c r="J46" s="61"/>
      <c r="K46" s="61">
        <v>320</v>
      </c>
      <c r="L46" s="60"/>
      <c r="M46" s="32">
        <v>2151</v>
      </c>
      <c r="N46" s="32">
        <v>2857.5</v>
      </c>
      <c r="O46" s="60">
        <v>3748</v>
      </c>
      <c r="R46">
        <v>2151</v>
      </c>
      <c r="S46">
        <v>2857.5</v>
      </c>
      <c r="T46">
        <v>3748</v>
      </c>
    </row>
    <row r="47" spans="2:20" x14ac:dyDescent="0.25">
      <c r="B47" s="60">
        <v>5</v>
      </c>
      <c r="C47" s="60">
        <v>1</v>
      </c>
      <c r="D47" s="60">
        <v>5</v>
      </c>
      <c r="E47" s="60"/>
      <c r="F47" s="61">
        <v>37.5</v>
      </c>
      <c r="G47" s="61">
        <v>5.94E-3</v>
      </c>
      <c r="H47" s="62">
        <v>1.9602149175193033E-2</v>
      </c>
      <c r="I47" s="61">
        <v>116.07790450240735</v>
      </c>
      <c r="J47" s="61"/>
      <c r="K47" s="61">
        <v>320</v>
      </c>
      <c r="L47" s="60"/>
      <c r="M47" s="32">
        <v>2196.6</v>
      </c>
      <c r="N47" s="32">
        <v>2845.9</v>
      </c>
      <c r="O47" s="60">
        <v>3805.3</v>
      </c>
      <c r="R47">
        <v>2196.6</v>
      </c>
      <c r="S47">
        <v>2845.9</v>
      </c>
      <c r="T47">
        <v>3805.3</v>
      </c>
    </row>
    <row r="48" spans="2:20" x14ac:dyDescent="0.25">
      <c r="B48" s="60">
        <v>6</v>
      </c>
      <c r="C48" s="60">
        <v>0</v>
      </c>
      <c r="D48" s="60">
        <v>0</v>
      </c>
      <c r="E48" s="60"/>
      <c r="F48" s="61">
        <v>27.36</v>
      </c>
      <c r="G48" s="61">
        <v>4.3499999999999997E-3</v>
      </c>
      <c r="H48" s="62">
        <v>1.9604321887268229E-2</v>
      </c>
      <c r="I48" s="61">
        <v>84.997125102407338</v>
      </c>
      <c r="J48" s="61"/>
      <c r="K48" s="61">
        <v>320</v>
      </c>
      <c r="L48" s="60"/>
      <c r="M48" s="32">
        <v>2410.4</v>
      </c>
      <c r="N48" s="32">
        <v>2822</v>
      </c>
      <c r="O48" s="60">
        <v>4252.2</v>
      </c>
      <c r="R48">
        <v>0</v>
      </c>
      <c r="S48">
        <v>0</v>
      </c>
      <c r="T48">
        <v>0</v>
      </c>
    </row>
    <row r="49" spans="2:20" x14ac:dyDescent="0.25">
      <c r="B49" s="60">
        <v>6</v>
      </c>
      <c r="C49" s="60">
        <v>1</v>
      </c>
      <c r="D49" s="60">
        <v>6</v>
      </c>
      <c r="E49" s="60"/>
      <c r="F49" s="61">
        <v>27.36</v>
      </c>
      <c r="G49" s="61">
        <v>4.3499999999999997E-3</v>
      </c>
      <c r="H49" s="62">
        <v>1.9604321887268229E-2</v>
      </c>
      <c r="I49" s="61">
        <v>84.997125102407338</v>
      </c>
      <c r="J49" s="61"/>
      <c r="K49" s="61">
        <v>320</v>
      </c>
      <c r="L49" s="60"/>
      <c r="M49" s="32">
        <v>1993.9</v>
      </c>
      <c r="N49" s="32">
        <v>2835.4</v>
      </c>
      <c r="O49" s="60">
        <v>3507.6</v>
      </c>
      <c r="R49">
        <v>1993.9</v>
      </c>
      <c r="S49">
        <v>2835.4</v>
      </c>
      <c r="T49">
        <v>3507.6</v>
      </c>
    </row>
    <row r="50" spans="2:20" x14ac:dyDescent="0.25">
      <c r="B50" s="60">
        <v>6</v>
      </c>
      <c r="C50" s="60">
        <v>1</v>
      </c>
      <c r="D50" s="60">
        <v>6</v>
      </c>
      <c r="E50" s="60"/>
      <c r="F50" s="61">
        <v>27.36</v>
      </c>
      <c r="G50" s="61">
        <v>4.3499999999999997E-3</v>
      </c>
      <c r="H50" s="62">
        <v>1.9604321887268229E-2</v>
      </c>
      <c r="I50" s="61">
        <v>84.997125102407338</v>
      </c>
      <c r="J50" s="61"/>
      <c r="K50" s="61">
        <v>320</v>
      </c>
      <c r="L50" s="60"/>
      <c r="M50" s="32">
        <v>1770.1</v>
      </c>
      <c r="N50" s="32">
        <v>2840.4</v>
      </c>
      <c r="O50" s="60">
        <v>3077.2</v>
      </c>
      <c r="R50">
        <v>1770.1</v>
      </c>
      <c r="S50">
        <v>2840.4</v>
      </c>
      <c r="T50">
        <v>3077.2</v>
      </c>
    </row>
    <row r="51" spans="2:20" x14ac:dyDescent="0.25">
      <c r="B51" s="60">
        <v>6</v>
      </c>
      <c r="C51" s="60">
        <v>0</v>
      </c>
      <c r="D51" s="60">
        <v>0</v>
      </c>
      <c r="E51" s="60"/>
      <c r="F51" s="61">
        <v>27.36</v>
      </c>
      <c r="G51" s="61">
        <v>4.3499999999999997E-3</v>
      </c>
      <c r="H51" s="62">
        <v>1.9604321887268229E-2</v>
      </c>
      <c r="I51" s="61">
        <v>84.997125102407338</v>
      </c>
      <c r="J51" s="61"/>
      <c r="K51" s="61">
        <v>320</v>
      </c>
      <c r="L51" s="60"/>
      <c r="M51" s="32">
        <v>1328.3</v>
      </c>
      <c r="N51" s="32">
        <v>2855.1</v>
      </c>
      <c r="O51" s="60">
        <v>2328.3000000000002</v>
      </c>
      <c r="R51">
        <v>0</v>
      </c>
      <c r="S51">
        <v>0</v>
      </c>
      <c r="T51">
        <v>0</v>
      </c>
    </row>
    <row r="52" spans="2:20" x14ac:dyDescent="0.25">
      <c r="B52" s="60">
        <v>6</v>
      </c>
      <c r="C52" s="60">
        <v>0</v>
      </c>
      <c r="D52" s="60">
        <v>0</v>
      </c>
      <c r="E52" s="60"/>
      <c r="F52" s="61">
        <v>27.36</v>
      </c>
      <c r="G52" s="61">
        <v>4.3499999999999997E-3</v>
      </c>
      <c r="H52" s="62">
        <v>1.9604321887268229E-2</v>
      </c>
      <c r="I52" s="61">
        <v>84.997125102407338</v>
      </c>
      <c r="J52" s="61"/>
      <c r="K52" s="61">
        <v>320</v>
      </c>
      <c r="L52" s="60"/>
      <c r="M52" s="32">
        <v>1596.3</v>
      </c>
      <c r="N52" s="32">
        <v>2858.6</v>
      </c>
      <c r="O52" s="60">
        <v>2783.9</v>
      </c>
      <c r="R52">
        <v>0</v>
      </c>
      <c r="S52">
        <v>0</v>
      </c>
      <c r="T52">
        <v>0</v>
      </c>
    </row>
    <row r="53" spans="2:20" x14ac:dyDescent="0.25">
      <c r="B53" s="60">
        <v>6</v>
      </c>
      <c r="C53" s="60">
        <v>1</v>
      </c>
      <c r="D53" s="60">
        <v>6</v>
      </c>
      <c r="E53" s="60"/>
      <c r="F53" s="61">
        <v>27.36</v>
      </c>
      <c r="G53" s="61">
        <v>4.3499999999999997E-3</v>
      </c>
      <c r="H53" s="62">
        <v>1.9604321887268229E-2</v>
      </c>
      <c r="I53" s="61">
        <v>84.997125102407338</v>
      </c>
      <c r="J53" s="61"/>
      <c r="K53" s="61">
        <v>320</v>
      </c>
      <c r="L53" s="60"/>
      <c r="M53" s="32">
        <v>2054.6999999999998</v>
      </c>
      <c r="N53" s="32">
        <v>2838.3</v>
      </c>
      <c r="O53" s="60">
        <v>3754.4</v>
      </c>
      <c r="R53">
        <v>2054.6999999999998</v>
      </c>
      <c r="S53">
        <v>2838.3</v>
      </c>
      <c r="T53">
        <v>3754.4</v>
      </c>
    </row>
    <row r="54" spans="2:20" x14ac:dyDescent="0.25">
      <c r="B54" s="60">
        <v>6</v>
      </c>
      <c r="C54" s="60">
        <v>1</v>
      </c>
      <c r="D54" s="60">
        <v>6</v>
      </c>
      <c r="E54" s="60"/>
      <c r="F54" s="61">
        <v>27.36</v>
      </c>
      <c r="G54" s="61">
        <v>4.3499999999999997E-3</v>
      </c>
      <c r="H54" s="62">
        <v>1.9604321887268229E-2</v>
      </c>
      <c r="I54" s="61">
        <v>84.997125102407338</v>
      </c>
      <c r="J54" s="61"/>
      <c r="K54" s="61">
        <v>320</v>
      </c>
      <c r="L54" s="60"/>
      <c r="M54" s="32">
        <v>2084</v>
      </c>
      <c r="N54" s="32">
        <v>2830.6</v>
      </c>
      <c r="O54" s="60">
        <v>3616.3</v>
      </c>
      <c r="R54">
        <v>2084</v>
      </c>
      <c r="S54">
        <v>2830.6</v>
      </c>
      <c r="T54">
        <v>3616.3</v>
      </c>
    </row>
    <row r="55" spans="2:20" x14ac:dyDescent="0.25">
      <c r="B55" s="60">
        <v>6</v>
      </c>
      <c r="C55" s="60">
        <v>1</v>
      </c>
      <c r="D55" s="60">
        <v>6</v>
      </c>
      <c r="E55" s="60"/>
      <c r="F55" s="61">
        <v>27.36</v>
      </c>
      <c r="G55" s="61">
        <v>4.3499999999999997E-3</v>
      </c>
      <c r="H55" s="62">
        <v>1.9604321887268229E-2</v>
      </c>
      <c r="I55" s="61">
        <v>84.997125102407338</v>
      </c>
      <c r="J55" s="61"/>
      <c r="K55" s="61">
        <v>320</v>
      </c>
      <c r="L55" s="60"/>
      <c r="M55" s="32">
        <v>2051.1999999999998</v>
      </c>
      <c r="N55" s="32">
        <v>2835.1</v>
      </c>
      <c r="O55" s="60">
        <v>3591.7</v>
      </c>
      <c r="R55">
        <v>2051.1999999999998</v>
      </c>
      <c r="S55">
        <v>2835.1</v>
      </c>
      <c r="T55">
        <v>3591.7</v>
      </c>
    </row>
    <row r="56" spans="2:20" x14ac:dyDescent="0.25">
      <c r="B56" s="60">
        <v>6</v>
      </c>
      <c r="C56" s="60">
        <v>1</v>
      </c>
      <c r="D56" s="60">
        <v>6</v>
      </c>
      <c r="E56" s="60"/>
      <c r="F56" s="61">
        <v>27.36</v>
      </c>
      <c r="G56" s="61">
        <v>4.3499999999999997E-3</v>
      </c>
      <c r="H56" s="62">
        <v>1.9604321887268229E-2</v>
      </c>
      <c r="I56" s="61">
        <v>84.997125102407338</v>
      </c>
      <c r="J56" s="61"/>
      <c r="K56" s="61">
        <v>320</v>
      </c>
      <c r="L56" s="60"/>
      <c r="M56" s="32">
        <v>2055.1</v>
      </c>
      <c r="N56" s="32">
        <v>2837.3</v>
      </c>
      <c r="O56" s="60">
        <v>3618.9</v>
      </c>
      <c r="R56">
        <v>2055.1</v>
      </c>
      <c r="S56">
        <v>2837.3</v>
      </c>
      <c r="T56">
        <v>3618.9</v>
      </c>
    </row>
    <row r="57" spans="2:20" x14ac:dyDescent="0.25">
      <c r="B57" s="60">
        <v>6</v>
      </c>
      <c r="C57" s="60">
        <v>1</v>
      </c>
      <c r="D57" s="60">
        <v>6</v>
      </c>
      <c r="E57" s="60"/>
      <c r="F57" s="61">
        <v>27.36</v>
      </c>
      <c r="G57" s="61">
        <v>4.3499999999999997E-3</v>
      </c>
      <c r="H57" s="62">
        <v>1.9604321887268229E-2</v>
      </c>
      <c r="I57" s="61">
        <v>84.997125102407338</v>
      </c>
      <c r="J57" s="61"/>
      <c r="K57" s="61">
        <v>320</v>
      </c>
      <c r="L57" s="60"/>
      <c r="M57" s="32">
        <v>2090.4</v>
      </c>
      <c r="N57" s="32">
        <v>2824.7</v>
      </c>
      <c r="O57" s="60">
        <v>3660.6</v>
      </c>
      <c r="R57">
        <v>2090.4</v>
      </c>
      <c r="S57">
        <v>2824.7</v>
      </c>
      <c r="T57">
        <v>3660.6</v>
      </c>
    </row>
    <row r="58" spans="2:20" x14ac:dyDescent="0.25">
      <c r="B58" s="60">
        <v>6</v>
      </c>
      <c r="C58" s="60">
        <v>1</v>
      </c>
      <c r="D58" s="60">
        <v>6</v>
      </c>
      <c r="E58" s="60"/>
      <c r="F58" s="61">
        <v>27.36</v>
      </c>
      <c r="G58" s="61">
        <v>4.3499999999999997E-3</v>
      </c>
      <c r="H58" s="62">
        <v>1.9604321887268229E-2</v>
      </c>
      <c r="I58" s="61">
        <v>84.997125102407338</v>
      </c>
      <c r="J58" s="61"/>
      <c r="K58" s="61">
        <v>320</v>
      </c>
      <c r="L58" s="60"/>
      <c r="M58" s="32">
        <v>1997.7</v>
      </c>
      <c r="N58" s="32">
        <v>2839.2</v>
      </c>
      <c r="O58" s="60">
        <v>3482.4</v>
      </c>
      <c r="R58">
        <v>1997.7</v>
      </c>
      <c r="S58">
        <v>2839.2</v>
      </c>
      <c r="T58">
        <v>3482.4</v>
      </c>
    </row>
    <row r="59" spans="2:20" x14ac:dyDescent="0.25">
      <c r="B59" s="60">
        <v>6</v>
      </c>
      <c r="C59" s="60">
        <v>1</v>
      </c>
      <c r="D59" s="60">
        <v>6</v>
      </c>
      <c r="E59" s="60"/>
      <c r="F59" s="61">
        <v>27.36</v>
      </c>
      <c r="G59" s="61">
        <v>4.3499999999999997E-3</v>
      </c>
      <c r="H59" s="62">
        <v>1.9604321887268229E-2</v>
      </c>
      <c r="I59" s="61">
        <v>84.997125102407338</v>
      </c>
      <c r="J59" s="61"/>
      <c r="K59" s="61">
        <v>320</v>
      </c>
      <c r="L59" s="60"/>
      <c r="M59" s="32">
        <v>1998</v>
      </c>
      <c r="N59" s="32">
        <v>2837.2</v>
      </c>
      <c r="O59" s="60">
        <v>3496.2</v>
      </c>
      <c r="R59">
        <v>1998</v>
      </c>
      <c r="S59">
        <v>2837.2</v>
      </c>
      <c r="T59">
        <v>3496.2</v>
      </c>
    </row>
    <row r="60" spans="2:20" x14ac:dyDescent="0.25">
      <c r="B60" s="60">
        <v>6</v>
      </c>
      <c r="C60" s="60">
        <v>0</v>
      </c>
      <c r="D60" s="60">
        <v>0</v>
      </c>
      <c r="E60" s="60"/>
      <c r="F60" s="61">
        <v>27.36</v>
      </c>
      <c r="G60" s="61">
        <v>4.3499999999999997E-3</v>
      </c>
      <c r="H60" s="62">
        <v>1.9604321887268229E-2</v>
      </c>
      <c r="I60" s="61">
        <v>84.997125102407338</v>
      </c>
      <c r="J60" s="61"/>
      <c r="K60" s="61">
        <v>320</v>
      </c>
      <c r="L60" s="60"/>
      <c r="M60" s="32">
        <v>1875.4</v>
      </c>
      <c r="N60" s="32">
        <v>2840.5</v>
      </c>
      <c r="O60" s="60">
        <v>3281.9</v>
      </c>
      <c r="R60">
        <v>0</v>
      </c>
      <c r="S60">
        <v>0</v>
      </c>
      <c r="T60">
        <v>0</v>
      </c>
    </row>
    <row r="61" spans="2:20" x14ac:dyDescent="0.25">
      <c r="B61" s="60">
        <v>6</v>
      </c>
      <c r="C61" s="60">
        <v>1</v>
      </c>
      <c r="D61" s="60">
        <v>6</v>
      </c>
      <c r="E61" s="60"/>
      <c r="F61" s="61">
        <v>27.36</v>
      </c>
      <c r="G61" s="61">
        <v>4.3499999999999997E-3</v>
      </c>
      <c r="H61" s="62">
        <v>1.9604321887268229E-2</v>
      </c>
      <c r="I61" s="61">
        <v>84.997125102407338</v>
      </c>
      <c r="J61" s="61"/>
      <c r="K61" s="61">
        <v>320</v>
      </c>
      <c r="L61" s="60"/>
      <c r="M61" s="32">
        <v>2238.1999999999998</v>
      </c>
      <c r="N61" s="32">
        <v>2819.9</v>
      </c>
      <c r="O61" s="60">
        <v>3915.5</v>
      </c>
      <c r="R61">
        <v>2238.1999999999998</v>
      </c>
      <c r="S61">
        <v>2819.9</v>
      </c>
      <c r="T61">
        <v>3915.5</v>
      </c>
    </row>
    <row r="62" spans="2:20" x14ac:dyDescent="0.25">
      <c r="B62" s="60">
        <v>6</v>
      </c>
      <c r="C62" s="60">
        <v>0</v>
      </c>
      <c r="D62" s="60">
        <v>0</v>
      </c>
      <c r="E62" s="60"/>
      <c r="F62" s="61">
        <v>27.36</v>
      </c>
      <c r="G62" s="61">
        <v>4.3499999999999997E-3</v>
      </c>
      <c r="H62" s="62">
        <v>1.9604321887268229E-2</v>
      </c>
      <c r="I62" s="61">
        <v>84.997125102407338</v>
      </c>
      <c r="J62" s="61"/>
      <c r="K62" s="61">
        <v>320</v>
      </c>
      <c r="L62" s="60"/>
      <c r="M62" s="32">
        <v>2880.1</v>
      </c>
      <c r="N62" s="32">
        <v>2778.7</v>
      </c>
      <c r="O62" s="60">
        <v>5107.8</v>
      </c>
      <c r="R62">
        <v>0</v>
      </c>
      <c r="S62">
        <v>0</v>
      </c>
      <c r="T62">
        <v>0</v>
      </c>
    </row>
    <row r="63" spans="2:20" x14ac:dyDescent="0.25">
      <c r="B63" s="60">
        <v>6</v>
      </c>
      <c r="C63" s="60">
        <v>1</v>
      </c>
      <c r="D63" s="60">
        <v>6</v>
      </c>
      <c r="E63" s="60"/>
      <c r="F63" s="61">
        <v>27.36</v>
      </c>
      <c r="G63" s="61">
        <v>4.3499999999999997E-3</v>
      </c>
      <c r="H63" s="62">
        <v>1.9604321887268229E-2</v>
      </c>
      <c r="I63" s="61">
        <v>84.997125102407338</v>
      </c>
      <c r="J63" s="61"/>
      <c r="K63" s="61">
        <v>320</v>
      </c>
      <c r="L63" s="60"/>
      <c r="M63" s="32"/>
      <c r="N63" s="32"/>
      <c r="O63" s="60"/>
      <c r="R63">
        <v>0</v>
      </c>
      <c r="S63">
        <v>0</v>
      </c>
      <c r="T63">
        <v>0</v>
      </c>
    </row>
    <row r="64" spans="2:20" x14ac:dyDescent="0.25">
      <c r="B64" s="60">
        <v>6</v>
      </c>
      <c r="C64" s="60">
        <v>0</v>
      </c>
      <c r="D64" s="60">
        <v>0</v>
      </c>
      <c r="E64" s="60"/>
      <c r="F64" s="61">
        <v>27.36</v>
      </c>
      <c r="G64" s="61">
        <v>4.3499999999999997E-3</v>
      </c>
      <c r="H64" s="62">
        <v>1.9604321887268229E-2</v>
      </c>
      <c r="I64" s="61">
        <v>84.997125102407338</v>
      </c>
      <c r="J64" s="61"/>
      <c r="K64" s="61">
        <v>320</v>
      </c>
      <c r="L64" s="60"/>
      <c r="M64" s="32"/>
      <c r="N64" s="32"/>
      <c r="O64" s="60"/>
      <c r="R64">
        <v>0</v>
      </c>
      <c r="S64">
        <v>0</v>
      </c>
      <c r="T64">
        <v>0</v>
      </c>
    </row>
    <row r="65" spans="2:20" x14ac:dyDescent="0.25">
      <c r="B65" s="60">
        <v>9</v>
      </c>
      <c r="C65" s="60">
        <v>0</v>
      </c>
      <c r="D65" s="60">
        <v>0</v>
      </c>
      <c r="E65" s="60"/>
      <c r="F65" s="61">
        <v>32.08</v>
      </c>
      <c r="G65" s="61">
        <v>6.6E-3</v>
      </c>
      <c r="H65" s="62">
        <v>2.5271072690584012E-2</v>
      </c>
      <c r="I65" s="61">
        <v>100.04308210240733</v>
      </c>
      <c r="J65" s="61"/>
      <c r="K65" s="61">
        <v>90</v>
      </c>
      <c r="L65" s="60"/>
      <c r="M65" s="32"/>
      <c r="N65" s="32"/>
      <c r="O65" s="60"/>
      <c r="R65">
        <v>0</v>
      </c>
      <c r="S65">
        <v>0</v>
      </c>
      <c r="T65">
        <v>0</v>
      </c>
    </row>
    <row r="66" spans="2:20" x14ac:dyDescent="0.25">
      <c r="B66" s="60">
        <v>9</v>
      </c>
      <c r="C66" s="60">
        <v>0</v>
      </c>
      <c r="D66" s="60">
        <v>0</v>
      </c>
      <c r="E66" s="60"/>
      <c r="F66" s="61">
        <v>32.08</v>
      </c>
      <c r="G66" s="61">
        <v>6.6E-3</v>
      </c>
      <c r="H66" s="62">
        <v>2.5271072690584012E-2</v>
      </c>
      <c r="I66" s="61">
        <v>100.04308210240733</v>
      </c>
      <c r="J66" s="61"/>
      <c r="K66" s="61">
        <v>90</v>
      </c>
      <c r="L66" s="60"/>
      <c r="M66" s="32"/>
      <c r="N66" s="32"/>
      <c r="O66" s="60"/>
      <c r="R66">
        <v>0</v>
      </c>
      <c r="S66">
        <v>0</v>
      </c>
      <c r="T66">
        <v>0</v>
      </c>
    </row>
    <row r="67" spans="2:20" x14ac:dyDescent="0.25">
      <c r="B67" s="60">
        <v>9</v>
      </c>
      <c r="C67" s="60">
        <v>0</v>
      </c>
      <c r="D67" s="60">
        <v>0</v>
      </c>
      <c r="E67" s="60"/>
      <c r="F67" s="61">
        <v>32.08</v>
      </c>
      <c r="G67" s="61">
        <v>6.6E-3</v>
      </c>
      <c r="H67" s="62">
        <v>2.5271072690584012E-2</v>
      </c>
      <c r="I67" s="61">
        <v>100.04308210240733</v>
      </c>
      <c r="J67" s="61"/>
      <c r="K67" s="61">
        <v>90</v>
      </c>
      <c r="L67" s="60"/>
      <c r="M67" s="32"/>
      <c r="N67" s="32"/>
      <c r="O67" s="60"/>
      <c r="R67">
        <v>0</v>
      </c>
      <c r="S67">
        <v>0</v>
      </c>
      <c r="T67">
        <v>0</v>
      </c>
    </row>
    <row r="68" spans="2:20" x14ac:dyDescent="0.25">
      <c r="B68" s="60">
        <v>9</v>
      </c>
      <c r="C68" s="60">
        <v>0</v>
      </c>
      <c r="D68" s="60">
        <v>0</v>
      </c>
      <c r="E68" s="60"/>
      <c r="F68" s="61">
        <v>32.08</v>
      </c>
      <c r="G68" s="61">
        <v>6.6E-3</v>
      </c>
      <c r="H68" s="62">
        <v>2.5271072690584012E-2</v>
      </c>
      <c r="I68" s="61">
        <v>100.04308210240733</v>
      </c>
      <c r="J68" s="61"/>
      <c r="K68" s="61">
        <v>90</v>
      </c>
      <c r="L68" s="60"/>
      <c r="M68" s="32"/>
      <c r="N68" s="32"/>
      <c r="O68" s="60"/>
      <c r="R68">
        <v>0</v>
      </c>
      <c r="S68">
        <v>0</v>
      </c>
      <c r="T68">
        <v>0</v>
      </c>
    </row>
    <row r="69" spans="2:20" x14ac:dyDescent="0.25">
      <c r="B69" s="60">
        <v>9</v>
      </c>
      <c r="C69" s="60">
        <v>0</v>
      </c>
      <c r="D69" s="60">
        <v>0</v>
      </c>
      <c r="E69" s="60"/>
      <c r="F69" s="61">
        <v>32.08</v>
      </c>
      <c r="G69" s="61">
        <v>6.6E-3</v>
      </c>
      <c r="H69" s="62">
        <v>2.5271072690584012E-2</v>
      </c>
      <c r="I69" s="61">
        <v>100.04308210240733</v>
      </c>
      <c r="J69" s="61"/>
      <c r="K69" s="61">
        <v>90</v>
      </c>
      <c r="L69" s="60"/>
      <c r="M69" s="32"/>
      <c r="N69" s="32"/>
      <c r="O69" s="60"/>
      <c r="R69">
        <v>0</v>
      </c>
      <c r="S69">
        <v>0</v>
      </c>
      <c r="T69">
        <v>0</v>
      </c>
    </row>
    <row r="70" spans="2:20" x14ac:dyDescent="0.25">
      <c r="B70" s="60">
        <v>9</v>
      </c>
      <c r="C70" s="60">
        <v>0</v>
      </c>
      <c r="D70" s="60">
        <v>0</v>
      </c>
      <c r="E70" s="60"/>
      <c r="F70" s="61">
        <v>32.08</v>
      </c>
      <c r="G70" s="61">
        <v>6.6E-3</v>
      </c>
      <c r="H70" s="62">
        <v>2.5271072690584012E-2</v>
      </c>
      <c r="I70" s="61">
        <v>100.04308210240733</v>
      </c>
      <c r="J70" s="61"/>
      <c r="K70" s="61">
        <v>90</v>
      </c>
      <c r="L70" s="60"/>
      <c r="M70" s="32"/>
      <c r="N70" s="32"/>
      <c r="O70" s="60"/>
      <c r="R70">
        <v>0</v>
      </c>
      <c r="S70">
        <v>0</v>
      </c>
      <c r="T70">
        <v>0</v>
      </c>
    </row>
    <row r="71" spans="2:20" x14ac:dyDescent="0.25">
      <c r="B71" s="60">
        <v>9</v>
      </c>
      <c r="C71" s="60">
        <v>0</v>
      </c>
      <c r="D71" s="60">
        <v>0</v>
      </c>
      <c r="E71" s="60"/>
      <c r="F71" s="61">
        <v>32.08</v>
      </c>
      <c r="G71" s="61">
        <v>6.6E-3</v>
      </c>
      <c r="H71" s="62">
        <v>2.5271072690584012E-2</v>
      </c>
      <c r="I71" s="61">
        <v>100.04308210240733</v>
      </c>
      <c r="J71" s="61"/>
      <c r="K71" s="61">
        <v>90</v>
      </c>
      <c r="L71" s="60"/>
      <c r="M71" s="32"/>
      <c r="N71" s="32"/>
      <c r="O71" s="60"/>
      <c r="R71">
        <v>0</v>
      </c>
      <c r="S71">
        <v>0</v>
      </c>
      <c r="T71">
        <v>0</v>
      </c>
    </row>
    <row r="72" spans="2:20" x14ac:dyDescent="0.25">
      <c r="B72" s="60">
        <v>4</v>
      </c>
      <c r="C72" s="60">
        <v>0</v>
      </c>
      <c r="D72" s="60">
        <v>0</v>
      </c>
      <c r="E72" s="60"/>
      <c r="F72" s="61">
        <v>37.299999999999997</v>
      </c>
      <c r="G72" s="61">
        <v>7.6800000000000002E-3</v>
      </c>
      <c r="H72" s="62">
        <v>2.5329898853511459E-2</v>
      </c>
      <c r="I72" s="61">
        <v>116.14340890240733</v>
      </c>
      <c r="J72" s="61"/>
      <c r="K72" s="61">
        <v>320</v>
      </c>
      <c r="L72" s="60"/>
      <c r="M72" s="32">
        <v>2513.9</v>
      </c>
      <c r="N72" s="32">
        <v>2836.3</v>
      </c>
      <c r="O72" s="60">
        <v>4591.8999999999996</v>
      </c>
      <c r="R72">
        <v>0</v>
      </c>
      <c r="S72">
        <v>0</v>
      </c>
      <c r="T72">
        <v>0</v>
      </c>
    </row>
    <row r="73" spans="2:20" x14ac:dyDescent="0.25">
      <c r="B73" s="60">
        <v>4</v>
      </c>
      <c r="C73" s="60">
        <v>1</v>
      </c>
      <c r="D73" s="60">
        <v>4</v>
      </c>
      <c r="E73" s="60"/>
      <c r="F73" s="61">
        <v>37.299999999999997</v>
      </c>
      <c r="G73" s="61">
        <v>7.6800000000000002E-3</v>
      </c>
      <c r="H73" s="62">
        <v>2.5329898853511459E-2</v>
      </c>
      <c r="I73" s="61">
        <v>116.14340890240733</v>
      </c>
      <c r="J73" s="61"/>
      <c r="K73" s="61">
        <v>320</v>
      </c>
      <c r="L73" s="60"/>
      <c r="M73" s="32">
        <v>2411.3000000000002</v>
      </c>
      <c r="N73" s="32">
        <v>2840.1</v>
      </c>
      <c r="O73" s="60">
        <v>4403.6000000000004</v>
      </c>
      <c r="R73">
        <v>2411.3000000000002</v>
      </c>
      <c r="S73">
        <v>2840.1</v>
      </c>
      <c r="T73">
        <v>4403.6000000000004</v>
      </c>
    </row>
    <row r="74" spans="2:20" x14ac:dyDescent="0.25">
      <c r="B74" s="60">
        <v>4</v>
      </c>
      <c r="C74" s="60">
        <v>1</v>
      </c>
      <c r="D74" s="60">
        <v>4</v>
      </c>
      <c r="E74" s="60"/>
      <c r="F74" s="61">
        <v>37.299999999999997</v>
      </c>
      <c r="G74" s="61">
        <v>7.6800000000000002E-3</v>
      </c>
      <c r="H74" s="62">
        <v>2.5329898853511459E-2</v>
      </c>
      <c r="I74" s="61">
        <v>116.14340890240733</v>
      </c>
      <c r="J74" s="61"/>
      <c r="K74" s="61">
        <v>320</v>
      </c>
      <c r="L74" s="60"/>
      <c r="M74" s="32">
        <v>2392</v>
      </c>
      <c r="N74" s="32">
        <v>2833.4</v>
      </c>
      <c r="O74" s="60">
        <v>4346.7</v>
      </c>
      <c r="R74">
        <v>2392</v>
      </c>
      <c r="S74">
        <v>2833.4</v>
      </c>
      <c r="T74">
        <v>4346.7</v>
      </c>
    </row>
    <row r="75" spans="2:20" x14ac:dyDescent="0.25">
      <c r="B75" s="60">
        <v>4</v>
      </c>
      <c r="C75" s="60">
        <v>1</v>
      </c>
      <c r="D75" s="60">
        <v>4</v>
      </c>
      <c r="E75" s="60"/>
      <c r="F75" s="61">
        <v>37.299999999999997</v>
      </c>
      <c r="G75" s="61">
        <v>7.6800000000000002E-3</v>
      </c>
      <c r="H75" s="62">
        <v>2.5329898853511459E-2</v>
      </c>
      <c r="I75" s="61">
        <v>116.14340890240733</v>
      </c>
      <c r="J75" s="61"/>
      <c r="K75" s="61">
        <v>320</v>
      </c>
      <c r="L75" s="60"/>
      <c r="M75" s="32">
        <v>2629.2</v>
      </c>
      <c r="N75" s="32">
        <v>2833</v>
      </c>
      <c r="O75" s="60">
        <v>4818.7</v>
      </c>
      <c r="R75">
        <v>2629.2</v>
      </c>
      <c r="S75">
        <v>2833</v>
      </c>
      <c r="T75">
        <v>4818.7</v>
      </c>
    </row>
    <row r="76" spans="2:20" x14ac:dyDescent="0.25">
      <c r="B76" s="60">
        <v>4</v>
      </c>
      <c r="C76" s="60">
        <v>1</v>
      </c>
      <c r="D76" s="60">
        <v>4</v>
      </c>
      <c r="E76" s="60"/>
      <c r="F76" s="61">
        <v>37.299999999999997</v>
      </c>
      <c r="G76" s="61">
        <v>7.6800000000000002E-3</v>
      </c>
      <c r="H76" s="62">
        <v>2.5329898853511459E-2</v>
      </c>
      <c r="I76" s="61">
        <v>116.14340890240733</v>
      </c>
      <c r="J76" s="61"/>
      <c r="K76" s="61">
        <v>320</v>
      </c>
      <c r="L76" s="60"/>
      <c r="M76" s="32">
        <v>2681.6</v>
      </c>
      <c r="N76" s="32">
        <v>2811</v>
      </c>
      <c r="O76" s="60">
        <v>5131.2</v>
      </c>
      <c r="R76">
        <v>2681.6</v>
      </c>
      <c r="S76">
        <v>2811</v>
      </c>
      <c r="T76">
        <v>5131.2</v>
      </c>
    </row>
    <row r="77" spans="2:20" x14ac:dyDescent="0.25">
      <c r="B77" s="60">
        <v>4</v>
      </c>
      <c r="C77" s="60">
        <v>1</v>
      </c>
      <c r="D77" s="60">
        <v>4</v>
      </c>
      <c r="E77" s="60"/>
      <c r="F77" s="61">
        <v>37.299999999999997</v>
      </c>
      <c r="G77" s="61">
        <v>7.6800000000000002E-3</v>
      </c>
      <c r="H77" s="62">
        <v>2.5329898853511459E-2</v>
      </c>
      <c r="I77" s="61">
        <v>116.14340890240733</v>
      </c>
      <c r="J77" s="61"/>
      <c r="K77" s="61">
        <v>320</v>
      </c>
      <c r="L77" s="60"/>
      <c r="M77" s="32">
        <v>2669.5</v>
      </c>
      <c r="N77" s="32">
        <v>2812.5</v>
      </c>
      <c r="O77" s="60">
        <v>4943.3999999999996</v>
      </c>
      <c r="R77">
        <v>2669.5</v>
      </c>
      <c r="S77">
        <v>2812.5</v>
      </c>
      <c r="T77">
        <v>4943.3999999999996</v>
      </c>
    </row>
    <row r="78" spans="2:20" x14ac:dyDescent="0.25">
      <c r="B78" s="60">
        <v>4</v>
      </c>
      <c r="C78" s="60">
        <v>1</v>
      </c>
      <c r="D78" s="60">
        <v>4</v>
      </c>
      <c r="E78" s="60"/>
      <c r="F78" s="61">
        <v>37.299999999999997</v>
      </c>
      <c r="G78" s="61">
        <v>7.6800000000000002E-3</v>
      </c>
      <c r="H78" s="62">
        <v>2.5329898853511459E-2</v>
      </c>
      <c r="I78" s="61">
        <v>116.14340890240733</v>
      </c>
      <c r="J78" s="61"/>
      <c r="K78" s="61">
        <v>320</v>
      </c>
      <c r="L78" s="60"/>
      <c r="M78" s="32">
        <v>2635.1</v>
      </c>
      <c r="N78" s="32">
        <v>2810.9</v>
      </c>
      <c r="O78" s="60">
        <v>4862.1000000000004</v>
      </c>
      <c r="R78">
        <v>2635.1</v>
      </c>
      <c r="S78">
        <v>2810.9</v>
      </c>
      <c r="T78">
        <v>4862.1000000000004</v>
      </c>
    </row>
    <row r="79" spans="2:20" x14ac:dyDescent="0.25">
      <c r="B79" s="60">
        <v>4</v>
      </c>
      <c r="C79" s="60">
        <v>1</v>
      </c>
      <c r="D79" s="60">
        <v>4</v>
      </c>
      <c r="E79" s="60"/>
      <c r="F79" s="61">
        <v>37.299999999999997</v>
      </c>
      <c r="G79" s="61">
        <v>7.6800000000000002E-3</v>
      </c>
      <c r="H79" s="62">
        <v>2.5329898853511459E-2</v>
      </c>
      <c r="I79" s="61">
        <v>116.14340890240733</v>
      </c>
      <c r="J79" s="61"/>
      <c r="K79" s="61">
        <v>320</v>
      </c>
      <c r="L79" s="60"/>
      <c r="M79" s="32">
        <v>2382</v>
      </c>
      <c r="N79" s="32">
        <v>2816</v>
      </c>
      <c r="O79" s="60">
        <v>4349.3999999999996</v>
      </c>
      <c r="R79">
        <v>2382</v>
      </c>
      <c r="S79">
        <v>2816</v>
      </c>
      <c r="T79">
        <v>4349.3999999999996</v>
      </c>
    </row>
    <row r="80" spans="2:20" x14ac:dyDescent="0.25">
      <c r="B80" s="60">
        <v>4</v>
      </c>
      <c r="C80" s="60">
        <v>1</v>
      </c>
      <c r="D80" s="60">
        <v>4</v>
      </c>
      <c r="E80" s="60"/>
      <c r="F80" s="61">
        <v>37.299999999999997</v>
      </c>
      <c r="G80" s="61">
        <v>7.6800000000000002E-3</v>
      </c>
      <c r="H80" s="62">
        <v>2.5329898853511459E-2</v>
      </c>
      <c r="I80" s="61">
        <v>116.14340890240733</v>
      </c>
      <c r="J80" s="61"/>
      <c r="K80" s="61">
        <v>320</v>
      </c>
      <c r="L80" s="60"/>
      <c r="M80" s="32">
        <v>2487.3000000000002</v>
      </c>
      <c r="N80" s="32">
        <v>2815.1</v>
      </c>
      <c r="O80" s="60">
        <v>4532.8</v>
      </c>
      <c r="R80">
        <v>2487.3000000000002</v>
      </c>
      <c r="S80">
        <v>2815.1</v>
      </c>
      <c r="T80">
        <v>4532.8</v>
      </c>
    </row>
    <row r="81" spans="2:20" x14ac:dyDescent="0.25">
      <c r="B81" s="60">
        <v>4</v>
      </c>
      <c r="C81" s="60">
        <v>1</v>
      </c>
      <c r="D81" s="60">
        <v>4</v>
      </c>
      <c r="E81" s="60"/>
      <c r="F81" s="61">
        <v>37.299999999999997</v>
      </c>
      <c r="G81" s="61">
        <v>7.6800000000000002E-3</v>
      </c>
      <c r="H81" s="62">
        <v>2.5329898853511459E-2</v>
      </c>
      <c r="I81" s="61">
        <v>116.14340890240733</v>
      </c>
      <c r="J81" s="61"/>
      <c r="K81" s="61">
        <v>320</v>
      </c>
      <c r="L81" s="60"/>
      <c r="M81" s="32">
        <v>2483.1999999999998</v>
      </c>
      <c r="N81" s="32">
        <v>2819</v>
      </c>
      <c r="O81" s="60">
        <v>4557.8</v>
      </c>
      <c r="R81">
        <v>2483.1999999999998</v>
      </c>
      <c r="S81">
        <v>2819</v>
      </c>
      <c r="T81">
        <v>4557.8</v>
      </c>
    </row>
    <row r="82" spans="2:20" x14ac:dyDescent="0.25">
      <c r="B82" s="60">
        <v>3</v>
      </c>
      <c r="C82" s="60">
        <v>0</v>
      </c>
      <c r="D82" s="60">
        <v>0</v>
      </c>
      <c r="E82" s="60"/>
      <c r="F82" s="61">
        <v>41.46</v>
      </c>
      <c r="G82" s="61">
        <v>1.119E-2</v>
      </c>
      <c r="H82" s="62">
        <v>3.2975374397034789E-2</v>
      </c>
      <c r="I82" s="61">
        <v>129.98916550240733</v>
      </c>
      <c r="J82" s="61"/>
      <c r="K82" s="61">
        <v>320</v>
      </c>
      <c r="L82" s="60"/>
      <c r="M82" s="32">
        <v>3618.7</v>
      </c>
      <c r="N82" s="32">
        <v>3215.4</v>
      </c>
      <c r="O82" s="60">
        <v>6772.5</v>
      </c>
      <c r="R82">
        <v>0</v>
      </c>
      <c r="S82">
        <v>0</v>
      </c>
      <c r="T82">
        <v>0</v>
      </c>
    </row>
    <row r="83" spans="2:20" x14ac:dyDescent="0.25">
      <c r="B83" s="60">
        <v>3</v>
      </c>
      <c r="C83" s="60">
        <v>0</v>
      </c>
      <c r="D83" s="60">
        <v>0</v>
      </c>
      <c r="E83" s="60"/>
      <c r="F83" s="61">
        <v>41.46</v>
      </c>
      <c r="G83" s="61">
        <v>1.119E-2</v>
      </c>
      <c r="H83" s="62">
        <v>3.2975374397034789E-2</v>
      </c>
      <c r="I83" s="61">
        <v>129.98916550240733</v>
      </c>
      <c r="J83" s="61"/>
      <c r="K83" s="61">
        <v>320</v>
      </c>
      <c r="L83" s="60"/>
      <c r="M83" s="32">
        <v>3678.1</v>
      </c>
      <c r="N83" s="32">
        <v>3115.4</v>
      </c>
      <c r="O83" s="60">
        <v>7017.5</v>
      </c>
      <c r="R83">
        <v>0</v>
      </c>
      <c r="S83">
        <v>0</v>
      </c>
      <c r="T83">
        <v>0</v>
      </c>
    </row>
    <row r="84" spans="2:20" x14ac:dyDescent="0.25">
      <c r="B84" s="60">
        <v>3</v>
      </c>
      <c r="C84" s="60">
        <v>0</v>
      </c>
      <c r="D84" s="60">
        <v>0</v>
      </c>
      <c r="E84" s="60"/>
      <c r="F84" s="61">
        <v>41.46</v>
      </c>
      <c r="G84" s="61">
        <v>1.119E-2</v>
      </c>
      <c r="H84" s="62">
        <v>3.2975374397034789E-2</v>
      </c>
      <c r="I84" s="61">
        <v>129.98916550240733</v>
      </c>
      <c r="J84" s="61"/>
      <c r="K84" s="61">
        <v>320</v>
      </c>
      <c r="L84" s="60"/>
      <c r="M84" s="32">
        <v>4714</v>
      </c>
      <c r="N84" s="32">
        <v>2979.4</v>
      </c>
      <c r="O84" s="60">
        <v>8593.7000000000007</v>
      </c>
      <c r="R84">
        <v>0</v>
      </c>
      <c r="S84">
        <v>0</v>
      </c>
      <c r="T84">
        <v>0</v>
      </c>
    </row>
    <row r="85" spans="2:20" x14ac:dyDescent="0.25">
      <c r="B85" s="60">
        <v>3</v>
      </c>
      <c r="C85" s="60">
        <v>1</v>
      </c>
      <c r="D85" s="60">
        <v>3</v>
      </c>
      <c r="E85" s="60"/>
      <c r="F85" s="61">
        <v>41.46</v>
      </c>
      <c r="G85" s="61">
        <v>1.119E-2</v>
      </c>
      <c r="H85" s="62">
        <v>3.2975374397034789E-2</v>
      </c>
      <c r="I85" s="61">
        <v>129.98916550240733</v>
      </c>
      <c r="J85" s="61"/>
      <c r="K85" s="61">
        <v>320</v>
      </c>
      <c r="L85" s="60"/>
      <c r="M85" s="32">
        <v>3676.8</v>
      </c>
      <c r="N85" s="32">
        <v>2806.5</v>
      </c>
      <c r="O85" s="60">
        <v>6679.7</v>
      </c>
      <c r="R85">
        <v>3676.8</v>
      </c>
      <c r="S85">
        <v>2806.5</v>
      </c>
      <c r="T85">
        <v>6679.7</v>
      </c>
    </row>
    <row r="86" spans="2:20" x14ac:dyDescent="0.25">
      <c r="B86" s="60">
        <v>3</v>
      </c>
      <c r="C86" s="60">
        <v>0</v>
      </c>
      <c r="D86" s="60">
        <v>0</v>
      </c>
      <c r="E86" s="60"/>
      <c r="F86" s="61">
        <v>41.46</v>
      </c>
      <c r="G86" s="61">
        <v>1.119E-2</v>
      </c>
      <c r="H86" s="62">
        <v>3.2975374397034789E-2</v>
      </c>
      <c r="I86" s="61">
        <v>129.98916550240733</v>
      </c>
      <c r="J86" s="61"/>
      <c r="K86" s="61">
        <v>320</v>
      </c>
      <c r="L86" s="60"/>
      <c r="M86" s="32">
        <v>3862.4</v>
      </c>
      <c r="N86" s="32">
        <v>2792.9</v>
      </c>
      <c r="O86" s="60">
        <v>7077.6</v>
      </c>
      <c r="R86">
        <v>0</v>
      </c>
      <c r="S86">
        <v>0</v>
      </c>
      <c r="T86">
        <v>0</v>
      </c>
    </row>
    <row r="87" spans="2:20" x14ac:dyDescent="0.25">
      <c r="B87" s="60">
        <v>3</v>
      </c>
      <c r="C87" s="60">
        <v>1</v>
      </c>
      <c r="D87" s="60">
        <v>3</v>
      </c>
      <c r="E87" s="60"/>
      <c r="F87" s="61">
        <v>41.46</v>
      </c>
      <c r="G87" s="61">
        <v>1.119E-2</v>
      </c>
      <c r="H87" s="62">
        <v>3.2975374397034789E-2</v>
      </c>
      <c r="I87" s="61">
        <v>129.98916550240733</v>
      </c>
      <c r="J87" s="61"/>
      <c r="K87" s="61">
        <v>320</v>
      </c>
      <c r="L87" s="60"/>
      <c r="M87" s="32">
        <v>3383.8</v>
      </c>
      <c r="N87" s="32">
        <v>2798.6</v>
      </c>
      <c r="O87" s="60">
        <v>6431.5</v>
      </c>
      <c r="R87">
        <v>3383.8</v>
      </c>
      <c r="S87">
        <v>2798.6</v>
      </c>
      <c r="T87">
        <v>6431.5</v>
      </c>
    </row>
    <row r="88" spans="2:20" x14ac:dyDescent="0.25">
      <c r="B88" s="60">
        <v>3</v>
      </c>
      <c r="C88" s="60">
        <v>1</v>
      </c>
      <c r="D88" s="60">
        <v>3</v>
      </c>
      <c r="E88" s="60"/>
      <c r="F88" s="61">
        <v>41.46</v>
      </c>
      <c r="G88" s="61">
        <v>1.119E-2</v>
      </c>
      <c r="H88" s="62">
        <v>3.2975374397034789E-2</v>
      </c>
      <c r="I88" s="61">
        <v>129.98916550240733</v>
      </c>
      <c r="J88" s="61"/>
      <c r="K88" s="61">
        <v>320</v>
      </c>
      <c r="L88" s="60"/>
      <c r="M88" s="32">
        <v>3370.4</v>
      </c>
      <c r="N88" s="32">
        <v>2806.4</v>
      </c>
      <c r="O88" s="60">
        <v>6263.8</v>
      </c>
      <c r="R88">
        <v>3370.4</v>
      </c>
      <c r="S88">
        <v>2806.4</v>
      </c>
      <c r="T88">
        <v>6263.8</v>
      </c>
    </row>
    <row r="89" spans="2:20" x14ac:dyDescent="0.25">
      <c r="B89" s="60">
        <v>3</v>
      </c>
      <c r="C89" s="60">
        <v>1</v>
      </c>
      <c r="D89" s="60">
        <v>3</v>
      </c>
      <c r="E89" s="60"/>
      <c r="F89" s="61">
        <v>41.46</v>
      </c>
      <c r="G89" s="61">
        <v>1.119E-2</v>
      </c>
      <c r="H89" s="62">
        <v>3.2975374397034789E-2</v>
      </c>
      <c r="I89" s="61">
        <v>129.98916550240733</v>
      </c>
      <c r="J89" s="61"/>
      <c r="K89" s="61">
        <v>320</v>
      </c>
      <c r="L89" s="60"/>
      <c r="M89" s="32">
        <v>3441.6</v>
      </c>
      <c r="N89" s="32">
        <v>2818.9</v>
      </c>
      <c r="O89" s="60">
        <v>6347.5</v>
      </c>
      <c r="R89">
        <v>3441.6</v>
      </c>
      <c r="S89">
        <v>2818.9</v>
      </c>
      <c r="T89">
        <v>6347.5</v>
      </c>
    </row>
    <row r="90" spans="2:20" x14ac:dyDescent="0.25">
      <c r="B90" s="60">
        <v>3</v>
      </c>
      <c r="C90" s="60">
        <v>1</v>
      </c>
      <c r="D90" s="60">
        <v>3</v>
      </c>
      <c r="E90" s="60"/>
      <c r="F90" s="61">
        <v>41.46</v>
      </c>
      <c r="G90" s="61">
        <v>1.119E-2</v>
      </c>
      <c r="H90" s="62">
        <v>3.2975374397034789E-2</v>
      </c>
      <c r="I90" s="61">
        <v>129.98916550240733</v>
      </c>
      <c r="J90" s="61"/>
      <c r="K90" s="61">
        <v>320</v>
      </c>
      <c r="L90" s="60"/>
      <c r="M90" s="32">
        <v>3491.9</v>
      </c>
      <c r="N90" s="32">
        <v>2806.3</v>
      </c>
      <c r="O90" s="60">
        <v>6423.1</v>
      </c>
      <c r="R90">
        <v>3491.9</v>
      </c>
      <c r="S90">
        <v>2806.3</v>
      </c>
      <c r="T90">
        <v>6423.1</v>
      </c>
    </row>
    <row r="91" spans="2:20" x14ac:dyDescent="0.25">
      <c r="B91" s="60">
        <v>3</v>
      </c>
      <c r="C91" s="60">
        <v>1</v>
      </c>
      <c r="D91" s="60">
        <v>3</v>
      </c>
      <c r="E91" s="60"/>
      <c r="F91" s="61">
        <v>41.46</v>
      </c>
      <c r="G91" s="61">
        <v>1.119E-2</v>
      </c>
      <c r="H91" s="62">
        <v>3.2975374397034789E-2</v>
      </c>
      <c r="I91" s="61">
        <v>129.98916550240733</v>
      </c>
      <c r="J91" s="61"/>
      <c r="K91" s="61">
        <v>320</v>
      </c>
      <c r="L91" s="60"/>
      <c r="M91" s="32">
        <v>3612.2</v>
      </c>
      <c r="N91" s="32">
        <v>2791.4</v>
      </c>
      <c r="O91" s="60">
        <v>6691.9</v>
      </c>
      <c r="R91">
        <v>3612.2</v>
      </c>
      <c r="S91">
        <v>2791.4</v>
      </c>
      <c r="T91">
        <v>6691.9</v>
      </c>
    </row>
    <row r="92" spans="2:20" x14ac:dyDescent="0.25">
      <c r="B92" s="60">
        <v>3</v>
      </c>
      <c r="C92" s="60">
        <v>1</v>
      </c>
      <c r="D92" s="60">
        <v>3</v>
      </c>
      <c r="E92" s="60"/>
      <c r="F92" s="61">
        <v>41.46</v>
      </c>
      <c r="G92" s="61">
        <v>1.119E-2</v>
      </c>
      <c r="H92" s="62">
        <v>3.2975374397034789E-2</v>
      </c>
      <c r="I92" s="61">
        <v>129.98916550240733</v>
      </c>
      <c r="J92" s="61"/>
      <c r="K92" s="61">
        <v>320</v>
      </c>
      <c r="L92" s="60"/>
      <c r="M92" s="32">
        <v>3536.6</v>
      </c>
      <c r="N92" s="32">
        <v>2793.3</v>
      </c>
      <c r="O92" s="60">
        <v>6568.4</v>
      </c>
      <c r="R92">
        <v>3536.6</v>
      </c>
      <c r="S92">
        <v>2793.3</v>
      </c>
      <c r="T92">
        <v>6568.4</v>
      </c>
    </row>
    <row r="93" spans="2:20" x14ac:dyDescent="0.25">
      <c r="B93" s="60">
        <v>3</v>
      </c>
      <c r="C93" s="60">
        <v>1</v>
      </c>
      <c r="D93" s="60">
        <v>3</v>
      </c>
      <c r="E93" s="60"/>
      <c r="F93" s="61">
        <v>41.46</v>
      </c>
      <c r="G93" s="61">
        <v>1.119E-2</v>
      </c>
      <c r="H93" s="62">
        <v>3.2975374397034789E-2</v>
      </c>
      <c r="I93" s="61">
        <v>129.98916550240733</v>
      </c>
      <c r="J93" s="61"/>
      <c r="K93" s="61">
        <v>320</v>
      </c>
      <c r="L93" s="60"/>
      <c r="M93" s="32">
        <v>3524.9</v>
      </c>
      <c r="N93" s="32">
        <v>2800</v>
      </c>
      <c r="O93" s="60">
        <v>6478.3</v>
      </c>
      <c r="R93">
        <v>3524.9</v>
      </c>
      <c r="S93">
        <v>2800</v>
      </c>
      <c r="T93">
        <v>6478.3</v>
      </c>
    </row>
    <row r="94" spans="2:20" x14ac:dyDescent="0.25">
      <c r="B94" s="60">
        <v>2</v>
      </c>
      <c r="C94" s="60">
        <v>0</v>
      </c>
      <c r="D94" s="60">
        <v>0</v>
      </c>
      <c r="E94" s="60"/>
      <c r="F94" s="61">
        <v>31.81</v>
      </c>
      <c r="G94" s="61">
        <v>8.6099999999999996E-3</v>
      </c>
      <c r="H94" s="62">
        <v>3.2980919934114693E-2</v>
      </c>
      <c r="I94" s="61">
        <v>100.00165570240733</v>
      </c>
      <c r="J94" s="61"/>
      <c r="K94" s="61">
        <v>320</v>
      </c>
      <c r="L94" s="60"/>
      <c r="M94" s="32">
        <v>3100.7</v>
      </c>
      <c r="N94" s="32">
        <v>3150.2</v>
      </c>
      <c r="O94" s="60">
        <v>5787.4</v>
      </c>
      <c r="R94">
        <v>0</v>
      </c>
      <c r="S94">
        <v>0</v>
      </c>
      <c r="T94">
        <v>0</v>
      </c>
    </row>
    <row r="95" spans="2:20" x14ac:dyDescent="0.25">
      <c r="B95" s="60">
        <v>2</v>
      </c>
      <c r="C95" s="60">
        <v>0</v>
      </c>
      <c r="D95" s="60">
        <v>0</v>
      </c>
      <c r="E95" s="60"/>
      <c r="F95" s="61">
        <v>31.81</v>
      </c>
      <c r="G95" s="61">
        <v>8.6099999999999996E-3</v>
      </c>
      <c r="H95" s="62">
        <v>3.2980919934114693E-2</v>
      </c>
      <c r="I95" s="61">
        <v>100.00165570240733</v>
      </c>
      <c r="J95" s="61"/>
      <c r="K95" s="61">
        <v>320</v>
      </c>
      <c r="L95" s="60"/>
      <c r="M95" s="32">
        <v>2694.2</v>
      </c>
      <c r="N95" s="32">
        <v>3028.9</v>
      </c>
      <c r="O95" s="60">
        <v>5170.5</v>
      </c>
      <c r="R95">
        <v>0</v>
      </c>
      <c r="S95">
        <v>0</v>
      </c>
      <c r="T95">
        <v>0</v>
      </c>
    </row>
    <row r="96" spans="2:20" x14ac:dyDescent="0.25">
      <c r="B96" s="60">
        <v>2</v>
      </c>
      <c r="C96" s="60">
        <v>0</v>
      </c>
      <c r="D96" s="60">
        <v>0</v>
      </c>
      <c r="E96" s="60"/>
      <c r="F96" s="61">
        <v>31.81</v>
      </c>
      <c r="G96" s="61">
        <v>8.6099999999999996E-3</v>
      </c>
      <c r="H96" s="62">
        <v>3.2980919934114693E-2</v>
      </c>
      <c r="I96" s="61">
        <v>100.00165570240733</v>
      </c>
      <c r="J96" s="61"/>
      <c r="K96" s="61">
        <v>320</v>
      </c>
      <c r="L96" s="60"/>
      <c r="M96" s="32">
        <v>3419.9</v>
      </c>
      <c r="N96" s="32">
        <v>3030.7</v>
      </c>
      <c r="O96" s="60">
        <v>6549.1</v>
      </c>
      <c r="R96">
        <v>0</v>
      </c>
      <c r="S96">
        <v>0</v>
      </c>
      <c r="T96">
        <v>0</v>
      </c>
    </row>
    <row r="97" spans="2:20" x14ac:dyDescent="0.25">
      <c r="B97" s="60">
        <v>2</v>
      </c>
      <c r="C97" s="60">
        <v>0</v>
      </c>
      <c r="D97" s="60">
        <v>0</v>
      </c>
      <c r="E97" s="60"/>
      <c r="F97" s="61">
        <v>31.81</v>
      </c>
      <c r="G97" s="61">
        <v>8.6099999999999996E-3</v>
      </c>
      <c r="H97" s="62">
        <v>3.2980919934114693E-2</v>
      </c>
      <c r="I97" s="61">
        <v>100.00165570240733</v>
      </c>
      <c r="J97" s="61"/>
      <c r="K97" s="61">
        <v>320</v>
      </c>
      <c r="L97" s="60"/>
      <c r="M97" s="32">
        <v>4003.3</v>
      </c>
      <c r="N97" s="32">
        <v>3099.2</v>
      </c>
      <c r="O97" s="60">
        <v>7566.5</v>
      </c>
      <c r="R97">
        <v>0</v>
      </c>
      <c r="S97">
        <v>0</v>
      </c>
      <c r="T97">
        <v>0</v>
      </c>
    </row>
    <row r="98" spans="2:20" x14ac:dyDescent="0.25">
      <c r="B98" s="60">
        <v>2</v>
      </c>
      <c r="C98" s="60">
        <v>0</v>
      </c>
      <c r="D98" s="60">
        <v>0</v>
      </c>
      <c r="E98" s="60"/>
      <c r="F98" s="61">
        <v>31.81</v>
      </c>
      <c r="G98" s="61">
        <v>8.6099999999999996E-3</v>
      </c>
      <c r="H98" s="62">
        <v>3.2980919934114693E-2</v>
      </c>
      <c r="I98" s="61">
        <v>100.00165570240733</v>
      </c>
      <c r="J98" s="61"/>
      <c r="K98" s="61">
        <v>320</v>
      </c>
      <c r="L98" s="60"/>
      <c r="M98" s="32">
        <v>3763.3</v>
      </c>
      <c r="N98" s="32">
        <v>3056.4</v>
      </c>
      <c r="O98" s="60">
        <v>7208.9</v>
      </c>
      <c r="R98">
        <v>0</v>
      </c>
      <c r="S98">
        <v>0</v>
      </c>
      <c r="T98">
        <v>0</v>
      </c>
    </row>
    <row r="99" spans="2:20" x14ac:dyDescent="0.25">
      <c r="B99" s="60">
        <v>2</v>
      </c>
      <c r="C99" s="60">
        <v>0</v>
      </c>
      <c r="D99" s="60">
        <v>0</v>
      </c>
      <c r="E99" s="60"/>
      <c r="F99" s="61">
        <v>31.81</v>
      </c>
      <c r="G99" s="61">
        <v>8.6099999999999996E-3</v>
      </c>
      <c r="H99" s="62">
        <v>3.2980919934114693E-2</v>
      </c>
      <c r="I99" s="61">
        <v>100.00165570240733</v>
      </c>
      <c r="J99" s="61"/>
      <c r="K99" s="61">
        <v>320</v>
      </c>
      <c r="L99" s="60"/>
      <c r="M99" s="32">
        <v>3376</v>
      </c>
      <c r="N99" s="32">
        <v>3146.6</v>
      </c>
      <c r="O99" s="60">
        <v>6548.4</v>
      </c>
      <c r="R99">
        <v>0</v>
      </c>
      <c r="S99">
        <v>0</v>
      </c>
      <c r="T99">
        <v>0</v>
      </c>
    </row>
    <row r="100" spans="2:20" x14ac:dyDescent="0.25">
      <c r="B100" s="60">
        <v>2</v>
      </c>
      <c r="C100" s="60">
        <v>0</v>
      </c>
      <c r="D100" s="60">
        <v>0</v>
      </c>
      <c r="E100" s="60"/>
      <c r="F100" s="61">
        <v>31.81</v>
      </c>
      <c r="G100" s="61">
        <v>8.6099999999999996E-3</v>
      </c>
      <c r="H100" s="62">
        <v>3.2980919934114693E-2</v>
      </c>
      <c r="I100" s="61">
        <v>100.00165570240733</v>
      </c>
      <c r="J100" s="61"/>
      <c r="K100" s="61">
        <v>320</v>
      </c>
      <c r="L100" s="60"/>
      <c r="M100" s="32">
        <v>3051</v>
      </c>
      <c r="N100" s="32">
        <v>3167.7</v>
      </c>
      <c r="O100" s="60">
        <v>5750.4</v>
      </c>
      <c r="R100">
        <v>0</v>
      </c>
      <c r="S100">
        <v>0</v>
      </c>
      <c r="T100">
        <v>0</v>
      </c>
    </row>
    <row r="101" spans="2:20" x14ac:dyDescent="0.25">
      <c r="B101" s="60">
        <v>2</v>
      </c>
      <c r="C101" s="60">
        <v>0</v>
      </c>
      <c r="D101" s="60">
        <v>0</v>
      </c>
      <c r="E101" s="60"/>
      <c r="F101" s="61">
        <v>31.81</v>
      </c>
      <c r="G101" s="61">
        <v>8.6099999999999996E-3</v>
      </c>
      <c r="H101" s="62">
        <v>3.2980919934114693E-2</v>
      </c>
      <c r="I101" s="61">
        <v>100.00165570240733</v>
      </c>
      <c r="J101" s="61"/>
      <c r="K101" s="61">
        <v>320</v>
      </c>
      <c r="L101" s="60"/>
      <c r="M101" s="32">
        <v>2945.7</v>
      </c>
      <c r="N101" s="32">
        <v>2826.6</v>
      </c>
      <c r="O101" s="60">
        <v>8475.5</v>
      </c>
      <c r="R101">
        <v>0</v>
      </c>
      <c r="S101">
        <v>0</v>
      </c>
      <c r="T101">
        <v>0</v>
      </c>
    </row>
    <row r="102" spans="2:20" x14ac:dyDescent="0.25">
      <c r="B102" s="60">
        <v>2</v>
      </c>
      <c r="C102" s="60">
        <v>0</v>
      </c>
      <c r="D102" s="60">
        <v>0</v>
      </c>
      <c r="E102" s="60"/>
      <c r="F102" s="61">
        <v>31.81</v>
      </c>
      <c r="G102" s="61">
        <v>8.6099999999999996E-3</v>
      </c>
      <c r="H102" s="62">
        <v>3.2980919934114693E-2</v>
      </c>
      <c r="I102" s="61">
        <v>100.00165570240733</v>
      </c>
      <c r="J102" s="61"/>
      <c r="K102" s="61">
        <v>320</v>
      </c>
      <c r="L102" s="60"/>
      <c r="M102" s="32">
        <v>3986.5</v>
      </c>
      <c r="N102" s="32">
        <v>2787.8</v>
      </c>
      <c r="O102" s="60">
        <v>6456.9</v>
      </c>
      <c r="R102">
        <v>0</v>
      </c>
      <c r="S102">
        <v>0</v>
      </c>
      <c r="T102">
        <v>0</v>
      </c>
    </row>
    <row r="103" spans="2:20" x14ac:dyDescent="0.25">
      <c r="B103" s="60">
        <v>2</v>
      </c>
      <c r="C103" s="60">
        <v>1</v>
      </c>
      <c r="D103" s="60">
        <v>2</v>
      </c>
      <c r="E103" s="60"/>
      <c r="F103" s="61">
        <v>31.81</v>
      </c>
      <c r="G103" s="61">
        <v>8.6099999999999996E-3</v>
      </c>
      <c r="H103" s="62">
        <v>3.2980919934114693E-2</v>
      </c>
      <c r="I103" s="61">
        <v>100.00165570240733</v>
      </c>
      <c r="J103" s="61"/>
      <c r="K103" s="61">
        <v>320</v>
      </c>
      <c r="L103" s="60"/>
      <c r="M103" s="32">
        <v>3746.7</v>
      </c>
      <c r="N103" s="32">
        <v>2782.5</v>
      </c>
      <c r="O103" s="60">
        <v>6645.1</v>
      </c>
      <c r="R103">
        <v>3746.7</v>
      </c>
      <c r="S103">
        <v>2782.5</v>
      </c>
      <c r="T103">
        <v>6645.1</v>
      </c>
    </row>
    <row r="104" spans="2:20" x14ac:dyDescent="0.25">
      <c r="B104" s="60">
        <v>2</v>
      </c>
      <c r="C104" s="60">
        <v>1</v>
      </c>
      <c r="D104" s="60">
        <v>2</v>
      </c>
      <c r="E104" s="60"/>
      <c r="F104" s="61">
        <v>31.81</v>
      </c>
      <c r="G104" s="61">
        <v>8.6099999999999996E-3</v>
      </c>
      <c r="H104" s="62">
        <v>3.2980919934114693E-2</v>
      </c>
      <c r="I104" s="61">
        <v>100.00165570240733</v>
      </c>
      <c r="J104" s="61"/>
      <c r="K104" s="61">
        <v>320</v>
      </c>
      <c r="L104" s="60"/>
      <c r="M104" s="32">
        <v>3673.3</v>
      </c>
      <c r="N104" s="32">
        <v>2769.6</v>
      </c>
      <c r="O104" s="60">
        <v>6531</v>
      </c>
      <c r="R104">
        <v>3673.3</v>
      </c>
      <c r="S104">
        <v>2769.6</v>
      </c>
      <c r="T104">
        <v>6531</v>
      </c>
    </row>
    <row r="105" spans="2:20" x14ac:dyDescent="0.25">
      <c r="B105" s="60">
        <v>2</v>
      </c>
      <c r="C105" s="60">
        <v>1</v>
      </c>
      <c r="D105" s="60">
        <v>2</v>
      </c>
      <c r="E105" s="60"/>
      <c r="F105" s="61">
        <v>31.81</v>
      </c>
      <c r="G105" s="61">
        <v>8.6099999999999996E-3</v>
      </c>
      <c r="H105" s="62">
        <v>3.2980919934114693E-2</v>
      </c>
      <c r="I105" s="61">
        <v>100.00165570240733</v>
      </c>
      <c r="J105" s="61"/>
      <c r="K105" s="61">
        <v>320</v>
      </c>
      <c r="L105" s="60"/>
      <c r="M105" s="32">
        <v>3759.4</v>
      </c>
      <c r="N105" s="32">
        <v>2781.7</v>
      </c>
      <c r="O105" s="60">
        <v>6663.9</v>
      </c>
      <c r="R105">
        <v>3759.4</v>
      </c>
      <c r="S105">
        <v>2781.7</v>
      </c>
      <c r="T105">
        <v>6663.9</v>
      </c>
    </row>
    <row r="106" spans="2:20" x14ac:dyDescent="0.25">
      <c r="B106" s="60">
        <v>2</v>
      </c>
      <c r="C106" s="60">
        <v>1</v>
      </c>
      <c r="D106" s="60">
        <v>2</v>
      </c>
      <c r="E106" s="60"/>
      <c r="F106" s="61">
        <v>31.81</v>
      </c>
      <c r="G106" s="61">
        <v>8.6099999999999996E-3</v>
      </c>
      <c r="H106" s="62">
        <v>3.2980919934114693E-2</v>
      </c>
      <c r="I106" s="61">
        <v>100.00165570240733</v>
      </c>
      <c r="J106" s="61"/>
      <c r="K106" s="61">
        <v>320</v>
      </c>
      <c r="L106" s="60"/>
      <c r="M106" s="32">
        <v>3598.4</v>
      </c>
      <c r="N106" s="32">
        <v>2774.8</v>
      </c>
      <c r="O106" s="60">
        <v>6398.9</v>
      </c>
      <c r="R106">
        <v>3598.4</v>
      </c>
      <c r="S106">
        <v>2774.8</v>
      </c>
      <c r="T106">
        <v>6398.9</v>
      </c>
    </row>
    <row r="107" spans="2:20" x14ac:dyDescent="0.25">
      <c r="B107" s="60">
        <v>2</v>
      </c>
      <c r="C107" s="60">
        <v>1</v>
      </c>
      <c r="D107" s="60">
        <v>2</v>
      </c>
      <c r="E107" s="60"/>
      <c r="F107" s="61">
        <v>31.81</v>
      </c>
      <c r="G107" s="61">
        <v>8.6099999999999996E-3</v>
      </c>
      <c r="H107" s="62">
        <v>3.2980919934114693E-2</v>
      </c>
      <c r="I107" s="61">
        <v>100.00165570240733</v>
      </c>
      <c r="J107" s="61"/>
      <c r="K107" s="61">
        <v>320</v>
      </c>
      <c r="L107" s="60"/>
      <c r="M107" s="32">
        <v>3666.6</v>
      </c>
      <c r="N107" s="32">
        <v>2769.5</v>
      </c>
      <c r="O107" s="60">
        <v>6539.2</v>
      </c>
      <c r="R107">
        <v>3666.6</v>
      </c>
      <c r="S107">
        <v>2769.5</v>
      </c>
      <c r="T107">
        <v>6539.2</v>
      </c>
    </row>
    <row r="108" spans="2:20" x14ac:dyDescent="0.25">
      <c r="B108" s="60">
        <v>2</v>
      </c>
      <c r="C108" s="60">
        <v>1</v>
      </c>
      <c r="D108" s="60">
        <v>2</v>
      </c>
      <c r="E108" s="60"/>
      <c r="F108" s="61">
        <v>31.81</v>
      </c>
      <c r="G108" s="61">
        <v>8.6099999999999996E-3</v>
      </c>
      <c r="H108" s="62">
        <v>3.2980919934114693E-2</v>
      </c>
      <c r="I108" s="61">
        <v>100.00165570240733</v>
      </c>
      <c r="J108" s="61"/>
      <c r="K108" s="61">
        <v>320</v>
      </c>
      <c r="L108" s="60"/>
      <c r="M108" s="32">
        <v>3342.7</v>
      </c>
      <c r="N108" s="32">
        <v>2780.4</v>
      </c>
      <c r="O108" s="60">
        <v>6576.5</v>
      </c>
      <c r="R108">
        <v>3342.7</v>
      </c>
      <c r="S108">
        <v>2780.4</v>
      </c>
      <c r="T108">
        <v>6576.5</v>
      </c>
    </row>
    <row r="109" spans="2:20" x14ac:dyDescent="0.25">
      <c r="B109" s="60">
        <v>2</v>
      </c>
      <c r="C109" s="60">
        <v>1</v>
      </c>
      <c r="D109" s="60">
        <v>2</v>
      </c>
      <c r="E109" s="60"/>
      <c r="F109" s="61">
        <v>31.81</v>
      </c>
      <c r="G109" s="61">
        <v>8.6099999999999996E-3</v>
      </c>
      <c r="H109" s="62">
        <v>3.2980919934114693E-2</v>
      </c>
      <c r="I109" s="61">
        <v>100.00165570240733</v>
      </c>
      <c r="J109" s="61"/>
      <c r="K109" s="61">
        <v>320</v>
      </c>
      <c r="L109" s="60"/>
      <c r="M109" s="32">
        <v>3463.3</v>
      </c>
      <c r="N109" s="32">
        <v>2780.1</v>
      </c>
      <c r="O109" s="60">
        <v>661.5</v>
      </c>
      <c r="R109">
        <v>3463.3</v>
      </c>
      <c r="S109">
        <v>2780.1</v>
      </c>
      <c r="T109">
        <v>661.5</v>
      </c>
    </row>
    <row r="110" spans="2:20" x14ac:dyDescent="0.25">
      <c r="B110" s="60">
        <v>2</v>
      </c>
      <c r="C110" s="60">
        <v>1</v>
      </c>
      <c r="D110" s="60">
        <v>2</v>
      </c>
      <c r="E110" s="60"/>
      <c r="F110" s="61">
        <v>31.81</v>
      </c>
      <c r="G110" s="61">
        <v>8.6099999999999996E-3</v>
      </c>
      <c r="H110" s="62">
        <v>3.2980919934114693E-2</v>
      </c>
      <c r="I110" s="61">
        <v>100.00165570240733</v>
      </c>
      <c r="J110" s="61"/>
      <c r="K110" s="61">
        <v>320</v>
      </c>
      <c r="L110" s="60"/>
      <c r="M110" s="32">
        <v>3707.1</v>
      </c>
      <c r="N110" s="32">
        <v>2777.1</v>
      </c>
      <c r="O110" s="60">
        <v>6563.2</v>
      </c>
      <c r="R110">
        <v>3707.1</v>
      </c>
      <c r="S110">
        <v>2777.1</v>
      </c>
      <c r="T110">
        <v>6563.2</v>
      </c>
    </row>
    <row r="111" spans="2:20" x14ac:dyDescent="0.25">
      <c r="B111" s="60">
        <v>2</v>
      </c>
      <c r="C111" s="60">
        <v>1</v>
      </c>
      <c r="D111" s="60">
        <v>2</v>
      </c>
      <c r="E111" s="60"/>
      <c r="F111" s="61">
        <v>31.81</v>
      </c>
      <c r="G111" s="61">
        <v>8.6099999999999996E-3</v>
      </c>
      <c r="H111" s="62">
        <v>3.2980919934114693E-2</v>
      </c>
      <c r="I111" s="61">
        <v>100.00165570240733</v>
      </c>
      <c r="J111" s="61"/>
      <c r="K111" s="61">
        <v>320</v>
      </c>
      <c r="L111" s="60"/>
      <c r="M111" s="32">
        <v>3631.9</v>
      </c>
      <c r="N111" s="32">
        <v>2784</v>
      </c>
      <c r="O111" s="60">
        <v>6373.7</v>
      </c>
      <c r="R111">
        <v>3631.9</v>
      </c>
      <c r="S111">
        <v>2784</v>
      </c>
      <c r="T111">
        <v>6373.7</v>
      </c>
    </row>
    <row r="112" spans="2:20" x14ac:dyDescent="0.25">
      <c r="B112" s="60">
        <v>2</v>
      </c>
      <c r="C112" s="60">
        <v>1</v>
      </c>
      <c r="D112" s="60">
        <v>2</v>
      </c>
      <c r="E112" s="60"/>
      <c r="F112" s="61">
        <v>31.81</v>
      </c>
      <c r="G112" s="61">
        <v>8.6099999999999996E-3</v>
      </c>
      <c r="H112" s="62">
        <v>3.2980919934114693E-2</v>
      </c>
      <c r="I112" s="61">
        <v>100.00165570240733</v>
      </c>
      <c r="J112" s="61"/>
      <c r="K112" s="61">
        <v>320</v>
      </c>
      <c r="L112" s="60"/>
      <c r="M112" s="32">
        <v>3690.7</v>
      </c>
      <c r="N112" s="32">
        <v>2765.4</v>
      </c>
      <c r="O112" s="60">
        <v>6514.7</v>
      </c>
      <c r="R112">
        <v>3690.7</v>
      </c>
      <c r="S112">
        <v>2765.4</v>
      </c>
      <c r="T112">
        <v>6514.7</v>
      </c>
    </row>
    <row r="113" spans="1:20" x14ac:dyDescent="0.25">
      <c r="B113" s="60">
        <v>2</v>
      </c>
      <c r="C113" s="60">
        <v>1</v>
      </c>
      <c r="D113" s="60">
        <v>2</v>
      </c>
      <c r="E113" s="60"/>
      <c r="F113" s="61">
        <v>31.81</v>
      </c>
      <c r="G113" s="61">
        <v>8.6099999999999996E-3</v>
      </c>
      <c r="H113" s="62">
        <v>3.2980919934114693E-2</v>
      </c>
      <c r="I113" s="61">
        <v>100.00165570240733</v>
      </c>
      <c r="J113" s="61"/>
      <c r="K113" s="61">
        <v>320</v>
      </c>
      <c r="L113" s="60"/>
      <c r="M113" s="32">
        <v>3735.4</v>
      </c>
      <c r="N113" s="32">
        <v>2778.2</v>
      </c>
      <c r="O113" s="60">
        <v>6604</v>
      </c>
      <c r="R113">
        <v>3735.4</v>
      </c>
      <c r="S113">
        <v>2778.2</v>
      </c>
      <c r="T113">
        <v>6604</v>
      </c>
    </row>
    <row r="114" spans="1:20" x14ac:dyDescent="0.25">
      <c r="B114" s="60">
        <v>1</v>
      </c>
      <c r="C114" s="60">
        <v>0</v>
      </c>
      <c r="D114" s="60">
        <v>0</v>
      </c>
      <c r="E114" s="60"/>
      <c r="F114" s="61">
        <v>37</v>
      </c>
      <c r="G114" s="61">
        <v>0.01</v>
      </c>
      <c r="H114" s="62">
        <v>3.2985283140690685E-2</v>
      </c>
      <c r="I114" s="61">
        <v>116.13057810240734</v>
      </c>
      <c r="J114" s="61"/>
      <c r="K114" s="61">
        <v>320</v>
      </c>
      <c r="L114" s="60"/>
      <c r="M114" s="32">
        <v>6282.6</v>
      </c>
      <c r="N114" s="32">
        <v>3128.8</v>
      </c>
      <c r="O114" s="32">
        <v>12286.7</v>
      </c>
      <c r="R114">
        <v>0</v>
      </c>
      <c r="S114">
        <v>0</v>
      </c>
      <c r="T114">
        <v>0</v>
      </c>
    </row>
    <row r="115" spans="1:20" x14ac:dyDescent="0.25">
      <c r="B115" s="60">
        <v>1</v>
      </c>
      <c r="C115" s="60">
        <v>0</v>
      </c>
      <c r="D115" s="60">
        <v>0</v>
      </c>
      <c r="E115" s="60"/>
      <c r="F115" s="61">
        <v>37</v>
      </c>
      <c r="G115" s="61">
        <v>0.01</v>
      </c>
      <c r="H115" s="62">
        <v>3.2985283140690685E-2</v>
      </c>
      <c r="I115" s="61">
        <v>116.13057810240734</v>
      </c>
      <c r="J115" s="61"/>
      <c r="K115" s="61">
        <v>320</v>
      </c>
      <c r="L115" s="60"/>
      <c r="M115" s="32">
        <v>496</v>
      </c>
      <c r="N115" s="32">
        <v>3332.3</v>
      </c>
      <c r="O115" s="60">
        <v>958.3</v>
      </c>
      <c r="R115">
        <v>0</v>
      </c>
      <c r="S115">
        <v>0</v>
      </c>
      <c r="T115">
        <v>0</v>
      </c>
    </row>
    <row r="116" spans="1:20" x14ac:dyDescent="0.25">
      <c r="B116" s="60">
        <v>1</v>
      </c>
      <c r="C116" s="60">
        <v>0</v>
      </c>
      <c r="D116" s="60">
        <v>0</v>
      </c>
      <c r="E116" s="60"/>
      <c r="F116" s="61">
        <v>37</v>
      </c>
      <c r="G116" s="61">
        <v>0.01</v>
      </c>
      <c r="H116" s="62">
        <v>3.2985283140690685E-2</v>
      </c>
      <c r="I116" s="61">
        <v>116.13057810240734</v>
      </c>
      <c r="J116" s="61"/>
      <c r="K116" s="61">
        <v>320</v>
      </c>
      <c r="L116" s="60"/>
      <c r="M116" s="32">
        <v>483.1</v>
      </c>
      <c r="N116" s="32">
        <v>3184.8</v>
      </c>
      <c r="O116" s="60">
        <v>991.6</v>
      </c>
      <c r="R116">
        <v>0</v>
      </c>
      <c r="S116">
        <v>0</v>
      </c>
      <c r="T116">
        <v>0</v>
      </c>
    </row>
    <row r="117" spans="1:20" x14ac:dyDescent="0.25">
      <c r="B117" s="60">
        <v>1</v>
      </c>
      <c r="C117" s="60">
        <v>0</v>
      </c>
      <c r="D117" s="60">
        <v>0</v>
      </c>
      <c r="E117" s="60"/>
      <c r="F117" s="61">
        <v>37</v>
      </c>
      <c r="G117" s="61">
        <v>0.01</v>
      </c>
      <c r="H117" s="62">
        <v>3.2985283140690685E-2</v>
      </c>
      <c r="I117" s="61">
        <v>116.13057810240734</v>
      </c>
      <c r="J117" s="61"/>
      <c r="K117" s="61">
        <v>320</v>
      </c>
      <c r="L117" s="60"/>
      <c r="M117" s="32">
        <v>2933.4</v>
      </c>
      <c r="N117" s="32">
        <v>3243.5</v>
      </c>
      <c r="O117" s="60">
        <v>6375</v>
      </c>
      <c r="R117">
        <v>0</v>
      </c>
      <c r="S117">
        <v>0</v>
      </c>
      <c r="T117">
        <v>0</v>
      </c>
    </row>
    <row r="118" spans="1:20" x14ac:dyDescent="0.25">
      <c r="B118" s="60">
        <v>1</v>
      </c>
      <c r="C118" s="60">
        <v>0</v>
      </c>
      <c r="D118" s="60">
        <v>0</v>
      </c>
      <c r="E118" s="60"/>
      <c r="F118" s="61">
        <v>37</v>
      </c>
      <c r="G118" s="61">
        <v>0.01</v>
      </c>
      <c r="H118" s="62">
        <v>3.2985283140690685E-2</v>
      </c>
      <c r="I118" s="61">
        <v>116.13057810240734</v>
      </c>
      <c r="J118" s="61"/>
      <c r="K118" s="61">
        <v>320</v>
      </c>
      <c r="L118" s="60"/>
      <c r="M118" s="32">
        <v>3214.1</v>
      </c>
      <c r="N118" s="32">
        <v>3174.9</v>
      </c>
      <c r="O118" s="60">
        <v>6080.1</v>
      </c>
      <c r="R118">
        <v>0</v>
      </c>
      <c r="S118">
        <v>0</v>
      </c>
      <c r="T118">
        <v>0</v>
      </c>
    </row>
    <row r="119" spans="1:20" x14ac:dyDescent="0.25">
      <c r="B119" s="60">
        <v>1</v>
      </c>
      <c r="C119" s="60">
        <v>0</v>
      </c>
      <c r="D119" s="60">
        <v>0</v>
      </c>
      <c r="E119" s="60"/>
      <c r="F119" s="61">
        <v>37</v>
      </c>
      <c r="G119" s="61">
        <v>0.01</v>
      </c>
      <c r="H119" s="62">
        <v>3.2985283140690685E-2</v>
      </c>
      <c r="I119" s="61">
        <v>116.13057810240734</v>
      </c>
      <c r="J119" s="61"/>
      <c r="K119" s="61">
        <v>320</v>
      </c>
      <c r="L119" s="60"/>
      <c r="M119" s="32">
        <v>3998.9</v>
      </c>
      <c r="N119" s="32">
        <v>2967.1</v>
      </c>
      <c r="O119" s="60">
        <v>7894.5</v>
      </c>
      <c r="R119">
        <v>0</v>
      </c>
      <c r="S119">
        <v>0</v>
      </c>
      <c r="T119">
        <v>0</v>
      </c>
    </row>
    <row r="120" spans="1:20" x14ac:dyDescent="0.25">
      <c r="B120" s="60">
        <v>1</v>
      </c>
      <c r="C120" s="60">
        <v>0</v>
      </c>
      <c r="D120" s="60">
        <v>0</v>
      </c>
      <c r="E120" s="60"/>
      <c r="F120" s="61">
        <v>37</v>
      </c>
      <c r="G120" s="61">
        <v>0.01</v>
      </c>
      <c r="H120" s="62">
        <v>3.2985283140690685E-2</v>
      </c>
      <c r="I120" s="61">
        <v>116.13057810240734</v>
      </c>
      <c r="J120" s="61"/>
      <c r="K120" s="61">
        <v>320</v>
      </c>
      <c r="L120" s="60"/>
      <c r="M120" s="32">
        <v>3649.2</v>
      </c>
      <c r="N120" s="32">
        <v>3115.9</v>
      </c>
      <c r="O120" s="60">
        <v>6835</v>
      </c>
      <c r="R120">
        <v>0</v>
      </c>
      <c r="S120">
        <v>0</v>
      </c>
      <c r="T120">
        <v>0</v>
      </c>
    </row>
    <row r="121" spans="1:20" x14ac:dyDescent="0.25">
      <c r="B121" s="60">
        <v>1</v>
      </c>
      <c r="C121" s="60">
        <v>0</v>
      </c>
      <c r="D121" s="60">
        <v>0</v>
      </c>
      <c r="E121" s="60"/>
      <c r="F121" s="61">
        <v>37</v>
      </c>
      <c r="G121" s="61">
        <v>0.01</v>
      </c>
      <c r="H121" s="62">
        <v>3.2985283140690685E-2</v>
      </c>
      <c r="I121" s="61">
        <v>116.13057810240734</v>
      </c>
      <c r="J121" s="61"/>
      <c r="K121" s="61">
        <v>320</v>
      </c>
      <c r="L121" s="60"/>
      <c r="M121" s="32">
        <v>3611</v>
      </c>
      <c r="N121" s="32">
        <v>3087.9</v>
      </c>
      <c r="O121" s="60">
        <v>6828.2</v>
      </c>
      <c r="R121">
        <v>0</v>
      </c>
      <c r="S121">
        <v>0</v>
      </c>
      <c r="T121">
        <v>0</v>
      </c>
    </row>
    <row r="122" spans="1:20" x14ac:dyDescent="0.25">
      <c r="B122" s="60">
        <v>1</v>
      </c>
      <c r="C122" s="60">
        <v>0</v>
      </c>
      <c r="D122" s="60">
        <v>0</v>
      </c>
      <c r="E122" s="60"/>
      <c r="F122" s="61">
        <v>37</v>
      </c>
      <c r="G122" s="61">
        <v>0.01</v>
      </c>
      <c r="H122" s="62">
        <v>3.2985283140690685E-2</v>
      </c>
      <c r="I122" s="61">
        <v>116.13057810240734</v>
      </c>
      <c r="J122" s="61"/>
      <c r="K122" s="61">
        <v>320</v>
      </c>
      <c r="L122" s="60"/>
      <c r="M122" s="32">
        <v>3329.8</v>
      </c>
      <c r="N122" s="32">
        <v>3019.5</v>
      </c>
      <c r="O122" s="60">
        <v>6401.3</v>
      </c>
      <c r="R122">
        <v>0</v>
      </c>
      <c r="S122">
        <v>0</v>
      </c>
      <c r="T122">
        <v>0</v>
      </c>
    </row>
    <row r="123" spans="1:20" x14ac:dyDescent="0.25">
      <c r="B123" s="60">
        <v>1</v>
      </c>
      <c r="C123" s="60">
        <v>0</v>
      </c>
      <c r="D123" s="60">
        <v>0</v>
      </c>
      <c r="E123" s="60"/>
      <c r="F123" s="61">
        <v>37</v>
      </c>
      <c r="G123" s="61">
        <v>0.01</v>
      </c>
      <c r="H123" s="62">
        <v>3.2985283140690685E-2</v>
      </c>
      <c r="I123" s="61">
        <v>116.13057810240734</v>
      </c>
      <c r="J123" s="61"/>
      <c r="K123" s="61">
        <v>320</v>
      </c>
      <c r="L123" s="60"/>
      <c r="M123" s="32">
        <v>2000.7</v>
      </c>
      <c r="N123" s="32">
        <v>3137.2</v>
      </c>
      <c r="O123" s="60">
        <v>3755.5</v>
      </c>
      <c r="R123">
        <v>0</v>
      </c>
      <c r="S123">
        <v>0</v>
      </c>
      <c r="T123">
        <v>0</v>
      </c>
    </row>
    <row r="124" spans="1:20" x14ac:dyDescent="0.25">
      <c r="B124" s="60">
        <v>1</v>
      </c>
      <c r="C124" s="60">
        <v>1</v>
      </c>
      <c r="D124" s="60">
        <v>1</v>
      </c>
      <c r="E124" s="60"/>
      <c r="F124" s="61">
        <v>37</v>
      </c>
      <c r="G124" s="61">
        <v>0.01</v>
      </c>
      <c r="H124" s="62">
        <v>3.2985283140690685E-2</v>
      </c>
      <c r="I124" s="61">
        <v>116.13057810240734</v>
      </c>
      <c r="J124" s="61"/>
      <c r="K124" s="61">
        <v>320</v>
      </c>
      <c r="L124" s="60"/>
      <c r="M124" s="32">
        <v>3597.4</v>
      </c>
      <c r="N124" s="32">
        <v>2762.6</v>
      </c>
      <c r="O124" s="60">
        <v>6645.5</v>
      </c>
      <c r="R124">
        <v>3597.4</v>
      </c>
      <c r="S124">
        <v>2762.6</v>
      </c>
      <c r="T124">
        <v>6645.5</v>
      </c>
    </row>
    <row r="125" spans="1:20" x14ac:dyDescent="0.25">
      <c r="B125" s="60">
        <v>1</v>
      </c>
      <c r="C125" s="60">
        <v>1</v>
      </c>
      <c r="D125" s="60">
        <v>1</v>
      </c>
      <c r="E125" s="60"/>
      <c r="F125" s="61">
        <v>37</v>
      </c>
      <c r="G125" s="61">
        <v>0.01</v>
      </c>
      <c r="H125" s="62">
        <v>3.2985283140690685E-2</v>
      </c>
      <c r="I125" s="61">
        <v>116.13057810240734</v>
      </c>
      <c r="J125" s="61"/>
      <c r="K125" s="61">
        <v>320</v>
      </c>
      <c r="L125" s="60"/>
      <c r="M125" s="32">
        <v>3644.1</v>
      </c>
      <c r="N125" s="32">
        <v>2778.5</v>
      </c>
      <c r="O125" s="60">
        <v>6736.6</v>
      </c>
      <c r="R125">
        <v>3644.1</v>
      </c>
      <c r="S125">
        <v>2778.5</v>
      </c>
      <c r="T125">
        <v>6736.6</v>
      </c>
    </row>
    <row r="126" spans="1:20" x14ac:dyDescent="0.25">
      <c r="A126" t="s">
        <v>174</v>
      </c>
      <c r="B126" s="60">
        <v>1</v>
      </c>
      <c r="C126" s="60">
        <v>1</v>
      </c>
      <c r="D126" s="60">
        <v>1</v>
      </c>
      <c r="E126" s="60"/>
      <c r="F126" s="61">
        <v>37</v>
      </c>
      <c r="G126" s="61">
        <v>0.01</v>
      </c>
      <c r="H126" s="62">
        <v>3.2985283140690685E-2</v>
      </c>
      <c r="I126" s="61">
        <v>116.13057810240734</v>
      </c>
      <c r="J126" s="61"/>
      <c r="K126" s="61">
        <v>320</v>
      </c>
      <c r="L126" s="60"/>
      <c r="M126" s="32">
        <v>3450.1</v>
      </c>
      <c r="N126" s="32">
        <v>2773.3</v>
      </c>
      <c r="O126" s="60">
        <v>6362.7</v>
      </c>
      <c r="R126">
        <v>3450.1</v>
      </c>
      <c r="S126">
        <v>2773.3</v>
      </c>
      <c r="T126">
        <v>6362.7</v>
      </c>
    </row>
    <row r="127" spans="1:20" x14ac:dyDescent="0.25">
      <c r="B127" s="60">
        <v>1</v>
      </c>
      <c r="C127" s="60">
        <v>1</v>
      </c>
      <c r="D127" s="60">
        <v>1</v>
      </c>
      <c r="E127" s="60"/>
      <c r="F127" s="61">
        <v>37</v>
      </c>
      <c r="G127" s="61">
        <v>0.01</v>
      </c>
      <c r="H127" s="62">
        <v>3.2985283140690685E-2</v>
      </c>
      <c r="I127" s="61">
        <v>116.13057810240734</v>
      </c>
      <c r="J127" s="61"/>
      <c r="K127" s="61">
        <v>320</v>
      </c>
      <c r="L127" s="60"/>
      <c r="M127" s="32">
        <v>3501.3</v>
      </c>
      <c r="N127" s="32">
        <v>2770</v>
      </c>
      <c r="O127" s="60">
        <v>6388.2</v>
      </c>
      <c r="R127">
        <v>3501.3</v>
      </c>
      <c r="S127">
        <v>2770</v>
      </c>
      <c r="T127">
        <v>6388.2</v>
      </c>
    </row>
    <row r="128" spans="1:20" x14ac:dyDescent="0.25">
      <c r="B128" s="60">
        <v>1</v>
      </c>
      <c r="C128" s="60">
        <v>1</v>
      </c>
      <c r="D128" s="60">
        <v>1</v>
      </c>
      <c r="E128" s="60"/>
      <c r="F128" s="61">
        <v>37</v>
      </c>
      <c r="G128" s="61">
        <v>0.01</v>
      </c>
      <c r="H128" s="62">
        <v>3.2985283140690685E-2</v>
      </c>
      <c r="I128" s="61">
        <v>116.13057810240734</v>
      </c>
      <c r="J128" s="61"/>
      <c r="K128" s="61">
        <v>320</v>
      </c>
      <c r="L128" s="60"/>
      <c r="M128" s="32">
        <v>3569.4</v>
      </c>
      <c r="N128" s="32">
        <v>2782.5</v>
      </c>
      <c r="O128" s="60">
        <v>6621.2</v>
      </c>
      <c r="R128">
        <v>3569.4</v>
      </c>
      <c r="S128">
        <v>2782.5</v>
      </c>
      <c r="T128">
        <v>6621.2</v>
      </c>
    </row>
    <row r="129" spans="2:20" x14ac:dyDescent="0.25">
      <c r="B129" s="60">
        <v>1</v>
      </c>
      <c r="C129" s="60">
        <v>1</v>
      </c>
      <c r="D129" s="60">
        <v>1</v>
      </c>
      <c r="E129" s="60"/>
      <c r="F129" s="61">
        <v>37</v>
      </c>
      <c r="G129" s="61">
        <v>0.01</v>
      </c>
      <c r="H129" s="62">
        <v>3.2985283140690685E-2</v>
      </c>
      <c r="I129" s="61">
        <v>116.13057810240734</v>
      </c>
      <c r="J129" s="61"/>
      <c r="K129" s="61">
        <v>320</v>
      </c>
      <c r="L129" s="60"/>
      <c r="M129" s="32">
        <v>3612.3</v>
      </c>
      <c r="N129" s="32">
        <v>2764.7</v>
      </c>
      <c r="O129" s="60">
        <v>6676.2</v>
      </c>
      <c r="R129">
        <v>3612.3</v>
      </c>
      <c r="S129">
        <v>2764.7</v>
      </c>
      <c r="T129">
        <v>6676.2</v>
      </c>
    </row>
    <row r="130" spans="2:20" x14ac:dyDescent="0.25">
      <c r="B130" s="60">
        <v>1</v>
      </c>
      <c r="C130" s="60">
        <v>1</v>
      </c>
      <c r="D130" s="60">
        <v>1</v>
      </c>
      <c r="E130" s="60"/>
      <c r="F130" s="61">
        <v>37</v>
      </c>
      <c r="G130" s="61">
        <v>0.01</v>
      </c>
      <c r="H130" s="62">
        <v>3.2985283140690685E-2</v>
      </c>
      <c r="I130" s="61">
        <v>116.13057810240734</v>
      </c>
      <c r="J130" s="61"/>
      <c r="K130" s="61">
        <v>320</v>
      </c>
      <c r="L130" s="60"/>
      <c r="M130" s="32">
        <v>3609.8</v>
      </c>
      <c r="N130" s="32">
        <v>2786.8</v>
      </c>
      <c r="O130" s="60">
        <v>6628.7</v>
      </c>
      <c r="R130">
        <v>3609.8</v>
      </c>
      <c r="S130">
        <v>2786.8</v>
      </c>
      <c r="T130">
        <v>6628.7</v>
      </c>
    </row>
    <row r="131" spans="2:20" x14ac:dyDescent="0.25">
      <c r="B131" s="60">
        <v>1</v>
      </c>
      <c r="C131" s="60">
        <v>1</v>
      </c>
      <c r="D131" s="60">
        <v>1</v>
      </c>
      <c r="E131" s="60"/>
      <c r="F131" s="61">
        <v>37</v>
      </c>
      <c r="G131" s="61">
        <v>0.01</v>
      </c>
      <c r="H131" s="62">
        <v>3.2985283140690685E-2</v>
      </c>
      <c r="I131" s="61">
        <v>116.13057810240734</v>
      </c>
      <c r="J131" s="61"/>
      <c r="K131" s="61">
        <v>320</v>
      </c>
      <c r="L131" s="60"/>
      <c r="M131" s="32">
        <v>3427.8</v>
      </c>
      <c r="N131" s="32">
        <v>2785.4</v>
      </c>
      <c r="O131" s="60">
        <v>6205</v>
      </c>
      <c r="R131">
        <v>3427.8</v>
      </c>
      <c r="S131">
        <v>2785.4</v>
      </c>
      <c r="T131">
        <v>6205</v>
      </c>
    </row>
    <row r="132" spans="2:20" x14ac:dyDescent="0.25">
      <c r="B132" s="60">
        <v>1</v>
      </c>
      <c r="C132" s="60">
        <v>1</v>
      </c>
      <c r="D132" s="60">
        <v>1</v>
      </c>
      <c r="E132" s="60"/>
      <c r="F132" s="61">
        <v>37</v>
      </c>
      <c r="G132" s="61">
        <v>0.01</v>
      </c>
      <c r="H132" s="62">
        <v>3.2985283140690685E-2</v>
      </c>
      <c r="I132" s="61">
        <v>116.13057810240734</v>
      </c>
      <c r="J132" s="61"/>
      <c r="K132" s="61">
        <v>320</v>
      </c>
      <c r="L132" s="60"/>
      <c r="M132" s="32">
        <v>3500.7</v>
      </c>
      <c r="N132" s="32">
        <v>2780.5</v>
      </c>
      <c r="O132" s="60">
        <v>6298.7</v>
      </c>
      <c r="R132">
        <v>3500.7</v>
      </c>
      <c r="S132">
        <v>2780.5</v>
      </c>
      <c r="T132">
        <v>6298.7</v>
      </c>
    </row>
    <row r="133" spans="2:20" x14ac:dyDescent="0.25">
      <c r="B133" s="60"/>
      <c r="C133" s="60"/>
      <c r="D133" s="60"/>
      <c r="E133" s="60"/>
      <c r="F133" s="61"/>
      <c r="G133" s="61"/>
      <c r="H133" s="61"/>
      <c r="I133" s="61"/>
      <c r="J133" s="61"/>
      <c r="K133" s="61"/>
      <c r="L133" s="60"/>
      <c r="M133" s="32"/>
      <c r="N133" s="32"/>
      <c r="O133" s="60"/>
    </row>
    <row r="134" spans="2:20" x14ac:dyDescent="0.25">
      <c r="B134" s="60"/>
      <c r="C134" s="60"/>
      <c r="D134" s="60"/>
      <c r="E134" s="60"/>
      <c r="F134" s="61"/>
      <c r="G134" s="61"/>
      <c r="H134" s="61"/>
      <c r="I134" s="61"/>
      <c r="J134" s="61"/>
      <c r="K134" s="61"/>
      <c r="L134" s="60"/>
      <c r="M134" s="32"/>
      <c r="N134" s="32"/>
      <c r="O134" s="60"/>
    </row>
    <row r="135" spans="2:20" x14ac:dyDescent="0.25">
      <c r="B135" s="60"/>
      <c r="C135" s="60"/>
      <c r="D135" s="60"/>
      <c r="E135" s="60"/>
      <c r="F135" s="61"/>
      <c r="G135" s="61"/>
      <c r="H135" s="61"/>
      <c r="I135" s="61"/>
      <c r="J135" s="61"/>
      <c r="K135" s="61"/>
      <c r="L135" s="60"/>
      <c r="M135" s="32"/>
      <c r="N135" s="32"/>
      <c r="O135" s="60"/>
    </row>
    <row r="136" spans="2:20" x14ac:dyDescent="0.25">
      <c r="B136" s="60"/>
      <c r="C136" s="60"/>
      <c r="D136" s="60"/>
      <c r="E136" s="60"/>
      <c r="F136" s="61"/>
      <c r="G136" s="61"/>
      <c r="H136" s="61"/>
      <c r="I136" s="61"/>
      <c r="J136" s="61"/>
      <c r="K136" s="61"/>
      <c r="L136" s="60"/>
      <c r="M136" s="32"/>
      <c r="N136" s="32"/>
      <c r="O136" s="60"/>
    </row>
    <row r="137" spans="2:20" x14ac:dyDescent="0.25">
      <c r="B137" s="60"/>
      <c r="C137" s="60"/>
      <c r="D137" s="60"/>
      <c r="E137" s="60"/>
      <c r="F137" s="61"/>
      <c r="G137" s="61"/>
      <c r="H137" s="61"/>
      <c r="I137" s="61"/>
      <c r="J137" s="61"/>
      <c r="K137" s="61"/>
      <c r="L137" s="60"/>
      <c r="M137" s="32"/>
      <c r="N137" s="32"/>
      <c r="O137" s="60"/>
    </row>
    <row r="138" spans="2:20" x14ac:dyDescent="0.25">
      <c r="B138" s="60"/>
      <c r="C138" s="60"/>
      <c r="D138" s="60"/>
      <c r="E138" s="60"/>
      <c r="F138" s="61"/>
      <c r="G138" s="61"/>
      <c r="H138" s="61"/>
      <c r="I138" s="61"/>
      <c r="J138" s="61"/>
      <c r="K138" s="61"/>
      <c r="L138" s="60"/>
      <c r="M138" s="32"/>
      <c r="N138" s="32"/>
      <c r="O138" s="60"/>
    </row>
    <row r="139" spans="2:20" x14ac:dyDescent="0.25">
      <c r="B139" s="60"/>
      <c r="C139" s="60"/>
      <c r="D139" s="60"/>
      <c r="E139" s="60"/>
      <c r="F139" s="61"/>
      <c r="G139" s="61"/>
      <c r="H139" s="61"/>
      <c r="I139" s="61"/>
      <c r="J139" s="61"/>
      <c r="K139" s="61"/>
      <c r="L139" s="60"/>
      <c r="M139" s="32"/>
      <c r="N139" s="32"/>
      <c r="O139" s="60"/>
    </row>
    <row r="140" spans="2:20" x14ac:dyDescent="0.25">
      <c r="B140" s="60"/>
      <c r="C140" s="60"/>
      <c r="D140" s="60"/>
      <c r="E140" s="60"/>
      <c r="F140" s="61"/>
      <c r="G140" s="61"/>
      <c r="H140" s="61"/>
      <c r="I140" s="61"/>
      <c r="J140" s="61"/>
      <c r="K140" s="61"/>
      <c r="L140" s="60"/>
      <c r="M140" s="32"/>
      <c r="N140" s="32"/>
      <c r="O140" s="60"/>
    </row>
    <row r="141" spans="2:20" x14ac:dyDescent="0.25">
      <c r="B141" s="60"/>
      <c r="C141" s="60"/>
      <c r="D141" s="60"/>
      <c r="E141" s="60"/>
      <c r="F141" s="61"/>
      <c r="G141" s="61"/>
      <c r="H141" s="61"/>
      <c r="I141" s="61"/>
      <c r="J141" s="61"/>
      <c r="K141" s="61"/>
      <c r="L141" s="60"/>
      <c r="M141" s="32"/>
      <c r="N141" s="32"/>
      <c r="O141" s="6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E05C-99A6-4167-B579-1E63E0BF8097}">
  <dimension ref="A1:AN99"/>
  <sheetViews>
    <sheetView zoomScale="55" zoomScaleNormal="55" workbookViewId="0">
      <selection activeCell="W11" sqref="W11"/>
    </sheetView>
  </sheetViews>
  <sheetFormatPr defaultRowHeight="15.75" x14ac:dyDescent="0.25"/>
  <cols>
    <col min="11" max="11" width="15.25" bestFit="1" customWidth="1"/>
    <col min="19" max="19" width="11.75" bestFit="1" customWidth="1"/>
    <col min="23" max="23" width="15.25" bestFit="1" customWidth="1"/>
  </cols>
  <sheetData>
    <row r="1" spans="1:40" x14ac:dyDescent="0.25">
      <c r="R1" t="s">
        <v>265</v>
      </c>
      <c r="S1">
        <v>0</v>
      </c>
    </row>
    <row r="2" spans="1:40" x14ac:dyDescent="0.25">
      <c r="J2" t="s">
        <v>182</v>
      </c>
      <c r="K2" s="29">
        <v>8.9194366520455594E-6</v>
      </c>
      <c r="L2">
        <v>4.8981000423973344E-6</v>
      </c>
      <c r="N2" t="s">
        <v>182</v>
      </c>
      <c r="O2">
        <v>26176.285601147836</v>
      </c>
      <c r="P2">
        <v>168960.9771678152</v>
      </c>
      <c r="R2" t="s">
        <v>182</v>
      </c>
      <c r="S2">
        <v>197784.35436536136</v>
      </c>
      <c r="T2">
        <v>168960.9771678152</v>
      </c>
      <c r="V2" t="s">
        <v>182</v>
      </c>
      <c r="W2" s="29">
        <v>302806.36716205324</v>
      </c>
      <c r="X2">
        <v>4.8981000423973344E-6</v>
      </c>
      <c r="AA2" t="s">
        <v>183</v>
      </c>
      <c r="AB2" t="s">
        <v>97</v>
      </c>
      <c r="AC2" t="s">
        <v>20</v>
      </c>
      <c r="AE2" t="s">
        <v>184</v>
      </c>
      <c r="AF2" t="s">
        <v>185</v>
      </c>
      <c r="AI2" t="s">
        <v>182</v>
      </c>
      <c r="AJ2" t="s">
        <v>186</v>
      </c>
      <c r="AK2" t="s">
        <v>20</v>
      </c>
    </row>
    <row r="3" spans="1:40" x14ac:dyDescent="0.25">
      <c r="J3" t="s">
        <v>186</v>
      </c>
      <c r="N3" t="s">
        <v>186</v>
      </c>
      <c r="O3">
        <v>959.39913433703566</v>
      </c>
      <c r="P3">
        <v>1778.2086049823988</v>
      </c>
      <c r="R3" t="s">
        <v>186</v>
      </c>
      <c r="S3">
        <v>0.52369801637436364</v>
      </c>
      <c r="T3">
        <v>1778.2086049823988</v>
      </c>
      <c r="V3" t="s">
        <v>186</v>
      </c>
      <c r="AB3">
        <v>3.21341730367747</v>
      </c>
      <c r="AC3">
        <v>1.1112781024073399</v>
      </c>
      <c r="AF3" s="60">
        <v>383.06</v>
      </c>
      <c r="AI3">
        <v>1.0000000000000001E-5</v>
      </c>
      <c r="AJ3">
        <v>1.0000000000000001E-5</v>
      </c>
      <c r="AK3">
        <v>1.0000000000000001E-5</v>
      </c>
    </row>
    <row r="4" spans="1:40" x14ac:dyDescent="0.25">
      <c r="J4" t="s">
        <v>20</v>
      </c>
      <c r="K4">
        <v>9.9965620173556599E-4</v>
      </c>
      <c r="L4">
        <v>9.9981050640933727E-4</v>
      </c>
      <c r="N4" t="s">
        <v>20</v>
      </c>
      <c r="O4">
        <v>7.0712809028281422E-4</v>
      </c>
      <c r="P4">
        <v>0</v>
      </c>
      <c r="R4" t="s">
        <v>264</v>
      </c>
      <c r="S4">
        <v>0</v>
      </c>
      <c r="T4">
        <v>0</v>
      </c>
      <c r="V4" t="s">
        <v>20</v>
      </c>
      <c r="W4">
        <v>437.01629089394334</v>
      </c>
      <c r="X4">
        <v>9.9981050640933727E-4</v>
      </c>
    </row>
    <row r="5" spans="1:40" x14ac:dyDescent="0.25">
      <c r="J5" t="s">
        <v>187</v>
      </c>
      <c r="N5" t="s">
        <v>187</v>
      </c>
      <c r="O5">
        <v>0</v>
      </c>
      <c r="P5">
        <v>1.3167028753470682E-3</v>
      </c>
      <c r="R5" t="s">
        <v>187</v>
      </c>
      <c r="S5">
        <v>1103.1286528617479</v>
      </c>
      <c r="T5">
        <v>1.3167028753470682E-3</v>
      </c>
      <c r="V5" t="s">
        <v>187</v>
      </c>
    </row>
    <row r="6" spans="1:40" x14ac:dyDescent="0.25">
      <c r="J6" t="s">
        <v>188</v>
      </c>
      <c r="K6">
        <f>SUMXMY2(K9:K91,C9:C91)</f>
        <v>3.6521906983466498E-4</v>
      </c>
      <c r="L6">
        <f>SUMXMY2(L9:L91,C9:C91)</f>
        <v>3.1320418502557817E-4</v>
      </c>
      <c r="N6" t="s">
        <v>188</v>
      </c>
      <c r="O6">
        <f>SUMXMY2(O9:O91,C9:C91)</f>
        <v>6.323048967988023E-4</v>
      </c>
      <c r="P6">
        <f>SUMXMY2(P9:P91,C9:C91)</f>
        <v>8.4225332938456232E-4</v>
      </c>
      <c r="R6" t="s">
        <v>188</v>
      </c>
      <c r="S6" s="29">
        <f>SUMXMY2(S9:S91,G9:G91)</f>
        <v>9073418.1505179256</v>
      </c>
      <c r="T6">
        <f>SUMXMY2(T9:T91,G9:G91)</f>
        <v>650575606.06426692</v>
      </c>
      <c r="V6" t="s">
        <v>188</v>
      </c>
      <c r="W6" s="29">
        <f>SUMXMY2(W9:W91,G9:G91)</f>
        <v>5600636.8643323192</v>
      </c>
      <c r="X6">
        <f>SUMXMY2(X9:X91,O9:O91)</f>
        <v>5.1533311169226513E-2</v>
      </c>
    </row>
    <row r="7" spans="1:40" x14ac:dyDescent="0.25">
      <c r="A7" t="s">
        <v>167</v>
      </c>
      <c r="B7" t="s">
        <v>168</v>
      </c>
      <c r="C7" t="s">
        <v>189</v>
      </c>
      <c r="D7" t="s">
        <v>169</v>
      </c>
      <c r="E7" t="s">
        <v>160</v>
      </c>
      <c r="G7" t="s">
        <v>162</v>
      </c>
      <c r="H7" t="s">
        <v>163</v>
      </c>
      <c r="I7" t="s">
        <v>164</v>
      </c>
      <c r="K7" t="s">
        <v>28</v>
      </c>
      <c r="L7" t="s">
        <v>29</v>
      </c>
      <c r="O7" t="s">
        <v>28</v>
      </c>
      <c r="P7" t="s">
        <v>29</v>
      </c>
      <c r="S7" t="s">
        <v>28</v>
      </c>
      <c r="T7" t="s">
        <v>29</v>
      </c>
      <c r="W7" t="s">
        <v>28</v>
      </c>
      <c r="X7" t="s">
        <v>29</v>
      </c>
    </row>
    <row r="8" spans="1:40" x14ac:dyDescent="0.25">
      <c r="A8" t="s">
        <v>170</v>
      </c>
      <c r="B8" t="s">
        <v>104</v>
      </c>
      <c r="D8" t="s">
        <v>157</v>
      </c>
      <c r="E8" t="s">
        <v>161</v>
      </c>
      <c r="G8" t="s">
        <v>171</v>
      </c>
      <c r="H8" t="s">
        <v>171</v>
      </c>
      <c r="K8" t="s">
        <v>190</v>
      </c>
      <c r="L8" t="s">
        <v>190</v>
      </c>
      <c r="O8" t="s">
        <v>190</v>
      </c>
      <c r="P8" t="s">
        <v>190</v>
      </c>
      <c r="S8" t="s">
        <v>190</v>
      </c>
      <c r="T8" t="s">
        <v>190</v>
      </c>
      <c r="W8" t="s">
        <v>190</v>
      </c>
      <c r="X8" t="s">
        <v>190</v>
      </c>
    </row>
    <row r="9" spans="1:40" x14ac:dyDescent="0.25">
      <c r="A9" s="61">
        <v>27.01</v>
      </c>
      <c r="B9" s="62">
        <v>7.3400000000000002E-3</v>
      </c>
      <c r="C9" s="62">
        <f t="shared" ref="C9:C72" si="0">(B9*$AF$3)/(A9*$AB$3+$AC$3)</f>
        <v>3.198496862546947E-2</v>
      </c>
      <c r="D9" s="61">
        <v>90.3</v>
      </c>
      <c r="E9" s="65">
        <v>90</v>
      </c>
      <c r="F9" s="60"/>
      <c r="G9" s="72">
        <v>3312.2</v>
      </c>
      <c r="H9" s="72">
        <v>2785.1</v>
      </c>
      <c r="I9" s="65">
        <v>6118.6482181575575</v>
      </c>
      <c r="K9" s="29">
        <f>G9*K$2+K$4</f>
        <v>3.0542614280640867E-2</v>
      </c>
      <c r="L9">
        <f>I9*L$2+L$4</f>
        <v>3.0969561603181244E-2</v>
      </c>
      <c r="O9" s="54">
        <f>(G9*O$2+O$4-D9*O$2*O$5)/(1*D9*O$2*O$3)</f>
        <v>3.8232216801881186E-2</v>
      </c>
      <c r="P9" s="54">
        <f>(I9*P$2+P$4-D9*P$2*P$5)/(1*D9*P$2*P$3)</f>
        <v>3.810452811184404E-2</v>
      </c>
      <c r="S9" s="59">
        <f>(A9*S$1+B9*S$2+E9*S$3+D9*S$4+S$5)</f>
        <v>2601.9986353771928</v>
      </c>
      <c r="T9" s="54">
        <f>(M9*T$2+T$4-H9*T$2*T$5)/(1*H9*T$2*T$3)</f>
        <v>-7.4046592264696714E-7</v>
      </c>
      <c r="U9" s="54"/>
      <c r="W9" s="59">
        <f>B9*W$2+W$4</f>
        <v>2659.6150258634143</v>
      </c>
      <c r="X9">
        <f>U9*X$2+X$4</f>
        <v>9.9981050640933727E-4</v>
      </c>
      <c r="Z9" s="54"/>
    </row>
    <row r="10" spans="1:40" x14ac:dyDescent="0.25">
      <c r="A10" s="61">
        <v>27.01</v>
      </c>
      <c r="B10" s="62">
        <v>7.3400000000000002E-3</v>
      </c>
      <c r="C10" s="62">
        <f t="shared" si="0"/>
        <v>3.198496862546947E-2</v>
      </c>
      <c r="D10" s="61">
        <v>90.3</v>
      </c>
      <c r="E10" s="65">
        <v>90</v>
      </c>
      <c r="F10" s="60"/>
      <c r="G10" s="72">
        <v>3356.9</v>
      </c>
      <c r="H10" s="72">
        <v>2780.5</v>
      </c>
      <c r="I10" s="65">
        <v>6205.6728794489736</v>
      </c>
      <c r="K10">
        <f t="shared" ref="K10:K73" si="1">G10*K$2+K$4</f>
        <v>3.0941313098987306E-2</v>
      </c>
      <c r="L10">
        <f t="shared" ref="L10:L73" si="2">I10*L$2+L$4</f>
        <v>3.1395817100342345E-2</v>
      </c>
      <c r="O10" s="54">
        <f t="shared" ref="O10:O73" si="3">(G10*O$2+O$4-D10*O$2*O$5)/(1*D10*O$2*O$3)</f>
        <v>3.874818204885605E-2</v>
      </c>
      <c r="P10" s="54">
        <f t="shared" ref="P10:P73" si="4">(I10*P$2+P$4-D10*P$2*P$5)/(1*D10*P$2*P$3)</f>
        <v>3.8646493914283507E-2</v>
      </c>
      <c r="S10" s="59">
        <f t="shared" ref="S10:S73" si="5">(A10*S$1+B10*S$2+E10*S$3+D10*S$4+S$5)</f>
        <v>2601.9986353771928</v>
      </c>
      <c r="T10" s="54">
        <f t="shared" ref="T10:T73" si="6">(M10*T$2+T$4-H10*T$2*T$5)/(1*H10*T$2*T$3)</f>
        <v>-7.4046592264696704E-7</v>
      </c>
      <c r="U10" s="54"/>
      <c r="W10" s="59">
        <f>B10*W$2+W$4</f>
        <v>2659.6150258634143</v>
      </c>
      <c r="X10">
        <f t="shared" ref="X10:X73" si="7">U10*X$2+X$4</f>
        <v>9.9981050640933727E-4</v>
      </c>
      <c r="Z10" s="54"/>
    </row>
    <row r="11" spans="1:40" x14ac:dyDescent="0.25">
      <c r="A11" s="61">
        <v>27.01</v>
      </c>
      <c r="B11" s="62">
        <v>7.3400000000000002E-3</v>
      </c>
      <c r="C11" s="62">
        <f t="shared" si="0"/>
        <v>3.198496862546947E-2</v>
      </c>
      <c r="D11" s="61">
        <v>90.3</v>
      </c>
      <c r="E11" s="65">
        <v>90</v>
      </c>
      <c r="F11" s="60"/>
      <c r="G11" s="72">
        <v>3298.4</v>
      </c>
      <c r="H11" s="72">
        <v>2779.4</v>
      </c>
      <c r="I11" s="65">
        <v>5911.5883158220895</v>
      </c>
      <c r="K11">
        <f t="shared" si="1"/>
        <v>3.041952605484264E-2</v>
      </c>
      <c r="L11">
        <f t="shared" si="2"/>
        <v>2.9955361486773101E-2</v>
      </c>
      <c r="O11" s="54">
        <f t="shared" si="3"/>
        <v>3.8072925517580222E-2</v>
      </c>
      <c r="P11" s="54">
        <f t="shared" si="4"/>
        <v>3.6815015639666812E-2</v>
      </c>
      <c r="S11" s="59">
        <f t="shared" si="5"/>
        <v>2601.9986353771928</v>
      </c>
      <c r="T11" s="54">
        <f t="shared" si="6"/>
        <v>-7.4046592264696704E-7</v>
      </c>
      <c r="U11" s="54"/>
      <c r="W11" s="59">
        <f t="shared" ref="W11:W73" si="8">B11*W$2+W$4</f>
        <v>2659.6150258634143</v>
      </c>
      <c r="X11">
        <f t="shared" si="7"/>
        <v>9.9981050640933727E-4</v>
      </c>
      <c r="Z11" s="54"/>
    </row>
    <row r="12" spans="1:40" x14ac:dyDescent="0.25">
      <c r="A12" s="61">
        <v>27.01</v>
      </c>
      <c r="B12" s="62">
        <v>7.3400000000000002E-3</v>
      </c>
      <c r="C12" s="62">
        <f t="shared" si="0"/>
        <v>3.198496862546947E-2</v>
      </c>
      <c r="D12" s="61">
        <v>90.3</v>
      </c>
      <c r="E12" s="65">
        <v>90</v>
      </c>
      <c r="F12" s="60"/>
      <c r="G12" s="72">
        <v>3364.5</v>
      </c>
      <c r="H12" s="72">
        <v>2785</v>
      </c>
      <c r="I12" s="65">
        <v>6138.6053465855539</v>
      </c>
      <c r="K12">
        <f t="shared" si="1"/>
        <v>3.1009100817542851E-2</v>
      </c>
      <c r="L12">
        <f t="shared" si="2"/>
        <v>3.1067313614780542E-2</v>
      </c>
      <c r="O12" s="54">
        <f t="shared" si="3"/>
        <v>3.883590768368847E-2</v>
      </c>
      <c r="P12" s="54">
        <f t="shared" si="4"/>
        <v>3.8228815652437242E-2</v>
      </c>
      <c r="S12" s="59">
        <f t="shared" si="5"/>
        <v>2601.9986353771928</v>
      </c>
      <c r="T12" s="54">
        <f t="shared" si="6"/>
        <v>-7.4046592264696714E-7</v>
      </c>
      <c r="U12" s="54"/>
      <c r="W12" s="59">
        <f t="shared" si="8"/>
        <v>2659.6150258634143</v>
      </c>
      <c r="X12">
        <f t="shared" si="7"/>
        <v>9.9981050640933727E-4</v>
      </c>
      <c r="Z12" s="54"/>
    </row>
    <row r="13" spans="1:40" x14ac:dyDescent="0.25">
      <c r="A13" s="61">
        <v>27.01</v>
      </c>
      <c r="B13" s="62">
        <v>7.3400000000000002E-3</v>
      </c>
      <c r="C13" s="62">
        <f t="shared" si="0"/>
        <v>3.198496862546947E-2</v>
      </c>
      <c r="D13" s="61">
        <v>90.3</v>
      </c>
      <c r="E13" s="65">
        <v>90</v>
      </c>
      <c r="F13" s="60"/>
      <c r="G13" s="72">
        <v>3315.4</v>
      </c>
      <c r="H13" s="72">
        <v>2781.2</v>
      </c>
      <c r="I13" s="65">
        <v>6150.0326329355075</v>
      </c>
      <c r="K13">
        <f t="shared" si="1"/>
        <v>3.0571156477927415E-2</v>
      </c>
      <c r="L13">
        <f t="shared" si="2"/>
        <v>3.1123285606535739E-2</v>
      </c>
      <c r="O13" s="54">
        <f t="shared" si="3"/>
        <v>3.8269153911284312E-2</v>
      </c>
      <c r="P13" s="54">
        <f t="shared" si="4"/>
        <v>3.8299981668190174E-2</v>
      </c>
      <c r="S13" s="59">
        <f t="shared" si="5"/>
        <v>2601.9986353771928</v>
      </c>
      <c r="T13" s="54">
        <f t="shared" si="6"/>
        <v>-7.4046592264696714E-7</v>
      </c>
      <c r="U13" s="54"/>
      <c r="W13" s="59">
        <f t="shared" si="8"/>
        <v>2659.6150258634143</v>
      </c>
      <c r="X13">
        <f t="shared" si="7"/>
        <v>9.9981050640933727E-4</v>
      </c>
      <c r="Z13" s="54"/>
    </row>
    <row r="14" spans="1:40" x14ac:dyDescent="0.25">
      <c r="A14" s="61">
        <v>27.01</v>
      </c>
      <c r="B14" s="62">
        <v>7.3400000000000002E-3</v>
      </c>
      <c r="C14" s="62">
        <f t="shared" si="0"/>
        <v>3.198496862546947E-2</v>
      </c>
      <c r="D14" s="61">
        <v>90.3</v>
      </c>
      <c r="E14" s="65">
        <v>90</v>
      </c>
      <c r="F14" s="60"/>
      <c r="G14" s="72">
        <v>3304.5</v>
      </c>
      <c r="H14" s="72">
        <v>2780.5</v>
      </c>
      <c r="I14" s="65">
        <v>6107.3285441408516</v>
      </c>
      <c r="K14">
        <f t="shared" si="1"/>
        <v>3.0473934618420118E-2</v>
      </c>
      <c r="L14">
        <f t="shared" si="2"/>
        <v>3.0914116707400095E-2</v>
      </c>
      <c r="O14" s="54">
        <f t="shared" si="3"/>
        <v>3.8143336882379919E-2</v>
      </c>
      <c r="P14" s="54">
        <f t="shared" si="4"/>
        <v>3.8034032276286885E-2</v>
      </c>
      <c r="S14" s="59">
        <f t="shared" si="5"/>
        <v>2601.9986353771928</v>
      </c>
      <c r="T14" s="54">
        <f t="shared" si="6"/>
        <v>-7.4046592264696704E-7</v>
      </c>
      <c r="U14" s="54"/>
      <c r="W14" s="59">
        <f t="shared" si="8"/>
        <v>2659.6150258634143</v>
      </c>
      <c r="X14">
        <f t="shared" si="7"/>
        <v>9.9981050640933727E-4</v>
      </c>
      <c r="Z14" s="54"/>
    </row>
    <row r="15" spans="1:40" x14ac:dyDescent="0.25">
      <c r="A15" s="61">
        <v>27.22</v>
      </c>
      <c r="B15" s="62">
        <v>5.6100000000000004E-3</v>
      </c>
      <c r="C15" s="62">
        <f t="shared" si="0"/>
        <v>2.4260042223149751E-2</v>
      </c>
      <c r="D15" s="61">
        <v>88.2</v>
      </c>
      <c r="E15" s="65">
        <v>90</v>
      </c>
      <c r="F15" s="60"/>
      <c r="G15" s="73">
        <v>2015</v>
      </c>
      <c r="H15" s="72">
        <v>2819</v>
      </c>
      <c r="I15" s="65">
        <v>3731.3920209777111</v>
      </c>
      <c r="K15">
        <f t="shared" si="1"/>
        <v>1.897232105560737E-2</v>
      </c>
      <c r="L15">
        <f t="shared" si="2"/>
        <v>1.9276541922561341E-2</v>
      </c>
      <c r="O15" s="54">
        <f t="shared" si="3"/>
        <v>2.3812617888961642E-2</v>
      </c>
      <c r="P15" s="54">
        <f t="shared" si="4"/>
        <v>2.3790636915412788E-2</v>
      </c>
      <c r="S15" s="59">
        <f t="shared" si="5"/>
        <v>2259.8317023251179</v>
      </c>
      <c r="T15" s="54">
        <f t="shared" si="6"/>
        <v>-7.4046592264696714E-7</v>
      </c>
      <c r="U15" s="54"/>
      <c r="W15" s="59">
        <f t="shared" si="8"/>
        <v>2135.760010673062</v>
      </c>
      <c r="X15">
        <f t="shared" si="7"/>
        <v>9.9981050640933727E-4</v>
      </c>
      <c r="Z15" s="54"/>
    </row>
    <row r="16" spans="1:40" x14ac:dyDescent="0.25">
      <c r="A16" s="61">
        <v>27.22</v>
      </c>
      <c r="B16" s="62">
        <v>5.6100000000000004E-3</v>
      </c>
      <c r="C16" s="62">
        <f t="shared" si="0"/>
        <v>2.4260042223149751E-2</v>
      </c>
      <c r="D16" s="61">
        <v>88.2</v>
      </c>
      <c r="E16" s="65">
        <v>90</v>
      </c>
      <c r="F16" s="60"/>
      <c r="G16" s="73">
        <v>2045</v>
      </c>
      <c r="H16" s="72">
        <v>2819</v>
      </c>
      <c r="I16" s="65">
        <v>3773.2892489848591</v>
      </c>
      <c r="K16">
        <f t="shared" si="1"/>
        <v>1.9239904155168738E-2</v>
      </c>
      <c r="L16">
        <f t="shared" si="2"/>
        <v>1.9481758736839484E-2</v>
      </c>
      <c r="M16" s="61"/>
      <c r="O16" s="54">
        <f t="shared" si="3"/>
        <v>2.4167148180107682E-2</v>
      </c>
      <c r="P16" s="54">
        <f t="shared" si="4"/>
        <v>2.405777388658762E-2</v>
      </c>
      <c r="Q16" s="61"/>
      <c r="S16" s="59">
        <f t="shared" si="5"/>
        <v>2259.8317023251179</v>
      </c>
      <c r="T16" s="54">
        <f t="shared" si="6"/>
        <v>-7.4046592264696714E-7</v>
      </c>
      <c r="U16" s="54"/>
      <c r="W16" s="59">
        <f t="shared" si="8"/>
        <v>2135.760010673062</v>
      </c>
      <c r="X16">
        <f t="shared" si="7"/>
        <v>9.9981050640933727E-4</v>
      </c>
      <c r="Y16" s="61"/>
      <c r="Z16" s="54"/>
      <c r="AK16" s="61"/>
      <c r="AL16" s="62"/>
      <c r="AM16" s="62"/>
      <c r="AN16" s="61"/>
    </row>
    <row r="17" spans="1:40" x14ac:dyDescent="0.25">
      <c r="A17" s="61">
        <v>27.22</v>
      </c>
      <c r="B17" s="62">
        <v>5.6100000000000004E-3</v>
      </c>
      <c r="C17" s="62">
        <f t="shared" si="0"/>
        <v>2.4260042223149751E-2</v>
      </c>
      <c r="D17" s="61">
        <v>88.2</v>
      </c>
      <c r="E17" s="65">
        <v>90</v>
      </c>
      <c r="F17" s="60"/>
      <c r="G17" s="73">
        <v>2034.6</v>
      </c>
      <c r="H17" s="72">
        <v>2819</v>
      </c>
      <c r="I17" s="65">
        <v>3716.4086638291101</v>
      </c>
      <c r="K17">
        <f t="shared" si="1"/>
        <v>1.9147142013987463E-2</v>
      </c>
      <c r="L17">
        <f t="shared" si="2"/>
        <v>1.9203151940276525E-2</v>
      </c>
      <c r="M17" s="61"/>
      <c r="O17" s="54">
        <f t="shared" si="3"/>
        <v>2.4044244345843718E-2</v>
      </c>
      <c r="P17" s="54">
        <f t="shared" si="4"/>
        <v>2.3695102942472498E-2</v>
      </c>
      <c r="Q17" s="61"/>
      <c r="S17" s="59">
        <f t="shared" si="5"/>
        <v>2259.8317023251179</v>
      </c>
      <c r="T17" s="54">
        <f t="shared" si="6"/>
        <v>-7.4046592264696714E-7</v>
      </c>
      <c r="U17" s="54"/>
      <c r="W17" s="59">
        <f t="shared" si="8"/>
        <v>2135.760010673062</v>
      </c>
      <c r="X17">
        <f t="shared" si="7"/>
        <v>9.9981050640933727E-4</v>
      </c>
      <c r="Y17" s="61"/>
      <c r="Z17" s="54"/>
      <c r="AK17" s="61"/>
      <c r="AL17" s="62"/>
      <c r="AM17" s="62"/>
      <c r="AN17" s="61"/>
    </row>
    <row r="18" spans="1:40" x14ac:dyDescent="0.25">
      <c r="A18" s="61">
        <v>27.22</v>
      </c>
      <c r="B18" s="62">
        <v>5.6100000000000004E-3</v>
      </c>
      <c r="C18" s="62">
        <f t="shared" si="0"/>
        <v>2.4260042223149751E-2</v>
      </c>
      <c r="D18" s="61">
        <v>88.2</v>
      </c>
      <c r="E18" s="65">
        <v>90</v>
      </c>
      <c r="F18" s="60"/>
      <c r="G18" s="73">
        <v>2067.4</v>
      </c>
      <c r="H18" s="72">
        <v>2819</v>
      </c>
      <c r="I18" s="65">
        <v>3775.5578484634843</v>
      </c>
      <c r="K18">
        <f t="shared" si="1"/>
        <v>1.9439699536174557E-2</v>
      </c>
      <c r="L18">
        <f t="shared" si="2"/>
        <v>1.949287056404192E-2</v>
      </c>
      <c r="M18" s="61"/>
      <c r="O18" s="54">
        <f t="shared" si="3"/>
        <v>2.443186413083006E-2</v>
      </c>
      <c r="P18" s="54">
        <f t="shared" si="4"/>
        <v>2.4072238490151016E-2</v>
      </c>
      <c r="Q18" s="61"/>
      <c r="S18" s="59">
        <f t="shared" si="5"/>
        <v>2259.8317023251179</v>
      </c>
      <c r="T18" s="54">
        <f t="shared" si="6"/>
        <v>-7.4046592264696714E-7</v>
      </c>
      <c r="U18" s="54"/>
      <c r="W18" s="59">
        <f t="shared" si="8"/>
        <v>2135.760010673062</v>
      </c>
      <c r="X18">
        <f t="shared" si="7"/>
        <v>9.9981050640933727E-4</v>
      </c>
      <c r="Y18" s="61"/>
      <c r="Z18" s="54"/>
      <c r="AK18" s="61"/>
      <c r="AL18" s="62"/>
      <c r="AM18" s="62"/>
      <c r="AN18" s="61"/>
    </row>
    <row r="19" spans="1:40" x14ac:dyDescent="0.25">
      <c r="A19" s="61">
        <v>27.22</v>
      </c>
      <c r="B19" s="62">
        <v>5.6100000000000004E-3</v>
      </c>
      <c r="C19" s="62">
        <f t="shared" si="0"/>
        <v>2.4260042223149751E-2</v>
      </c>
      <c r="D19" s="61">
        <v>88.2</v>
      </c>
      <c r="E19" s="65">
        <v>90</v>
      </c>
      <c r="F19" s="60"/>
      <c r="G19" s="73">
        <v>2022.7</v>
      </c>
      <c r="H19" s="72">
        <v>2819</v>
      </c>
      <c r="I19" s="65">
        <v>3528.1180136436597</v>
      </c>
      <c r="K19">
        <f t="shared" si="1"/>
        <v>1.9041000717828122E-2</v>
      </c>
      <c r="L19">
        <f t="shared" si="2"/>
        <v>1.8280885498620145E-2</v>
      </c>
      <c r="O19" s="54">
        <f t="shared" si="3"/>
        <v>2.3903613997022458E-2</v>
      </c>
      <c r="P19" s="54">
        <f t="shared" si="4"/>
        <v>2.2494560654030427E-2</v>
      </c>
      <c r="S19" s="59">
        <f t="shared" si="5"/>
        <v>2259.8317023251179</v>
      </c>
      <c r="T19" s="54">
        <f t="shared" si="6"/>
        <v>-7.4046592264696714E-7</v>
      </c>
      <c r="U19" s="54"/>
      <c r="W19" s="59">
        <f t="shared" si="8"/>
        <v>2135.760010673062</v>
      </c>
      <c r="X19">
        <f t="shared" si="7"/>
        <v>9.9981050640933727E-4</v>
      </c>
      <c r="Z19" s="54"/>
    </row>
    <row r="20" spans="1:40" x14ac:dyDescent="0.25">
      <c r="A20" s="61">
        <v>27.36</v>
      </c>
      <c r="B20" s="62">
        <v>4.3499999999999997E-3</v>
      </c>
      <c r="C20" s="62">
        <f t="shared" si="0"/>
        <v>1.8716207699465096E-2</v>
      </c>
      <c r="D20" s="61">
        <v>87.4</v>
      </c>
      <c r="E20" s="65">
        <v>320</v>
      </c>
      <c r="F20" s="60"/>
      <c r="G20" s="72">
        <v>1793.9</v>
      </c>
      <c r="H20" s="72">
        <v>2835.4</v>
      </c>
      <c r="I20" s="65">
        <v>3507.6</v>
      </c>
      <c r="K20">
        <f t="shared" si="1"/>
        <v>1.7000233611840096E-2</v>
      </c>
      <c r="L20">
        <f t="shared" si="2"/>
        <v>1.8180386215122229E-2</v>
      </c>
      <c r="O20" s="54">
        <f t="shared" si="3"/>
        <v>2.139377751180311E-2</v>
      </c>
      <c r="P20" s="54">
        <f t="shared" si="4"/>
        <v>2.2568446860963213E-2</v>
      </c>
      <c r="S20" s="59">
        <f t="shared" si="5"/>
        <v>2131.0739595908663</v>
      </c>
      <c r="T20" s="54">
        <f t="shared" si="6"/>
        <v>-7.4046592264696714E-7</v>
      </c>
      <c r="U20" s="54"/>
      <c r="W20" s="59">
        <f t="shared" si="8"/>
        <v>1754.2239880488748</v>
      </c>
      <c r="X20">
        <f t="shared" si="7"/>
        <v>9.9981050640933727E-4</v>
      </c>
      <c r="Z20" s="54"/>
    </row>
    <row r="21" spans="1:40" x14ac:dyDescent="0.25">
      <c r="A21" s="61">
        <v>27.36</v>
      </c>
      <c r="B21" s="62">
        <v>4.3499999999999997E-3</v>
      </c>
      <c r="C21" s="62">
        <f t="shared" si="0"/>
        <v>1.8716207699465096E-2</v>
      </c>
      <c r="D21" s="61">
        <v>87.4</v>
      </c>
      <c r="E21" s="65">
        <v>320</v>
      </c>
      <c r="F21" s="60"/>
      <c r="G21" s="72">
        <v>1854.6999999999998</v>
      </c>
      <c r="H21" s="72">
        <v>2838.3</v>
      </c>
      <c r="I21" s="65">
        <v>3554.4</v>
      </c>
      <c r="K21">
        <f t="shared" si="1"/>
        <v>1.7542535360284463E-2</v>
      </c>
      <c r="L21">
        <f t="shared" si="2"/>
        <v>1.8409617297106422E-2</v>
      </c>
      <c r="O21" s="54">
        <f t="shared" si="3"/>
        <v>2.2118869028999184E-2</v>
      </c>
      <c r="P21" s="54">
        <f t="shared" si="4"/>
        <v>2.2869575258413967E-2</v>
      </c>
      <c r="S21" s="59">
        <f t="shared" si="5"/>
        <v>2131.0739595908663</v>
      </c>
      <c r="T21" s="54">
        <f t="shared" si="6"/>
        <v>-7.4046592264696704E-7</v>
      </c>
      <c r="U21" s="54"/>
      <c r="W21" s="59">
        <f t="shared" si="8"/>
        <v>1754.2239880488748</v>
      </c>
      <c r="X21">
        <f t="shared" si="7"/>
        <v>9.9981050640933727E-4</v>
      </c>
      <c r="Z21" s="54"/>
    </row>
    <row r="22" spans="1:40" x14ac:dyDescent="0.25">
      <c r="A22" s="61">
        <v>27.36</v>
      </c>
      <c r="B22" s="62">
        <v>4.3499999999999997E-3</v>
      </c>
      <c r="C22" s="62">
        <f t="shared" si="0"/>
        <v>1.8716207699465096E-2</v>
      </c>
      <c r="D22" s="61">
        <v>87.4</v>
      </c>
      <c r="E22" s="65">
        <v>320</v>
      </c>
      <c r="F22" s="60"/>
      <c r="G22" s="72">
        <v>1884</v>
      </c>
      <c r="H22" s="72">
        <v>2830.6</v>
      </c>
      <c r="I22" s="65">
        <v>3516.3</v>
      </c>
      <c r="K22">
        <f t="shared" si="1"/>
        <v>1.7803874854189401E-2</v>
      </c>
      <c r="L22">
        <f t="shared" si="2"/>
        <v>1.8222999685491088E-2</v>
      </c>
      <c r="O22" s="54">
        <f t="shared" si="3"/>
        <v>2.2468296355542691E-2</v>
      </c>
      <c r="P22" s="54">
        <f t="shared" si="4"/>
        <v>2.262442585792521E-2</v>
      </c>
      <c r="S22" s="59">
        <f t="shared" si="5"/>
        <v>2131.0739595908663</v>
      </c>
      <c r="T22" s="54">
        <f t="shared" si="6"/>
        <v>-7.4046592264696714E-7</v>
      </c>
      <c r="U22" s="54"/>
      <c r="W22" s="59">
        <f t="shared" si="8"/>
        <v>1754.2239880488748</v>
      </c>
      <c r="X22">
        <f t="shared" si="7"/>
        <v>9.9981050640933727E-4</v>
      </c>
      <c r="Z22" s="54"/>
    </row>
    <row r="23" spans="1:40" x14ac:dyDescent="0.25">
      <c r="A23" s="61">
        <v>27.36</v>
      </c>
      <c r="B23" s="62">
        <v>4.3499999999999997E-3</v>
      </c>
      <c r="C23" s="62">
        <f t="shared" si="0"/>
        <v>1.8716207699465096E-2</v>
      </c>
      <c r="D23" s="61">
        <v>87.4</v>
      </c>
      <c r="E23" s="65">
        <v>320</v>
      </c>
      <c r="F23" s="60"/>
      <c r="G23" s="72">
        <v>1851.1999999999998</v>
      </c>
      <c r="H23" s="72">
        <v>2835.1</v>
      </c>
      <c r="I23" s="65">
        <v>3591.7</v>
      </c>
      <c r="K23">
        <f t="shared" si="1"/>
        <v>1.7511317332002306E-2</v>
      </c>
      <c r="L23">
        <f t="shared" si="2"/>
        <v>1.8592316428687843E-2</v>
      </c>
      <c r="O23" s="54">
        <f t="shared" si="3"/>
        <v>2.2077128563371122E-2</v>
      </c>
      <c r="P23" s="54">
        <f t="shared" si="4"/>
        <v>2.3109577164929198E-2</v>
      </c>
      <c r="S23" s="59">
        <f t="shared" si="5"/>
        <v>2131.0739595908663</v>
      </c>
      <c r="T23" s="54">
        <f t="shared" si="6"/>
        <v>-7.4046592264696714E-7</v>
      </c>
      <c r="U23" s="54"/>
      <c r="W23" s="59">
        <f t="shared" si="8"/>
        <v>1754.2239880488748</v>
      </c>
      <c r="X23">
        <f t="shared" si="7"/>
        <v>9.9981050640933727E-4</v>
      </c>
      <c r="Z23" s="54"/>
    </row>
    <row r="24" spans="1:40" x14ac:dyDescent="0.25">
      <c r="A24" s="61">
        <v>27.36</v>
      </c>
      <c r="B24" s="62">
        <v>4.3499999999999997E-3</v>
      </c>
      <c r="C24" s="62">
        <f t="shared" si="0"/>
        <v>1.8716207699465096E-2</v>
      </c>
      <c r="D24" s="61">
        <v>87.4</v>
      </c>
      <c r="E24" s="65">
        <v>320</v>
      </c>
      <c r="F24" s="60"/>
      <c r="G24" s="72">
        <v>1855.1</v>
      </c>
      <c r="H24" s="72">
        <v>2837.3</v>
      </c>
      <c r="I24" s="65">
        <v>3518.9</v>
      </c>
      <c r="K24">
        <f t="shared" si="1"/>
        <v>1.7546103134945285E-2</v>
      </c>
      <c r="L24">
        <f t="shared" si="2"/>
        <v>1.823573474560132E-2</v>
      </c>
      <c r="O24" s="54">
        <f t="shared" si="3"/>
        <v>2.2123639367928105E-2</v>
      </c>
      <c r="P24" s="54">
        <f t="shared" si="4"/>
        <v>2.2641155213339141E-2</v>
      </c>
      <c r="S24" s="59">
        <f t="shared" si="5"/>
        <v>2131.0739595908663</v>
      </c>
      <c r="T24" s="54">
        <f t="shared" si="6"/>
        <v>-7.4046592264696704E-7</v>
      </c>
      <c r="U24" s="54"/>
      <c r="W24" s="59">
        <f t="shared" si="8"/>
        <v>1754.2239880488748</v>
      </c>
      <c r="X24">
        <f t="shared" si="7"/>
        <v>9.9981050640933727E-4</v>
      </c>
      <c r="Z24" s="54"/>
    </row>
    <row r="25" spans="1:40" x14ac:dyDescent="0.25">
      <c r="A25" s="61">
        <v>27.36</v>
      </c>
      <c r="B25" s="62">
        <v>4.3499999999999997E-3</v>
      </c>
      <c r="C25" s="62">
        <f t="shared" si="0"/>
        <v>1.8716207699465096E-2</v>
      </c>
      <c r="D25" s="61">
        <v>87.4</v>
      </c>
      <c r="E25" s="65">
        <v>320</v>
      </c>
      <c r="F25" s="60"/>
      <c r="G25" s="72">
        <v>1797.7</v>
      </c>
      <c r="H25" s="72">
        <v>2839.2</v>
      </c>
      <c r="I25" s="65">
        <v>3482.4</v>
      </c>
      <c r="K25">
        <f t="shared" si="1"/>
        <v>1.703412747111787E-2</v>
      </c>
      <c r="L25">
        <f t="shared" si="2"/>
        <v>1.8056954094053817E-2</v>
      </c>
      <c r="O25" s="54">
        <f t="shared" si="3"/>
        <v>2.1439095731627864E-2</v>
      </c>
      <c r="P25" s="54">
        <f t="shared" si="4"/>
        <v>2.2406300800797425E-2</v>
      </c>
      <c r="S25" s="59">
        <f t="shared" si="5"/>
        <v>2131.0739595908663</v>
      </c>
      <c r="T25" s="54">
        <f t="shared" si="6"/>
        <v>-7.4046592264696714E-7</v>
      </c>
      <c r="U25" s="54"/>
      <c r="W25" s="59">
        <f t="shared" si="8"/>
        <v>1754.2239880488748</v>
      </c>
      <c r="X25">
        <f t="shared" si="7"/>
        <v>9.9981050640933727E-4</v>
      </c>
      <c r="Z25" s="54"/>
    </row>
    <row r="26" spans="1:40" x14ac:dyDescent="0.25">
      <c r="A26" s="61">
        <v>27.36</v>
      </c>
      <c r="B26" s="62">
        <v>4.3499999999999997E-3</v>
      </c>
      <c r="C26" s="62">
        <f t="shared" si="0"/>
        <v>1.8716207699465096E-2</v>
      </c>
      <c r="D26" s="61">
        <v>87.4</v>
      </c>
      <c r="E26" s="65">
        <v>320</v>
      </c>
      <c r="F26" s="60"/>
      <c r="G26" s="72">
        <v>1798</v>
      </c>
      <c r="H26" s="72">
        <v>2837.2</v>
      </c>
      <c r="I26" s="65">
        <v>3496.2</v>
      </c>
      <c r="K26">
        <f t="shared" si="1"/>
        <v>1.7036803302113483E-2</v>
      </c>
      <c r="L26">
        <f t="shared" si="2"/>
        <v>1.8124547874638897E-2</v>
      </c>
      <c r="O26" s="54">
        <f t="shared" si="3"/>
        <v>2.1442673485824557E-2</v>
      </c>
      <c r="P26" s="54">
        <f t="shared" si="4"/>
        <v>2.2495095071840592E-2</v>
      </c>
      <c r="S26" s="59">
        <f t="shared" si="5"/>
        <v>2131.0739595908663</v>
      </c>
      <c r="T26" s="54">
        <f t="shared" si="6"/>
        <v>-7.4046592264696704E-7</v>
      </c>
      <c r="U26" s="54"/>
      <c r="W26" s="59">
        <f t="shared" si="8"/>
        <v>1754.2239880488748</v>
      </c>
      <c r="X26">
        <f t="shared" si="7"/>
        <v>9.9981050640933727E-4</v>
      </c>
      <c r="Z26" s="54"/>
    </row>
    <row r="27" spans="1:40" x14ac:dyDescent="0.25">
      <c r="A27" s="61">
        <v>31.81</v>
      </c>
      <c r="B27" s="62">
        <v>8.6099999999999996E-3</v>
      </c>
      <c r="C27" s="62">
        <f t="shared" si="0"/>
        <v>3.1918551879277099E-2</v>
      </c>
      <c r="D27" s="61">
        <v>106.8</v>
      </c>
      <c r="E27" s="65">
        <v>320</v>
      </c>
      <c r="F27" s="60"/>
      <c r="G27" s="72">
        <v>3383.8</v>
      </c>
      <c r="H27" s="72">
        <v>2798.6</v>
      </c>
      <c r="I27" s="65">
        <v>6431.5</v>
      </c>
      <c r="K27">
        <f t="shared" si="1"/>
        <v>3.1181245944927334E-2</v>
      </c>
      <c r="L27">
        <f t="shared" si="2"/>
        <v>3.2501940929087793E-2</v>
      </c>
      <c r="O27" s="54">
        <f t="shared" si="3"/>
        <v>3.3024337281060655E-2</v>
      </c>
      <c r="P27" s="54">
        <f t="shared" si="4"/>
        <v>3.3864823610447126E-2</v>
      </c>
      <c r="S27" s="59">
        <f t="shared" si="5"/>
        <v>2973.6353091873057</v>
      </c>
      <c r="T27" s="54">
        <f t="shared" si="6"/>
        <v>-7.4046592264696704E-7</v>
      </c>
      <c r="U27" s="54"/>
      <c r="W27" s="59">
        <f t="shared" si="8"/>
        <v>3044.1791121592214</v>
      </c>
      <c r="X27">
        <f t="shared" si="7"/>
        <v>9.9981050640933727E-4</v>
      </c>
      <c r="Z27" s="54"/>
    </row>
    <row r="28" spans="1:40" x14ac:dyDescent="0.25">
      <c r="A28" s="61">
        <v>31.81</v>
      </c>
      <c r="B28" s="62">
        <v>8.6099999999999996E-3</v>
      </c>
      <c r="C28" s="62">
        <f t="shared" si="0"/>
        <v>3.1918551879277099E-2</v>
      </c>
      <c r="D28" s="61">
        <v>106.8</v>
      </c>
      <c r="E28" s="65">
        <v>320</v>
      </c>
      <c r="F28" s="60"/>
      <c r="G28" s="72">
        <v>3370.4</v>
      </c>
      <c r="H28" s="72">
        <v>2806.4</v>
      </c>
      <c r="I28" s="65">
        <v>6263.8</v>
      </c>
      <c r="K28">
        <f t="shared" si="1"/>
        <v>3.1061725493789921E-2</v>
      </c>
      <c r="L28">
        <f t="shared" si="2"/>
        <v>3.1680529551977761E-2</v>
      </c>
      <c r="O28" s="54">
        <f t="shared" si="3"/>
        <v>3.2893559421978351E-2</v>
      </c>
      <c r="P28" s="54">
        <f t="shared" si="4"/>
        <v>3.2981786201505624E-2</v>
      </c>
      <c r="S28" s="59">
        <f t="shared" si="5"/>
        <v>2973.6353091873057</v>
      </c>
      <c r="T28" s="54">
        <f t="shared" si="6"/>
        <v>-7.4046592264696714E-7</v>
      </c>
      <c r="U28" s="54"/>
      <c r="W28" s="59">
        <f t="shared" si="8"/>
        <v>3044.1791121592214</v>
      </c>
      <c r="X28">
        <f t="shared" si="7"/>
        <v>9.9981050640933727E-4</v>
      </c>
      <c r="Z28" s="54"/>
    </row>
    <row r="29" spans="1:40" x14ac:dyDescent="0.25">
      <c r="A29" s="61">
        <v>31.81</v>
      </c>
      <c r="B29" s="62">
        <v>8.6099999999999996E-3</v>
      </c>
      <c r="C29" s="62">
        <f t="shared" si="0"/>
        <v>3.1918551879277099E-2</v>
      </c>
      <c r="D29" s="61">
        <v>106.8</v>
      </c>
      <c r="E29" s="65">
        <v>320</v>
      </c>
      <c r="F29" s="60"/>
      <c r="G29" s="72">
        <v>3441.6</v>
      </c>
      <c r="H29" s="72">
        <v>2818.9</v>
      </c>
      <c r="I29" s="65">
        <v>6347.5</v>
      </c>
      <c r="K29">
        <f t="shared" si="1"/>
        <v>3.1696789383415559E-2</v>
      </c>
      <c r="L29">
        <f t="shared" si="2"/>
        <v>3.2090500525526415E-2</v>
      </c>
      <c r="O29" s="54">
        <f t="shared" si="3"/>
        <v>3.3588438792624589E-2</v>
      </c>
      <c r="P29" s="54">
        <f t="shared" si="4"/>
        <v>3.342251506929575E-2</v>
      </c>
      <c r="S29" s="59">
        <f t="shared" si="5"/>
        <v>2973.6353091873057</v>
      </c>
      <c r="T29" s="54">
        <f t="shared" si="6"/>
        <v>-7.4046592264696714E-7</v>
      </c>
      <c r="U29" s="54"/>
      <c r="W29" s="59">
        <f t="shared" si="8"/>
        <v>3044.1791121592214</v>
      </c>
      <c r="X29">
        <f t="shared" si="7"/>
        <v>9.9981050640933727E-4</v>
      </c>
      <c r="Z29" s="54"/>
    </row>
    <row r="30" spans="1:40" x14ac:dyDescent="0.25">
      <c r="A30" s="61">
        <v>31.81</v>
      </c>
      <c r="B30" s="62">
        <v>8.6099999999999996E-3</v>
      </c>
      <c r="C30" s="62">
        <f t="shared" si="0"/>
        <v>3.1918551879277099E-2</v>
      </c>
      <c r="D30" s="61">
        <v>106.8</v>
      </c>
      <c r="E30" s="65">
        <v>320</v>
      </c>
      <c r="F30" s="60"/>
      <c r="G30" s="72">
        <v>3491.9</v>
      </c>
      <c r="H30" s="72">
        <v>2806.3</v>
      </c>
      <c r="I30" s="65">
        <v>6423.1</v>
      </c>
      <c r="K30">
        <f t="shared" si="1"/>
        <v>3.2145437047013455E-2</v>
      </c>
      <c r="L30">
        <f t="shared" si="2"/>
        <v>3.2460796888731658E-2</v>
      </c>
      <c r="O30" s="54">
        <f t="shared" si="3"/>
        <v>3.4079343741269343E-2</v>
      </c>
      <c r="P30" s="54">
        <f t="shared" si="4"/>
        <v>3.3820592756331987E-2</v>
      </c>
      <c r="S30" s="59">
        <f t="shared" si="5"/>
        <v>2973.6353091873057</v>
      </c>
      <c r="T30" s="54">
        <f t="shared" si="6"/>
        <v>-7.4046592264696704E-7</v>
      </c>
      <c r="U30" s="54"/>
      <c r="W30" s="59">
        <f t="shared" si="8"/>
        <v>3044.1791121592214</v>
      </c>
      <c r="X30">
        <f t="shared" si="7"/>
        <v>9.9981050640933727E-4</v>
      </c>
      <c r="Z30" s="54"/>
    </row>
    <row r="31" spans="1:40" x14ac:dyDescent="0.25">
      <c r="A31" s="61">
        <v>31.81</v>
      </c>
      <c r="B31" s="62">
        <v>8.6099999999999996E-3</v>
      </c>
      <c r="C31" s="62">
        <f t="shared" si="0"/>
        <v>3.1918551879277099E-2</v>
      </c>
      <c r="D31" s="61">
        <v>106.8</v>
      </c>
      <c r="E31" s="65">
        <v>320</v>
      </c>
      <c r="F31" s="60"/>
      <c r="G31" s="72">
        <v>3412.2</v>
      </c>
      <c r="H31" s="72">
        <v>2791.4</v>
      </c>
      <c r="I31" s="65">
        <v>6691.9</v>
      </c>
      <c r="K31">
        <f t="shared" si="1"/>
        <v>3.1434557945845425E-2</v>
      </c>
      <c r="L31">
        <f t="shared" si="2"/>
        <v>3.3777406180128054E-2</v>
      </c>
      <c r="O31" s="54">
        <f t="shared" si="3"/>
        <v>3.3301508265981342E-2</v>
      </c>
      <c r="P31" s="54">
        <f t="shared" si="4"/>
        <v>3.5235980088016379E-2</v>
      </c>
      <c r="S31" s="59">
        <f t="shared" si="5"/>
        <v>2973.6353091873057</v>
      </c>
      <c r="T31" s="54">
        <f t="shared" si="6"/>
        <v>-7.4046592264696714E-7</v>
      </c>
      <c r="U31" s="54"/>
      <c r="W31" s="59">
        <f t="shared" si="8"/>
        <v>3044.1791121592214</v>
      </c>
      <c r="X31">
        <f t="shared" si="7"/>
        <v>9.9981050640933727E-4</v>
      </c>
      <c r="Z31" s="54"/>
    </row>
    <row r="32" spans="1:40" x14ac:dyDescent="0.25">
      <c r="A32" s="61">
        <v>31.81</v>
      </c>
      <c r="B32" s="62">
        <v>8.6099999999999996E-3</v>
      </c>
      <c r="C32" s="62">
        <f t="shared" si="0"/>
        <v>3.1918551879277099E-2</v>
      </c>
      <c r="D32" s="61">
        <v>106.8</v>
      </c>
      <c r="E32" s="65">
        <v>320</v>
      </c>
      <c r="F32" s="60"/>
      <c r="G32" s="72">
        <v>3436.6</v>
      </c>
      <c r="H32" s="72">
        <v>2793.3</v>
      </c>
      <c r="I32" s="65">
        <v>6568.4</v>
      </c>
      <c r="K32">
        <f t="shared" si="1"/>
        <v>3.1652192200155332E-2</v>
      </c>
      <c r="L32">
        <f t="shared" si="2"/>
        <v>3.3172490824891987E-2</v>
      </c>
      <c r="O32" s="54">
        <f t="shared" si="3"/>
        <v>3.3539641084011793E-2</v>
      </c>
      <c r="P32" s="54">
        <f t="shared" si="4"/>
        <v>3.4585681220966447E-2</v>
      </c>
      <c r="S32" s="59">
        <f t="shared" si="5"/>
        <v>2973.6353091873057</v>
      </c>
      <c r="T32" s="54">
        <f t="shared" si="6"/>
        <v>-7.4046592264696704E-7</v>
      </c>
      <c r="U32" s="54"/>
      <c r="W32" s="59">
        <f t="shared" si="8"/>
        <v>3044.1791121592214</v>
      </c>
      <c r="X32">
        <f t="shared" si="7"/>
        <v>9.9981050640933727E-4</v>
      </c>
      <c r="Z32" s="54"/>
    </row>
    <row r="33" spans="1:26" x14ac:dyDescent="0.25">
      <c r="A33" s="61">
        <v>31.81</v>
      </c>
      <c r="B33" s="62">
        <v>8.6099999999999996E-3</v>
      </c>
      <c r="C33" s="62">
        <f t="shared" si="0"/>
        <v>3.1918551879277099E-2</v>
      </c>
      <c r="D33" s="61">
        <v>106.8</v>
      </c>
      <c r="E33" s="65">
        <v>320</v>
      </c>
      <c r="F33" s="60"/>
      <c r="G33" s="72">
        <v>3424.9</v>
      </c>
      <c r="H33" s="72">
        <v>2800</v>
      </c>
      <c r="I33" s="65">
        <v>6478.3</v>
      </c>
      <c r="K33">
        <f t="shared" si="1"/>
        <v>3.1547834791326404E-2</v>
      </c>
      <c r="L33">
        <f t="shared" si="2"/>
        <v>3.2731172011071986E-2</v>
      </c>
      <c r="O33" s="54">
        <f t="shared" si="3"/>
        <v>3.3425454445857844E-2</v>
      </c>
      <c r="P33" s="54">
        <f t="shared" si="4"/>
        <v>3.4111252654802887E-2</v>
      </c>
      <c r="S33" s="59">
        <f t="shared" si="5"/>
        <v>2973.6353091873057</v>
      </c>
      <c r="T33" s="54">
        <f t="shared" si="6"/>
        <v>-7.4046592264696704E-7</v>
      </c>
      <c r="U33" s="54"/>
      <c r="W33" s="59">
        <f t="shared" si="8"/>
        <v>3044.1791121592214</v>
      </c>
      <c r="X33">
        <f t="shared" si="7"/>
        <v>9.9981050640933727E-4</v>
      </c>
      <c r="Z33" s="54"/>
    </row>
    <row r="34" spans="1:26" x14ac:dyDescent="0.25">
      <c r="A34" s="61">
        <v>32.08</v>
      </c>
      <c r="B34" s="62">
        <v>6.6E-3</v>
      </c>
      <c r="C34" s="62">
        <f t="shared" si="0"/>
        <v>2.4263451820181855E-2</v>
      </c>
      <c r="D34" s="61">
        <v>105.2</v>
      </c>
      <c r="E34" s="65">
        <v>90</v>
      </c>
      <c r="F34" s="60"/>
      <c r="G34" s="72">
        <v>2240</v>
      </c>
      <c r="H34" s="72">
        <v>2822</v>
      </c>
      <c r="I34" s="65">
        <v>4091.5931421297582</v>
      </c>
      <c r="K34">
        <f t="shared" si="1"/>
        <v>2.0979194302317622E-2</v>
      </c>
      <c r="L34">
        <f t="shared" si="2"/>
        <v>2.1040843049347748E-2</v>
      </c>
      <c r="O34" s="54">
        <f t="shared" si="3"/>
        <v>2.2193865830793944E-2</v>
      </c>
      <c r="P34" s="54">
        <f t="shared" si="4"/>
        <v>2.1871536399578947E-2</v>
      </c>
      <c r="S34" s="59">
        <f t="shared" si="5"/>
        <v>2455.6382131468254</v>
      </c>
      <c r="T34" s="54">
        <f t="shared" si="6"/>
        <v>-7.4046592264696704E-7</v>
      </c>
      <c r="U34" s="54"/>
      <c r="W34" s="59">
        <f t="shared" si="8"/>
        <v>2435.5383141634948</v>
      </c>
      <c r="X34">
        <f t="shared" si="7"/>
        <v>9.9981050640933727E-4</v>
      </c>
      <c r="Z34" s="54"/>
    </row>
    <row r="35" spans="1:26" x14ac:dyDescent="0.25">
      <c r="A35" s="61">
        <v>32.08</v>
      </c>
      <c r="B35" s="62">
        <v>6.6E-3</v>
      </c>
      <c r="C35" s="62">
        <f t="shared" si="0"/>
        <v>2.4263451820181855E-2</v>
      </c>
      <c r="D35" s="61">
        <v>105.2</v>
      </c>
      <c r="E35" s="65">
        <v>90</v>
      </c>
      <c r="F35" s="60"/>
      <c r="G35" s="72">
        <v>2262.5</v>
      </c>
      <c r="H35" s="72">
        <v>2835.4</v>
      </c>
      <c r="I35" s="65">
        <v>4131.8562601086551</v>
      </c>
      <c r="K35">
        <f t="shared" si="1"/>
        <v>2.1179881626988646E-2</v>
      </c>
      <c r="L35">
        <f t="shared" si="2"/>
        <v>2.1238055829227234E-2</v>
      </c>
      <c r="O35" s="54">
        <f t="shared" si="3"/>
        <v>2.2416795286680925E-2</v>
      </c>
      <c r="P35" s="54">
        <f t="shared" si="4"/>
        <v>2.2086769447761345E-2</v>
      </c>
      <c r="S35" s="59">
        <f t="shared" si="5"/>
        <v>2455.6382131468254</v>
      </c>
      <c r="T35" s="54">
        <f t="shared" si="6"/>
        <v>-7.4046592264696714E-7</v>
      </c>
      <c r="U35" s="54"/>
      <c r="W35" s="59">
        <f t="shared" si="8"/>
        <v>2435.5383141634948</v>
      </c>
      <c r="X35">
        <f t="shared" si="7"/>
        <v>9.9981050640933727E-4</v>
      </c>
      <c r="Z35" s="54"/>
    </row>
    <row r="36" spans="1:26" x14ac:dyDescent="0.25">
      <c r="A36" s="61">
        <v>32.08</v>
      </c>
      <c r="B36" s="62">
        <v>6.6E-3</v>
      </c>
      <c r="C36" s="62">
        <f t="shared" si="0"/>
        <v>2.4263451820181855E-2</v>
      </c>
      <c r="D36" s="61">
        <v>105.2</v>
      </c>
      <c r="E36" s="65">
        <v>90</v>
      </c>
      <c r="F36" s="60"/>
      <c r="G36" s="72">
        <v>2249.6</v>
      </c>
      <c r="H36" s="72">
        <v>2840.4</v>
      </c>
      <c r="I36" s="65">
        <v>3923.8909791332258</v>
      </c>
      <c r="K36">
        <f t="shared" si="1"/>
        <v>2.1064820894177258E-2</v>
      </c>
      <c r="L36">
        <f t="shared" si="2"/>
        <v>2.021942107766431E-2</v>
      </c>
      <c r="O36" s="54">
        <f t="shared" si="3"/>
        <v>2.2288982398639055E-2</v>
      </c>
      <c r="P36" s="54">
        <f t="shared" si="4"/>
        <v>2.0975057201235596E-2</v>
      </c>
      <c r="S36" s="59">
        <f t="shared" si="5"/>
        <v>2455.6382131468254</v>
      </c>
      <c r="T36" s="54">
        <f t="shared" si="6"/>
        <v>-7.4046592264696714E-7</v>
      </c>
      <c r="U36" s="54"/>
      <c r="W36" s="59">
        <f t="shared" si="8"/>
        <v>2435.5383141634948</v>
      </c>
      <c r="X36">
        <f t="shared" si="7"/>
        <v>9.9981050640933727E-4</v>
      </c>
      <c r="Z36" s="54"/>
    </row>
    <row r="37" spans="1:26" x14ac:dyDescent="0.25">
      <c r="A37" s="61">
        <v>32.08</v>
      </c>
      <c r="B37" s="62">
        <v>6.6E-3</v>
      </c>
      <c r="C37" s="62">
        <f t="shared" si="0"/>
        <v>2.4263451820181855E-2</v>
      </c>
      <c r="D37" s="61">
        <v>105.2</v>
      </c>
      <c r="E37" s="65">
        <v>90</v>
      </c>
      <c r="F37" s="60"/>
      <c r="G37" s="72">
        <v>2255.3000000000002</v>
      </c>
      <c r="H37" s="72">
        <v>2855.1</v>
      </c>
      <c r="I37" s="65">
        <v>4133.4299825041844</v>
      </c>
      <c r="K37">
        <f t="shared" si="1"/>
        <v>2.1115661683093919E-2</v>
      </c>
      <c r="L37">
        <f t="shared" si="2"/>
        <v>2.1245764078959496E-2</v>
      </c>
      <c r="O37" s="54">
        <f t="shared" si="3"/>
        <v>2.2345457860797096E-2</v>
      </c>
      <c r="P37" s="54">
        <f t="shared" si="4"/>
        <v>2.2095182036879758E-2</v>
      </c>
      <c r="S37" s="59">
        <f t="shared" si="5"/>
        <v>2455.6382131468254</v>
      </c>
      <c r="T37" s="54">
        <f t="shared" si="6"/>
        <v>-7.4046592264696704E-7</v>
      </c>
      <c r="U37" s="54"/>
      <c r="W37" s="59">
        <f t="shared" si="8"/>
        <v>2435.5383141634948</v>
      </c>
      <c r="X37">
        <f t="shared" si="7"/>
        <v>9.9981050640933727E-4</v>
      </c>
      <c r="Z37" s="54"/>
    </row>
    <row r="38" spans="1:26" x14ac:dyDescent="0.25">
      <c r="A38" s="61">
        <v>32.08</v>
      </c>
      <c r="B38" s="62">
        <v>6.6E-3</v>
      </c>
      <c r="C38" s="62">
        <f t="shared" si="0"/>
        <v>2.4263451820181855E-2</v>
      </c>
      <c r="D38" s="61">
        <v>105.2</v>
      </c>
      <c r="E38" s="65">
        <v>90</v>
      </c>
      <c r="F38" s="60"/>
      <c r="G38" s="72">
        <v>2205.6999999999998</v>
      </c>
      <c r="H38" s="72">
        <v>2858.6</v>
      </c>
      <c r="I38" s="65">
        <v>4220.5727326968963</v>
      </c>
      <c r="K38">
        <f t="shared" si="1"/>
        <v>2.0673257625152455E-2</v>
      </c>
      <c r="L38">
        <f t="shared" si="2"/>
        <v>2.1672597987373039E-2</v>
      </c>
      <c r="O38" s="54">
        <f t="shared" si="3"/>
        <v>2.1854022260264009E-2</v>
      </c>
      <c r="P38" s="54">
        <f t="shared" si="4"/>
        <v>2.2561017786629823E-2</v>
      </c>
      <c r="S38" s="59">
        <f t="shared" si="5"/>
        <v>2455.6382131468254</v>
      </c>
      <c r="T38" s="54">
        <f t="shared" si="6"/>
        <v>-7.4046592264696704E-7</v>
      </c>
      <c r="U38" s="54"/>
      <c r="W38" s="59">
        <f t="shared" si="8"/>
        <v>2435.5383141634948</v>
      </c>
      <c r="X38">
        <f t="shared" si="7"/>
        <v>9.9981050640933727E-4</v>
      </c>
      <c r="Z38" s="54"/>
    </row>
    <row r="39" spans="1:26" x14ac:dyDescent="0.25">
      <c r="A39" s="61">
        <v>32.08</v>
      </c>
      <c r="B39" s="62">
        <v>6.6E-3</v>
      </c>
      <c r="C39" s="62">
        <f t="shared" si="0"/>
        <v>2.4263451820181855E-2</v>
      </c>
      <c r="D39" s="61">
        <v>105.2</v>
      </c>
      <c r="E39" s="65">
        <v>90</v>
      </c>
      <c r="F39" s="60"/>
      <c r="G39" s="72">
        <v>2198.5</v>
      </c>
      <c r="H39" s="72">
        <v>2865</v>
      </c>
      <c r="I39" s="65">
        <v>4071.198688893051</v>
      </c>
      <c r="K39">
        <f t="shared" si="1"/>
        <v>2.0609037681257731E-2</v>
      </c>
      <c r="L39">
        <f t="shared" si="2"/>
        <v>2.0940948977084362E-2</v>
      </c>
      <c r="O39" s="54">
        <f t="shared" si="3"/>
        <v>2.1782684834380176E-2</v>
      </c>
      <c r="P39" s="54">
        <f t="shared" si="4"/>
        <v>2.1762514531514711E-2</v>
      </c>
      <c r="S39" s="59">
        <f t="shared" si="5"/>
        <v>2455.6382131468254</v>
      </c>
      <c r="T39" s="54">
        <f t="shared" si="6"/>
        <v>-7.4046592264696714E-7</v>
      </c>
      <c r="U39" s="54"/>
      <c r="W39" s="59">
        <f t="shared" si="8"/>
        <v>2435.5383141634948</v>
      </c>
      <c r="X39">
        <f t="shared" si="7"/>
        <v>9.9981050640933727E-4</v>
      </c>
      <c r="Z39" s="54"/>
    </row>
    <row r="40" spans="1:26" x14ac:dyDescent="0.25">
      <c r="A40" s="61">
        <v>32.08</v>
      </c>
      <c r="B40" s="62">
        <v>6.6E-3</v>
      </c>
      <c r="C40" s="62">
        <f t="shared" si="0"/>
        <v>2.4263451820181855E-2</v>
      </c>
      <c r="D40" s="61">
        <v>105.2</v>
      </c>
      <c r="E40" s="65">
        <v>90</v>
      </c>
      <c r="F40" s="60"/>
      <c r="G40" s="72">
        <v>2211.9</v>
      </c>
      <c r="H40" s="72">
        <v>2856.3</v>
      </c>
      <c r="I40" s="65">
        <v>4081.2413153201028</v>
      </c>
      <c r="K40">
        <f t="shared" si="1"/>
        <v>2.0728558132395141E-2</v>
      </c>
      <c r="L40">
        <f t="shared" si="2"/>
        <v>2.0990138766012488E-2</v>
      </c>
      <c r="O40" s="54">
        <f t="shared" si="3"/>
        <v>2.1915451710330647E-2</v>
      </c>
      <c r="P40" s="54">
        <f t="shared" si="4"/>
        <v>2.1816199025069941E-2</v>
      </c>
      <c r="S40" s="59">
        <f t="shared" si="5"/>
        <v>2455.6382131468254</v>
      </c>
      <c r="T40" s="54">
        <f t="shared" si="6"/>
        <v>-7.4046592264696704E-7</v>
      </c>
      <c r="U40" s="54"/>
      <c r="W40" s="59">
        <f t="shared" si="8"/>
        <v>2435.5383141634948</v>
      </c>
      <c r="X40">
        <f t="shared" si="7"/>
        <v>9.9981050640933727E-4</v>
      </c>
      <c r="Z40" s="54"/>
    </row>
    <row r="41" spans="1:26" x14ac:dyDescent="0.25">
      <c r="A41" s="61">
        <v>32.270000000000003</v>
      </c>
      <c r="B41" s="62">
        <v>5.11E-3</v>
      </c>
      <c r="C41" s="62">
        <f t="shared" si="0"/>
        <v>1.8676359123488022E-2</v>
      </c>
      <c r="D41" s="61">
        <v>103.5</v>
      </c>
      <c r="E41" s="65">
        <v>320</v>
      </c>
      <c r="F41" s="60"/>
      <c r="G41" s="72">
        <v>1920.3</v>
      </c>
      <c r="H41" s="72">
        <v>2855.2</v>
      </c>
      <c r="I41" s="65">
        <v>3697.7</v>
      </c>
      <c r="K41">
        <f t="shared" si="1"/>
        <v>1.8127650404658656E-2</v>
      </c>
      <c r="L41">
        <f t="shared" si="2"/>
        <v>1.911151503318196E-2</v>
      </c>
      <c r="O41" s="54">
        <f t="shared" si="3"/>
        <v>1.9338795006822403E-2</v>
      </c>
      <c r="P41" s="54">
        <f t="shared" si="4"/>
        <v>2.0090586248055778E-2</v>
      </c>
      <c r="S41" s="59">
        <f t="shared" si="5"/>
        <v>2281.3900689085408</v>
      </c>
      <c r="T41" s="54">
        <f t="shared" si="6"/>
        <v>-7.4046592264696714E-7</v>
      </c>
      <c r="U41" s="54"/>
      <c r="W41" s="59">
        <f t="shared" si="8"/>
        <v>1984.3568270920352</v>
      </c>
      <c r="X41">
        <f t="shared" si="7"/>
        <v>9.9981050640933727E-4</v>
      </c>
      <c r="Z41" s="54"/>
    </row>
    <row r="42" spans="1:26" x14ac:dyDescent="0.25">
      <c r="A42" s="61">
        <v>32.270000000000003</v>
      </c>
      <c r="B42" s="62">
        <v>5.11E-3</v>
      </c>
      <c r="C42" s="62">
        <f t="shared" si="0"/>
        <v>1.8676359123488022E-2</v>
      </c>
      <c r="D42" s="61">
        <v>103.5</v>
      </c>
      <c r="E42" s="65">
        <v>320</v>
      </c>
      <c r="F42" s="60"/>
      <c r="G42" s="72">
        <v>1923.4</v>
      </c>
      <c r="H42" s="72">
        <v>2856.9</v>
      </c>
      <c r="I42" s="65">
        <v>3628.4</v>
      </c>
      <c r="K42">
        <f t="shared" si="1"/>
        <v>1.8155300658279996E-2</v>
      </c>
      <c r="L42">
        <f t="shared" si="2"/>
        <v>1.8772076700243827E-2</v>
      </c>
      <c r="O42" s="54">
        <f t="shared" si="3"/>
        <v>1.93700142249239E-2</v>
      </c>
      <c r="P42" s="54">
        <f t="shared" si="4"/>
        <v>1.9714047063893E-2</v>
      </c>
      <c r="S42" s="59">
        <f t="shared" si="5"/>
        <v>2281.3900689085408</v>
      </c>
      <c r="T42" s="54">
        <f t="shared" si="6"/>
        <v>-7.4046592264696704E-7</v>
      </c>
      <c r="U42" s="54"/>
      <c r="W42" s="59">
        <f t="shared" si="8"/>
        <v>1984.3568270920352</v>
      </c>
      <c r="X42">
        <f t="shared" si="7"/>
        <v>9.9981050640933727E-4</v>
      </c>
      <c r="Z42" s="54"/>
    </row>
    <row r="43" spans="1:26" x14ac:dyDescent="0.25">
      <c r="A43" s="61">
        <v>32.270000000000003</v>
      </c>
      <c r="B43" s="62">
        <v>5.11E-3</v>
      </c>
      <c r="C43" s="62">
        <f t="shared" si="0"/>
        <v>1.8676359123488022E-2</v>
      </c>
      <c r="D43" s="61">
        <v>103.5</v>
      </c>
      <c r="E43" s="65">
        <v>320</v>
      </c>
      <c r="F43" s="60"/>
      <c r="G43" s="72">
        <v>1927.4</v>
      </c>
      <c r="H43" s="72">
        <v>2858.7</v>
      </c>
      <c r="I43" s="65">
        <v>3449.2</v>
      </c>
      <c r="K43">
        <f t="shared" si="1"/>
        <v>1.8190978404888179E-2</v>
      </c>
      <c r="L43">
        <f t="shared" si="2"/>
        <v>1.7894337172646223E-2</v>
      </c>
      <c r="O43" s="54">
        <f t="shared" si="3"/>
        <v>1.9410297086990352E-2</v>
      </c>
      <c r="P43" s="54">
        <f t="shared" si="4"/>
        <v>1.8740369981613495E-2</v>
      </c>
      <c r="S43" s="59">
        <f t="shared" si="5"/>
        <v>2281.3900689085408</v>
      </c>
      <c r="T43" s="54">
        <f t="shared" si="6"/>
        <v>-7.4046592264696714E-7</v>
      </c>
      <c r="U43" s="54"/>
      <c r="W43" s="59">
        <f t="shared" si="8"/>
        <v>1984.3568270920352</v>
      </c>
      <c r="X43">
        <f t="shared" si="7"/>
        <v>9.9981050640933727E-4</v>
      </c>
      <c r="Z43" s="54"/>
    </row>
    <row r="44" spans="1:26" x14ac:dyDescent="0.25">
      <c r="A44" s="61">
        <v>32.270000000000003</v>
      </c>
      <c r="B44" s="62">
        <v>5.11E-3</v>
      </c>
      <c r="C44" s="62">
        <f t="shared" si="0"/>
        <v>1.8676359123488022E-2</v>
      </c>
      <c r="D44" s="61">
        <v>103.5</v>
      </c>
      <c r="E44" s="65">
        <v>320</v>
      </c>
      <c r="F44" s="60"/>
      <c r="G44" s="72">
        <v>2016.2</v>
      </c>
      <c r="H44" s="72">
        <v>2848.7</v>
      </c>
      <c r="I44" s="65">
        <v>3806.4</v>
      </c>
      <c r="K44">
        <f t="shared" si="1"/>
        <v>1.8983024379589826E-2</v>
      </c>
      <c r="L44">
        <f t="shared" si="2"/>
        <v>1.9643938507790552E-2</v>
      </c>
      <c r="O44" s="54">
        <f t="shared" si="3"/>
        <v>2.0304576624865511E-2</v>
      </c>
      <c r="P44" s="54">
        <f t="shared" si="4"/>
        <v>2.068120398713939E-2</v>
      </c>
      <c r="S44" s="59">
        <f t="shared" si="5"/>
        <v>2281.3900689085408</v>
      </c>
      <c r="T44" s="54">
        <f t="shared" si="6"/>
        <v>-7.4046592264696704E-7</v>
      </c>
      <c r="U44" s="54"/>
      <c r="W44" s="59">
        <f t="shared" si="8"/>
        <v>1984.3568270920352</v>
      </c>
      <c r="X44">
        <f t="shared" si="7"/>
        <v>9.9981050640933727E-4</v>
      </c>
      <c r="Z44" s="54"/>
    </row>
    <row r="45" spans="1:26" x14ac:dyDescent="0.25">
      <c r="A45" s="61">
        <v>32.270000000000003</v>
      </c>
      <c r="B45" s="62">
        <v>5.11E-3</v>
      </c>
      <c r="C45" s="62">
        <f t="shared" si="0"/>
        <v>1.8676359123488022E-2</v>
      </c>
      <c r="D45" s="61">
        <v>103.5</v>
      </c>
      <c r="E45" s="65">
        <v>320</v>
      </c>
      <c r="F45" s="60"/>
      <c r="G45" s="72">
        <v>2050.9</v>
      </c>
      <c r="H45" s="72">
        <v>2868.7</v>
      </c>
      <c r="I45" s="65">
        <v>3586.2</v>
      </c>
      <c r="K45">
        <f t="shared" si="1"/>
        <v>1.9292528831415807E-2</v>
      </c>
      <c r="L45">
        <f t="shared" si="2"/>
        <v>1.8565376878454658E-2</v>
      </c>
      <c r="O45" s="54">
        <f t="shared" si="3"/>
        <v>2.0654030453291953E-2</v>
      </c>
      <c r="P45" s="54">
        <f t="shared" si="4"/>
        <v>1.9484754804561556E-2</v>
      </c>
      <c r="S45" s="59">
        <f t="shared" si="5"/>
        <v>2281.3900689085408</v>
      </c>
      <c r="T45" s="54">
        <f t="shared" si="6"/>
        <v>-7.4046592264696704E-7</v>
      </c>
      <c r="U45" s="54"/>
      <c r="W45" s="59">
        <f t="shared" si="8"/>
        <v>1984.3568270920352</v>
      </c>
      <c r="X45">
        <f t="shared" si="7"/>
        <v>9.9981050640933727E-4</v>
      </c>
      <c r="Z45" s="54"/>
    </row>
    <row r="46" spans="1:26" x14ac:dyDescent="0.25">
      <c r="A46" s="61">
        <v>32.270000000000003</v>
      </c>
      <c r="B46" s="62">
        <v>5.11E-3</v>
      </c>
      <c r="C46" s="62">
        <f t="shared" si="0"/>
        <v>1.8676359123488022E-2</v>
      </c>
      <c r="D46" s="61">
        <v>103.5</v>
      </c>
      <c r="E46" s="65">
        <v>320</v>
      </c>
      <c r="F46" s="60"/>
      <c r="G46" s="72">
        <v>1996</v>
      </c>
      <c r="H46" s="72">
        <v>2799.2</v>
      </c>
      <c r="I46" s="65">
        <v>3537.7</v>
      </c>
      <c r="K46">
        <f t="shared" si="1"/>
        <v>1.8802851759218503E-2</v>
      </c>
      <c r="L46">
        <f t="shared" si="2"/>
        <v>1.8327819026398386E-2</v>
      </c>
      <c r="O46" s="54">
        <f t="shared" si="3"/>
        <v>2.0101148171429946E-2</v>
      </c>
      <c r="P46" s="54">
        <f t="shared" si="4"/>
        <v>1.9221231710306222E-2</v>
      </c>
      <c r="S46" s="59">
        <f t="shared" si="5"/>
        <v>2281.3900689085408</v>
      </c>
      <c r="T46" s="54">
        <f t="shared" si="6"/>
        <v>-7.4046592264696714E-7</v>
      </c>
      <c r="U46" s="54"/>
      <c r="W46" s="59">
        <f t="shared" si="8"/>
        <v>1984.3568270920352</v>
      </c>
      <c r="X46">
        <f t="shared" si="7"/>
        <v>9.9981050640933727E-4</v>
      </c>
      <c r="Z46" s="54"/>
    </row>
    <row r="47" spans="1:26" x14ac:dyDescent="0.25">
      <c r="A47" s="61">
        <v>37</v>
      </c>
      <c r="B47" s="62">
        <v>0.01</v>
      </c>
      <c r="C47" s="62">
        <f t="shared" si="0"/>
        <v>3.1919613613484832E-2</v>
      </c>
      <c r="D47" s="61">
        <v>120.2</v>
      </c>
      <c r="E47" s="65">
        <v>320</v>
      </c>
      <c r="F47" s="60"/>
      <c r="G47" s="72">
        <v>3597.4</v>
      </c>
      <c r="H47" s="72">
        <v>2762.6</v>
      </c>
      <c r="I47" s="65">
        <v>6645.5</v>
      </c>
      <c r="K47">
        <f t="shared" si="1"/>
        <v>3.3086437613804261E-2</v>
      </c>
      <c r="L47">
        <f t="shared" si="2"/>
        <v>3.3550134338160821E-2</v>
      </c>
      <c r="O47" s="54">
        <f t="shared" si="3"/>
        <v>3.1194996439037712E-2</v>
      </c>
      <c r="P47" s="54">
        <f t="shared" si="4"/>
        <v>3.1090674498387962E-2</v>
      </c>
      <c r="S47" s="59">
        <f t="shared" si="5"/>
        <v>3248.5555617551577</v>
      </c>
      <c r="T47" s="54">
        <f t="shared" si="6"/>
        <v>-7.4046592264696714E-7</v>
      </c>
      <c r="U47" s="54"/>
      <c r="W47" s="59">
        <f t="shared" si="8"/>
        <v>3465.0799625144759</v>
      </c>
      <c r="X47">
        <f t="shared" si="7"/>
        <v>9.9981050640933727E-4</v>
      </c>
      <c r="Z47" s="54"/>
    </row>
    <row r="48" spans="1:26" x14ac:dyDescent="0.25">
      <c r="A48" s="61">
        <v>37</v>
      </c>
      <c r="B48" s="62">
        <v>0.01</v>
      </c>
      <c r="C48" s="62">
        <f t="shared" si="0"/>
        <v>3.1919613613484832E-2</v>
      </c>
      <c r="D48" s="61">
        <v>120.2</v>
      </c>
      <c r="E48" s="65">
        <v>320</v>
      </c>
      <c r="F48" s="60"/>
      <c r="G48" s="72">
        <v>3644.1</v>
      </c>
      <c r="H48" s="72">
        <v>2778.5</v>
      </c>
      <c r="I48" s="65">
        <v>6736.6</v>
      </c>
      <c r="K48">
        <f t="shared" si="1"/>
        <v>3.3502975305454791E-2</v>
      </c>
      <c r="L48">
        <f t="shared" si="2"/>
        <v>3.3996351252023223E-2</v>
      </c>
      <c r="O48" s="54">
        <f t="shared" si="3"/>
        <v>3.1599957336822811E-2</v>
      </c>
      <c r="P48" s="54">
        <f t="shared" si="4"/>
        <v>3.1516891924202227E-2</v>
      </c>
      <c r="S48" s="59">
        <f t="shared" si="5"/>
        <v>3248.5555617551577</v>
      </c>
      <c r="T48" s="54">
        <f t="shared" si="6"/>
        <v>-7.4046592264696714E-7</v>
      </c>
      <c r="U48" s="54"/>
      <c r="W48" s="59">
        <f t="shared" si="8"/>
        <v>3465.0799625144759</v>
      </c>
      <c r="X48">
        <f t="shared" si="7"/>
        <v>9.9981050640933727E-4</v>
      </c>
      <c r="Z48" s="54"/>
    </row>
    <row r="49" spans="1:30" x14ac:dyDescent="0.25">
      <c r="A49" s="61">
        <v>37</v>
      </c>
      <c r="B49" s="62">
        <v>0.01</v>
      </c>
      <c r="C49" s="62">
        <f t="shared" si="0"/>
        <v>3.1919613613484832E-2</v>
      </c>
      <c r="D49" s="61">
        <v>120.2</v>
      </c>
      <c r="E49" s="65">
        <v>320</v>
      </c>
      <c r="F49" s="60"/>
      <c r="G49" s="72">
        <v>3550.1</v>
      </c>
      <c r="H49" s="72">
        <v>2773.3</v>
      </c>
      <c r="I49" s="65">
        <v>6362.7</v>
      </c>
      <c r="K49">
        <f t="shared" si="1"/>
        <v>3.2664548260162504E-2</v>
      </c>
      <c r="L49">
        <f t="shared" si="2"/>
        <v>3.2164951646170857E-2</v>
      </c>
      <c r="O49" s="54">
        <f t="shared" si="3"/>
        <v>3.0784832617512328E-2</v>
      </c>
      <c r="P49" s="54">
        <f t="shared" si="4"/>
        <v>2.9767575837353118E-2</v>
      </c>
      <c r="S49" s="59">
        <f t="shared" si="5"/>
        <v>3248.5555617551577</v>
      </c>
      <c r="T49" s="54">
        <f t="shared" si="6"/>
        <v>-7.4046592264696714E-7</v>
      </c>
      <c r="U49" s="54"/>
      <c r="W49" s="59">
        <f t="shared" si="8"/>
        <v>3465.0799625144759</v>
      </c>
      <c r="X49">
        <f t="shared" si="7"/>
        <v>9.9981050640933727E-4</v>
      </c>
      <c r="Z49" s="54"/>
    </row>
    <row r="50" spans="1:30" x14ac:dyDescent="0.25">
      <c r="A50" s="61">
        <v>37</v>
      </c>
      <c r="B50" s="62">
        <v>0.01</v>
      </c>
      <c r="C50" s="62">
        <f t="shared" si="0"/>
        <v>3.1919613613484832E-2</v>
      </c>
      <c r="D50" s="61">
        <v>120.2</v>
      </c>
      <c r="E50" s="65">
        <v>320</v>
      </c>
      <c r="F50" s="60"/>
      <c r="G50" s="72">
        <v>3501.3</v>
      </c>
      <c r="H50" s="72">
        <v>2770</v>
      </c>
      <c r="I50" s="65">
        <v>6388.2</v>
      </c>
      <c r="K50">
        <f t="shared" si="1"/>
        <v>3.2229279751542682E-2</v>
      </c>
      <c r="L50">
        <f t="shared" si="2"/>
        <v>3.2289853197251986E-2</v>
      </c>
      <c r="O50" s="54">
        <f t="shared" si="3"/>
        <v>3.036166148663625E-2</v>
      </c>
      <c r="P50" s="54">
        <f t="shared" si="4"/>
        <v>2.988687928804756E-2</v>
      </c>
      <c r="S50" s="59">
        <f t="shared" si="5"/>
        <v>3248.5555617551577</v>
      </c>
      <c r="T50" s="54">
        <f t="shared" si="6"/>
        <v>-7.4046592264696714E-7</v>
      </c>
      <c r="U50" s="54"/>
      <c r="W50" s="59">
        <f t="shared" si="8"/>
        <v>3465.0799625144759</v>
      </c>
      <c r="X50">
        <f t="shared" si="7"/>
        <v>9.9981050640933727E-4</v>
      </c>
      <c r="Z50" s="54"/>
    </row>
    <row r="51" spans="1:30" x14ac:dyDescent="0.25">
      <c r="A51" s="61">
        <v>37</v>
      </c>
      <c r="B51" s="62">
        <v>0.01</v>
      </c>
      <c r="C51" s="62">
        <f t="shared" si="0"/>
        <v>3.1919613613484832E-2</v>
      </c>
      <c r="D51" s="61">
        <v>120.2</v>
      </c>
      <c r="E51" s="65">
        <v>320</v>
      </c>
      <c r="F51" s="60"/>
      <c r="G51" s="72">
        <v>3569.4</v>
      </c>
      <c r="H51" s="72">
        <v>2782.5</v>
      </c>
      <c r="I51" s="65">
        <v>6621.2</v>
      </c>
      <c r="K51">
        <f t="shared" si="1"/>
        <v>3.2836693387546988E-2</v>
      </c>
      <c r="L51">
        <f t="shared" si="2"/>
        <v>3.3431110507130567E-2</v>
      </c>
      <c r="O51" s="54">
        <f t="shared" si="3"/>
        <v>3.0952193331157989E-2</v>
      </c>
      <c r="P51" s="54">
        <f t="shared" si="4"/>
        <v>3.0976985327726195E-2</v>
      </c>
      <c r="S51" s="59">
        <f t="shared" si="5"/>
        <v>3248.5555617551577</v>
      </c>
      <c r="T51" s="54">
        <f t="shared" si="6"/>
        <v>-7.4046592264696704E-7</v>
      </c>
      <c r="U51" s="54"/>
      <c r="W51" s="59">
        <f t="shared" si="8"/>
        <v>3465.0799625144759</v>
      </c>
      <c r="X51">
        <f t="shared" si="7"/>
        <v>9.9981050640933727E-4</v>
      </c>
      <c r="Z51" s="54"/>
    </row>
    <row r="52" spans="1:30" x14ac:dyDescent="0.25">
      <c r="A52" s="61">
        <v>37</v>
      </c>
      <c r="B52" s="62">
        <v>0.01</v>
      </c>
      <c r="C52" s="62">
        <f t="shared" si="0"/>
        <v>3.1919613613484832E-2</v>
      </c>
      <c r="D52" s="61">
        <v>120.2</v>
      </c>
      <c r="E52" s="65">
        <v>320</v>
      </c>
      <c r="F52" s="60"/>
      <c r="G52" s="72">
        <v>3612.3</v>
      </c>
      <c r="H52" s="72">
        <v>2764.7</v>
      </c>
      <c r="I52" s="65">
        <v>6676.2</v>
      </c>
      <c r="K52">
        <f t="shared" si="1"/>
        <v>3.3219337219919744E-2</v>
      </c>
      <c r="L52">
        <f t="shared" si="2"/>
        <v>3.3700506009462415E-2</v>
      </c>
      <c r="O52" s="54">
        <f t="shared" si="3"/>
        <v>3.132420237858799E-2</v>
      </c>
      <c r="P52" s="54">
        <f t="shared" si="4"/>
        <v>3.1234306495890686E-2</v>
      </c>
      <c r="S52" s="59">
        <f t="shared" si="5"/>
        <v>3248.5555617551577</v>
      </c>
      <c r="T52" s="54">
        <f t="shared" si="6"/>
        <v>-7.4046592264696714E-7</v>
      </c>
      <c r="U52" s="54"/>
      <c r="W52" s="59">
        <f t="shared" si="8"/>
        <v>3465.0799625144759</v>
      </c>
      <c r="X52">
        <f t="shared" si="7"/>
        <v>9.9981050640933727E-4</v>
      </c>
      <c r="Z52" s="54"/>
    </row>
    <row r="53" spans="1:30" x14ac:dyDescent="0.25">
      <c r="A53" s="61">
        <v>37</v>
      </c>
      <c r="B53" s="62">
        <v>0.01</v>
      </c>
      <c r="C53" s="62">
        <f t="shared" si="0"/>
        <v>3.1919613613484832E-2</v>
      </c>
      <c r="D53" s="61">
        <v>120.2</v>
      </c>
      <c r="E53" s="65">
        <v>320</v>
      </c>
      <c r="F53" s="60"/>
      <c r="G53" s="72">
        <v>3609.8</v>
      </c>
      <c r="H53" s="72">
        <v>2786.8</v>
      </c>
      <c r="I53" s="65">
        <v>6628.7</v>
      </c>
      <c r="K53">
        <f t="shared" si="1"/>
        <v>3.3197038628289627E-2</v>
      </c>
      <c r="L53">
        <f t="shared" si="2"/>
        <v>3.3467846257448544E-2</v>
      </c>
      <c r="O53" s="54">
        <f t="shared" si="3"/>
        <v>3.1302523529670154E-2</v>
      </c>
      <c r="P53" s="54">
        <f t="shared" si="4"/>
        <v>3.1012074577930444E-2</v>
      </c>
      <c r="S53" s="59">
        <f t="shared" si="5"/>
        <v>3248.5555617551577</v>
      </c>
      <c r="T53" s="54">
        <f t="shared" si="6"/>
        <v>-7.4046592264696693E-7</v>
      </c>
      <c r="U53" s="54"/>
      <c r="W53" s="59">
        <f t="shared" si="8"/>
        <v>3465.0799625144759</v>
      </c>
      <c r="X53">
        <f t="shared" si="7"/>
        <v>9.9981050640933727E-4</v>
      </c>
      <c r="Z53" s="54"/>
    </row>
    <row r="54" spans="1:30" x14ac:dyDescent="0.25">
      <c r="A54" s="61">
        <v>37</v>
      </c>
      <c r="B54" s="62">
        <v>0.01</v>
      </c>
      <c r="C54" s="62">
        <f t="shared" si="0"/>
        <v>3.1919613613484832E-2</v>
      </c>
      <c r="D54" s="61">
        <v>120.2</v>
      </c>
      <c r="E54" s="65">
        <v>320</v>
      </c>
      <c r="F54" s="60"/>
      <c r="G54" s="72">
        <v>3527.8</v>
      </c>
      <c r="H54" s="72">
        <v>2785.4</v>
      </c>
      <c r="I54" s="65">
        <v>6205</v>
      </c>
      <c r="K54">
        <f t="shared" si="1"/>
        <v>3.2465644822821896E-2</v>
      </c>
      <c r="L54">
        <f t="shared" si="2"/>
        <v>3.1392521269484795E-2</v>
      </c>
      <c r="O54" s="54">
        <f t="shared" si="3"/>
        <v>3.0591457285165269E-2</v>
      </c>
      <c r="P54" s="54">
        <f t="shared" si="4"/>
        <v>2.9029765869725135E-2</v>
      </c>
      <c r="S54" s="59">
        <f t="shared" si="5"/>
        <v>3248.5555617551577</v>
      </c>
      <c r="T54" s="54">
        <f t="shared" si="6"/>
        <v>-7.4046592264696714E-7</v>
      </c>
      <c r="U54" s="54"/>
      <c r="W54" s="59">
        <f t="shared" si="8"/>
        <v>3465.0799625144759</v>
      </c>
      <c r="X54">
        <f t="shared" si="7"/>
        <v>9.9981050640933727E-4</v>
      </c>
      <c r="Z54" s="54"/>
      <c r="AD54" s="59"/>
    </row>
    <row r="55" spans="1:30" x14ac:dyDescent="0.25">
      <c r="A55" s="61">
        <v>37</v>
      </c>
      <c r="B55" s="62">
        <v>0.01</v>
      </c>
      <c r="C55" s="62">
        <f t="shared" si="0"/>
        <v>3.1919613613484832E-2</v>
      </c>
      <c r="D55" s="61">
        <v>120.2</v>
      </c>
      <c r="E55" s="65">
        <v>320</v>
      </c>
      <c r="F55" s="60"/>
      <c r="G55" s="72">
        <v>3500.7</v>
      </c>
      <c r="H55" s="72">
        <v>2780.5</v>
      </c>
      <c r="I55" s="65">
        <v>6298.7</v>
      </c>
      <c r="K55">
        <f t="shared" si="1"/>
        <v>3.2223928089551455E-2</v>
      </c>
      <c r="L55">
        <f t="shared" si="2"/>
        <v>3.1851473243457426E-2</v>
      </c>
      <c r="O55" s="54">
        <f t="shared" si="3"/>
        <v>3.0356458562895969E-2</v>
      </c>
      <c r="P55" s="54">
        <f t="shared" si="4"/>
        <v>2.9468147568943538E-2</v>
      </c>
      <c r="S55" s="59">
        <f t="shared" si="5"/>
        <v>3248.5555617551577</v>
      </c>
      <c r="T55" s="54">
        <f t="shared" si="6"/>
        <v>-7.4046592264696704E-7</v>
      </c>
      <c r="U55" s="54"/>
      <c r="W55" s="59">
        <f t="shared" si="8"/>
        <v>3465.0799625144759</v>
      </c>
      <c r="X55">
        <f t="shared" si="7"/>
        <v>9.9981050640933727E-4</v>
      </c>
      <c r="Z55" s="54"/>
      <c r="AD55" s="59"/>
    </row>
    <row r="56" spans="1:30" x14ac:dyDescent="0.25">
      <c r="A56" s="61">
        <v>37.299999999999997</v>
      </c>
      <c r="B56" s="62">
        <v>7.6800000000000002E-3</v>
      </c>
      <c r="C56" s="62">
        <f t="shared" si="0"/>
        <v>2.4318908814277944E-2</v>
      </c>
      <c r="D56" s="61">
        <v>120</v>
      </c>
      <c r="E56" s="65">
        <v>320</v>
      </c>
      <c r="F56" s="60"/>
      <c r="G56" s="72">
        <v>2513.9</v>
      </c>
      <c r="H56" s="72">
        <v>2836.3</v>
      </c>
      <c r="I56" s="65">
        <v>4591.8999999999996</v>
      </c>
      <c r="K56">
        <f t="shared" si="1"/>
        <v>2.3422228001312901E-2</v>
      </c>
      <c r="L56">
        <f t="shared" si="2"/>
        <v>2.3491396091093655E-2</v>
      </c>
      <c r="O56" s="54">
        <f t="shared" si="3"/>
        <v>2.1835715623579423E-2</v>
      </c>
      <c r="P56" s="54">
        <f t="shared" si="4"/>
        <v>2.1518575786465016E-2</v>
      </c>
      <c r="S56" s="59">
        <f t="shared" si="5"/>
        <v>2789.6958596275199</v>
      </c>
      <c r="T56" s="54">
        <f t="shared" si="6"/>
        <v>-7.4046592264696714E-7</v>
      </c>
      <c r="U56" s="54"/>
      <c r="W56" s="59">
        <f t="shared" si="8"/>
        <v>2762.5691906985121</v>
      </c>
      <c r="X56">
        <f t="shared" si="7"/>
        <v>9.9981050640933727E-4</v>
      </c>
      <c r="Z56" s="54"/>
      <c r="AD56" s="59"/>
    </row>
    <row r="57" spans="1:30" x14ac:dyDescent="0.25">
      <c r="A57" s="61">
        <v>37.299999999999997</v>
      </c>
      <c r="B57" s="62">
        <v>7.6800000000000002E-3</v>
      </c>
      <c r="C57" s="62">
        <f t="shared" si="0"/>
        <v>2.4318908814277944E-2</v>
      </c>
      <c r="D57" s="61">
        <v>120</v>
      </c>
      <c r="E57" s="65">
        <v>320</v>
      </c>
      <c r="F57" s="60"/>
      <c r="G57" s="72">
        <v>2411.3000000000002</v>
      </c>
      <c r="H57" s="72">
        <v>2840.1</v>
      </c>
      <c r="I57" s="65">
        <v>4403.6000000000004</v>
      </c>
      <c r="K57">
        <f t="shared" si="1"/>
        <v>2.2507093800813026E-2</v>
      </c>
      <c r="L57">
        <f t="shared" si="2"/>
        <v>2.2569083853110242E-2</v>
      </c>
      <c r="O57" s="54">
        <f t="shared" si="3"/>
        <v>2.0944532830725622E-2</v>
      </c>
      <c r="P57" s="54">
        <f t="shared" si="4"/>
        <v>2.0636133387822934E-2</v>
      </c>
      <c r="S57" s="59">
        <f t="shared" si="5"/>
        <v>2789.6958596275199</v>
      </c>
      <c r="T57" s="54">
        <f t="shared" si="6"/>
        <v>-7.4046592264696714E-7</v>
      </c>
      <c r="U57" s="54"/>
      <c r="W57" s="59">
        <f t="shared" si="8"/>
        <v>2762.5691906985121</v>
      </c>
      <c r="X57">
        <f t="shared" si="7"/>
        <v>9.9981050640933727E-4</v>
      </c>
      <c r="Z57" s="54"/>
      <c r="AD57" s="59"/>
    </row>
    <row r="58" spans="1:30" x14ac:dyDescent="0.25">
      <c r="A58" s="61">
        <v>37.299999999999997</v>
      </c>
      <c r="B58" s="62">
        <v>7.6800000000000002E-3</v>
      </c>
      <c r="C58" s="62">
        <f t="shared" si="0"/>
        <v>2.4318908814277944E-2</v>
      </c>
      <c r="D58" s="61">
        <v>120</v>
      </c>
      <c r="E58" s="65">
        <v>320</v>
      </c>
      <c r="F58" s="60"/>
      <c r="G58" s="72">
        <v>2492</v>
      </c>
      <c r="H58" s="72">
        <v>2833.4</v>
      </c>
      <c r="I58" s="65">
        <v>4346.7</v>
      </c>
      <c r="K58">
        <f t="shared" si="1"/>
        <v>2.32268923386331E-2</v>
      </c>
      <c r="L58">
        <f t="shared" si="2"/>
        <v>2.2290381960697832E-2</v>
      </c>
      <c r="O58" s="54">
        <f t="shared" si="3"/>
        <v>2.1645492395865013E-2</v>
      </c>
      <c r="P58" s="54">
        <f t="shared" si="4"/>
        <v>2.0369479258865231E-2</v>
      </c>
      <c r="S58" s="59">
        <f t="shared" si="5"/>
        <v>2789.6958596275199</v>
      </c>
      <c r="T58" s="54">
        <f t="shared" si="6"/>
        <v>-7.4046592264696704E-7</v>
      </c>
      <c r="U58" s="54"/>
      <c r="W58" s="59">
        <f t="shared" si="8"/>
        <v>2762.5691906985121</v>
      </c>
      <c r="X58">
        <f t="shared" si="7"/>
        <v>9.9981050640933727E-4</v>
      </c>
      <c r="Z58" s="54"/>
      <c r="AD58" s="59"/>
    </row>
    <row r="59" spans="1:30" x14ac:dyDescent="0.25">
      <c r="A59" s="61">
        <v>37.299999999999997</v>
      </c>
      <c r="B59" s="62">
        <v>7.6800000000000002E-3</v>
      </c>
      <c r="C59" s="62">
        <f t="shared" si="0"/>
        <v>2.4318908814277944E-2</v>
      </c>
      <c r="D59" s="61">
        <v>120</v>
      </c>
      <c r="E59" s="65">
        <v>320</v>
      </c>
      <c r="F59" s="60"/>
      <c r="G59" s="72">
        <v>2629.2</v>
      </c>
      <c r="H59" s="72">
        <v>2833</v>
      </c>
      <c r="I59" s="65">
        <v>4818.7</v>
      </c>
      <c r="K59">
        <f t="shared" si="1"/>
        <v>2.4450639047293752E-2</v>
      </c>
      <c r="L59">
        <f t="shared" si="2"/>
        <v>2.4602285180709373E-2</v>
      </c>
      <c r="O59" s="54">
        <f t="shared" si="3"/>
        <v>2.2837210516523317E-2</v>
      </c>
      <c r="P59" s="54">
        <f t="shared" si="4"/>
        <v>2.258144321085177E-2</v>
      </c>
      <c r="S59" s="59">
        <f t="shared" si="5"/>
        <v>2789.6958596275199</v>
      </c>
      <c r="T59" s="54">
        <f t="shared" si="6"/>
        <v>-7.4046592264696714E-7</v>
      </c>
      <c r="U59" s="54"/>
      <c r="W59" s="59">
        <f t="shared" si="8"/>
        <v>2762.5691906985121</v>
      </c>
      <c r="X59">
        <f t="shared" si="7"/>
        <v>9.9981050640933727E-4</v>
      </c>
      <c r="Z59" s="54"/>
      <c r="AD59" s="59"/>
    </row>
    <row r="60" spans="1:30" x14ac:dyDescent="0.25">
      <c r="A60" s="61">
        <v>37.299999999999997</v>
      </c>
      <c r="B60" s="62">
        <v>7.6800000000000002E-3</v>
      </c>
      <c r="C60" s="62">
        <f t="shared" si="0"/>
        <v>2.4318908814277944E-2</v>
      </c>
      <c r="D60" s="61">
        <v>120</v>
      </c>
      <c r="E60" s="65">
        <v>320</v>
      </c>
      <c r="F60" s="60"/>
      <c r="G60" s="72">
        <v>2681.6</v>
      </c>
      <c r="H60" s="72">
        <v>2811</v>
      </c>
      <c r="I60" s="65">
        <v>5131.2</v>
      </c>
      <c r="K60">
        <f t="shared" si="1"/>
        <v>2.491801752786094E-2</v>
      </c>
      <c r="L60">
        <f t="shared" si="2"/>
        <v>2.613294144395854E-2</v>
      </c>
      <c r="O60" s="54">
        <f t="shared" si="3"/>
        <v>2.3292356504296605E-2</v>
      </c>
      <c r="P60" s="54">
        <f t="shared" si="4"/>
        <v>2.4045932056181839E-2</v>
      </c>
      <c r="S60" s="59">
        <f t="shared" si="5"/>
        <v>2789.6958596275199</v>
      </c>
      <c r="T60" s="54">
        <f t="shared" si="6"/>
        <v>-7.4046592264696714E-7</v>
      </c>
      <c r="U60" s="54"/>
      <c r="W60" s="59">
        <f t="shared" si="8"/>
        <v>2762.5691906985121</v>
      </c>
      <c r="X60">
        <f t="shared" si="7"/>
        <v>9.9981050640933727E-4</v>
      </c>
      <c r="Z60" s="54"/>
      <c r="AD60" s="59"/>
    </row>
    <row r="61" spans="1:30" x14ac:dyDescent="0.25">
      <c r="A61" s="61">
        <v>37.299999999999997</v>
      </c>
      <c r="B61" s="62">
        <v>7.6800000000000002E-3</v>
      </c>
      <c r="C61" s="62">
        <f t="shared" si="0"/>
        <v>2.4318908814277944E-2</v>
      </c>
      <c r="D61" s="61">
        <v>120</v>
      </c>
      <c r="E61" s="65">
        <v>320</v>
      </c>
      <c r="F61" s="60"/>
      <c r="G61" s="72">
        <v>2669.5</v>
      </c>
      <c r="H61" s="72">
        <v>2812.5</v>
      </c>
      <c r="I61" s="65">
        <v>4943.3999999999996</v>
      </c>
      <c r="K61">
        <f t="shared" si="1"/>
        <v>2.4810092344371187E-2</v>
      </c>
      <c r="L61">
        <f t="shared" si="2"/>
        <v>2.5213078255996318E-2</v>
      </c>
      <c r="O61" s="54">
        <f t="shared" si="3"/>
        <v>2.3187255999486362E-2</v>
      </c>
      <c r="P61" s="54">
        <f t="shared" si="4"/>
        <v>2.3165832839692278E-2</v>
      </c>
      <c r="S61" s="59">
        <f t="shared" si="5"/>
        <v>2789.6958596275199</v>
      </c>
      <c r="T61" s="54">
        <f t="shared" si="6"/>
        <v>-7.4046592264696704E-7</v>
      </c>
      <c r="U61" s="54"/>
      <c r="W61" s="59">
        <f t="shared" si="8"/>
        <v>2762.5691906985121</v>
      </c>
      <c r="X61">
        <f t="shared" si="7"/>
        <v>9.9981050640933727E-4</v>
      </c>
      <c r="Z61" s="54"/>
      <c r="AD61" s="59"/>
    </row>
    <row r="62" spans="1:30" x14ac:dyDescent="0.25">
      <c r="A62" s="61">
        <v>37.299999999999997</v>
      </c>
      <c r="B62" s="62">
        <v>7.6800000000000002E-3</v>
      </c>
      <c r="C62" s="62">
        <f t="shared" si="0"/>
        <v>2.4318908814277944E-2</v>
      </c>
      <c r="D62" s="61">
        <v>120</v>
      </c>
      <c r="E62" s="65">
        <v>320</v>
      </c>
      <c r="F62" s="60"/>
      <c r="G62" s="72">
        <v>2635.1</v>
      </c>
      <c r="H62" s="72">
        <v>2810.9</v>
      </c>
      <c r="I62" s="65">
        <v>4862.1000000000004</v>
      </c>
      <c r="K62">
        <f t="shared" si="1"/>
        <v>2.4503263723540822E-2</v>
      </c>
      <c r="L62">
        <f t="shared" si="2"/>
        <v>2.481486272254942E-2</v>
      </c>
      <c r="O62" s="54">
        <f t="shared" si="3"/>
        <v>2.2888457870108476E-2</v>
      </c>
      <c r="P62" s="54">
        <f t="shared" si="4"/>
        <v>2.2784831421691212E-2</v>
      </c>
      <c r="S62" s="59">
        <f t="shared" si="5"/>
        <v>2789.6958596275199</v>
      </c>
      <c r="T62" s="54">
        <f t="shared" si="6"/>
        <v>-7.4046592264696704E-7</v>
      </c>
      <c r="U62" s="54"/>
      <c r="W62" s="59">
        <f t="shared" si="8"/>
        <v>2762.5691906985121</v>
      </c>
      <c r="X62">
        <f t="shared" si="7"/>
        <v>9.9981050640933727E-4</v>
      </c>
      <c r="Z62" s="54"/>
      <c r="AD62" s="59"/>
    </row>
    <row r="63" spans="1:30" x14ac:dyDescent="0.25">
      <c r="A63" s="61">
        <v>37.299999999999997</v>
      </c>
      <c r="B63" s="62">
        <v>7.6800000000000002E-3</v>
      </c>
      <c r="C63" s="62">
        <f t="shared" si="0"/>
        <v>2.4318908814277944E-2</v>
      </c>
      <c r="D63" s="61">
        <v>120</v>
      </c>
      <c r="E63" s="65">
        <v>320</v>
      </c>
      <c r="F63" s="60"/>
      <c r="G63" s="72">
        <v>2482</v>
      </c>
      <c r="H63" s="72">
        <v>2816</v>
      </c>
      <c r="I63" s="65">
        <v>4349.3999999999996</v>
      </c>
      <c r="K63">
        <f t="shared" si="1"/>
        <v>2.3137697972112646E-2</v>
      </c>
      <c r="L63">
        <f t="shared" si="2"/>
        <v>2.2303606830812301E-2</v>
      </c>
      <c r="O63" s="54">
        <f t="shared" si="3"/>
        <v>2.1558632474534236E-2</v>
      </c>
      <c r="P63" s="54">
        <f t="shared" si="4"/>
        <v>2.0382132442488883E-2</v>
      </c>
      <c r="S63" s="59">
        <f t="shared" si="5"/>
        <v>2789.6958596275199</v>
      </c>
      <c r="T63" s="54">
        <f t="shared" si="6"/>
        <v>-7.4046592264696714E-7</v>
      </c>
      <c r="U63" s="54"/>
      <c r="W63" s="59">
        <f t="shared" si="8"/>
        <v>2762.5691906985121</v>
      </c>
      <c r="X63">
        <f t="shared" si="7"/>
        <v>9.9981050640933727E-4</v>
      </c>
      <c r="Z63" s="54"/>
      <c r="AD63" s="59"/>
    </row>
    <row r="64" spans="1:30" x14ac:dyDescent="0.25">
      <c r="A64" s="61">
        <v>37.299999999999997</v>
      </c>
      <c r="B64" s="62">
        <v>7.6800000000000002E-3</v>
      </c>
      <c r="C64" s="62">
        <f t="shared" si="0"/>
        <v>2.4318908814277944E-2</v>
      </c>
      <c r="D64" s="61">
        <v>120</v>
      </c>
      <c r="E64" s="65">
        <v>320</v>
      </c>
      <c r="F64" s="60"/>
      <c r="G64" s="72">
        <v>2487.3000000000002</v>
      </c>
      <c r="H64" s="72">
        <v>2815.1</v>
      </c>
      <c r="I64" s="65">
        <v>4532.8</v>
      </c>
      <c r="K64">
        <f t="shared" si="1"/>
        <v>2.318497098636849E-2</v>
      </c>
      <c r="L64">
        <f t="shared" si="2"/>
        <v>2.3201918378587975E-2</v>
      </c>
      <c r="O64" s="54">
        <f t="shared" si="3"/>
        <v>2.160466823283955E-2</v>
      </c>
      <c r="P64" s="54">
        <f t="shared" si="4"/>
        <v>2.1241611656036195E-2</v>
      </c>
      <c r="S64" s="59">
        <f t="shared" si="5"/>
        <v>2789.6958596275199</v>
      </c>
      <c r="T64" s="54">
        <f t="shared" si="6"/>
        <v>-7.4046592264696704E-7</v>
      </c>
      <c r="U64" s="54"/>
      <c r="W64" s="59">
        <f t="shared" si="8"/>
        <v>2762.5691906985121</v>
      </c>
      <c r="X64">
        <f t="shared" si="7"/>
        <v>9.9981050640933727E-4</v>
      </c>
      <c r="Z64" s="54"/>
      <c r="AD64" s="59"/>
    </row>
    <row r="65" spans="1:26" x14ac:dyDescent="0.25">
      <c r="A65" s="61">
        <v>37.299999999999997</v>
      </c>
      <c r="B65" s="62">
        <v>7.6800000000000002E-3</v>
      </c>
      <c r="C65" s="62">
        <f t="shared" si="0"/>
        <v>2.4318908814277944E-2</v>
      </c>
      <c r="D65" s="61">
        <v>120</v>
      </c>
      <c r="E65" s="65">
        <v>320</v>
      </c>
      <c r="F65" s="60"/>
      <c r="G65" s="72">
        <v>2486.3000000000002</v>
      </c>
      <c r="H65" s="72">
        <v>2819</v>
      </c>
      <c r="I65" s="65">
        <v>4557.8</v>
      </c>
      <c r="K65">
        <f t="shared" si="1"/>
        <v>2.3176051549716442E-2</v>
      </c>
      <c r="L65">
        <f t="shared" si="2"/>
        <v>2.3324370879647911E-2</v>
      </c>
      <c r="O65" s="54">
        <f t="shared" si="3"/>
        <v>2.1595982240706472E-2</v>
      </c>
      <c r="P65" s="54">
        <f t="shared" si="4"/>
        <v>2.1358770763662601E-2</v>
      </c>
      <c r="S65" s="59">
        <f t="shared" si="5"/>
        <v>2789.6958596275199</v>
      </c>
      <c r="T65" s="54">
        <f t="shared" si="6"/>
        <v>-7.4046592264696714E-7</v>
      </c>
      <c r="U65" s="54"/>
      <c r="W65" s="59">
        <f t="shared" si="8"/>
        <v>2762.5691906985121</v>
      </c>
      <c r="X65">
        <f t="shared" si="7"/>
        <v>9.9981050640933727E-4</v>
      </c>
      <c r="Z65" s="54"/>
    </row>
    <row r="66" spans="1:26" x14ac:dyDescent="0.25">
      <c r="A66" s="61">
        <v>37.5</v>
      </c>
      <c r="B66" s="62">
        <v>5.94E-3</v>
      </c>
      <c r="C66" s="62">
        <f t="shared" si="0"/>
        <v>1.8709757191728998E-2</v>
      </c>
      <c r="D66" s="61">
        <v>119.2</v>
      </c>
      <c r="E66" s="65">
        <v>320</v>
      </c>
      <c r="F66" s="60"/>
      <c r="G66" s="72">
        <v>2221.1999999999998</v>
      </c>
      <c r="H66" s="72">
        <v>2849.4</v>
      </c>
      <c r="I66" s="65">
        <v>3857</v>
      </c>
      <c r="K66">
        <f t="shared" si="1"/>
        <v>2.0811508893259164E-2</v>
      </c>
      <c r="L66">
        <f t="shared" si="2"/>
        <v>1.9891782369935856E-2</v>
      </c>
      <c r="O66" s="54">
        <f t="shared" si="3"/>
        <v>1.9422811133786064E-2</v>
      </c>
      <c r="P66" s="54">
        <f t="shared" si="4"/>
        <v>1.8195877444750354E-2</v>
      </c>
      <c r="S66" s="59">
        <f t="shared" si="5"/>
        <v>2445.5510830317908</v>
      </c>
      <c r="T66" s="54">
        <f t="shared" si="6"/>
        <v>-7.4046592264696704E-7</v>
      </c>
      <c r="U66" s="54"/>
      <c r="W66" s="59">
        <f t="shared" si="8"/>
        <v>2235.6861118365396</v>
      </c>
      <c r="X66">
        <f t="shared" si="7"/>
        <v>9.9981050640933727E-4</v>
      </c>
      <c r="Z66" s="54"/>
    </row>
    <row r="67" spans="1:26" x14ac:dyDescent="0.25">
      <c r="A67" s="61">
        <v>37.5</v>
      </c>
      <c r="B67" s="62">
        <v>5.94E-3</v>
      </c>
      <c r="C67" s="62">
        <f t="shared" si="0"/>
        <v>1.8709757191728998E-2</v>
      </c>
      <c r="D67" s="61">
        <v>119.2</v>
      </c>
      <c r="E67" s="65">
        <v>320</v>
      </c>
      <c r="F67" s="60"/>
      <c r="G67" s="72">
        <v>2238.8000000000002</v>
      </c>
      <c r="H67" s="72">
        <v>2835.3</v>
      </c>
      <c r="I67" s="65">
        <v>3893.7</v>
      </c>
      <c r="K67">
        <f t="shared" si="1"/>
        <v>2.0968490978335166E-2</v>
      </c>
      <c r="L67">
        <f t="shared" si="2"/>
        <v>2.0071542641491837E-2</v>
      </c>
      <c r="O67" s="54">
        <f t="shared" si="3"/>
        <v>1.9576710591714428E-2</v>
      </c>
      <c r="P67" s="54">
        <f t="shared" si="4"/>
        <v>1.8369021307161996E-2</v>
      </c>
      <c r="S67" s="59">
        <f t="shared" si="5"/>
        <v>2445.5510830317908</v>
      </c>
      <c r="T67" s="54">
        <f t="shared" si="6"/>
        <v>-7.4046592264696714E-7</v>
      </c>
      <c r="U67" s="54"/>
      <c r="W67" s="59">
        <f t="shared" si="8"/>
        <v>2235.6861118365396</v>
      </c>
      <c r="X67">
        <f t="shared" si="7"/>
        <v>9.9981050640933727E-4</v>
      </c>
      <c r="Z67" s="54"/>
    </row>
    <row r="68" spans="1:26" x14ac:dyDescent="0.25">
      <c r="A68" s="61">
        <v>37.5</v>
      </c>
      <c r="B68" s="62">
        <v>5.94E-3</v>
      </c>
      <c r="C68" s="62">
        <f t="shared" si="0"/>
        <v>1.8709757191728998E-2</v>
      </c>
      <c r="D68" s="61">
        <v>119.2</v>
      </c>
      <c r="E68" s="65">
        <v>320</v>
      </c>
      <c r="F68" s="60"/>
      <c r="G68" s="72">
        <v>2193.4</v>
      </c>
      <c r="H68" s="72">
        <v>2834.7</v>
      </c>
      <c r="I68" s="65">
        <v>3809.6</v>
      </c>
      <c r="K68">
        <f t="shared" si="1"/>
        <v>2.05635485543323E-2</v>
      </c>
      <c r="L68">
        <f t="shared" si="2"/>
        <v>1.9659612427926222E-2</v>
      </c>
      <c r="O68" s="54">
        <f t="shared" si="3"/>
        <v>1.9179719944558315E-2</v>
      </c>
      <c r="P68" s="54">
        <f t="shared" si="4"/>
        <v>1.7972252946703713E-2</v>
      </c>
      <c r="S68" s="59">
        <f t="shared" si="5"/>
        <v>2445.5510830317908</v>
      </c>
      <c r="T68" s="54">
        <f t="shared" si="6"/>
        <v>-7.4046592264696714E-7</v>
      </c>
      <c r="U68" s="54"/>
      <c r="W68" s="59">
        <f t="shared" si="8"/>
        <v>2235.6861118365396</v>
      </c>
      <c r="X68">
        <f t="shared" si="7"/>
        <v>9.9981050640933727E-4</v>
      </c>
      <c r="Z68" s="54"/>
    </row>
    <row r="69" spans="1:26" x14ac:dyDescent="0.25">
      <c r="A69" s="61">
        <v>37.5</v>
      </c>
      <c r="B69" s="62">
        <v>5.94E-3</v>
      </c>
      <c r="C69" s="62">
        <f t="shared" si="0"/>
        <v>1.8709757191728998E-2</v>
      </c>
      <c r="D69" s="61">
        <v>119.2</v>
      </c>
      <c r="E69" s="65">
        <v>320</v>
      </c>
      <c r="F69" s="60"/>
      <c r="G69" s="72">
        <v>2149.3000000000002</v>
      </c>
      <c r="H69" s="72">
        <v>2855.4</v>
      </c>
      <c r="I69" s="65">
        <v>3731</v>
      </c>
      <c r="K69">
        <f t="shared" si="1"/>
        <v>2.0170201397977091E-2</v>
      </c>
      <c r="L69">
        <f t="shared" si="2"/>
        <v>1.9274621764593793E-2</v>
      </c>
      <c r="O69" s="54">
        <f t="shared" si="3"/>
        <v>1.8794096870999182E-2</v>
      </c>
      <c r="P69" s="54">
        <f t="shared" si="4"/>
        <v>1.7601432576525106E-2</v>
      </c>
      <c r="S69" s="59">
        <f t="shared" si="5"/>
        <v>2445.5510830317908</v>
      </c>
      <c r="T69" s="54">
        <f t="shared" si="6"/>
        <v>-7.4046592264696714E-7</v>
      </c>
      <c r="U69" s="54"/>
      <c r="W69" s="59">
        <f t="shared" si="8"/>
        <v>2235.6861118365396</v>
      </c>
      <c r="X69">
        <f t="shared" si="7"/>
        <v>9.9981050640933727E-4</v>
      </c>
      <c r="Z69" s="54"/>
    </row>
    <row r="70" spans="1:26" x14ac:dyDescent="0.25">
      <c r="A70" s="61">
        <v>37.5</v>
      </c>
      <c r="B70" s="62">
        <v>5.94E-3</v>
      </c>
      <c r="C70" s="62">
        <f t="shared" si="0"/>
        <v>1.8709757191728998E-2</v>
      </c>
      <c r="D70" s="61">
        <v>119.2</v>
      </c>
      <c r="E70" s="65">
        <v>320</v>
      </c>
      <c r="F70" s="60"/>
      <c r="G70" s="72">
        <v>2151</v>
      </c>
      <c r="H70" s="72">
        <v>2857.5</v>
      </c>
      <c r="I70" s="65">
        <v>3748</v>
      </c>
      <c r="K70">
        <f t="shared" si="1"/>
        <v>2.0185364440285566E-2</v>
      </c>
      <c r="L70">
        <f t="shared" si="2"/>
        <v>1.9357889465314547E-2</v>
      </c>
      <c r="O70" s="54">
        <f t="shared" si="3"/>
        <v>1.8808962159549077E-2</v>
      </c>
      <c r="P70" s="54">
        <f t="shared" si="4"/>
        <v>1.7681635455571366E-2</v>
      </c>
      <c r="S70" s="59">
        <f t="shared" si="5"/>
        <v>2445.5510830317908</v>
      </c>
      <c r="T70" s="54">
        <f t="shared" si="6"/>
        <v>-7.4046592264696704E-7</v>
      </c>
      <c r="U70" s="54"/>
      <c r="W70" s="59">
        <f t="shared" si="8"/>
        <v>2235.6861118365396</v>
      </c>
      <c r="X70">
        <f t="shared" si="7"/>
        <v>9.9981050640933727E-4</v>
      </c>
      <c r="Z70" s="54"/>
    </row>
    <row r="71" spans="1:26" x14ac:dyDescent="0.25">
      <c r="A71" s="61">
        <v>37.5</v>
      </c>
      <c r="B71" s="62">
        <v>5.94E-3</v>
      </c>
      <c r="C71" s="62">
        <f t="shared" si="0"/>
        <v>1.8709757191728998E-2</v>
      </c>
      <c r="D71" s="61">
        <v>119.2</v>
      </c>
      <c r="E71" s="65">
        <v>320</v>
      </c>
      <c r="F71" s="60"/>
      <c r="G71" s="72">
        <v>2196.6</v>
      </c>
      <c r="H71" s="72">
        <v>2845.9</v>
      </c>
      <c r="I71" s="65">
        <v>3805.3</v>
      </c>
      <c r="K71">
        <f t="shared" si="1"/>
        <v>2.0592090751618844E-2</v>
      </c>
      <c r="L71">
        <f t="shared" si="2"/>
        <v>1.9638550597743915E-2</v>
      </c>
      <c r="O71" s="54">
        <f t="shared" si="3"/>
        <v>1.9207701664181651E-2</v>
      </c>
      <c r="P71" s="54">
        <f t="shared" si="4"/>
        <v>1.7951966336121422E-2</v>
      </c>
      <c r="S71" s="59">
        <f t="shared" si="5"/>
        <v>2445.5510830317908</v>
      </c>
      <c r="T71" s="54">
        <f t="shared" si="6"/>
        <v>-7.4046592264696704E-7</v>
      </c>
      <c r="U71" s="54"/>
      <c r="W71" s="59">
        <f t="shared" si="8"/>
        <v>2235.6861118365396</v>
      </c>
      <c r="X71">
        <f t="shared" si="7"/>
        <v>9.9981050640933727E-4</v>
      </c>
      <c r="Z71" s="54"/>
    </row>
    <row r="72" spans="1:26" x14ac:dyDescent="0.25">
      <c r="A72" s="61">
        <v>41.46</v>
      </c>
      <c r="B72" s="62">
        <v>1.119E-2</v>
      </c>
      <c r="C72" s="62">
        <f t="shared" si="0"/>
        <v>3.1907514179315019E-2</v>
      </c>
      <c r="D72" s="61">
        <v>137.1</v>
      </c>
      <c r="E72" s="65">
        <v>320</v>
      </c>
      <c r="F72" s="60"/>
      <c r="G72" s="72">
        <v>3746.7</v>
      </c>
      <c r="H72" s="72">
        <v>2782.5</v>
      </c>
      <c r="I72" s="65">
        <v>6645.1</v>
      </c>
      <c r="K72">
        <f t="shared" si="1"/>
        <v>3.4418109505954662E-2</v>
      </c>
      <c r="L72">
        <f t="shared" si="2"/>
        <v>3.3548175098143861E-2</v>
      </c>
      <c r="O72" s="54">
        <f t="shared" si="3"/>
        <v>2.8484732363446816E-2</v>
      </c>
      <c r="P72" s="54">
        <f t="shared" si="4"/>
        <v>2.725646692447482E-2</v>
      </c>
      <c r="S72" s="59">
        <f t="shared" si="5"/>
        <v>3483.9189434499381</v>
      </c>
      <c r="T72" s="54">
        <f t="shared" si="6"/>
        <v>-7.4046592264696704E-7</v>
      </c>
      <c r="U72" s="54"/>
      <c r="W72" s="59">
        <f t="shared" si="8"/>
        <v>3825.4195394373191</v>
      </c>
      <c r="X72">
        <f t="shared" si="7"/>
        <v>9.9981050640933727E-4</v>
      </c>
      <c r="Z72" s="54"/>
    </row>
    <row r="73" spans="1:26" x14ac:dyDescent="0.25">
      <c r="A73" s="61">
        <v>41.46</v>
      </c>
      <c r="B73" s="62">
        <v>1.119E-2</v>
      </c>
      <c r="C73" s="62">
        <f t="shared" ref="C73:C91" si="9">(B73*$AF$3)/(A73*$AB$3+$AC$3)</f>
        <v>3.1907514179315019E-2</v>
      </c>
      <c r="D73" s="61">
        <v>137.1</v>
      </c>
      <c r="E73" s="65">
        <v>320</v>
      </c>
      <c r="F73" s="60"/>
      <c r="G73" s="72">
        <v>3673.3</v>
      </c>
      <c r="H73" s="72">
        <v>2769.6</v>
      </c>
      <c r="I73" s="65">
        <v>6531</v>
      </c>
      <c r="K73">
        <f t="shared" si="1"/>
        <v>3.3763422855694523E-2</v>
      </c>
      <c r="L73">
        <f t="shared" si="2"/>
        <v>3.2989301883306323E-2</v>
      </c>
      <c r="O73" s="54">
        <f t="shared" si="3"/>
        <v>2.7926700133628062E-2</v>
      </c>
      <c r="P73" s="54">
        <f t="shared" si="4"/>
        <v>2.6788445771558481E-2</v>
      </c>
      <c r="S73" s="59">
        <f t="shared" si="5"/>
        <v>3483.9189434499381</v>
      </c>
      <c r="T73" s="54">
        <f t="shared" si="6"/>
        <v>-7.4046592264696714E-7</v>
      </c>
      <c r="U73" s="54"/>
      <c r="W73" s="59">
        <f t="shared" si="8"/>
        <v>3825.4195394373191</v>
      </c>
      <c r="X73">
        <f t="shared" si="7"/>
        <v>9.9981050640933727E-4</v>
      </c>
      <c r="Z73" s="54"/>
    </row>
    <row r="74" spans="1:26" x14ac:dyDescent="0.25">
      <c r="A74" s="61">
        <v>41.46</v>
      </c>
      <c r="B74" s="62">
        <v>1.119E-2</v>
      </c>
      <c r="C74" s="62">
        <f t="shared" si="9"/>
        <v>3.1907514179315019E-2</v>
      </c>
      <c r="D74" s="61">
        <v>137.1</v>
      </c>
      <c r="E74" s="65">
        <v>320</v>
      </c>
      <c r="F74" s="60"/>
      <c r="G74" s="72">
        <v>3759.4</v>
      </c>
      <c r="H74" s="72">
        <v>2781.7</v>
      </c>
      <c r="I74" s="65">
        <v>6663.9</v>
      </c>
      <c r="K74">
        <f t="shared" ref="K74:K91" si="10">G74*K$2+K$4</f>
        <v>3.4531386351435642E-2</v>
      </c>
      <c r="L74">
        <f t="shared" ref="L74:L91" si="11">I74*L$2+L$4</f>
        <v>3.3640259378940933E-2</v>
      </c>
      <c r="O74" s="54">
        <f t="shared" ref="O74:O91" si="12">(G74*O$2+O$4-D74*O$2*O$5)/(1*D74*O$2*O$3)</f>
        <v>2.8581285623919542E-2</v>
      </c>
      <c r="P74" s="54">
        <f t="shared" ref="P74:P91" si="13">(I74*P$2+P$4-D74*P$2*P$5)/(1*D74*P$2*P$3)</f>
        <v>2.7333581715665238E-2</v>
      </c>
      <c r="S74" s="59">
        <f t="shared" ref="S74:S91" si="14">(A74*S$1+B74*S$2+E74*S$3+D74*S$4+S$5)</f>
        <v>3483.9189434499381</v>
      </c>
      <c r="T74" s="54">
        <f t="shared" ref="T74:T91" si="15">(M74*T$2+T$4-H74*T$2*T$5)/(1*H74*T$2*T$3)</f>
        <v>-7.4046592264696714E-7</v>
      </c>
      <c r="U74" s="54"/>
      <c r="W74" s="59">
        <f t="shared" ref="W74:W91" si="16">B74*W$2+W$4</f>
        <v>3825.4195394373191</v>
      </c>
      <c r="X74">
        <f t="shared" ref="X74:X91" si="17">U74*X$2+X$4</f>
        <v>9.9981050640933727E-4</v>
      </c>
      <c r="Z74" s="54"/>
    </row>
    <row r="75" spans="1:26" x14ac:dyDescent="0.25">
      <c r="A75" s="61">
        <v>41.46</v>
      </c>
      <c r="B75" s="62">
        <v>1.119E-2</v>
      </c>
      <c r="C75" s="62">
        <f t="shared" si="9"/>
        <v>3.1907514179315019E-2</v>
      </c>
      <c r="D75" s="61">
        <v>137.1</v>
      </c>
      <c r="E75" s="65">
        <v>320</v>
      </c>
      <c r="F75" s="60"/>
      <c r="G75" s="72">
        <v>3598.4</v>
      </c>
      <c r="H75" s="72">
        <v>2774.8</v>
      </c>
      <c r="I75" s="65">
        <v>6398.9</v>
      </c>
      <c r="K75">
        <f t="shared" si="10"/>
        <v>3.3095357050456312E-2</v>
      </c>
      <c r="L75">
        <f t="shared" si="11"/>
        <v>3.2342262867705633E-2</v>
      </c>
      <c r="O75" s="54">
        <f t="shared" si="12"/>
        <v>2.7357263975407019E-2</v>
      </c>
      <c r="P75" s="54">
        <f t="shared" si="13"/>
        <v>2.6246591307927909E-2</v>
      </c>
      <c r="S75" s="59">
        <f t="shared" si="14"/>
        <v>3483.9189434499381</v>
      </c>
      <c r="T75" s="54">
        <f t="shared" si="15"/>
        <v>-7.4046592264696704E-7</v>
      </c>
      <c r="U75" s="54"/>
      <c r="W75" s="59">
        <f t="shared" si="16"/>
        <v>3825.4195394373191</v>
      </c>
      <c r="X75">
        <f t="shared" si="17"/>
        <v>9.9981050640933727E-4</v>
      </c>
      <c r="Z75" s="54"/>
    </row>
    <row r="76" spans="1:26" x14ac:dyDescent="0.25">
      <c r="A76" s="61">
        <v>41.46</v>
      </c>
      <c r="B76" s="62">
        <v>1.119E-2</v>
      </c>
      <c r="C76" s="62">
        <f t="shared" si="9"/>
        <v>3.1907514179315019E-2</v>
      </c>
      <c r="D76" s="61">
        <v>137.1</v>
      </c>
      <c r="E76" s="65">
        <v>320</v>
      </c>
      <c r="F76" s="60"/>
      <c r="G76" s="72">
        <v>3666.6</v>
      </c>
      <c r="H76" s="72">
        <v>2769.5</v>
      </c>
      <c r="I76" s="65">
        <v>6539.2</v>
      </c>
      <c r="K76">
        <f t="shared" si="10"/>
        <v>3.3703662630125815E-2</v>
      </c>
      <c r="L76">
        <f t="shared" si="11"/>
        <v>3.3029466303653984E-2</v>
      </c>
      <c r="O76" s="54">
        <f t="shared" si="12"/>
        <v>2.7875762586764493E-2</v>
      </c>
      <c r="P76" s="54">
        <f t="shared" si="13"/>
        <v>2.6822080946439411E-2</v>
      </c>
      <c r="S76" s="59">
        <f t="shared" si="14"/>
        <v>3483.9189434499381</v>
      </c>
      <c r="T76" s="54">
        <f t="shared" si="15"/>
        <v>-7.4046592264696704E-7</v>
      </c>
      <c r="U76" s="54"/>
      <c r="W76" s="59">
        <f t="shared" si="16"/>
        <v>3825.4195394373191</v>
      </c>
      <c r="X76">
        <f t="shared" si="17"/>
        <v>9.9981050640933727E-4</v>
      </c>
      <c r="Z76" s="54"/>
    </row>
    <row r="77" spans="1:26" x14ac:dyDescent="0.25">
      <c r="A77" s="61">
        <v>41.46</v>
      </c>
      <c r="B77" s="62">
        <v>1.119E-2</v>
      </c>
      <c r="C77" s="62">
        <f t="shared" si="9"/>
        <v>3.1907514179315019E-2</v>
      </c>
      <c r="D77" s="61">
        <v>137.1</v>
      </c>
      <c r="E77" s="65">
        <v>320</v>
      </c>
      <c r="F77" s="60"/>
      <c r="G77" s="72">
        <v>3707.1</v>
      </c>
      <c r="H77" s="72">
        <v>2777.1</v>
      </c>
      <c r="I77" s="65">
        <v>6563.2</v>
      </c>
      <c r="K77">
        <f t="shared" si="10"/>
        <v>3.4064899814533658E-2</v>
      </c>
      <c r="L77">
        <f t="shared" si="11"/>
        <v>3.3147020704671522E-2</v>
      </c>
      <c r="O77" s="54">
        <f t="shared" si="12"/>
        <v>2.8183668653626343E-2</v>
      </c>
      <c r="P77" s="54">
        <f t="shared" si="13"/>
        <v>2.6920525360725058E-2</v>
      </c>
      <c r="S77" s="59">
        <f t="shared" si="14"/>
        <v>3483.9189434499381</v>
      </c>
      <c r="T77" s="54">
        <f t="shared" si="15"/>
        <v>-7.4046592264696704E-7</v>
      </c>
      <c r="U77" s="54"/>
      <c r="W77" s="59">
        <f t="shared" si="16"/>
        <v>3825.4195394373191</v>
      </c>
      <c r="X77">
        <f t="shared" si="17"/>
        <v>9.9981050640933727E-4</v>
      </c>
      <c r="Z77" s="54"/>
    </row>
    <row r="78" spans="1:26" x14ac:dyDescent="0.25">
      <c r="A78" s="61">
        <v>41.46</v>
      </c>
      <c r="B78" s="62">
        <v>1.119E-2</v>
      </c>
      <c r="C78" s="62">
        <f t="shared" si="9"/>
        <v>3.1907514179315019E-2</v>
      </c>
      <c r="D78" s="61">
        <v>137.1</v>
      </c>
      <c r="E78" s="65">
        <v>320</v>
      </c>
      <c r="F78" s="60"/>
      <c r="G78" s="72">
        <v>3631.9</v>
      </c>
      <c r="H78" s="72">
        <v>2784</v>
      </c>
      <c r="I78" s="65">
        <v>6373.7</v>
      </c>
      <c r="K78">
        <f t="shared" si="10"/>
        <v>3.3394158178299833E-2</v>
      </c>
      <c r="L78">
        <f t="shared" si="11"/>
        <v>3.2218830746637228E-2</v>
      </c>
      <c r="O78" s="54">
        <f t="shared" si="12"/>
        <v>2.7611951709724844E-2</v>
      </c>
      <c r="P78" s="54">
        <f t="shared" si="13"/>
        <v>2.6143224672927984E-2</v>
      </c>
      <c r="S78" s="59">
        <f t="shared" si="14"/>
        <v>3483.9189434499381</v>
      </c>
      <c r="T78" s="54">
        <f t="shared" si="15"/>
        <v>-7.4046592264696714E-7</v>
      </c>
      <c r="U78" s="54"/>
      <c r="W78" s="59">
        <f t="shared" si="16"/>
        <v>3825.4195394373191</v>
      </c>
      <c r="X78">
        <f t="shared" si="17"/>
        <v>9.9981050640933727E-4</v>
      </c>
      <c r="Z78" s="54"/>
    </row>
    <row r="79" spans="1:26" x14ac:dyDescent="0.25">
      <c r="A79" s="61">
        <v>41.46</v>
      </c>
      <c r="B79" s="62">
        <v>1.119E-2</v>
      </c>
      <c r="C79" s="62">
        <f t="shared" si="9"/>
        <v>3.1907514179315019E-2</v>
      </c>
      <c r="D79" s="61">
        <v>137.1</v>
      </c>
      <c r="E79" s="65">
        <v>320</v>
      </c>
      <c r="F79" s="60"/>
      <c r="G79" s="72">
        <v>3690.7</v>
      </c>
      <c r="H79" s="72">
        <v>2765.4</v>
      </c>
      <c r="I79" s="65">
        <v>6514.7</v>
      </c>
      <c r="K79">
        <f t="shared" si="10"/>
        <v>3.3918621053440109E-2</v>
      </c>
      <c r="L79">
        <f t="shared" si="11"/>
        <v>3.290946285261525E-2</v>
      </c>
      <c r="O79" s="54">
        <f t="shared" si="12"/>
        <v>2.8058985703094633E-2</v>
      </c>
      <c r="P79" s="54">
        <f t="shared" si="13"/>
        <v>2.6721585606856148E-2</v>
      </c>
      <c r="S79" s="59">
        <f t="shared" si="14"/>
        <v>3483.9189434499381</v>
      </c>
      <c r="T79" s="54">
        <f t="shared" si="15"/>
        <v>-7.4046592264696704E-7</v>
      </c>
      <c r="U79" s="54"/>
      <c r="W79" s="59">
        <f t="shared" si="16"/>
        <v>3825.4195394373191</v>
      </c>
      <c r="X79">
        <f t="shared" si="17"/>
        <v>9.9981050640933727E-4</v>
      </c>
      <c r="Z79" s="54"/>
    </row>
    <row r="80" spans="1:26" x14ac:dyDescent="0.25">
      <c r="A80" s="61">
        <v>41.46</v>
      </c>
      <c r="B80" s="62">
        <v>1.119E-2</v>
      </c>
      <c r="C80" s="62">
        <f t="shared" si="9"/>
        <v>3.1907514179315019E-2</v>
      </c>
      <c r="D80" s="61">
        <v>137.1</v>
      </c>
      <c r="E80" s="65">
        <v>320</v>
      </c>
      <c r="F80" s="60"/>
      <c r="G80" s="72">
        <v>3735.4</v>
      </c>
      <c r="H80" s="72">
        <v>2778.2</v>
      </c>
      <c r="I80" s="65">
        <v>6604</v>
      </c>
      <c r="K80">
        <f t="shared" si="10"/>
        <v>3.4317319871786552E-2</v>
      </c>
      <c r="L80">
        <f t="shared" si="11"/>
        <v>3.3346863186401329E-2</v>
      </c>
      <c r="O80" s="54">
        <f t="shared" si="12"/>
        <v>2.8398822769482895E-2</v>
      </c>
      <c r="P80" s="54">
        <f t="shared" si="13"/>
        <v>2.7087880865010652E-2</v>
      </c>
      <c r="S80" s="59">
        <f t="shared" si="14"/>
        <v>3483.9189434499381</v>
      </c>
      <c r="T80" s="54">
        <f t="shared" si="15"/>
        <v>-7.4046592264696714E-7</v>
      </c>
      <c r="U80" s="54"/>
      <c r="W80" s="59">
        <f t="shared" si="16"/>
        <v>3825.4195394373191</v>
      </c>
      <c r="X80">
        <f t="shared" si="17"/>
        <v>9.9981050640933727E-4</v>
      </c>
      <c r="Z80" s="54"/>
    </row>
    <row r="81" spans="1:26" x14ac:dyDescent="0.25">
      <c r="A81" s="61">
        <v>41.82</v>
      </c>
      <c r="B81" s="62">
        <v>8.5800000000000008E-3</v>
      </c>
      <c r="C81" s="62">
        <f t="shared" si="9"/>
        <v>2.4256401268353506E-2</v>
      </c>
      <c r="D81" s="61">
        <v>134.69999999999999</v>
      </c>
      <c r="E81" s="65">
        <v>90</v>
      </c>
      <c r="F81" s="60"/>
      <c r="G81" s="72">
        <v>2736.1</v>
      </c>
      <c r="H81" s="72">
        <v>2819</v>
      </c>
      <c r="I81" s="65">
        <v>4997.7714268666214</v>
      </c>
      <c r="K81">
        <f t="shared" si="10"/>
        <v>2.5404126825397423E-2</v>
      </c>
      <c r="L81">
        <f t="shared" si="11"/>
        <v>2.5479394944236924E-2</v>
      </c>
      <c r="O81" s="54">
        <f t="shared" si="12"/>
        <v>2.1172154187571814E-2</v>
      </c>
      <c r="P81" s="54">
        <f t="shared" si="13"/>
        <v>2.0864629351179925E-2</v>
      </c>
      <c r="S81" s="59">
        <f t="shared" si="14"/>
        <v>2847.2512347902411</v>
      </c>
      <c r="T81" s="54">
        <f t="shared" si="15"/>
        <v>-7.4046592264696714E-7</v>
      </c>
      <c r="U81" s="54"/>
      <c r="W81" s="59">
        <f t="shared" si="16"/>
        <v>3035.0949211443603</v>
      </c>
      <c r="X81">
        <f t="shared" si="17"/>
        <v>9.9981050640933727E-4</v>
      </c>
      <c r="Z81" s="54"/>
    </row>
    <row r="82" spans="1:26" x14ac:dyDescent="0.25">
      <c r="A82" s="61">
        <v>41.82</v>
      </c>
      <c r="B82" s="62">
        <v>8.5800000000000008E-3</v>
      </c>
      <c r="C82" s="62">
        <f t="shared" si="9"/>
        <v>2.4256401268353506E-2</v>
      </c>
      <c r="D82" s="61">
        <v>134.69999999999999</v>
      </c>
      <c r="E82" s="65">
        <v>90</v>
      </c>
      <c r="F82" s="60"/>
      <c r="G82" s="72">
        <v>2710.6</v>
      </c>
      <c r="H82" s="72">
        <v>2819</v>
      </c>
      <c r="I82" s="65">
        <v>4950.1920789615551</v>
      </c>
      <c r="K82">
        <f t="shared" si="10"/>
        <v>2.517668119077026E-2</v>
      </c>
      <c r="L82">
        <f t="shared" si="11"/>
        <v>2.5246346538245881E-2</v>
      </c>
      <c r="O82" s="54">
        <f t="shared" si="12"/>
        <v>2.0974833208156678E-2</v>
      </c>
      <c r="P82" s="54">
        <f t="shared" si="13"/>
        <v>2.0665988676186471E-2</v>
      </c>
      <c r="S82" s="59">
        <f t="shared" si="14"/>
        <v>2847.2512347902411</v>
      </c>
      <c r="T82" s="54">
        <f t="shared" si="15"/>
        <v>-7.4046592264696714E-7</v>
      </c>
      <c r="U82" s="54"/>
      <c r="W82" s="59">
        <f t="shared" si="16"/>
        <v>3035.0949211443603</v>
      </c>
      <c r="X82">
        <f t="shared" si="17"/>
        <v>9.9981050640933727E-4</v>
      </c>
      <c r="Z82" s="54"/>
    </row>
    <row r="83" spans="1:26" x14ac:dyDescent="0.25">
      <c r="A83" s="61">
        <v>41.82</v>
      </c>
      <c r="B83" s="62">
        <v>8.5800000000000008E-3</v>
      </c>
      <c r="C83" s="62">
        <f t="shared" si="9"/>
        <v>2.4256401268353506E-2</v>
      </c>
      <c r="D83" s="61">
        <v>134.69999999999999</v>
      </c>
      <c r="E83" s="65">
        <v>90</v>
      </c>
      <c r="F83" s="60"/>
      <c r="G83" s="72">
        <v>2695.7</v>
      </c>
      <c r="H83" s="72">
        <v>2819</v>
      </c>
      <c r="I83" s="65">
        <v>4702.0060955056169</v>
      </c>
      <c r="K83">
        <f t="shared" si="10"/>
        <v>2.5043781584654781E-2</v>
      </c>
      <c r="L83">
        <f t="shared" si="11"/>
        <v>2.4030706762157926E-2</v>
      </c>
      <c r="O83" s="54">
        <f t="shared" si="12"/>
        <v>2.0859535851557243E-2</v>
      </c>
      <c r="P83" s="54">
        <f t="shared" si="13"/>
        <v>1.962982837874043E-2</v>
      </c>
      <c r="S83" s="59">
        <f t="shared" si="14"/>
        <v>2847.2512347902411</v>
      </c>
      <c r="T83" s="54">
        <f t="shared" si="15"/>
        <v>-7.4046592264696714E-7</v>
      </c>
      <c r="U83" s="54"/>
      <c r="W83" s="59">
        <f t="shared" si="16"/>
        <v>3035.0949211443603</v>
      </c>
      <c r="X83">
        <f t="shared" si="17"/>
        <v>9.9981050640933727E-4</v>
      </c>
      <c r="Z83" s="54"/>
    </row>
    <row r="84" spans="1:26" x14ac:dyDescent="0.25">
      <c r="A84" s="61">
        <v>41.82</v>
      </c>
      <c r="B84" s="62">
        <v>8.5800000000000008E-3</v>
      </c>
      <c r="C84" s="62">
        <f t="shared" si="9"/>
        <v>2.4256401268353506E-2</v>
      </c>
      <c r="D84" s="61">
        <v>134.69999999999999</v>
      </c>
      <c r="E84" s="65">
        <v>90</v>
      </c>
      <c r="F84" s="60"/>
      <c r="G84" s="72">
        <v>2789.3</v>
      </c>
      <c r="H84" s="72">
        <v>2819</v>
      </c>
      <c r="I84" s="65">
        <v>5112.125327095695</v>
      </c>
      <c r="K84">
        <f t="shared" si="10"/>
        <v>2.5878640855286249E-2</v>
      </c>
      <c r="L84">
        <f t="shared" si="11"/>
        <v>2.6039511787797249E-2</v>
      </c>
      <c r="O84" s="54">
        <f t="shared" si="12"/>
        <v>2.1583819917175156E-2</v>
      </c>
      <c r="P84" s="54">
        <f t="shared" si="13"/>
        <v>2.1342049427952745E-2</v>
      </c>
      <c r="S84" s="59">
        <f t="shared" si="14"/>
        <v>2847.2512347902411</v>
      </c>
      <c r="T84" s="54">
        <f t="shared" si="15"/>
        <v>-7.4046592264696714E-7</v>
      </c>
      <c r="U84" s="54"/>
      <c r="W84" s="59">
        <f t="shared" si="16"/>
        <v>3035.0949211443603</v>
      </c>
      <c r="X84">
        <f t="shared" si="17"/>
        <v>9.9981050640933727E-4</v>
      </c>
      <c r="Z84" s="54"/>
    </row>
    <row r="85" spans="1:26" x14ac:dyDescent="0.25">
      <c r="A85" s="61">
        <v>41.82</v>
      </c>
      <c r="B85" s="62">
        <v>8.5800000000000008E-3</v>
      </c>
      <c r="C85" s="62">
        <f t="shared" si="9"/>
        <v>2.4256401268353506E-2</v>
      </c>
      <c r="D85" s="61">
        <v>134.69999999999999</v>
      </c>
      <c r="E85" s="65">
        <v>90</v>
      </c>
      <c r="F85" s="60"/>
      <c r="G85" s="72">
        <v>2726.4</v>
      </c>
      <c r="H85" s="72">
        <v>2819</v>
      </c>
      <c r="I85" s="65">
        <v>5216.9241050119326</v>
      </c>
      <c r="K85">
        <f t="shared" si="10"/>
        <v>2.5317608289872583E-2</v>
      </c>
      <c r="L85">
        <f t="shared" si="11"/>
        <v>2.655282668635196E-2</v>
      </c>
      <c r="O85" s="54">
        <f t="shared" si="12"/>
        <v>2.109709483461782E-2</v>
      </c>
      <c r="P85" s="54">
        <f t="shared" si="13"/>
        <v>2.1779577492131073E-2</v>
      </c>
      <c r="S85" s="59">
        <f t="shared" si="14"/>
        <v>2847.2512347902411</v>
      </c>
      <c r="T85" s="54">
        <f t="shared" si="15"/>
        <v>-7.4046592264696714E-7</v>
      </c>
      <c r="U85" s="54"/>
      <c r="W85" s="59">
        <f t="shared" si="16"/>
        <v>3035.0949211443603</v>
      </c>
      <c r="X85">
        <f t="shared" si="17"/>
        <v>9.9981050640933727E-4</v>
      </c>
      <c r="Z85" s="54"/>
    </row>
    <row r="86" spans="1:26" x14ac:dyDescent="0.25">
      <c r="A86" s="61">
        <v>42.06</v>
      </c>
      <c r="B86" s="62">
        <v>6.6499999999999997E-3</v>
      </c>
      <c r="C86" s="62">
        <f t="shared" si="9"/>
        <v>1.8693723343069665E-2</v>
      </c>
      <c r="D86" s="61">
        <v>134.1</v>
      </c>
      <c r="E86" s="65">
        <v>90</v>
      </c>
      <c r="F86" s="60"/>
      <c r="G86" s="72">
        <v>2260.6999999999998</v>
      </c>
      <c r="H86" s="72">
        <v>2892.2</v>
      </c>
      <c r="I86" s="65">
        <v>3934.9</v>
      </c>
      <c r="K86">
        <f t="shared" si="10"/>
        <v>2.1163826641014963E-2</v>
      </c>
      <c r="L86">
        <f t="shared" si="11"/>
        <v>2.0273344363238611E-2</v>
      </c>
      <c r="O86" s="54">
        <f t="shared" si="12"/>
        <v>1.7571742653677024E-2</v>
      </c>
      <c r="P86" s="54">
        <f t="shared" si="13"/>
        <v>1.6500713586843106E-2</v>
      </c>
      <c r="S86" s="59">
        <f t="shared" si="14"/>
        <v>2465.5274308650937</v>
      </c>
      <c r="T86" s="54">
        <f t="shared" si="15"/>
        <v>-7.4046592264696704E-7</v>
      </c>
      <c r="U86" s="54"/>
      <c r="W86" s="59">
        <f t="shared" si="16"/>
        <v>2450.6786325215971</v>
      </c>
      <c r="X86">
        <f t="shared" si="17"/>
        <v>9.9981050640933727E-4</v>
      </c>
      <c r="Z86" s="54"/>
    </row>
    <row r="87" spans="1:26" x14ac:dyDescent="0.25">
      <c r="A87" s="61">
        <v>42.06</v>
      </c>
      <c r="B87" s="62">
        <v>6.6499999999999997E-3</v>
      </c>
      <c r="C87" s="62">
        <f t="shared" si="9"/>
        <v>1.8693723343069665E-2</v>
      </c>
      <c r="D87" s="61">
        <v>134.1</v>
      </c>
      <c r="E87" s="65">
        <v>90</v>
      </c>
      <c r="F87" s="60"/>
      <c r="G87" s="72">
        <v>2369</v>
      </c>
      <c r="H87" s="72">
        <v>2866.8</v>
      </c>
      <c r="I87" s="65">
        <v>4180.6000000000004</v>
      </c>
      <c r="K87">
        <f t="shared" si="10"/>
        <v>2.2129801630431496E-2</v>
      </c>
      <c r="L87">
        <f t="shared" si="11"/>
        <v>2.1476807543655635E-2</v>
      </c>
      <c r="O87" s="54">
        <f t="shared" si="12"/>
        <v>1.841352605234579E-2</v>
      </c>
      <c r="P87" s="54">
        <f t="shared" si="13"/>
        <v>1.7531084691766879E-2</v>
      </c>
      <c r="S87" s="59">
        <f t="shared" si="14"/>
        <v>2465.5274308650937</v>
      </c>
      <c r="T87" s="54">
        <f t="shared" si="15"/>
        <v>-7.4046592264696714E-7</v>
      </c>
      <c r="U87" s="54"/>
      <c r="W87" s="59">
        <f t="shared" si="16"/>
        <v>2450.6786325215971</v>
      </c>
      <c r="X87">
        <f t="shared" si="17"/>
        <v>9.9981050640933727E-4</v>
      </c>
      <c r="Z87" s="54"/>
    </row>
    <row r="88" spans="1:26" x14ac:dyDescent="0.25">
      <c r="A88" s="61">
        <v>42.06</v>
      </c>
      <c r="B88" s="62">
        <v>6.6499999999999997E-3</v>
      </c>
      <c r="C88" s="62">
        <f t="shared" si="9"/>
        <v>1.8693723343069665E-2</v>
      </c>
      <c r="D88" s="61">
        <v>134.1</v>
      </c>
      <c r="E88" s="65">
        <v>90</v>
      </c>
      <c r="F88" s="60"/>
      <c r="G88" s="72">
        <v>2220.9</v>
      </c>
      <c r="H88" s="72">
        <v>2870.4</v>
      </c>
      <c r="I88" s="65">
        <v>3886.3</v>
      </c>
      <c r="K88">
        <f t="shared" si="10"/>
        <v>2.0808833062263551E-2</v>
      </c>
      <c r="L88">
        <f t="shared" si="11"/>
        <v>2.0035296701178099E-2</v>
      </c>
      <c r="O88" s="54">
        <f t="shared" si="12"/>
        <v>1.7262389197841226E-2</v>
      </c>
      <c r="P88" s="54">
        <f t="shared" si="13"/>
        <v>1.6296903917737308E-2</v>
      </c>
      <c r="S88" s="59">
        <f t="shared" si="14"/>
        <v>2465.5274308650937</v>
      </c>
      <c r="T88" s="54">
        <f t="shared" si="15"/>
        <v>-7.4046592264696704E-7</v>
      </c>
      <c r="U88" s="54"/>
      <c r="W88" s="59">
        <f t="shared" si="16"/>
        <v>2450.6786325215971</v>
      </c>
      <c r="X88">
        <f t="shared" si="17"/>
        <v>9.9981050640933727E-4</v>
      </c>
      <c r="Z88" s="54"/>
    </row>
    <row r="89" spans="1:26" x14ac:dyDescent="0.25">
      <c r="A89" s="61">
        <v>42.06</v>
      </c>
      <c r="B89" s="62">
        <v>6.6499999999999997E-3</v>
      </c>
      <c r="C89" s="62">
        <f t="shared" si="9"/>
        <v>1.8693723343069665E-2</v>
      </c>
      <c r="D89" s="61">
        <v>134.1</v>
      </c>
      <c r="E89" s="65">
        <v>90</v>
      </c>
      <c r="F89" s="60"/>
      <c r="G89" s="72">
        <v>2231.4</v>
      </c>
      <c r="H89" s="72">
        <v>2879</v>
      </c>
      <c r="I89" s="65">
        <v>3892.6</v>
      </c>
      <c r="K89">
        <f t="shared" si="10"/>
        <v>2.090248714711003E-2</v>
      </c>
      <c r="L89">
        <f t="shared" si="11"/>
        <v>2.0066154731445202E-2</v>
      </c>
      <c r="O89" s="54">
        <f t="shared" si="12"/>
        <v>1.7344002546742631E-2</v>
      </c>
      <c r="P89" s="54">
        <f t="shared" si="13"/>
        <v>1.6323323689658428E-2</v>
      </c>
      <c r="S89" s="59">
        <f t="shared" si="14"/>
        <v>2465.5274308650937</v>
      </c>
      <c r="T89" s="54">
        <f t="shared" si="15"/>
        <v>-7.4046592264696714E-7</v>
      </c>
      <c r="U89" s="54"/>
      <c r="W89" s="59">
        <f t="shared" si="16"/>
        <v>2450.6786325215971</v>
      </c>
      <c r="X89">
        <f t="shared" si="17"/>
        <v>9.9981050640933727E-4</v>
      </c>
      <c r="Z89" s="54"/>
    </row>
    <row r="90" spans="1:26" x14ac:dyDescent="0.25">
      <c r="A90" s="61">
        <v>42.06</v>
      </c>
      <c r="B90" s="62">
        <v>6.6499999999999997E-3</v>
      </c>
      <c r="C90" s="62">
        <f t="shared" si="9"/>
        <v>1.8693723343069665E-2</v>
      </c>
      <c r="D90" s="61">
        <v>134.1</v>
      </c>
      <c r="E90" s="65">
        <v>90</v>
      </c>
      <c r="F90" s="60"/>
      <c r="G90" s="72">
        <v>2302.6999999999998</v>
      </c>
      <c r="H90" s="72">
        <v>2867.8</v>
      </c>
      <c r="I90" s="65">
        <v>3997</v>
      </c>
      <c r="K90">
        <f t="shared" si="10"/>
        <v>2.1538442980400876E-2</v>
      </c>
      <c r="L90">
        <f t="shared" si="11"/>
        <v>2.0577516375871484E-2</v>
      </c>
      <c r="O90" s="54">
        <f t="shared" si="12"/>
        <v>1.7898196049282639E-2</v>
      </c>
      <c r="P90" s="54">
        <f t="shared" si="13"/>
        <v>1.6761137052922741E-2</v>
      </c>
      <c r="S90" s="59">
        <f t="shared" si="14"/>
        <v>2465.5274308650937</v>
      </c>
      <c r="T90" s="54">
        <f t="shared" si="15"/>
        <v>-7.4046592264696704E-7</v>
      </c>
      <c r="U90" s="54"/>
      <c r="W90" s="59">
        <f t="shared" si="16"/>
        <v>2450.6786325215971</v>
      </c>
      <c r="X90">
        <f t="shared" si="17"/>
        <v>9.9981050640933727E-4</v>
      </c>
      <c r="Z90" s="54"/>
    </row>
    <row r="91" spans="1:26" x14ac:dyDescent="0.25">
      <c r="A91" s="61">
        <v>42.06</v>
      </c>
      <c r="B91" s="62">
        <v>6.6499999999999997E-3</v>
      </c>
      <c r="C91" s="62">
        <f t="shared" si="9"/>
        <v>1.8693723343069665E-2</v>
      </c>
      <c r="D91" s="61">
        <v>134.1</v>
      </c>
      <c r="E91" s="65">
        <v>90</v>
      </c>
      <c r="F91" s="60"/>
      <c r="G91" s="72">
        <v>2319.9</v>
      </c>
      <c r="H91" s="72">
        <v>2867.1</v>
      </c>
      <c r="I91" s="65">
        <v>4216</v>
      </c>
      <c r="K91">
        <f t="shared" si="10"/>
        <v>2.1691857290816061E-2</v>
      </c>
      <c r="L91">
        <f t="shared" si="11"/>
        <v>2.16502002851565E-2</v>
      </c>
      <c r="O91" s="54">
        <f t="shared" si="12"/>
        <v>1.8031886487483037E-2</v>
      </c>
      <c r="P91" s="54">
        <f t="shared" si="13"/>
        <v>1.7679538648276042E-2</v>
      </c>
      <c r="S91" s="59">
        <f t="shared" si="14"/>
        <v>2465.5274308650937</v>
      </c>
      <c r="T91" s="54">
        <f t="shared" si="15"/>
        <v>-7.4046592264696714E-7</v>
      </c>
      <c r="U91" s="54"/>
      <c r="W91" s="59">
        <f t="shared" si="16"/>
        <v>2450.6786325215971</v>
      </c>
      <c r="X91">
        <f t="shared" si="17"/>
        <v>9.9981050640933727E-4</v>
      </c>
      <c r="Z91" s="54"/>
    </row>
    <row r="92" spans="1:26" x14ac:dyDescent="0.25">
      <c r="A92" s="61"/>
      <c r="B92" s="61"/>
      <c r="C92" s="61"/>
      <c r="D92" s="61"/>
      <c r="E92" s="61"/>
      <c r="F92" s="60"/>
      <c r="G92" s="32"/>
      <c r="H92" s="32"/>
      <c r="I92" s="60"/>
    </row>
    <row r="93" spans="1:26" x14ac:dyDescent="0.25">
      <c r="A93" s="61"/>
      <c r="B93" s="61"/>
      <c r="C93" s="61"/>
      <c r="D93" s="61"/>
      <c r="E93" s="61"/>
      <c r="F93" s="60"/>
      <c r="G93" s="32"/>
      <c r="H93" s="32"/>
      <c r="I93" s="60"/>
    </row>
    <row r="94" spans="1:26" x14ac:dyDescent="0.25">
      <c r="A94" s="61"/>
      <c r="B94" s="61"/>
      <c r="C94" s="61"/>
      <c r="D94" s="61"/>
      <c r="E94" s="61"/>
      <c r="F94" s="60"/>
      <c r="G94" s="32"/>
      <c r="H94" s="32"/>
      <c r="I94" s="60"/>
    </row>
    <row r="95" spans="1:26" x14ac:dyDescent="0.25">
      <c r="A95" s="61"/>
      <c r="B95" s="61"/>
      <c r="C95" s="61"/>
      <c r="D95" s="61"/>
      <c r="E95" s="61"/>
      <c r="F95" s="60"/>
      <c r="G95" s="32"/>
      <c r="H95" s="32"/>
      <c r="I95" s="60"/>
    </row>
    <row r="96" spans="1:26" x14ac:dyDescent="0.25">
      <c r="A96" s="61"/>
      <c r="B96" s="61"/>
      <c r="C96" s="61"/>
      <c r="D96" s="61"/>
      <c r="E96" s="61"/>
      <c r="F96" s="60"/>
      <c r="G96" s="32"/>
      <c r="H96" s="32"/>
      <c r="I96" s="60"/>
    </row>
    <row r="97" spans="1:22" x14ac:dyDescent="0.25">
      <c r="A97" s="61"/>
      <c r="B97" s="61"/>
      <c r="C97" s="61"/>
      <c r="D97" s="61"/>
      <c r="E97" s="61"/>
      <c r="F97" s="60"/>
      <c r="G97" s="32"/>
      <c r="H97" s="32"/>
      <c r="I97" s="60"/>
      <c r="J97" s="32"/>
      <c r="N97" s="32"/>
      <c r="R97" s="32"/>
      <c r="V97" s="32"/>
    </row>
    <row r="98" spans="1:22" x14ac:dyDescent="0.25">
      <c r="A98" s="61"/>
      <c r="B98" s="61"/>
      <c r="C98" s="61"/>
      <c r="D98" s="61"/>
      <c r="E98" s="61"/>
      <c r="F98" s="60"/>
      <c r="G98" s="32"/>
      <c r="H98" s="32"/>
      <c r="I98" s="60"/>
      <c r="J98" s="32"/>
      <c r="N98" s="32"/>
      <c r="R98" s="32"/>
      <c r="V98" s="32"/>
    </row>
    <row r="99" spans="1:22" x14ac:dyDescent="0.25">
      <c r="A99" s="61"/>
      <c r="B99" s="61"/>
      <c r="C99" s="61"/>
      <c r="D99" s="61"/>
      <c r="E99" s="61"/>
      <c r="F99" s="60"/>
      <c r="G99" s="32"/>
      <c r="H99" s="32"/>
      <c r="I99" s="60"/>
      <c r="J99" s="32"/>
      <c r="N99" s="32"/>
      <c r="R99" s="32"/>
      <c r="V99" s="3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B897-7AAB-4C56-9B2C-8FD4C761CD49}">
  <dimension ref="A4:FA79"/>
  <sheetViews>
    <sheetView zoomScale="55" zoomScaleNormal="55" workbookViewId="0">
      <selection activeCell="M55" sqref="M55"/>
    </sheetView>
  </sheetViews>
  <sheetFormatPr defaultRowHeight="15.75" x14ac:dyDescent="0.25"/>
  <cols>
    <col min="1" max="1" width="12.5" bestFit="1" customWidth="1"/>
    <col min="2" max="2" width="18.125" bestFit="1" customWidth="1"/>
    <col min="3" max="3" width="12.125" bestFit="1" customWidth="1"/>
    <col min="4" max="4" width="7.625" bestFit="1" customWidth="1"/>
    <col min="5" max="79" width="11.875" bestFit="1" customWidth="1"/>
    <col min="80" max="86" width="11.875" customWidth="1"/>
    <col min="87" max="142" width="11.875" bestFit="1" customWidth="1"/>
    <col min="145" max="145" width="19.5" bestFit="1" customWidth="1"/>
  </cols>
  <sheetData>
    <row r="4" spans="1:157" x14ac:dyDescent="0.25">
      <c r="D4" s="60" t="s">
        <v>173</v>
      </c>
      <c r="DW4" t="s">
        <v>174</v>
      </c>
    </row>
    <row r="5" spans="1:157" x14ac:dyDescent="0.25">
      <c r="A5" s="60"/>
      <c r="B5" s="60" t="s">
        <v>46</v>
      </c>
      <c r="C5" s="60"/>
      <c r="E5" s="60">
        <v>1</v>
      </c>
      <c r="F5" s="60">
        <v>1</v>
      </c>
      <c r="G5" s="60">
        <v>1</v>
      </c>
      <c r="H5" s="60">
        <v>1</v>
      </c>
      <c r="I5" s="60">
        <v>1</v>
      </c>
      <c r="J5" s="60">
        <v>1</v>
      </c>
      <c r="K5" s="60">
        <v>1</v>
      </c>
      <c r="L5" s="60">
        <v>1</v>
      </c>
      <c r="M5" s="60">
        <v>1</v>
      </c>
      <c r="N5" s="60">
        <v>1</v>
      </c>
      <c r="O5" s="60">
        <v>2</v>
      </c>
      <c r="P5" s="60">
        <v>2</v>
      </c>
      <c r="Q5" s="60">
        <v>2</v>
      </c>
      <c r="R5" s="60">
        <v>2</v>
      </c>
      <c r="S5" s="60">
        <v>2</v>
      </c>
      <c r="T5" s="60">
        <v>2</v>
      </c>
      <c r="U5" s="60">
        <v>2</v>
      </c>
      <c r="V5" s="60">
        <v>5</v>
      </c>
      <c r="W5" s="60">
        <v>5</v>
      </c>
      <c r="X5" s="60">
        <v>5</v>
      </c>
      <c r="Y5" s="60">
        <v>5</v>
      </c>
      <c r="Z5" s="60">
        <v>5</v>
      </c>
      <c r="AA5" s="60">
        <v>5</v>
      </c>
      <c r="AB5" s="60">
        <v>5</v>
      </c>
      <c r="AC5" s="60">
        <v>5</v>
      </c>
      <c r="AD5" s="60">
        <v>5</v>
      </c>
      <c r="AE5" s="60">
        <v>5</v>
      </c>
      <c r="AF5" s="60">
        <v>5</v>
      </c>
      <c r="AG5" s="60">
        <v>3</v>
      </c>
      <c r="AH5" s="60">
        <v>3</v>
      </c>
      <c r="AI5" s="60">
        <v>3</v>
      </c>
      <c r="AJ5" s="60">
        <v>3</v>
      </c>
      <c r="AK5" s="60">
        <v>3</v>
      </c>
      <c r="AL5" s="60">
        <v>3</v>
      </c>
      <c r="AM5" s="60">
        <v>3</v>
      </c>
      <c r="AN5" s="60">
        <v>3</v>
      </c>
      <c r="AO5" s="60">
        <v>3</v>
      </c>
      <c r="AP5" s="60">
        <v>3</v>
      </c>
      <c r="AQ5" s="60">
        <v>3</v>
      </c>
      <c r="AR5" s="60">
        <v>3</v>
      </c>
      <c r="AS5" s="60">
        <v>4</v>
      </c>
      <c r="AT5" s="60">
        <v>4</v>
      </c>
      <c r="AU5" s="60">
        <v>4</v>
      </c>
      <c r="AV5" s="60">
        <v>4</v>
      </c>
      <c r="AW5" s="60">
        <v>4</v>
      </c>
      <c r="AX5" s="60">
        <v>4</v>
      </c>
      <c r="AY5" s="60">
        <v>4</v>
      </c>
      <c r="AZ5" s="60">
        <v>4</v>
      </c>
      <c r="BA5" s="60">
        <v>4</v>
      </c>
      <c r="BB5" s="60">
        <v>4</v>
      </c>
      <c r="BC5" s="60">
        <v>1</v>
      </c>
      <c r="BD5" s="60">
        <v>1</v>
      </c>
      <c r="BE5" s="60">
        <v>1</v>
      </c>
      <c r="BF5" s="60">
        <v>1</v>
      </c>
      <c r="BG5" s="60">
        <v>1</v>
      </c>
      <c r="BH5" s="60">
        <v>1</v>
      </c>
      <c r="BI5" s="60">
        <v>1</v>
      </c>
      <c r="BJ5" s="60">
        <v>1</v>
      </c>
      <c r="BK5" s="60">
        <v>1</v>
      </c>
      <c r="BL5" s="60">
        <v>5</v>
      </c>
      <c r="BM5" s="60">
        <v>5</v>
      </c>
      <c r="BN5" s="60">
        <v>5</v>
      </c>
      <c r="BO5" s="60">
        <v>5</v>
      </c>
      <c r="BP5" s="60">
        <v>5</v>
      </c>
      <c r="BQ5" s="60">
        <v>5</v>
      </c>
      <c r="BR5" s="60">
        <v>2</v>
      </c>
      <c r="BS5" s="60">
        <v>2</v>
      </c>
      <c r="BT5" s="60">
        <v>2</v>
      </c>
      <c r="BU5" s="60">
        <v>2</v>
      </c>
      <c r="BV5" s="60">
        <v>2</v>
      </c>
      <c r="BW5" s="60">
        <v>2</v>
      </c>
      <c r="BX5" s="60">
        <v>2</v>
      </c>
      <c r="BY5" s="60">
        <v>2</v>
      </c>
      <c r="BZ5" s="60">
        <v>2</v>
      </c>
      <c r="CA5" s="60">
        <v>2</v>
      </c>
      <c r="CB5" s="60">
        <v>2</v>
      </c>
      <c r="CC5" s="60">
        <v>2</v>
      </c>
      <c r="CD5" s="60">
        <v>2</v>
      </c>
      <c r="CE5" s="60">
        <v>6</v>
      </c>
      <c r="CF5" s="60">
        <v>6</v>
      </c>
      <c r="CG5" s="60">
        <v>6</v>
      </c>
      <c r="CH5" s="60">
        <v>6</v>
      </c>
      <c r="CI5" s="60">
        <v>6</v>
      </c>
      <c r="CJ5" s="60">
        <v>6</v>
      </c>
      <c r="CK5" s="60">
        <v>6</v>
      </c>
      <c r="CL5" s="60">
        <v>6</v>
      </c>
      <c r="CM5" s="60">
        <v>6</v>
      </c>
      <c r="CN5" s="60">
        <v>6</v>
      </c>
      <c r="CO5" s="60">
        <v>6</v>
      </c>
      <c r="CP5" s="60">
        <v>6</v>
      </c>
      <c r="CQ5" s="60">
        <v>6</v>
      </c>
      <c r="CR5" s="60">
        <v>6</v>
      </c>
      <c r="CS5" s="60">
        <v>6</v>
      </c>
      <c r="CT5" s="60">
        <v>6</v>
      </c>
      <c r="CU5" s="60">
        <v>6</v>
      </c>
      <c r="CV5" s="60">
        <v>7</v>
      </c>
      <c r="CW5" s="60">
        <v>7</v>
      </c>
      <c r="CX5" s="60">
        <v>7</v>
      </c>
      <c r="CY5" s="60">
        <v>7</v>
      </c>
      <c r="CZ5" s="60">
        <v>7</v>
      </c>
      <c r="DA5" s="60">
        <v>7</v>
      </c>
      <c r="DB5" s="60">
        <v>7</v>
      </c>
      <c r="DC5" s="60">
        <v>7</v>
      </c>
      <c r="DD5" s="60">
        <v>7</v>
      </c>
      <c r="DE5" s="60">
        <v>7</v>
      </c>
      <c r="DF5" s="60">
        <v>7</v>
      </c>
      <c r="DG5" s="60">
        <v>7</v>
      </c>
      <c r="DH5" s="60">
        <v>7</v>
      </c>
      <c r="DI5" s="60">
        <v>7</v>
      </c>
      <c r="DJ5" s="60">
        <v>7</v>
      </c>
      <c r="DK5" s="60">
        <v>7</v>
      </c>
      <c r="DL5" s="60">
        <v>7</v>
      </c>
      <c r="DM5" s="60">
        <v>7</v>
      </c>
      <c r="DN5" s="60">
        <v>7</v>
      </c>
      <c r="DO5" s="60">
        <v>8</v>
      </c>
      <c r="DP5" s="60">
        <v>8</v>
      </c>
      <c r="DQ5" s="60">
        <v>8</v>
      </c>
      <c r="DR5" s="60">
        <v>8</v>
      </c>
      <c r="DS5" s="60">
        <v>8</v>
      </c>
      <c r="DT5" s="60">
        <v>8</v>
      </c>
      <c r="DU5" s="60">
        <v>8</v>
      </c>
      <c r="DV5" s="60">
        <v>8</v>
      </c>
      <c r="DW5" s="60">
        <v>9</v>
      </c>
      <c r="DX5" s="60">
        <v>9</v>
      </c>
      <c r="DY5" s="60">
        <v>9</v>
      </c>
      <c r="DZ5" s="60">
        <v>9</v>
      </c>
      <c r="EA5" s="60">
        <v>9</v>
      </c>
      <c r="EB5" s="60">
        <v>9</v>
      </c>
      <c r="EC5" s="60">
        <v>9</v>
      </c>
      <c r="ED5" s="60"/>
      <c r="EE5" s="60"/>
      <c r="EF5" s="60"/>
      <c r="EG5" s="60"/>
      <c r="EH5" s="60"/>
      <c r="EI5" s="60"/>
      <c r="EJ5" s="60"/>
      <c r="EK5" s="60"/>
      <c r="EL5" s="60"/>
      <c r="EO5" s="60"/>
      <c r="EP5">
        <f>EP8</f>
        <v>1</v>
      </c>
      <c r="EQ5">
        <f t="shared" ref="EQ5:EU5" si="0">EQ8</f>
        <v>2</v>
      </c>
      <c r="ER5">
        <f t="shared" si="0"/>
        <v>3</v>
      </c>
      <c r="ES5">
        <f t="shared" si="0"/>
        <v>4</v>
      </c>
      <c r="ET5">
        <f t="shared" si="0"/>
        <v>5</v>
      </c>
      <c r="EU5">
        <f t="shared" si="0"/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</row>
    <row r="6" spans="1:157" x14ac:dyDescent="0.25">
      <c r="A6" s="60"/>
      <c r="B6" s="60" t="s">
        <v>156</v>
      </c>
      <c r="C6" s="60"/>
      <c r="D6" s="60"/>
      <c r="E6" s="60">
        <v>1</v>
      </c>
      <c r="F6" s="60">
        <v>2</v>
      </c>
      <c r="G6" s="60">
        <v>3</v>
      </c>
      <c r="H6" s="60">
        <v>4</v>
      </c>
      <c r="I6" s="60">
        <v>5</v>
      </c>
      <c r="J6" s="60">
        <v>6</v>
      </c>
      <c r="K6" s="60">
        <v>7</v>
      </c>
      <c r="L6" s="60">
        <v>8</v>
      </c>
      <c r="M6" s="60">
        <v>9</v>
      </c>
      <c r="N6" s="60">
        <v>10</v>
      </c>
      <c r="O6" s="60">
        <v>11</v>
      </c>
      <c r="P6" s="60">
        <v>12</v>
      </c>
      <c r="Q6" s="60">
        <v>13</v>
      </c>
      <c r="R6" s="60">
        <v>14</v>
      </c>
      <c r="S6" s="60">
        <v>15</v>
      </c>
      <c r="T6" s="60">
        <v>16</v>
      </c>
      <c r="U6" s="60">
        <v>17</v>
      </c>
      <c r="V6" s="60">
        <v>18</v>
      </c>
      <c r="W6" s="60">
        <v>19</v>
      </c>
      <c r="X6" s="60">
        <v>20</v>
      </c>
      <c r="Y6" s="60">
        <v>21</v>
      </c>
      <c r="Z6" s="60">
        <v>22</v>
      </c>
      <c r="AA6" s="60">
        <v>23</v>
      </c>
      <c r="AB6" s="60">
        <v>24</v>
      </c>
      <c r="AC6" s="60">
        <v>25</v>
      </c>
      <c r="AD6" s="60">
        <v>26</v>
      </c>
      <c r="AE6" s="60">
        <v>27</v>
      </c>
      <c r="AF6" s="60">
        <v>28</v>
      </c>
      <c r="AG6" s="60">
        <v>29</v>
      </c>
      <c r="AH6" s="60">
        <v>30</v>
      </c>
      <c r="AI6" s="60">
        <v>1</v>
      </c>
      <c r="AJ6" s="60">
        <v>2</v>
      </c>
      <c r="AK6" s="60">
        <v>3</v>
      </c>
      <c r="AL6" s="60">
        <v>4</v>
      </c>
      <c r="AM6" s="60">
        <v>5</v>
      </c>
      <c r="AN6" s="60">
        <v>6</v>
      </c>
      <c r="AO6" s="60">
        <v>7</v>
      </c>
      <c r="AP6" s="60">
        <v>8</v>
      </c>
      <c r="AQ6" s="60">
        <v>9</v>
      </c>
      <c r="AR6" s="60">
        <v>10</v>
      </c>
      <c r="AS6" s="60">
        <v>11</v>
      </c>
      <c r="AT6" s="60">
        <v>12</v>
      </c>
      <c r="AU6" s="60">
        <v>13</v>
      </c>
      <c r="AV6" s="60">
        <v>14</v>
      </c>
      <c r="AW6" s="60">
        <v>15</v>
      </c>
      <c r="AX6" s="60">
        <v>16</v>
      </c>
      <c r="AY6" s="60">
        <v>17</v>
      </c>
      <c r="AZ6" s="60">
        <v>18</v>
      </c>
      <c r="BA6" s="60">
        <v>19</v>
      </c>
      <c r="BB6" s="60">
        <v>20</v>
      </c>
      <c r="BC6" s="60">
        <v>21</v>
      </c>
      <c r="BD6" s="60">
        <v>22</v>
      </c>
      <c r="BE6" s="60">
        <v>23</v>
      </c>
      <c r="BF6" s="60">
        <v>24</v>
      </c>
      <c r="BG6" s="60">
        <v>25</v>
      </c>
      <c r="BH6" s="60">
        <v>26</v>
      </c>
      <c r="BI6" s="60">
        <v>27</v>
      </c>
      <c r="BJ6" s="60">
        <v>28</v>
      </c>
      <c r="BK6" s="60">
        <v>29</v>
      </c>
      <c r="BL6" s="60">
        <v>30</v>
      </c>
      <c r="BM6" s="60">
        <v>31</v>
      </c>
      <c r="BN6" s="60">
        <v>32</v>
      </c>
      <c r="BO6" s="60">
        <v>33</v>
      </c>
      <c r="BP6" s="60">
        <v>34</v>
      </c>
      <c r="BQ6" s="60">
        <v>35</v>
      </c>
      <c r="BR6" s="60">
        <v>1</v>
      </c>
      <c r="BS6" s="60">
        <v>2</v>
      </c>
      <c r="BT6" s="60">
        <v>3</v>
      </c>
      <c r="BU6" s="60">
        <v>4</v>
      </c>
      <c r="BV6" s="60">
        <v>5</v>
      </c>
      <c r="BW6" s="60">
        <v>6</v>
      </c>
      <c r="BX6" s="60">
        <v>7</v>
      </c>
      <c r="BY6" s="60">
        <v>8</v>
      </c>
      <c r="BZ6" s="60">
        <v>9</v>
      </c>
      <c r="CA6" s="60">
        <v>10</v>
      </c>
      <c r="CB6" s="60">
        <v>11</v>
      </c>
      <c r="CC6" s="60">
        <v>12</v>
      </c>
      <c r="CD6" s="60">
        <v>13</v>
      </c>
      <c r="CE6" s="60">
        <v>14</v>
      </c>
      <c r="CF6" s="60">
        <v>15</v>
      </c>
      <c r="CG6" s="60">
        <v>16</v>
      </c>
      <c r="CH6" s="60">
        <v>17</v>
      </c>
      <c r="CI6" s="60">
        <v>18</v>
      </c>
      <c r="CJ6" s="60">
        <v>19</v>
      </c>
      <c r="CK6" s="60">
        <v>20</v>
      </c>
      <c r="CL6" s="60">
        <v>21</v>
      </c>
      <c r="CM6" s="60">
        <v>22</v>
      </c>
      <c r="CN6" s="60">
        <v>23</v>
      </c>
      <c r="CO6" s="60">
        <v>24</v>
      </c>
      <c r="CP6" s="60">
        <v>25</v>
      </c>
      <c r="CQ6" s="60">
        <v>26</v>
      </c>
      <c r="CR6" s="60">
        <v>27</v>
      </c>
      <c r="CS6" s="60">
        <v>28</v>
      </c>
      <c r="CT6" s="60">
        <v>29</v>
      </c>
      <c r="CU6" s="60">
        <v>30</v>
      </c>
      <c r="CV6" s="60">
        <v>1</v>
      </c>
      <c r="CW6" s="60">
        <v>1</v>
      </c>
      <c r="CX6" s="60">
        <v>1</v>
      </c>
      <c r="CY6" s="60">
        <v>2</v>
      </c>
      <c r="CZ6" s="60">
        <v>3</v>
      </c>
      <c r="DA6" s="60">
        <v>4</v>
      </c>
      <c r="DB6" s="60">
        <v>5</v>
      </c>
      <c r="DC6" s="60">
        <v>6</v>
      </c>
      <c r="DD6" s="60">
        <v>7</v>
      </c>
      <c r="DE6" s="60">
        <v>8</v>
      </c>
      <c r="DF6" s="60">
        <v>9</v>
      </c>
      <c r="DG6" s="60">
        <v>10</v>
      </c>
      <c r="DH6" s="60">
        <v>11</v>
      </c>
      <c r="DI6" s="60">
        <v>12</v>
      </c>
      <c r="DJ6" s="60">
        <v>13</v>
      </c>
      <c r="DK6" s="60">
        <v>14</v>
      </c>
      <c r="DL6" s="60">
        <v>15</v>
      </c>
      <c r="DM6" s="60">
        <v>16</v>
      </c>
      <c r="DN6" s="60">
        <v>17</v>
      </c>
      <c r="DO6" s="60">
        <v>18</v>
      </c>
      <c r="DP6" s="60">
        <v>19</v>
      </c>
      <c r="DQ6" s="60">
        <v>20</v>
      </c>
      <c r="DR6" s="60">
        <v>21</v>
      </c>
      <c r="DS6" s="60">
        <v>22</v>
      </c>
      <c r="DT6" s="60">
        <v>23</v>
      </c>
      <c r="DU6" s="60">
        <v>24</v>
      </c>
      <c r="DV6" s="60">
        <v>25</v>
      </c>
      <c r="DW6" s="60">
        <v>26</v>
      </c>
      <c r="DX6" s="60">
        <v>27</v>
      </c>
      <c r="DY6" s="60">
        <v>28</v>
      </c>
      <c r="DZ6" s="60">
        <v>29</v>
      </c>
      <c r="EA6" s="60">
        <v>30</v>
      </c>
      <c r="EB6" s="60">
        <v>31</v>
      </c>
      <c r="EC6" s="60">
        <v>32</v>
      </c>
      <c r="ED6" s="60">
        <v>33</v>
      </c>
      <c r="EE6" s="60">
        <v>34</v>
      </c>
      <c r="EF6" s="60">
        <v>35</v>
      </c>
      <c r="EG6" s="60">
        <v>36</v>
      </c>
      <c r="EH6" s="60">
        <v>37</v>
      </c>
      <c r="EI6" s="60">
        <v>30</v>
      </c>
      <c r="EJ6" s="60">
        <v>30</v>
      </c>
      <c r="EK6" s="60">
        <v>30</v>
      </c>
      <c r="EL6" s="60">
        <v>30</v>
      </c>
    </row>
    <row r="7" spans="1:157" x14ac:dyDescent="0.25">
      <c r="A7" s="46"/>
      <c r="B7" s="60" t="s">
        <v>165</v>
      </c>
      <c r="C7" s="60"/>
      <c r="D7" s="60"/>
      <c r="E7" s="60">
        <v>0</v>
      </c>
      <c r="F7" s="60">
        <v>0</v>
      </c>
      <c r="G7" s="60">
        <v>0</v>
      </c>
      <c r="H7" s="60">
        <v>0</v>
      </c>
      <c r="I7" s="60">
        <v>0</v>
      </c>
      <c r="J7" s="60">
        <v>0</v>
      </c>
      <c r="K7" s="60">
        <v>0</v>
      </c>
      <c r="L7" s="60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1</v>
      </c>
      <c r="AK7" s="60">
        <v>0</v>
      </c>
      <c r="AL7" s="60">
        <v>1</v>
      </c>
      <c r="AM7" s="60">
        <v>1</v>
      </c>
      <c r="AN7" s="60">
        <v>1</v>
      </c>
      <c r="AO7" s="60">
        <v>1</v>
      </c>
      <c r="AP7" s="60">
        <v>1</v>
      </c>
      <c r="AQ7" s="60">
        <v>1</v>
      </c>
      <c r="AR7" s="60">
        <v>1</v>
      </c>
      <c r="AS7" s="60">
        <v>0</v>
      </c>
      <c r="AT7" s="60">
        <v>1</v>
      </c>
      <c r="AU7" s="60">
        <v>1</v>
      </c>
      <c r="AV7" s="60">
        <v>1</v>
      </c>
      <c r="AW7" s="60">
        <v>1</v>
      </c>
      <c r="AX7" s="60">
        <v>1</v>
      </c>
      <c r="AY7" s="60">
        <v>1</v>
      </c>
      <c r="AZ7" s="60">
        <v>1</v>
      </c>
      <c r="BA7" s="60">
        <v>1</v>
      </c>
      <c r="BB7" s="60">
        <v>1</v>
      </c>
      <c r="BC7" s="60">
        <v>1</v>
      </c>
      <c r="BD7" s="60">
        <v>1</v>
      </c>
      <c r="BE7" s="60">
        <v>1</v>
      </c>
      <c r="BF7" s="60">
        <v>1</v>
      </c>
      <c r="BG7" s="60">
        <v>1</v>
      </c>
      <c r="BH7" s="60">
        <v>1</v>
      </c>
      <c r="BI7" s="60">
        <v>1</v>
      </c>
      <c r="BJ7" s="60">
        <v>1</v>
      </c>
      <c r="BK7" s="60">
        <v>1</v>
      </c>
      <c r="BL7" s="60">
        <v>1</v>
      </c>
      <c r="BM7" s="60">
        <v>1</v>
      </c>
      <c r="BN7" s="60">
        <v>1</v>
      </c>
      <c r="BO7" s="60">
        <v>1</v>
      </c>
      <c r="BP7" s="60">
        <v>1</v>
      </c>
      <c r="BQ7" s="60">
        <v>1</v>
      </c>
      <c r="BR7" s="60">
        <v>0</v>
      </c>
      <c r="BS7" s="60">
        <v>1</v>
      </c>
      <c r="BT7" s="60">
        <v>1</v>
      </c>
      <c r="BU7" s="60">
        <v>1</v>
      </c>
      <c r="BV7" s="60">
        <v>1</v>
      </c>
      <c r="BW7" s="60">
        <v>1</v>
      </c>
      <c r="BX7" s="60">
        <v>1</v>
      </c>
      <c r="BY7" s="60">
        <v>1</v>
      </c>
      <c r="BZ7" s="60">
        <v>1</v>
      </c>
      <c r="CA7" s="60">
        <v>1</v>
      </c>
      <c r="CB7" s="60">
        <v>1</v>
      </c>
      <c r="CC7" s="60">
        <v>1</v>
      </c>
      <c r="CD7" s="60">
        <v>1</v>
      </c>
      <c r="CE7" s="60">
        <v>0</v>
      </c>
      <c r="CF7" s="60">
        <v>1</v>
      </c>
      <c r="CG7" s="60">
        <v>1</v>
      </c>
      <c r="CH7" s="60">
        <v>0</v>
      </c>
      <c r="CI7" s="60">
        <v>0</v>
      </c>
      <c r="CJ7" s="60">
        <v>1</v>
      </c>
      <c r="CK7" s="60">
        <v>1</v>
      </c>
      <c r="CL7" s="60">
        <v>1</v>
      </c>
      <c r="CM7" s="60">
        <v>1</v>
      </c>
      <c r="CN7" s="60">
        <v>1</v>
      </c>
      <c r="CO7" s="60">
        <v>1</v>
      </c>
      <c r="CP7" s="60">
        <v>1</v>
      </c>
      <c r="CQ7" s="60">
        <v>0</v>
      </c>
      <c r="CR7" s="60">
        <v>1</v>
      </c>
      <c r="CS7" s="60">
        <v>0</v>
      </c>
      <c r="CT7" s="60">
        <v>1</v>
      </c>
      <c r="CU7" s="60">
        <v>0</v>
      </c>
      <c r="CV7" s="60">
        <v>0</v>
      </c>
      <c r="CW7" s="60">
        <v>0</v>
      </c>
      <c r="CX7" s="60">
        <v>0</v>
      </c>
      <c r="CY7" s="60">
        <v>0</v>
      </c>
      <c r="CZ7" s="60">
        <v>0</v>
      </c>
      <c r="DA7" s="60">
        <v>0</v>
      </c>
      <c r="DB7" s="60">
        <v>0</v>
      </c>
      <c r="DC7" s="60">
        <v>0</v>
      </c>
      <c r="DD7" s="60">
        <v>0</v>
      </c>
      <c r="DE7" s="60">
        <v>0</v>
      </c>
      <c r="DF7" s="60">
        <v>0</v>
      </c>
      <c r="DG7" s="60">
        <v>0</v>
      </c>
      <c r="DH7" s="60">
        <v>0</v>
      </c>
      <c r="DI7" s="60">
        <v>0</v>
      </c>
      <c r="DJ7" s="60">
        <v>0</v>
      </c>
      <c r="DK7" s="60">
        <v>0</v>
      </c>
      <c r="DL7" s="60">
        <v>0</v>
      </c>
      <c r="DM7" s="60">
        <v>0</v>
      </c>
      <c r="DN7" s="60">
        <v>0</v>
      </c>
      <c r="DO7" s="60">
        <v>0</v>
      </c>
      <c r="DP7" s="60">
        <v>1</v>
      </c>
      <c r="DQ7" s="60">
        <v>1</v>
      </c>
      <c r="DR7" s="60">
        <v>0</v>
      </c>
      <c r="DS7" s="60">
        <v>0</v>
      </c>
      <c r="DT7" s="60">
        <v>0</v>
      </c>
      <c r="DU7" s="60">
        <v>0</v>
      </c>
      <c r="DV7" s="60">
        <v>0</v>
      </c>
      <c r="DW7" s="60">
        <v>0</v>
      </c>
      <c r="DX7" s="60">
        <v>0</v>
      </c>
      <c r="DY7" s="60">
        <v>0</v>
      </c>
      <c r="DZ7" s="60">
        <v>0</v>
      </c>
      <c r="EA7" s="60">
        <v>0</v>
      </c>
      <c r="EB7" s="60">
        <v>0</v>
      </c>
      <c r="EC7" s="60">
        <v>0</v>
      </c>
      <c r="ED7" s="60">
        <v>0</v>
      </c>
      <c r="EE7" s="60">
        <v>0</v>
      </c>
      <c r="EF7" s="60">
        <v>0</v>
      </c>
      <c r="EG7" s="60">
        <v>0</v>
      </c>
      <c r="EH7" s="60">
        <v>0</v>
      </c>
      <c r="EI7" s="60">
        <v>0</v>
      </c>
      <c r="EJ7" s="60">
        <v>0</v>
      </c>
      <c r="EK7" s="60">
        <v>0</v>
      </c>
      <c r="EL7" s="60">
        <v>0</v>
      </c>
    </row>
    <row r="8" spans="1:157" x14ac:dyDescent="0.25">
      <c r="A8" s="46"/>
      <c r="B8" s="60" t="s">
        <v>166</v>
      </c>
      <c r="C8" s="60"/>
      <c r="D8" s="60"/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3</v>
      </c>
      <c r="AK8" s="60">
        <v>0</v>
      </c>
      <c r="AL8" s="60">
        <v>3</v>
      </c>
      <c r="AM8" s="60">
        <v>3</v>
      </c>
      <c r="AN8" s="60">
        <v>3</v>
      </c>
      <c r="AO8" s="60">
        <v>3</v>
      </c>
      <c r="AP8" s="60">
        <v>3</v>
      </c>
      <c r="AQ8" s="60">
        <v>3</v>
      </c>
      <c r="AR8" s="60">
        <v>3</v>
      </c>
      <c r="AS8" s="60">
        <v>0</v>
      </c>
      <c r="AT8" s="60">
        <v>4</v>
      </c>
      <c r="AU8" s="60">
        <v>4</v>
      </c>
      <c r="AV8" s="60">
        <v>4</v>
      </c>
      <c r="AW8" s="60">
        <v>4</v>
      </c>
      <c r="AX8" s="60">
        <v>4</v>
      </c>
      <c r="AY8" s="60">
        <v>4</v>
      </c>
      <c r="AZ8" s="60">
        <v>4</v>
      </c>
      <c r="BA8" s="60">
        <v>4</v>
      </c>
      <c r="BB8" s="60">
        <v>4</v>
      </c>
      <c r="BC8" s="60">
        <v>1</v>
      </c>
      <c r="BD8" s="60">
        <v>1</v>
      </c>
      <c r="BE8" s="60">
        <v>1</v>
      </c>
      <c r="BF8" s="60">
        <v>1</v>
      </c>
      <c r="BG8" s="60">
        <v>1</v>
      </c>
      <c r="BH8" s="60">
        <v>1</v>
      </c>
      <c r="BI8" s="60">
        <v>1</v>
      </c>
      <c r="BJ8" s="60">
        <v>1</v>
      </c>
      <c r="BK8" s="60">
        <v>1</v>
      </c>
      <c r="BL8" s="60">
        <v>5</v>
      </c>
      <c r="BM8" s="60">
        <v>5</v>
      </c>
      <c r="BN8" s="60">
        <v>5</v>
      </c>
      <c r="BO8" s="60">
        <v>5</v>
      </c>
      <c r="BP8" s="60">
        <v>5</v>
      </c>
      <c r="BQ8" s="60">
        <v>5</v>
      </c>
      <c r="BR8" s="60">
        <v>0</v>
      </c>
      <c r="BS8" s="60">
        <v>2</v>
      </c>
      <c r="BT8" s="60">
        <v>2</v>
      </c>
      <c r="BU8" s="60">
        <v>2</v>
      </c>
      <c r="BV8" s="60">
        <v>2</v>
      </c>
      <c r="BW8" s="60">
        <v>2</v>
      </c>
      <c r="BX8" s="60">
        <v>2</v>
      </c>
      <c r="BY8" s="60">
        <v>2</v>
      </c>
      <c r="BZ8" s="60">
        <v>2</v>
      </c>
      <c r="CA8" s="60">
        <v>2</v>
      </c>
      <c r="CB8" s="60">
        <v>2</v>
      </c>
      <c r="CC8" s="60">
        <v>2</v>
      </c>
      <c r="CD8" s="60">
        <v>2</v>
      </c>
      <c r="CE8" s="60">
        <v>0</v>
      </c>
      <c r="CF8" s="60">
        <v>6</v>
      </c>
      <c r="CG8" s="60">
        <v>6</v>
      </c>
      <c r="CH8" s="60">
        <v>0</v>
      </c>
      <c r="CI8" s="60">
        <v>0</v>
      </c>
      <c r="CJ8" s="60">
        <v>6</v>
      </c>
      <c r="CK8" s="60">
        <v>6</v>
      </c>
      <c r="CL8" s="60">
        <v>6</v>
      </c>
      <c r="CM8" s="60">
        <v>6</v>
      </c>
      <c r="CN8" s="60">
        <v>6</v>
      </c>
      <c r="CO8" s="60">
        <v>6</v>
      </c>
      <c r="CP8" s="60">
        <v>6</v>
      </c>
      <c r="CQ8" s="60">
        <v>0</v>
      </c>
      <c r="CR8" s="60">
        <v>6</v>
      </c>
      <c r="CS8" s="60">
        <v>0</v>
      </c>
      <c r="CT8" s="60">
        <v>6</v>
      </c>
      <c r="CU8" s="60">
        <v>0</v>
      </c>
      <c r="CV8" s="60">
        <v>0</v>
      </c>
      <c r="CW8" s="60">
        <v>0</v>
      </c>
      <c r="CX8" s="60">
        <v>0</v>
      </c>
      <c r="CY8" s="60">
        <v>0</v>
      </c>
      <c r="CZ8" s="60">
        <v>0</v>
      </c>
      <c r="DA8" s="60">
        <v>0</v>
      </c>
      <c r="DB8" s="60">
        <v>0</v>
      </c>
      <c r="DC8" s="60">
        <v>0</v>
      </c>
      <c r="DD8" s="60">
        <v>0</v>
      </c>
      <c r="DE8" s="60">
        <v>0</v>
      </c>
      <c r="DF8" s="60">
        <v>0</v>
      </c>
      <c r="DG8" s="60">
        <v>0</v>
      </c>
      <c r="DH8" s="60">
        <v>0</v>
      </c>
      <c r="DI8" s="60">
        <v>0</v>
      </c>
      <c r="DJ8" s="60">
        <v>0</v>
      </c>
      <c r="DK8" s="60">
        <v>0</v>
      </c>
      <c r="DL8" s="60">
        <v>0</v>
      </c>
      <c r="DM8" s="60">
        <v>0</v>
      </c>
      <c r="DN8" s="60">
        <v>0</v>
      </c>
      <c r="DO8" s="60">
        <v>0</v>
      </c>
      <c r="DP8" s="60">
        <v>8</v>
      </c>
      <c r="DQ8" s="60">
        <v>8</v>
      </c>
      <c r="DR8" s="60">
        <v>0</v>
      </c>
      <c r="DS8" s="60">
        <v>0</v>
      </c>
      <c r="DT8" s="60">
        <v>0</v>
      </c>
      <c r="DU8" s="60">
        <v>0</v>
      </c>
      <c r="DV8" s="60">
        <v>0</v>
      </c>
      <c r="DW8" s="60">
        <v>0</v>
      </c>
      <c r="DX8" s="60">
        <v>0</v>
      </c>
      <c r="DY8" s="60">
        <v>0</v>
      </c>
      <c r="DZ8" s="60">
        <v>0</v>
      </c>
      <c r="EA8" s="60">
        <v>0</v>
      </c>
      <c r="EB8" s="60">
        <v>0</v>
      </c>
      <c r="EC8" s="60">
        <v>0</v>
      </c>
      <c r="ED8" s="60">
        <v>0</v>
      </c>
      <c r="EE8" s="60">
        <v>0</v>
      </c>
      <c r="EF8" s="60">
        <v>0</v>
      </c>
      <c r="EG8" s="60">
        <v>0</v>
      </c>
      <c r="EH8" s="60">
        <v>0</v>
      </c>
      <c r="EI8" s="60">
        <v>0</v>
      </c>
      <c r="EJ8" s="60">
        <v>0</v>
      </c>
      <c r="EK8" s="60">
        <v>0</v>
      </c>
      <c r="EL8" s="60">
        <v>0</v>
      </c>
      <c r="EO8" t="s">
        <v>175</v>
      </c>
      <c r="EP8">
        <v>1</v>
      </c>
      <c r="EQ8">
        <v>2</v>
      </c>
      <c r="ER8">
        <v>3</v>
      </c>
      <c r="ES8">
        <v>4</v>
      </c>
      <c r="ET8">
        <v>5</v>
      </c>
      <c r="EU8">
        <v>6</v>
      </c>
      <c r="EV8">
        <v>7</v>
      </c>
      <c r="EW8">
        <v>8</v>
      </c>
      <c r="EX8">
        <v>9</v>
      </c>
      <c r="EY8">
        <v>10</v>
      </c>
      <c r="EZ8">
        <v>11</v>
      </c>
      <c r="FA8">
        <v>12</v>
      </c>
    </row>
    <row r="9" spans="1:157" x14ac:dyDescent="0.25">
      <c r="A9" s="46"/>
      <c r="B9" s="60"/>
      <c r="C9" s="60"/>
      <c r="D9" s="60"/>
      <c r="E9" s="63">
        <v>0.35694444444444445</v>
      </c>
      <c r="F9" s="63">
        <v>0.38611111111111113</v>
      </c>
      <c r="G9" s="63">
        <v>0.4145833333333333</v>
      </c>
      <c r="H9" s="63">
        <v>0.44236111111111115</v>
      </c>
      <c r="I9" s="63">
        <v>0.47083333333333338</v>
      </c>
      <c r="J9" s="63">
        <v>0.50277777777777777</v>
      </c>
      <c r="K9" s="63">
        <v>0.53125</v>
      </c>
      <c r="L9" s="63">
        <v>0.56180555555555556</v>
      </c>
      <c r="M9" s="63">
        <v>0.59236111111111112</v>
      </c>
      <c r="N9" s="63">
        <v>0.61944444444444446</v>
      </c>
      <c r="O9" s="63">
        <v>0.64861111111111114</v>
      </c>
      <c r="P9" s="63">
        <v>0.67638888888888893</v>
      </c>
      <c r="Q9" s="63">
        <v>0.70486111111111116</v>
      </c>
      <c r="R9" s="63">
        <v>0.74236111111111114</v>
      </c>
      <c r="S9" s="63">
        <v>0.78541666666666676</v>
      </c>
      <c r="T9" s="63">
        <v>0.82638888888888884</v>
      </c>
      <c r="U9" s="63">
        <v>0.86458333333333337</v>
      </c>
      <c r="V9" s="63">
        <v>0.90208333333333324</v>
      </c>
      <c r="W9" s="63">
        <v>0.94652777777777775</v>
      </c>
      <c r="X9" s="63">
        <v>0.98749999999999993</v>
      </c>
      <c r="Y9" s="63">
        <v>2.4999999999999998E-2</v>
      </c>
      <c r="Z9" s="63">
        <v>6.3888888888888884E-2</v>
      </c>
      <c r="AA9" s="63">
        <v>0.10555555555555556</v>
      </c>
      <c r="AB9" s="63">
        <v>0.14930555555555555</v>
      </c>
      <c r="AC9" s="63">
        <v>0.19027777777777777</v>
      </c>
      <c r="AD9" s="63">
        <v>0.22708333333333333</v>
      </c>
      <c r="AE9" s="63">
        <v>0.26666666666666666</v>
      </c>
      <c r="AF9" s="63">
        <v>0.30972222222222223</v>
      </c>
      <c r="AG9" s="63">
        <v>0.35000000000000003</v>
      </c>
      <c r="AH9" s="63">
        <v>0.38680555555555557</v>
      </c>
      <c r="AI9" s="63">
        <v>0.56874999999999998</v>
      </c>
      <c r="AJ9" s="63">
        <v>0.60347222222222219</v>
      </c>
      <c r="AK9" s="63">
        <v>0.64444444444444449</v>
      </c>
      <c r="AL9" s="63">
        <v>0.68263888888888891</v>
      </c>
      <c r="AM9" s="63">
        <v>0.72083333333333333</v>
      </c>
      <c r="AN9" s="63">
        <v>0.75902777777777775</v>
      </c>
      <c r="AO9" s="63">
        <v>0.79513888888888884</v>
      </c>
      <c r="AP9" s="63">
        <v>0.83611111111111114</v>
      </c>
      <c r="AQ9" s="63">
        <v>0.87430555555555556</v>
      </c>
      <c r="AR9" s="63">
        <v>0.90902777777777777</v>
      </c>
      <c r="AS9" s="63">
        <v>0.9458333333333333</v>
      </c>
      <c r="AT9" s="63">
        <v>0.9819444444444444</v>
      </c>
      <c r="AU9" s="63">
        <v>2.0833333333333332E-2</v>
      </c>
      <c r="AV9" s="63">
        <v>6.1805555555555558E-2</v>
      </c>
      <c r="AW9" s="63">
        <v>0.10416666666666667</v>
      </c>
      <c r="AX9" s="63">
        <v>0.14583333333333334</v>
      </c>
      <c r="AY9" s="63">
        <v>0.18402777777777779</v>
      </c>
      <c r="AZ9" s="63">
        <v>0.21944444444444444</v>
      </c>
      <c r="BA9" s="63">
        <v>0.25625000000000003</v>
      </c>
      <c r="BB9" s="63">
        <v>0.29652777777777778</v>
      </c>
      <c r="BC9" s="63">
        <v>0.32916666666666666</v>
      </c>
      <c r="BD9" s="63">
        <v>0.36249999999999999</v>
      </c>
      <c r="BE9" s="63">
        <v>0.3923611111111111</v>
      </c>
      <c r="BF9" s="63">
        <v>0.42222222222222222</v>
      </c>
      <c r="BG9" s="63">
        <v>0.4548611111111111</v>
      </c>
      <c r="BH9" s="63">
        <v>0.48749999999999999</v>
      </c>
      <c r="BI9" s="63">
        <v>0.51944444444444449</v>
      </c>
      <c r="BJ9" s="63">
        <v>0.5493055555555556</v>
      </c>
      <c r="BK9" s="63">
        <v>0.57916666666666672</v>
      </c>
      <c r="BL9" s="63">
        <v>0.6166666666666667</v>
      </c>
      <c r="BM9" s="63">
        <v>0.65486111111111112</v>
      </c>
      <c r="BN9" s="63">
        <v>0.69444444444444453</v>
      </c>
      <c r="BO9" s="63">
        <v>0.73402777777777783</v>
      </c>
      <c r="BP9" s="63">
        <v>0.77638888888888891</v>
      </c>
      <c r="BQ9" s="63">
        <v>0.81597222222222221</v>
      </c>
      <c r="BR9" s="63">
        <v>0.90347222222222223</v>
      </c>
      <c r="BS9" s="63">
        <v>0.94166666666666676</v>
      </c>
      <c r="BT9" s="63">
        <v>0.98055555555555562</v>
      </c>
      <c r="BU9" s="63">
        <v>1.9444444444444445E-2</v>
      </c>
      <c r="BV9" s="63">
        <v>5.8333333333333327E-2</v>
      </c>
      <c r="BW9" s="63">
        <v>9.5833333333333326E-2</v>
      </c>
      <c r="BX9" s="63">
        <v>0.13333333333333333</v>
      </c>
      <c r="BY9" s="63">
        <v>0.17013888888888887</v>
      </c>
      <c r="BZ9" s="63">
        <v>0.20694444444444446</v>
      </c>
      <c r="CA9" s="63">
        <v>0.24305555555555555</v>
      </c>
      <c r="CB9" s="63">
        <v>0.27916666666666667</v>
      </c>
      <c r="CC9" s="63">
        <v>0.31527777777777777</v>
      </c>
      <c r="CD9" s="63">
        <v>0.35347222222222219</v>
      </c>
      <c r="CE9" s="63">
        <v>0.39305555555555555</v>
      </c>
      <c r="CF9" s="63">
        <v>0.43541666666666662</v>
      </c>
      <c r="CG9" s="63">
        <v>0.47638888888888892</v>
      </c>
      <c r="CH9" s="63">
        <v>0.52708333333333335</v>
      </c>
      <c r="CI9" s="63">
        <v>0.57916666666666672</v>
      </c>
      <c r="CJ9" s="63">
        <v>0.63055555555555554</v>
      </c>
      <c r="CK9" s="63">
        <v>0.67708333333333337</v>
      </c>
      <c r="CL9" s="63">
        <v>0.72430555555555554</v>
      </c>
      <c r="CM9" s="63">
        <v>0.7729166666666667</v>
      </c>
      <c r="CN9" s="63">
        <v>0.81805555555555554</v>
      </c>
      <c r="CO9" s="63">
        <v>0.86458333333333337</v>
      </c>
      <c r="CP9" s="63">
        <v>0.91041666666666676</v>
      </c>
      <c r="CQ9" s="63">
        <v>0.95486111111111116</v>
      </c>
      <c r="CR9" s="63">
        <v>0</v>
      </c>
      <c r="CS9" s="63">
        <v>4.5833333333333337E-2</v>
      </c>
      <c r="CT9" s="63"/>
      <c r="CU9" s="63"/>
      <c r="CV9" s="63">
        <v>8.819444444444445E-2</v>
      </c>
      <c r="CW9" s="63"/>
      <c r="CX9" s="63"/>
      <c r="CY9" s="63">
        <v>0.7006944444444444</v>
      </c>
      <c r="CZ9" s="63"/>
      <c r="DA9" s="63"/>
      <c r="DB9" s="63">
        <v>0.82361111111111107</v>
      </c>
      <c r="DC9" s="63">
        <v>0.86736111111111114</v>
      </c>
      <c r="DD9" s="63">
        <v>0.91388888888888886</v>
      </c>
      <c r="DE9" s="63">
        <v>0.95694444444444438</v>
      </c>
      <c r="DF9" s="63">
        <v>0.99513888888888891</v>
      </c>
      <c r="DG9" s="63">
        <v>3.6805555555555557E-2</v>
      </c>
      <c r="DH9" s="63">
        <v>8.1944444444444445E-2</v>
      </c>
      <c r="DI9" s="63"/>
      <c r="DJ9" s="63"/>
      <c r="DK9" s="63"/>
      <c r="DL9" s="63">
        <v>0.27361111111111108</v>
      </c>
      <c r="DM9" s="63">
        <v>0.31875000000000003</v>
      </c>
      <c r="DN9" s="63">
        <v>0.3520833333333333</v>
      </c>
      <c r="DO9" s="63">
        <v>0.38958333333333334</v>
      </c>
      <c r="DP9" s="63">
        <v>0.43194444444444446</v>
      </c>
      <c r="DQ9" s="63">
        <v>0.47569444444444442</v>
      </c>
      <c r="DR9" s="63">
        <v>0.51666666666666672</v>
      </c>
      <c r="DS9" s="63">
        <v>0.55486111111111114</v>
      </c>
      <c r="DT9" s="63">
        <v>0.59583333333333333</v>
      </c>
      <c r="DU9" s="63">
        <v>0.63750000000000007</v>
      </c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</row>
    <row r="10" spans="1:157" x14ac:dyDescent="0.25">
      <c r="A10" s="60"/>
      <c r="B10" s="60" t="s">
        <v>176</v>
      </c>
      <c r="C10" s="60" t="s">
        <v>177</v>
      </c>
      <c r="D10" s="60"/>
      <c r="E10" s="63">
        <v>0</v>
      </c>
      <c r="F10" s="63">
        <v>2.9166666666666674E-2</v>
      </c>
      <c r="G10" s="63">
        <v>5.7638888888888851E-2</v>
      </c>
      <c r="H10" s="63">
        <v>8.5416666666666696E-2</v>
      </c>
      <c r="I10" s="63">
        <v>0.11388888888888893</v>
      </c>
      <c r="J10" s="63">
        <v>0.14583333333333331</v>
      </c>
      <c r="K10" s="63">
        <v>0.17430555555555555</v>
      </c>
      <c r="L10" s="63">
        <v>0.2048611111111111</v>
      </c>
      <c r="M10" s="63">
        <v>0.23541666666666666</v>
      </c>
      <c r="N10" s="63">
        <v>0.26250000000000001</v>
      </c>
      <c r="O10" s="63">
        <v>0.29166666666666669</v>
      </c>
      <c r="P10" s="63">
        <v>0.31944444444444448</v>
      </c>
      <c r="Q10" s="63">
        <v>0.34791666666666671</v>
      </c>
      <c r="R10" s="63">
        <v>0.38541666666666669</v>
      </c>
      <c r="S10" s="63">
        <v>0.42847222222222231</v>
      </c>
      <c r="T10" s="63">
        <v>0.46944444444444439</v>
      </c>
      <c r="U10" s="63">
        <v>0.50763888888888897</v>
      </c>
      <c r="V10" s="63">
        <v>0.54513888888888884</v>
      </c>
      <c r="W10" s="63">
        <v>0.58958333333333335</v>
      </c>
      <c r="X10" s="63">
        <v>0.63055555555555554</v>
      </c>
      <c r="Y10" s="63">
        <v>2.4999999999999998E-2</v>
      </c>
      <c r="Z10" s="63">
        <v>6.3888888888888884E-2</v>
      </c>
      <c r="AA10" s="63">
        <v>0.10555555555555556</v>
      </c>
      <c r="AB10" s="63">
        <v>0.14930555555555555</v>
      </c>
      <c r="AC10" s="63">
        <v>0.19027777777777777</v>
      </c>
      <c r="AD10" s="63">
        <v>0.22708333333333333</v>
      </c>
      <c r="AE10" s="63">
        <v>0.26666666666666666</v>
      </c>
      <c r="AF10" s="63">
        <v>0.30972222222222223</v>
      </c>
      <c r="AG10" s="63">
        <v>0.35000000000000003</v>
      </c>
      <c r="AH10" s="63">
        <v>0.38680555555555557</v>
      </c>
      <c r="AI10" s="63">
        <v>0.56874999999999998</v>
      </c>
      <c r="AJ10" s="63">
        <v>0.60347222222222219</v>
      </c>
      <c r="AK10" s="63">
        <v>0.64444444444444449</v>
      </c>
      <c r="AL10" s="63">
        <v>0.68263888888888891</v>
      </c>
      <c r="AM10" s="63">
        <v>0.72083333333333333</v>
      </c>
      <c r="AN10" s="63">
        <v>0.75902777777777775</v>
      </c>
      <c r="AO10" s="63">
        <v>0.79513888888888884</v>
      </c>
      <c r="AP10" s="63">
        <v>0.83611111111111114</v>
      </c>
      <c r="AQ10" s="63">
        <v>0.87430555555555556</v>
      </c>
      <c r="AR10" s="63">
        <v>0.90902777777777777</v>
      </c>
      <c r="AS10" s="63">
        <v>0.9458333333333333</v>
      </c>
      <c r="AT10" s="63">
        <v>0.9819444444444444</v>
      </c>
      <c r="AU10" s="63">
        <v>2.0833333333333332E-2</v>
      </c>
      <c r="AV10" s="63">
        <v>6.1805555555555558E-2</v>
      </c>
      <c r="AW10" s="63">
        <v>0.10416666666666667</v>
      </c>
      <c r="AX10" s="63">
        <v>0.14583333333333334</v>
      </c>
      <c r="AY10" s="63">
        <v>0.18402777777777779</v>
      </c>
      <c r="AZ10" s="63">
        <v>0.21944444444444444</v>
      </c>
      <c r="BA10" s="63">
        <v>0.25625000000000003</v>
      </c>
      <c r="BB10" s="63">
        <v>0.29652777777777778</v>
      </c>
      <c r="BC10" s="63">
        <v>0.32916666666666666</v>
      </c>
      <c r="BD10" s="63">
        <v>0.36249999999999999</v>
      </c>
      <c r="BE10" s="63">
        <v>0.3923611111111111</v>
      </c>
      <c r="BF10" s="63">
        <v>0.42222222222222222</v>
      </c>
      <c r="BG10" s="63">
        <v>0.4548611111111111</v>
      </c>
      <c r="BH10" s="63">
        <v>0.48749999999999999</v>
      </c>
      <c r="BI10" s="63">
        <v>0.51944444444444449</v>
      </c>
      <c r="BJ10" s="63">
        <v>0.5493055555555556</v>
      </c>
      <c r="BK10" s="63">
        <v>0.57916666666666672</v>
      </c>
      <c r="BL10" s="63">
        <v>0.6166666666666667</v>
      </c>
      <c r="BM10" s="63">
        <v>0.65486111111111112</v>
      </c>
      <c r="BN10" s="63">
        <v>0.69444444444444453</v>
      </c>
      <c r="BO10" s="63">
        <v>0.73402777777777783</v>
      </c>
      <c r="BP10" s="63">
        <v>0.77638888888888891</v>
      </c>
      <c r="BQ10" s="63">
        <v>0.81597222222222221</v>
      </c>
      <c r="BR10" s="63">
        <v>0.90347222222222223</v>
      </c>
      <c r="BS10" s="63">
        <v>0.94166666666666676</v>
      </c>
      <c r="BT10" s="63">
        <v>0.98055555555555562</v>
      </c>
      <c r="BU10" s="63">
        <v>1.9444444444444445E-2</v>
      </c>
      <c r="BV10" s="63">
        <v>5.8333333333333327E-2</v>
      </c>
      <c r="BW10" s="63">
        <v>9.5833333333333326E-2</v>
      </c>
      <c r="BX10" s="63">
        <v>0.13333333333333333</v>
      </c>
      <c r="BY10" s="63">
        <v>0.17013888888888887</v>
      </c>
      <c r="BZ10" s="63">
        <v>0.20694444444444446</v>
      </c>
      <c r="CA10" s="63">
        <v>0.24305555555555555</v>
      </c>
      <c r="CB10" s="63">
        <v>0.27916666666666667</v>
      </c>
      <c r="CC10" s="63">
        <v>0.31527777777777777</v>
      </c>
      <c r="CD10" s="63">
        <v>0.35347222222222219</v>
      </c>
      <c r="CE10" s="63">
        <v>0.39305555555555555</v>
      </c>
      <c r="CF10" s="63">
        <v>0.43541666666666662</v>
      </c>
      <c r="CG10" s="63">
        <v>0.47638888888888892</v>
      </c>
      <c r="CH10" s="63">
        <v>0.52708333333333335</v>
      </c>
      <c r="CI10" s="63">
        <v>0.57916666666666672</v>
      </c>
      <c r="CJ10" s="63">
        <v>0.63055555555555554</v>
      </c>
      <c r="CK10" s="63">
        <v>0.67708333333333337</v>
      </c>
      <c r="CL10" s="63">
        <v>0.72430555555555554</v>
      </c>
      <c r="CM10" s="63">
        <v>0.7729166666666667</v>
      </c>
      <c r="CN10" s="63">
        <v>0.81805555555555554</v>
      </c>
      <c r="CO10" s="63">
        <v>0.86458333333333337</v>
      </c>
      <c r="CP10" s="63">
        <v>0.91041666666666676</v>
      </c>
      <c r="CQ10" s="63">
        <v>0.95486111111111116</v>
      </c>
      <c r="CR10" s="63">
        <v>0</v>
      </c>
      <c r="CS10" s="63">
        <v>4.5833333333333337E-2</v>
      </c>
      <c r="CT10" s="63">
        <v>0</v>
      </c>
      <c r="CU10" s="63">
        <v>0</v>
      </c>
      <c r="CV10" s="63">
        <v>8.819444444444445E-2</v>
      </c>
      <c r="CW10" s="63">
        <v>0</v>
      </c>
      <c r="CX10" s="63">
        <v>0</v>
      </c>
      <c r="CY10" s="63">
        <v>0.7006944444444444</v>
      </c>
      <c r="CZ10" s="63">
        <v>0</v>
      </c>
      <c r="DA10" s="63">
        <v>0</v>
      </c>
      <c r="DB10" s="63">
        <v>0.82361111111111107</v>
      </c>
      <c r="DC10" s="63">
        <v>0.86736111111111114</v>
      </c>
      <c r="DD10" s="63">
        <v>0.91388888888888886</v>
      </c>
      <c r="DE10" s="63">
        <v>0.95694444444444438</v>
      </c>
      <c r="DF10" s="63">
        <v>0.99513888888888891</v>
      </c>
      <c r="DG10" s="63">
        <v>3.6805555555555557E-2</v>
      </c>
      <c r="DH10" s="63">
        <v>8.1944444444444445E-2</v>
      </c>
      <c r="DI10" s="63">
        <v>0</v>
      </c>
      <c r="DJ10" s="63">
        <v>0</v>
      </c>
      <c r="DK10" s="63">
        <v>0</v>
      </c>
      <c r="DL10" s="63">
        <v>0.27361111111111108</v>
      </c>
      <c r="DM10" s="63">
        <v>0.31875000000000003</v>
      </c>
      <c r="DN10" s="63">
        <v>0.3520833333333333</v>
      </c>
      <c r="DO10" s="63">
        <v>0.38958333333333334</v>
      </c>
      <c r="DP10" s="63">
        <v>0.43194444444444446</v>
      </c>
      <c r="DQ10" s="63">
        <v>0.47569444444444442</v>
      </c>
      <c r="DR10" s="63">
        <v>0.51666666666666672</v>
      </c>
      <c r="DS10" s="63">
        <v>0.55486111111111114</v>
      </c>
      <c r="DT10" s="63">
        <v>0.59583333333333333</v>
      </c>
      <c r="DU10" s="63">
        <v>0.63750000000000007</v>
      </c>
      <c r="DV10" s="63">
        <v>0</v>
      </c>
      <c r="DW10" s="63">
        <v>0</v>
      </c>
      <c r="DX10" s="63">
        <v>0</v>
      </c>
      <c r="DY10" s="63">
        <v>0</v>
      </c>
      <c r="DZ10" s="63">
        <v>0</v>
      </c>
      <c r="EA10" s="63">
        <v>0</v>
      </c>
      <c r="EB10" s="63">
        <v>0</v>
      </c>
      <c r="EC10" s="63">
        <v>0</v>
      </c>
      <c r="ED10" s="63">
        <v>0</v>
      </c>
      <c r="EE10" s="63">
        <v>0</v>
      </c>
      <c r="EF10" s="63">
        <v>0</v>
      </c>
      <c r="EG10" s="63">
        <v>0</v>
      </c>
      <c r="EH10" s="63">
        <v>0</v>
      </c>
      <c r="EI10" s="63">
        <v>0</v>
      </c>
      <c r="EJ10" s="63">
        <v>0</v>
      </c>
      <c r="EK10" s="63">
        <v>0</v>
      </c>
      <c r="EL10" s="63">
        <v>0</v>
      </c>
      <c r="EO10" s="60"/>
      <c r="EP10" s="61"/>
    </row>
    <row r="11" spans="1:157" x14ac:dyDescent="0.25">
      <c r="B11" s="60" t="s">
        <v>167</v>
      </c>
      <c r="C11" s="60" t="s">
        <v>170</v>
      </c>
      <c r="D11" s="60">
        <v>5</v>
      </c>
      <c r="E11" s="61">
        <v>37</v>
      </c>
      <c r="F11" s="61">
        <v>37</v>
      </c>
      <c r="G11" s="61">
        <v>37</v>
      </c>
      <c r="H11" s="61">
        <v>37</v>
      </c>
      <c r="I11" s="61">
        <v>37</v>
      </c>
      <c r="J11" s="61">
        <v>37</v>
      </c>
      <c r="K11" s="61">
        <v>37</v>
      </c>
      <c r="L11" s="61">
        <v>37</v>
      </c>
      <c r="M11" s="61">
        <v>37</v>
      </c>
      <c r="N11" s="61">
        <v>37</v>
      </c>
      <c r="O11" s="61">
        <v>31.81</v>
      </c>
      <c r="P11" s="61">
        <v>31.81</v>
      </c>
      <c r="Q11" s="61">
        <v>31.81</v>
      </c>
      <c r="R11" s="61">
        <v>31.81</v>
      </c>
      <c r="S11" s="61">
        <v>31.81</v>
      </c>
      <c r="T11" s="61">
        <v>31.81</v>
      </c>
      <c r="U11" s="61">
        <v>31.81</v>
      </c>
      <c r="V11" s="61">
        <v>37.5</v>
      </c>
      <c r="W11" s="61">
        <v>37.5</v>
      </c>
      <c r="X11" s="61">
        <v>37.5</v>
      </c>
      <c r="Y11" s="61">
        <v>37.5</v>
      </c>
      <c r="Z11" s="61">
        <v>37.5</v>
      </c>
      <c r="AA11" s="61">
        <v>37.5</v>
      </c>
      <c r="AB11" s="61">
        <v>37.5</v>
      </c>
      <c r="AC11" s="61">
        <v>37.5</v>
      </c>
      <c r="AD11" s="61">
        <v>37.5</v>
      </c>
      <c r="AE11" s="61">
        <v>37.5</v>
      </c>
      <c r="AF11" s="61">
        <v>37.5</v>
      </c>
      <c r="AG11" s="61">
        <v>41.46</v>
      </c>
      <c r="AH11" s="61">
        <v>41.46</v>
      </c>
      <c r="AI11" s="61">
        <v>41.46</v>
      </c>
      <c r="AJ11" s="61">
        <v>41.46</v>
      </c>
      <c r="AK11" s="61">
        <v>41.46</v>
      </c>
      <c r="AL11" s="61">
        <v>41.46</v>
      </c>
      <c r="AM11" s="61">
        <v>41.46</v>
      </c>
      <c r="AN11" s="61">
        <v>41.46</v>
      </c>
      <c r="AO11" s="61">
        <v>41.46</v>
      </c>
      <c r="AP11" s="61">
        <v>41.46</v>
      </c>
      <c r="AQ11" s="61">
        <v>41.46</v>
      </c>
      <c r="AR11" s="61">
        <v>41.46</v>
      </c>
      <c r="AS11" s="61">
        <v>37.299999999999997</v>
      </c>
      <c r="AT11" s="61">
        <v>37.299999999999997</v>
      </c>
      <c r="AU11" s="61">
        <v>37.299999999999997</v>
      </c>
      <c r="AV11" s="61">
        <v>37.299999999999997</v>
      </c>
      <c r="AW11" s="61">
        <v>37.299999999999997</v>
      </c>
      <c r="AX11" s="61">
        <v>37.299999999999997</v>
      </c>
      <c r="AY11" s="61">
        <v>37.299999999999997</v>
      </c>
      <c r="AZ11" s="61">
        <v>37.299999999999997</v>
      </c>
      <c r="BA11" s="61">
        <v>37.299999999999997</v>
      </c>
      <c r="BB11" s="61">
        <v>37.299999999999997</v>
      </c>
      <c r="BC11" s="61">
        <v>37</v>
      </c>
      <c r="BD11" s="61">
        <v>37</v>
      </c>
      <c r="BE11" s="61">
        <v>37</v>
      </c>
      <c r="BF11" s="61">
        <v>37</v>
      </c>
      <c r="BG11" s="61">
        <v>37</v>
      </c>
      <c r="BH11" s="61">
        <v>37</v>
      </c>
      <c r="BI11" s="61">
        <v>37</v>
      </c>
      <c r="BJ11" s="61">
        <v>37</v>
      </c>
      <c r="BK11" s="61">
        <v>37</v>
      </c>
      <c r="BL11" s="61">
        <v>37.5</v>
      </c>
      <c r="BM11" s="61">
        <v>37.5</v>
      </c>
      <c r="BN11" s="61">
        <v>37.5</v>
      </c>
      <c r="BO11" s="61">
        <v>37.5</v>
      </c>
      <c r="BP11" s="61">
        <v>37.5</v>
      </c>
      <c r="BQ11" s="61">
        <v>37.5</v>
      </c>
      <c r="BR11" s="61">
        <v>31.81</v>
      </c>
      <c r="BS11" s="61">
        <v>31.81</v>
      </c>
      <c r="BT11" s="61">
        <v>31.81</v>
      </c>
      <c r="BU11" s="61">
        <v>31.81</v>
      </c>
      <c r="BV11" s="61">
        <v>31.81</v>
      </c>
      <c r="BW11" s="61">
        <v>31.81</v>
      </c>
      <c r="BX11" s="61">
        <v>31.81</v>
      </c>
      <c r="BY11" s="61">
        <v>31.81</v>
      </c>
      <c r="BZ11" s="61">
        <v>31.81</v>
      </c>
      <c r="CA11" s="61">
        <v>31.81</v>
      </c>
      <c r="CB11" s="61">
        <v>31.81</v>
      </c>
      <c r="CC11" s="61">
        <v>31.81</v>
      </c>
      <c r="CD11" s="61">
        <v>31.81</v>
      </c>
      <c r="CE11" s="61">
        <v>27.36</v>
      </c>
      <c r="CF11" s="61">
        <v>27.36</v>
      </c>
      <c r="CG11" s="61">
        <v>27.36</v>
      </c>
      <c r="CH11" s="61">
        <v>27.36</v>
      </c>
      <c r="CI11" s="61">
        <v>27.36</v>
      </c>
      <c r="CJ11" s="61">
        <v>27.36</v>
      </c>
      <c r="CK11" s="61">
        <v>27.36</v>
      </c>
      <c r="CL11" s="61">
        <v>27.36</v>
      </c>
      <c r="CM11" s="61">
        <v>27.36</v>
      </c>
      <c r="CN11" s="61">
        <v>27.36</v>
      </c>
      <c r="CO11" s="61">
        <v>27.36</v>
      </c>
      <c r="CP11" s="61">
        <v>27.36</v>
      </c>
      <c r="CQ11" s="61">
        <v>27.36</v>
      </c>
      <c r="CR11" s="61">
        <v>27.36</v>
      </c>
      <c r="CS11" s="61">
        <v>27.36</v>
      </c>
      <c r="CT11" s="61">
        <v>27.36</v>
      </c>
      <c r="CU11" s="61">
        <v>27.36</v>
      </c>
      <c r="CV11" s="61">
        <v>32.270000000000003</v>
      </c>
      <c r="CW11" s="61">
        <v>32.270000000000003</v>
      </c>
      <c r="CX11" s="61">
        <v>32.270000000000003</v>
      </c>
      <c r="CY11" s="61">
        <v>32.270000000000003</v>
      </c>
      <c r="CZ11" s="61">
        <v>32.270000000000003</v>
      </c>
      <c r="DA11" s="61">
        <v>32.270000000000003</v>
      </c>
      <c r="DB11" s="61">
        <v>32.270000000000003</v>
      </c>
      <c r="DC11" s="61">
        <v>32.270000000000003</v>
      </c>
      <c r="DD11" s="61">
        <v>32.270000000000003</v>
      </c>
      <c r="DE11" s="61">
        <v>32.270000000000003</v>
      </c>
      <c r="DF11" s="61">
        <v>32.270000000000003</v>
      </c>
      <c r="DG11" s="61">
        <v>32.270000000000003</v>
      </c>
      <c r="DH11" s="61">
        <v>32.270000000000003</v>
      </c>
      <c r="DI11" s="61">
        <v>32.270000000000003</v>
      </c>
      <c r="DJ11" s="61">
        <v>32.270000000000003</v>
      </c>
      <c r="DK11" s="61">
        <v>32.270000000000003</v>
      </c>
      <c r="DL11" s="61">
        <v>32.270000000000003</v>
      </c>
      <c r="DM11" s="61">
        <v>32.270000000000003</v>
      </c>
      <c r="DN11" s="61">
        <v>32.270000000000003</v>
      </c>
      <c r="DO11" s="61">
        <v>42.06</v>
      </c>
      <c r="DP11" s="61">
        <v>42.06</v>
      </c>
      <c r="DQ11" s="61">
        <v>42.06</v>
      </c>
      <c r="DR11" s="61">
        <v>42.06</v>
      </c>
      <c r="DS11" s="61">
        <v>42.06</v>
      </c>
      <c r="DT11" s="61">
        <v>42.06</v>
      </c>
      <c r="DU11" s="61">
        <v>42.06</v>
      </c>
      <c r="DV11" s="61">
        <v>42.06</v>
      </c>
      <c r="DW11" s="61">
        <v>32.08</v>
      </c>
      <c r="DX11" s="61">
        <v>32.08</v>
      </c>
      <c r="DY11" s="61">
        <v>32.08</v>
      </c>
      <c r="DZ11" s="61">
        <v>32.08</v>
      </c>
      <c r="EA11" s="61">
        <v>32.08</v>
      </c>
      <c r="EB11" s="61">
        <v>32.08</v>
      </c>
      <c r="EC11" s="61">
        <v>32.08</v>
      </c>
      <c r="ED11" s="61" t="e">
        <v>#N/A</v>
      </c>
      <c r="EE11" s="61" t="e">
        <v>#N/A</v>
      </c>
      <c r="EF11" s="61" t="e">
        <v>#N/A</v>
      </c>
      <c r="EG11" s="61" t="e">
        <v>#N/A</v>
      </c>
      <c r="EH11" s="61" t="e">
        <v>#N/A</v>
      </c>
      <c r="EI11" s="61" t="e">
        <v>#N/A</v>
      </c>
      <c r="EJ11" s="61" t="e">
        <v>#N/A</v>
      </c>
      <c r="EK11" s="61" t="e">
        <v>#N/A</v>
      </c>
      <c r="EL11" s="61" t="e">
        <v>#N/A</v>
      </c>
      <c r="EO11" s="60" t="s">
        <v>167</v>
      </c>
      <c r="EP11" s="61">
        <v>37</v>
      </c>
      <c r="EQ11" s="61">
        <v>31.81</v>
      </c>
      <c r="ER11" s="61">
        <v>41.46</v>
      </c>
      <c r="ES11" s="61">
        <v>37.299999999999997</v>
      </c>
      <c r="ET11" s="61">
        <v>37.5</v>
      </c>
      <c r="EU11" s="61">
        <v>27.36</v>
      </c>
      <c r="EV11" s="61">
        <v>32.270000000000003</v>
      </c>
      <c r="EW11" s="61">
        <v>42.06</v>
      </c>
      <c r="EX11" s="61">
        <v>32.08</v>
      </c>
      <c r="EY11" s="61">
        <v>41.82</v>
      </c>
      <c r="EZ11" s="61">
        <v>27.22</v>
      </c>
      <c r="FA11" s="61">
        <v>27.01</v>
      </c>
    </row>
    <row r="12" spans="1:157" x14ac:dyDescent="0.25">
      <c r="B12" s="64" t="s">
        <v>47</v>
      </c>
      <c r="C12" s="64" t="s">
        <v>157</v>
      </c>
      <c r="D12" s="60">
        <v>6</v>
      </c>
      <c r="E12" s="61">
        <v>112.29997810240734</v>
      </c>
      <c r="F12" s="61">
        <v>112.29997810240734</v>
      </c>
      <c r="G12" s="61">
        <v>112.29997810240734</v>
      </c>
      <c r="H12" s="61">
        <v>112.29997810240734</v>
      </c>
      <c r="I12" s="61">
        <v>112.29997810240734</v>
      </c>
      <c r="J12" s="61">
        <v>112.29997810240734</v>
      </c>
      <c r="K12" s="61">
        <v>112.29997810240734</v>
      </c>
      <c r="L12" s="61">
        <v>112.29997810240734</v>
      </c>
      <c r="M12" s="61">
        <v>112.29997810240734</v>
      </c>
      <c r="N12" s="61">
        <v>112.29997810240734</v>
      </c>
      <c r="O12" s="61">
        <v>96.703509102407338</v>
      </c>
      <c r="P12" s="61">
        <v>96.703509102407338</v>
      </c>
      <c r="Q12" s="61">
        <v>96.703509102407338</v>
      </c>
      <c r="R12" s="61">
        <v>96.703509102407338</v>
      </c>
      <c r="S12" s="61">
        <v>96.703509102407338</v>
      </c>
      <c r="T12" s="61">
        <v>96.703509102407338</v>
      </c>
      <c r="U12" s="61">
        <v>96.703509102407338</v>
      </c>
      <c r="V12" s="61">
        <v>113.80252810240735</v>
      </c>
      <c r="W12" s="61">
        <v>113.80252810240735</v>
      </c>
      <c r="X12" s="61">
        <v>113.80252810240735</v>
      </c>
      <c r="Y12" s="61">
        <v>113.80252810240735</v>
      </c>
      <c r="Z12" s="61">
        <v>113.80252810240735</v>
      </c>
      <c r="AA12" s="61">
        <v>113.80252810240735</v>
      </c>
      <c r="AB12" s="61">
        <v>113.80252810240735</v>
      </c>
      <c r="AC12" s="61">
        <v>113.80252810240735</v>
      </c>
      <c r="AD12" s="61">
        <v>113.80252810240735</v>
      </c>
      <c r="AE12" s="61">
        <v>113.80252810240735</v>
      </c>
      <c r="AF12" s="61">
        <v>113.80252810240735</v>
      </c>
      <c r="AG12" s="61">
        <v>125.70272410240734</v>
      </c>
      <c r="AH12" s="61">
        <v>125.70272410240734</v>
      </c>
      <c r="AI12" s="61">
        <v>125.70272410240734</v>
      </c>
      <c r="AJ12" s="61">
        <v>125.70272410240734</v>
      </c>
      <c r="AK12" s="61">
        <v>125.70272410240734</v>
      </c>
      <c r="AL12" s="61">
        <v>125.70272410240734</v>
      </c>
      <c r="AM12" s="61">
        <v>125.70272410240734</v>
      </c>
      <c r="AN12" s="61">
        <v>125.70272410240734</v>
      </c>
      <c r="AO12" s="61">
        <v>125.70272410240734</v>
      </c>
      <c r="AP12" s="61">
        <v>125.70272410240734</v>
      </c>
      <c r="AQ12" s="61">
        <v>125.70272410240734</v>
      </c>
      <c r="AR12" s="61">
        <v>125.70272410240734</v>
      </c>
      <c r="AS12" s="61">
        <v>113.20150810240733</v>
      </c>
      <c r="AT12" s="61">
        <v>113.20150810240733</v>
      </c>
      <c r="AU12" s="61">
        <v>113.20150810240733</v>
      </c>
      <c r="AV12" s="61">
        <v>113.20150810240733</v>
      </c>
      <c r="AW12" s="61">
        <v>113.20150810240733</v>
      </c>
      <c r="AX12" s="61">
        <v>113.20150810240733</v>
      </c>
      <c r="AY12" s="61">
        <v>113.20150810240733</v>
      </c>
      <c r="AZ12" s="61">
        <v>113.20150810240733</v>
      </c>
      <c r="BA12" s="61">
        <v>113.20150810240733</v>
      </c>
      <c r="BB12" s="61">
        <v>113.20150810240733</v>
      </c>
      <c r="BC12" s="61">
        <v>112.29997810240734</v>
      </c>
      <c r="BD12" s="61">
        <v>112.29997810240734</v>
      </c>
      <c r="BE12" s="61">
        <v>112.29997810240734</v>
      </c>
      <c r="BF12" s="61">
        <v>112.29997810240734</v>
      </c>
      <c r="BG12" s="61">
        <v>112.29997810240734</v>
      </c>
      <c r="BH12" s="61">
        <v>112.29997810240734</v>
      </c>
      <c r="BI12" s="61">
        <v>112.29997810240734</v>
      </c>
      <c r="BJ12" s="61">
        <v>112.29997810240734</v>
      </c>
      <c r="BK12" s="61">
        <v>112.29997810240734</v>
      </c>
      <c r="BL12" s="61">
        <v>113.80252810240735</v>
      </c>
      <c r="BM12" s="61">
        <v>113.80252810240735</v>
      </c>
      <c r="BN12" s="61">
        <v>113.80252810240735</v>
      </c>
      <c r="BO12" s="61">
        <v>113.80252810240735</v>
      </c>
      <c r="BP12" s="61">
        <v>113.80252810240735</v>
      </c>
      <c r="BQ12" s="61">
        <v>113.80252810240735</v>
      </c>
      <c r="BR12" s="61">
        <v>96.703509102407338</v>
      </c>
      <c r="BS12" s="61">
        <v>96.703509102407338</v>
      </c>
      <c r="BT12" s="61">
        <v>96.703509102407338</v>
      </c>
      <c r="BU12" s="61">
        <v>96.703509102407338</v>
      </c>
      <c r="BV12" s="61">
        <v>96.703509102407338</v>
      </c>
      <c r="BW12" s="61">
        <v>96.703509102407338</v>
      </c>
      <c r="BX12" s="61">
        <v>96.703509102407338</v>
      </c>
      <c r="BY12" s="61">
        <v>96.703509102407338</v>
      </c>
      <c r="BZ12" s="61">
        <v>96.703509102407338</v>
      </c>
      <c r="CA12" s="61">
        <v>96.703509102407338</v>
      </c>
      <c r="CB12" s="61">
        <v>96.703509102407338</v>
      </c>
      <c r="CC12" s="61">
        <v>96.703509102407338</v>
      </c>
      <c r="CD12" s="61">
        <v>96.703509102407338</v>
      </c>
      <c r="CE12" s="61">
        <v>83.330814102407345</v>
      </c>
      <c r="CF12" s="61">
        <v>83.330814102407345</v>
      </c>
      <c r="CG12" s="61">
        <v>83.330814102407345</v>
      </c>
      <c r="CH12" s="61">
        <v>83.330814102407345</v>
      </c>
      <c r="CI12" s="61">
        <v>83.330814102407345</v>
      </c>
      <c r="CJ12" s="61">
        <v>83.330814102407345</v>
      </c>
      <c r="CK12" s="61">
        <v>83.330814102407345</v>
      </c>
      <c r="CL12" s="61">
        <v>83.330814102407345</v>
      </c>
      <c r="CM12" s="61">
        <v>83.330814102407345</v>
      </c>
      <c r="CN12" s="61">
        <v>83.330814102407345</v>
      </c>
      <c r="CO12" s="61">
        <v>83.330814102407345</v>
      </c>
      <c r="CP12" s="61">
        <v>83.330814102407345</v>
      </c>
      <c r="CQ12" s="61">
        <v>83.330814102407345</v>
      </c>
      <c r="CR12" s="61">
        <v>83.330814102407345</v>
      </c>
      <c r="CS12" s="61">
        <v>83.330814102407345</v>
      </c>
      <c r="CT12" s="61">
        <v>83.330814102407345</v>
      </c>
      <c r="CU12" s="61">
        <v>83.330814102407345</v>
      </c>
      <c r="CV12" s="61">
        <v>98.085855102407351</v>
      </c>
      <c r="CW12" s="61">
        <v>98.085855102407351</v>
      </c>
      <c r="CX12" s="61">
        <v>98.085855102407351</v>
      </c>
      <c r="CY12" s="61">
        <v>98.085855102407351</v>
      </c>
      <c r="CZ12" s="61">
        <v>98.085855102407351</v>
      </c>
      <c r="DA12" s="61">
        <v>98.085855102407351</v>
      </c>
      <c r="DB12" s="61">
        <v>98.085855102407351</v>
      </c>
      <c r="DC12" s="61">
        <v>98.085855102407351</v>
      </c>
      <c r="DD12" s="61">
        <v>98.085855102407351</v>
      </c>
      <c r="DE12" s="61">
        <v>98.085855102407351</v>
      </c>
      <c r="DF12" s="61">
        <v>98.085855102407351</v>
      </c>
      <c r="DG12" s="61">
        <v>98.085855102407351</v>
      </c>
      <c r="DH12" s="61">
        <v>98.085855102407351</v>
      </c>
      <c r="DI12" s="61">
        <v>98.085855102407351</v>
      </c>
      <c r="DJ12" s="61">
        <v>98.085855102407351</v>
      </c>
      <c r="DK12" s="61">
        <v>98.085855102407351</v>
      </c>
      <c r="DL12" s="61">
        <v>98.085855102407351</v>
      </c>
      <c r="DM12" s="61">
        <v>98.085855102407351</v>
      </c>
      <c r="DN12" s="61">
        <v>98.085855102407351</v>
      </c>
      <c r="DO12" s="61">
        <v>127.50578410240735</v>
      </c>
      <c r="DP12" s="61">
        <v>127.50578410240735</v>
      </c>
      <c r="DQ12" s="61">
        <v>127.50578410240735</v>
      </c>
      <c r="DR12" s="61">
        <v>127.50578410240735</v>
      </c>
      <c r="DS12" s="61">
        <v>127.50578410240735</v>
      </c>
      <c r="DT12" s="61">
        <v>127.50578410240735</v>
      </c>
      <c r="DU12" s="61">
        <v>127.50578410240735</v>
      </c>
      <c r="DV12" s="61">
        <v>127.50578410240735</v>
      </c>
      <c r="DW12" s="61">
        <v>97.514886102407331</v>
      </c>
      <c r="DX12" s="61">
        <v>97.514886102407331</v>
      </c>
      <c r="DY12" s="61">
        <v>97.514886102407331</v>
      </c>
      <c r="DZ12" s="61">
        <v>97.514886102407331</v>
      </c>
      <c r="EA12" s="61">
        <v>97.514886102407331</v>
      </c>
      <c r="EB12" s="61">
        <v>97.514886102407331</v>
      </c>
      <c r="EC12" s="61">
        <v>97.514886102407331</v>
      </c>
      <c r="ED12" s="61" t="e">
        <v>#N/A</v>
      </c>
      <c r="EE12" s="61" t="e">
        <v>#N/A</v>
      </c>
      <c r="EF12" s="61" t="e">
        <v>#N/A</v>
      </c>
      <c r="EG12" s="61" t="e">
        <v>#N/A</v>
      </c>
      <c r="EH12" s="61" t="e">
        <v>#N/A</v>
      </c>
      <c r="EI12" s="61" t="e">
        <v>#N/A</v>
      </c>
      <c r="EJ12" s="61" t="e">
        <v>#N/A</v>
      </c>
      <c r="EK12" s="61" t="e">
        <v>#N/A</v>
      </c>
      <c r="EL12" s="61" t="e">
        <v>#N/A</v>
      </c>
      <c r="EO12" s="64" t="s">
        <v>47</v>
      </c>
      <c r="EP12" s="61">
        <v>112.29997810240734</v>
      </c>
      <c r="EQ12" s="61">
        <v>96.703509102407338</v>
      </c>
      <c r="ER12" s="61">
        <v>125.70272410240734</v>
      </c>
      <c r="ES12" s="61">
        <v>113.20150810240733</v>
      </c>
      <c r="ET12" s="61">
        <v>113.80252810240735</v>
      </c>
      <c r="EU12" s="61">
        <v>83.330814102407345</v>
      </c>
      <c r="EV12" s="61">
        <v>98.085855102407351</v>
      </c>
      <c r="EW12" s="61">
        <v>127.50578410240735</v>
      </c>
      <c r="EX12" s="61">
        <v>97.514886102407331</v>
      </c>
      <c r="EY12" s="61">
        <v>126.78456010240734</v>
      </c>
      <c r="EZ12" s="61">
        <v>82.910100102407341</v>
      </c>
      <c r="FA12" s="61">
        <v>82.27902910240735</v>
      </c>
    </row>
    <row r="13" spans="1:157" x14ac:dyDescent="0.25">
      <c r="B13" s="64" t="s">
        <v>168</v>
      </c>
      <c r="C13" s="64" t="s">
        <v>104</v>
      </c>
      <c r="D13" s="60">
        <v>9</v>
      </c>
      <c r="E13" s="50">
        <v>0.01</v>
      </c>
      <c r="F13" s="50">
        <v>0.01</v>
      </c>
      <c r="G13" s="50">
        <v>0.01</v>
      </c>
      <c r="H13" s="50">
        <v>0.01</v>
      </c>
      <c r="I13" s="50">
        <v>0.01</v>
      </c>
      <c r="J13" s="50">
        <v>0.01</v>
      </c>
      <c r="K13" s="50">
        <v>0.01</v>
      </c>
      <c r="L13" s="50">
        <v>0.01</v>
      </c>
      <c r="M13" s="50">
        <v>0.01</v>
      </c>
      <c r="N13" s="50">
        <v>0.01</v>
      </c>
      <c r="O13" s="50">
        <v>8.6099999999999996E-3</v>
      </c>
      <c r="P13" s="50">
        <v>8.6099999999999996E-3</v>
      </c>
      <c r="Q13" s="50">
        <v>8.6099999999999996E-3</v>
      </c>
      <c r="R13" s="50">
        <v>8.6099999999999996E-3</v>
      </c>
      <c r="S13" s="50">
        <v>8.6099999999999996E-3</v>
      </c>
      <c r="T13" s="50">
        <v>8.6099999999999996E-3</v>
      </c>
      <c r="U13" s="50">
        <v>8.6099999999999996E-3</v>
      </c>
      <c r="V13" s="50">
        <v>5.94E-3</v>
      </c>
      <c r="W13" s="50">
        <v>5.94E-3</v>
      </c>
      <c r="X13" s="50">
        <v>5.94E-3</v>
      </c>
      <c r="Y13" s="50">
        <v>5.94E-3</v>
      </c>
      <c r="Z13" s="50">
        <v>5.94E-3</v>
      </c>
      <c r="AA13" s="50">
        <v>5.94E-3</v>
      </c>
      <c r="AB13" s="50">
        <v>5.94E-3</v>
      </c>
      <c r="AC13" s="50">
        <v>5.94E-3</v>
      </c>
      <c r="AD13" s="50">
        <v>5.94E-3</v>
      </c>
      <c r="AE13" s="50">
        <v>5.94E-3</v>
      </c>
      <c r="AF13" s="50">
        <v>5.94E-3</v>
      </c>
      <c r="AG13" s="50">
        <v>1.119E-2</v>
      </c>
      <c r="AH13" s="50">
        <v>1.119E-2</v>
      </c>
      <c r="AI13" s="50">
        <v>1.119E-2</v>
      </c>
      <c r="AJ13" s="50">
        <v>1.119E-2</v>
      </c>
      <c r="AK13" s="50">
        <v>1.119E-2</v>
      </c>
      <c r="AL13" s="50">
        <v>1.119E-2</v>
      </c>
      <c r="AM13" s="50">
        <v>1.119E-2</v>
      </c>
      <c r="AN13" s="50">
        <v>1.119E-2</v>
      </c>
      <c r="AO13" s="50">
        <v>1.119E-2</v>
      </c>
      <c r="AP13" s="50">
        <v>1.119E-2</v>
      </c>
      <c r="AQ13" s="50">
        <v>1.119E-2</v>
      </c>
      <c r="AR13" s="50">
        <v>1.119E-2</v>
      </c>
      <c r="AS13" s="50">
        <v>7.6800000000000002E-3</v>
      </c>
      <c r="AT13" s="50">
        <v>7.6800000000000002E-3</v>
      </c>
      <c r="AU13" s="50">
        <v>7.6800000000000002E-3</v>
      </c>
      <c r="AV13" s="50">
        <v>7.6800000000000002E-3</v>
      </c>
      <c r="AW13" s="50">
        <v>7.6800000000000002E-3</v>
      </c>
      <c r="AX13" s="50">
        <v>7.6800000000000002E-3</v>
      </c>
      <c r="AY13" s="50">
        <v>7.6800000000000002E-3</v>
      </c>
      <c r="AZ13" s="50">
        <v>7.6800000000000002E-3</v>
      </c>
      <c r="BA13" s="50">
        <v>7.6800000000000002E-3</v>
      </c>
      <c r="BB13" s="50">
        <v>7.6800000000000002E-3</v>
      </c>
      <c r="BC13" s="50">
        <v>0.01</v>
      </c>
      <c r="BD13" s="50">
        <v>0.01</v>
      </c>
      <c r="BE13" s="50">
        <v>0.01</v>
      </c>
      <c r="BF13" s="50">
        <v>0.01</v>
      </c>
      <c r="BG13" s="50">
        <v>0.01</v>
      </c>
      <c r="BH13" s="50">
        <v>0.01</v>
      </c>
      <c r="BI13" s="50">
        <v>0.01</v>
      </c>
      <c r="BJ13" s="50">
        <v>0.01</v>
      </c>
      <c r="BK13" s="50">
        <v>0.01</v>
      </c>
      <c r="BL13" s="50">
        <v>5.94E-3</v>
      </c>
      <c r="BM13" s="50">
        <v>5.94E-3</v>
      </c>
      <c r="BN13" s="50">
        <v>5.94E-3</v>
      </c>
      <c r="BO13" s="50">
        <v>5.94E-3</v>
      </c>
      <c r="BP13" s="50">
        <v>5.94E-3</v>
      </c>
      <c r="BQ13" s="50">
        <v>5.94E-3</v>
      </c>
      <c r="BR13" s="50">
        <v>8.6099999999999996E-3</v>
      </c>
      <c r="BS13" s="50">
        <v>8.6099999999999996E-3</v>
      </c>
      <c r="BT13" s="50">
        <v>8.6099999999999996E-3</v>
      </c>
      <c r="BU13" s="50">
        <v>8.6099999999999996E-3</v>
      </c>
      <c r="BV13" s="50">
        <v>8.6099999999999996E-3</v>
      </c>
      <c r="BW13" s="50">
        <v>8.6099999999999996E-3</v>
      </c>
      <c r="BX13" s="50">
        <v>8.6099999999999996E-3</v>
      </c>
      <c r="BY13" s="50">
        <v>8.6099999999999996E-3</v>
      </c>
      <c r="BZ13" s="50">
        <v>8.6099999999999996E-3</v>
      </c>
      <c r="CA13" s="50">
        <v>8.6099999999999996E-3</v>
      </c>
      <c r="CB13" s="50">
        <v>8.6099999999999996E-3</v>
      </c>
      <c r="CC13" s="50">
        <v>8.6099999999999996E-3</v>
      </c>
      <c r="CD13" s="50">
        <v>8.6099999999999996E-3</v>
      </c>
      <c r="CE13" s="50">
        <v>4.3499999999999997E-3</v>
      </c>
      <c r="CF13" s="50">
        <v>4.3499999999999997E-3</v>
      </c>
      <c r="CG13" s="50">
        <v>4.3499999999999997E-3</v>
      </c>
      <c r="CH13" s="50">
        <v>4.3499999999999997E-3</v>
      </c>
      <c r="CI13" s="50">
        <v>4.3499999999999997E-3</v>
      </c>
      <c r="CJ13" s="50">
        <v>4.3499999999999997E-3</v>
      </c>
      <c r="CK13" s="50">
        <v>4.3499999999999997E-3</v>
      </c>
      <c r="CL13" s="50">
        <v>4.3499999999999997E-3</v>
      </c>
      <c r="CM13" s="50">
        <v>4.3499999999999997E-3</v>
      </c>
      <c r="CN13" s="50">
        <v>4.3499999999999997E-3</v>
      </c>
      <c r="CO13" s="50">
        <v>4.3499999999999997E-3</v>
      </c>
      <c r="CP13" s="50">
        <v>4.3499999999999997E-3</v>
      </c>
      <c r="CQ13" s="50">
        <v>4.3499999999999997E-3</v>
      </c>
      <c r="CR13" s="50">
        <v>4.3499999999999997E-3</v>
      </c>
      <c r="CS13" s="50">
        <v>4.3499999999999997E-3</v>
      </c>
      <c r="CT13" s="50">
        <v>4.3499999999999997E-3</v>
      </c>
      <c r="CU13" s="50">
        <v>4.3499999999999997E-3</v>
      </c>
      <c r="CV13" s="50">
        <v>5.11E-3</v>
      </c>
      <c r="CW13" s="50">
        <v>5.11E-3</v>
      </c>
      <c r="CX13" s="50">
        <v>5.11E-3</v>
      </c>
      <c r="CY13" s="50">
        <v>5.11E-3</v>
      </c>
      <c r="CZ13" s="50">
        <v>5.11E-3</v>
      </c>
      <c r="DA13" s="50">
        <v>5.11E-3</v>
      </c>
      <c r="DB13" s="50">
        <v>5.11E-3</v>
      </c>
      <c r="DC13" s="50">
        <v>5.11E-3</v>
      </c>
      <c r="DD13" s="50">
        <v>5.11E-3</v>
      </c>
      <c r="DE13" s="50">
        <v>5.11E-3</v>
      </c>
      <c r="DF13" s="50">
        <v>5.11E-3</v>
      </c>
      <c r="DG13" s="50">
        <v>5.11E-3</v>
      </c>
      <c r="DH13" s="50">
        <v>5.11E-3</v>
      </c>
      <c r="DI13" s="50">
        <v>5.11E-3</v>
      </c>
      <c r="DJ13" s="50">
        <v>5.11E-3</v>
      </c>
      <c r="DK13" s="50">
        <v>5.11E-3</v>
      </c>
      <c r="DL13" s="50">
        <v>5.11E-3</v>
      </c>
      <c r="DM13" s="50">
        <v>5.11E-3</v>
      </c>
      <c r="DN13" s="50">
        <v>5.11E-3</v>
      </c>
      <c r="DO13" s="50">
        <v>6.6499999999999997E-3</v>
      </c>
      <c r="DP13" s="50">
        <v>6.6499999999999997E-3</v>
      </c>
      <c r="DQ13" s="50">
        <v>6.6499999999999997E-3</v>
      </c>
      <c r="DR13" s="50">
        <v>6.6499999999999997E-3</v>
      </c>
      <c r="DS13" s="50">
        <v>6.6499999999999997E-3</v>
      </c>
      <c r="DT13" s="50">
        <v>6.6499999999999997E-3</v>
      </c>
      <c r="DU13" s="50">
        <v>6.6499999999999997E-3</v>
      </c>
      <c r="DV13" s="50">
        <v>6.6499999999999997E-3</v>
      </c>
      <c r="DW13" s="50">
        <v>6.6E-3</v>
      </c>
      <c r="DX13" s="50">
        <v>6.6E-3</v>
      </c>
      <c r="DY13" s="50">
        <v>6.6E-3</v>
      </c>
      <c r="DZ13" s="50">
        <v>6.6E-3</v>
      </c>
      <c r="EA13" s="50">
        <v>6.6E-3</v>
      </c>
      <c r="EB13" s="50">
        <v>6.6E-3</v>
      </c>
      <c r="EC13" s="50">
        <v>6.6E-3</v>
      </c>
      <c r="ED13" s="50" t="e">
        <v>#N/A</v>
      </c>
      <c r="EE13" s="50" t="e">
        <v>#N/A</v>
      </c>
      <c r="EF13" s="50" t="e">
        <v>#N/A</v>
      </c>
      <c r="EG13" s="50" t="e">
        <v>#N/A</v>
      </c>
      <c r="EH13" s="50" t="e">
        <v>#N/A</v>
      </c>
      <c r="EI13" s="50" t="e">
        <v>#N/A</v>
      </c>
      <c r="EJ13" s="50" t="e">
        <v>#N/A</v>
      </c>
      <c r="EK13" s="50" t="e">
        <v>#N/A</v>
      </c>
      <c r="EL13" s="50" t="e">
        <v>#N/A</v>
      </c>
      <c r="EO13" s="64" t="s">
        <v>168</v>
      </c>
      <c r="EP13" s="50">
        <v>0.01</v>
      </c>
      <c r="EQ13" s="50">
        <v>8.6099999999999996E-3</v>
      </c>
      <c r="ER13" s="50">
        <v>1.119E-2</v>
      </c>
      <c r="ES13" s="50">
        <v>7.6800000000000002E-3</v>
      </c>
      <c r="ET13" s="50">
        <v>5.94E-3</v>
      </c>
      <c r="EU13" s="50">
        <v>4.3499999999999997E-3</v>
      </c>
      <c r="EV13" s="50">
        <v>5.11E-3</v>
      </c>
      <c r="EW13" s="50">
        <v>6.6499999999999997E-3</v>
      </c>
      <c r="EX13" s="50">
        <v>6.6E-3</v>
      </c>
      <c r="EY13" s="50">
        <v>8.5800000000000008E-3</v>
      </c>
      <c r="EZ13" s="50">
        <v>5.6100000000000004E-3</v>
      </c>
      <c r="FA13" s="50">
        <v>7.3400000000000002E-3</v>
      </c>
    </row>
    <row r="14" spans="1:157" x14ac:dyDescent="0.25">
      <c r="B14" s="64" t="s">
        <v>48</v>
      </c>
      <c r="C14" s="64" t="s">
        <v>157</v>
      </c>
      <c r="D14" s="60">
        <v>10</v>
      </c>
      <c r="E14" s="46">
        <v>3.8306</v>
      </c>
      <c r="F14" s="46">
        <v>3.8306</v>
      </c>
      <c r="G14" s="46">
        <v>3.8306</v>
      </c>
      <c r="H14" s="46">
        <v>3.8306</v>
      </c>
      <c r="I14" s="46">
        <v>3.8306</v>
      </c>
      <c r="J14" s="46">
        <v>3.8306</v>
      </c>
      <c r="K14" s="46">
        <v>3.8306</v>
      </c>
      <c r="L14" s="46">
        <v>3.8306</v>
      </c>
      <c r="M14" s="46">
        <v>3.8306</v>
      </c>
      <c r="N14" s="46">
        <v>3.8306</v>
      </c>
      <c r="O14" s="46">
        <v>3.2981465999999999</v>
      </c>
      <c r="P14" s="46">
        <v>3.2981465999999999</v>
      </c>
      <c r="Q14" s="46">
        <v>3.2981465999999999</v>
      </c>
      <c r="R14" s="46">
        <v>3.2981465999999999</v>
      </c>
      <c r="S14" s="46">
        <v>3.2981465999999999</v>
      </c>
      <c r="T14" s="46">
        <v>3.2981465999999999</v>
      </c>
      <c r="U14" s="46">
        <v>3.2981465999999999</v>
      </c>
      <c r="V14" s="46">
        <v>2.2753763999999999</v>
      </c>
      <c r="W14" s="46">
        <v>2.2753763999999999</v>
      </c>
      <c r="X14" s="46">
        <v>2.2753763999999999</v>
      </c>
      <c r="Y14" s="46">
        <v>2.2753763999999999</v>
      </c>
      <c r="Z14" s="46">
        <v>2.2753763999999999</v>
      </c>
      <c r="AA14" s="46">
        <v>2.2753763999999999</v>
      </c>
      <c r="AB14" s="46">
        <v>2.2753763999999999</v>
      </c>
      <c r="AC14" s="46">
        <v>2.2753763999999999</v>
      </c>
      <c r="AD14" s="46">
        <v>2.2753763999999999</v>
      </c>
      <c r="AE14" s="46">
        <v>2.2753763999999999</v>
      </c>
      <c r="AF14" s="46">
        <v>2.2753763999999999</v>
      </c>
      <c r="AG14" s="46">
        <v>4.2864414000000002</v>
      </c>
      <c r="AH14" s="46">
        <v>4.2864414000000002</v>
      </c>
      <c r="AI14" s="46">
        <v>4.2864414000000002</v>
      </c>
      <c r="AJ14" s="46">
        <v>4.2864414000000002</v>
      </c>
      <c r="AK14" s="46">
        <v>4.2864414000000002</v>
      </c>
      <c r="AL14" s="46">
        <v>4.2864414000000002</v>
      </c>
      <c r="AM14" s="46">
        <v>4.2864414000000002</v>
      </c>
      <c r="AN14" s="46">
        <v>4.2864414000000002</v>
      </c>
      <c r="AO14" s="46">
        <v>4.2864414000000002</v>
      </c>
      <c r="AP14" s="46">
        <v>4.2864414000000002</v>
      </c>
      <c r="AQ14" s="46">
        <v>4.2864414000000002</v>
      </c>
      <c r="AR14" s="46">
        <v>4.2864414000000002</v>
      </c>
      <c r="AS14" s="46">
        <v>2.9419008</v>
      </c>
      <c r="AT14" s="46">
        <v>2.9419008</v>
      </c>
      <c r="AU14" s="46">
        <v>2.9419008</v>
      </c>
      <c r="AV14" s="46">
        <v>2.9419008</v>
      </c>
      <c r="AW14" s="46">
        <v>2.9419008</v>
      </c>
      <c r="AX14" s="46">
        <v>2.9419008</v>
      </c>
      <c r="AY14" s="46">
        <v>2.9419008</v>
      </c>
      <c r="AZ14" s="46">
        <v>2.9419008</v>
      </c>
      <c r="BA14" s="46">
        <v>2.9419008</v>
      </c>
      <c r="BB14" s="46">
        <v>2.9419008</v>
      </c>
      <c r="BC14" s="46">
        <v>3.8306</v>
      </c>
      <c r="BD14" s="46">
        <v>3.8306</v>
      </c>
      <c r="BE14" s="46">
        <v>3.8306</v>
      </c>
      <c r="BF14" s="46">
        <v>3.8306</v>
      </c>
      <c r="BG14" s="46">
        <v>3.8306</v>
      </c>
      <c r="BH14" s="46">
        <v>3.8306</v>
      </c>
      <c r="BI14" s="46">
        <v>3.8306</v>
      </c>
      <c r="BJ14" s="46">
        <v>3.8306</v>
      </c>
      <c r="BK14" s="46">
        <v>3.8306</v>
      </c>
      <c r="BL14" s="46">
        <v>2.2753763999999999</v>
      </c>
      <c r="BM14" s="46">
        <v>2.2753763999999999</v>
      </c>
      <c r="BN14" s="46">
        <v>2.2753763999999999</v>
      </c>
      <c r="BO14" s="46">
        <v>2.2753763999999999</v>
      </c>
      <c r="BP14" s="46">
        <v>2.2753763999999999</v>
      </c>
      <c r="BQ14" s="46">
        <v>2.2753763999999999</v>
      </c>
      <c r="BR14" s="46">
        <v>3.2981465999999999</v>
      </c>
      <c r="BS14" s="46">
        <v>3.2981465999999999</v>
      </c>
      <c r="BT14" s="46">
        <v>3.2981465999999999</v>
      </c>
      <c r="BU14" s="46">
        <v>3.2981465999999999</v>
      </c>
      <c r="BV14" s="46">
        <v>3.2981465999999999</v>
      </c>
      <c r="BW14" s="46">
        <v>3.2981465999999999</v>
      </c>
      <c r="BX14" s="46">
        <v>3.2981465999999999</v>
      </c>
      <c r="BY14" s="46">
        <v>3.2981465999999999</v>
      </c>
      <c r="BZ14" s="46">
        <v>3.2981465999999999</v>
      </c>
      <c r="CA14" s="46">
        <v>3.2981465999999999</v>
      </c>
      <c r="CB14" s="46">
        <v>3.2981465999999999</v>
      </c>
      <c r="CC14" s="46">
        <v>3.2981465999999999</v>
      </c>
      <c r="CD14" s="46">
        <v>3.2981465999999999</v>
      </c>
      <c r="CE14" s="46">
        <v>1.6663109999999999</v>
      </c>
      <c r="CF14" s="46">
        <v>1.6663109999999999</v>
      </c>
      <c r="CG14" s="46">
        <v>1.6663109999999999</v>
      </c>
      <c r="CH14" s="46">
        <v>1.6663109999999999</v>
      </c>
      <c r="CI14" s="46">
        <v>1.6663109999999999</v>
      </c>
      <c r="CJ14" s="46">
        <v>1.6663109999999999</v>
      </c>
      <c r="CK14" s="46">
        <v>1.6663109999999999</v>
      </c>
      <c r="CL14" s="46">
        <v>1.6663109999999999</v>
      </c>
      <c r="CM14" s="46">
        <v>1.6663109999999999</v>
      </c>
      <c r="CN14" s="46">
        <v>1.6663109999999999</v>
      </c>
      <c r="CO14" s="46">
        <v>1.6663109999999999</v>
      </c>
      <c r="CP14" s="46">
        <v>1.6663109999999999</v>
      </c>
      <c r="CQ14" s="46">
        <v>1.6663109999999999</v>
      </c>
      <c r="CR14" s="46">
        <v>1.6663109999999999</v>
      </c>
      <c r="CS14" s="46">
        <v>1.6663109999999999</v>
      </c>
      <c r="CT14" s="46">
        <v>1.6663109999999999</v>
      </c>
      <c r="CU14" s="46">
        <v>1.6663109999999999</v>
      </c>
      <c r="CV14" s="46">
        <v>1.9574366000000001</v>
      </c>
      <c r="CW14" s="46">
        <v>1.9574366000000001</v>
      </c>
      <c r="CX14" s="46">
        <v>1.9574366000000001</v>
      </c>
      <c r="CY14" s="46">
        <v>1.9574366000000001</v>
      </c>
      <c r="CZ14" s="46">
        <v>1.9574366000000001</v>
      </c>
      <c r="DA14" s="46">
        <v>1.9574366000000001</v>
      </c>
      <c r="DB14" s="46">
        <v>1.9574366000000001</v>
      </c>
      <c r="DC14" s="46">
        <v>1.9574366000000001</v>
      </c>
      <c r="DD14" s="46">
        <v>1.9574366000000001</v>
      </c>
      <c r="DE14" s="46">
        <v>1.9574366000000001</v>
      </c>
      <c r="DF14" s="46">
        <v>1.9574366000000001</v>
      </c>
      <c r="DG14" s="46">
        <v>1.9574366000000001</v>
      </c>
      <c r="DH14" s="46">
        <v>1.9574366000000001</v>
      </c>
      <c r="DI14" s="46">
        <v>1.9574366000000001</v>
      </c>
      <c r="DJ14" s="46">
        <v>1.9574366000000001</v>
      </c>
      <c r="DK14" s="46">
        <v>1.9574366000000001</v>
      </c>
      <c r="DL14" s="46">
        <v>1.9574366000000001</v>
      </c>
      <c r="DM14" s="46">
        <v>1.9574366000000001</v>
      </c>
      <c r="DN14" s="46">
        <v>1.9574366000000001</v>
      </c>
      <c r="DO14" s="46">
        <v>2.5473490000000001</v>
      </c>
      <c r="DP14" s="46">
        <v>2.5473490000000001</v>
      </c>
      <c r="DQ14" s="46">
        <v>2.5473490000000001</v>
      </c>
      <c r="DR14" s="46">
        <v>2.5473490000000001</v>
      </c>
      <c r="DS14" s="46">
        <v>2.5473490000000001</v>
      </c>
      <c r="DT14" s="46">
        <v>2.5473490000000001</v>
      </c>
      <c r="DU14" s="46">
        <v>2.5473490000000001</v>
      </c>
      <c r="DV14" s="46">
        <v>2.5473490000000001</v>
      </c>
      <c r="DW14" s="46">
        <v>2.5281959999999999</v>
      </c>
      <c r="DX14" s="46">
        <v>2.5281959999999999</v>
      </c>
      <c r="DY14" s="46">
        <v>2.5281959999999999</v>
      </c>
      <c r="DZ14" s="46">
        <v>2.5281959999999999</v>
      </c>
      <c r="EA14" s="46">
        <v>2.5281959999999999</v>
      </c>
      <c r="EB14" s="46">
        <v>2.5281959999999999</v>
      </c>
      <c r="EC14" s="46">
        <v>2.5281959999999999</v>
      </c>
      <c r="ED14" s="46" t="e">
        <v>#N/A</v>
      </c>
      <c r="EE14" s="46" t="e">
        <v>#N/A</v>
      </c>
      <c r="EF14" s="46" t="e">
        <v>#N/A</v>
      </c>
      <c r="EG14" s="46" t="e">
        <v>#N/A</v>
      </c>
      <c r="EH14" s="46" t="e">
        <v>#N/A</v>
      </c>
      <c r="EI14" s="46" t="e">
        <v>#N/A</v>
      </c>
      <c r="EJ14" s="46" t="e">
        <v>#N/A</v>
      </c>
      <c r="EK14" s="46" t="e">
        <v>#N/A</v>
      </c>
      <c r="EL14" s="46" t="e">
        <v>#N/A</v>
      </c>
      <c r="EO14" s="64" t="s">
        <v>48</v>
      </c>
      <c r="EP14" s="46">
        <v>3.8306</v>
      </c>
      <c r="EQ14" s="46">
        <v>3.2981465999999999</v>
      </c>
      <c r="ER14" s="46">
        <v>4.2864414000000002</v>
      </c>
      <c r="ES14" s="46">
        <v>2.9419008</v>
      </c>
      <c r="ET14" s="46">
        <v>2.2753763999999999</v>
      </c>
      <c r="EU14" s="46">
        <v>1.6663109999999999</v>
      </c>
      <c r="EV14" s="46">
        <v>1.9574366000000001</v>
      </c>
      <c r="EW14" s="46">
        <v>2.5473490000000001</v>
      </c>
      <c r="EX14" s="46">
        <v>2.5281959999999999</v>
      </c>
      <c r="EY14" s="46">
        <v>3.2866548000000004</v>
      </c>
      <c r="EZ14" s="46">
        <v>2.1489666000000001</v>
      </c>
      <c r="FA14" s="46">
        <v>2.8116604000000001</v>
      </c>
    </row>
    <row r="15" spans="1:157" x14ac:dyDescent="0.25">
      <c r="B15" s="64" t="s">
        <v>48</v>
      </c>
      <c r="C15" s="64" t="s">
        <v>50</v>
      </c>
      <c r="D15" s="60">
        <v>11</v>
      </c>
      <c r="E15" s="50">
        <v>1.7122781999999998E-4</v>
      </c>
      <c r="F15" s="50">
        <v>1.7122781999999998E-4</v>
      </c>
      <c r="G15" s="50">
        <v>1.7122781999999998E-4</v>
      </c>
      <c r="H15" s="50">
        <v>1.7122781999999998E-4</v>
      </c>
      <c r="I15" s="50">
        <v>1.7122781999999998E-4</v>
      </c>
      <c r="J15" s="50">
        <v>1.7122781999999998E-4</v>
      </c>
      <c r="K15" s="50">
        <v>1.7122781999999998E-4</v>
      </c>
      <c r="L15" s="50">
        <v>1.7122781999999998E-4</v>
      </c>
      <c r="M15" s="50">
        <v>1.7122781999999998E-4</v>
      </c>
      <c r="N15" s="50">
        <v>1.7122781999999998E-4</v>
      </c>
      <c r="O15" s="50">
        <v>1.4742715301999999E-4</v>
      </c>
      <c r="P15" s="50">
        <v>1.4742715301999999E-4</v>
      </c>
      <c r="Q15" s="50">
        <v>1.4742715301999999E-4</v>
      </c>
      <c r="R15" s="50">
        <v>1.4742715301999999E-4</v>
      </c>
      <c r="S15" s="50">
        <v>1.4742715301999999E-4</v>
      </c>
      <c r="T15" s="50">
        <v>1.4742715301999999E-4</v>
      </c>
      <c r="U15" s="50">
        <v>1.4742715301999999E-4</v>
      </c>
      <c r="V15" s="50">
        <v>1.0170932507999999E-4</v>
      </c>
      <c r="W15" s="50">
        <v>1.0170932507999999E-4</v>
      </c>
      <c r="X15" s="50">
        <v>1.0170932507999999E-4</v>
      </c>
      <c r="Y15" s="50">
        <v>1.0170932507999999E-4</v>
      </c>
      <c r="Z15" s="50">
        <v>1.0170932507999999E-4</v>
      </c>
      <c r="AA15" s="50">
        <v>1.0170932507999999E-4</v>
      </c>
      <c r="AB15" s="50">
        <v>1.0170932507999999E-4</v>
      </c>
      <c r="AC15" s="50">
        <v>1.0170932507999999E-4</v>
      </c>
      <c r="AD15" s="50">
        <v>1.0170932507999999E-4</v>
      </c>
      <c r="AE15" s="50">
        <v>1.0170932507999999E-4</v>
      </c>
      <c r="AF15" s="50">
        <v>1.0170932507999999E-4</v>
      </c>
      <c r="AG15" s="50">
        <v>1.9160393057999998E-4</v>
      </c>
      <c r="AH15" s="50">
        <v>1.9160393057999998E-4</v>
      </c>
      <c r="AI15" s="50">
        <v>1.9160393057999998E-4</v>
      </c>
      <c r="AJ15" s="50">
        <v>1.9160393057999998E-4</v>
      </c>
      <c r="AK15" s="50">
        <v>1.9160393057999998E-4</v>
      </c>
      <c r="AL15" s="50">
        <v>1.9160393057999998E-4</v>
      </c>
      <c r="AM15" s="50">
        <v>1.9160393057999998E-4</v>
      </c>
      <c r="AN15" s="50">
        <v>1.9160393057999998E-4</v>
      </c>
      <c r="AO15" s="50">
        <v>1.9160393057999998E-4</v>
      </c>
      <c r="AP15" s="50">
        <v>1.9160393057999998E-4</v>
      </c>
      <c r="AQ15" s="50">
        <v>1.9160393057999998E-4</v>
      </c>
      <c r="AR15" s="50">
        <v>1.9160393057999998E-4</v>
      </c>
      <c r="AS15" s="50">
        <v>1.3150296576E-4</v>
      </c>
      <c r="AT15" s="50">
        <v>1.3150296576E-4</v>
      </c>
      <c r="AU15" s="50">
        <v>1.3150296576E-4</v>
      </c>
      <c r="AV15" s="50">
        <v>1.3150296576E-4</v>
      </c>
      <c r="AW15" s="50">
        <v>1.3150296576E-4</v>
      </c>
      <c r="AX15" s="50">
        <v>1.3150296576E-4</v>
      </c>
      <c r="AY15" s="50">
        <v>1.3150296576E-4</v>
      </c>
      <c r="AZ15" s="50">
        <v>1.3150296576E-4</v>
      </c>
      <c r="BA15" s="50">
        <v>1.3150296576E-4</v>
      </c>
      <c r="BB15" s="50">
        <v>1.3150296576E-4</v>
      </c>
      <c r="BC15" s="50">
        <v>1.7122781999999998E-4</v>
      </c>
      <c r="BD15" s="50">
        <v>1.7122781999999998E-4</v>
      </c>
      <c r="BE15" s="50">
        <v>1.7122781999999998E-4</v>
      </c>
      <c r="BF15" s="50">
        <v>1.7122781999999998E-4</v>
      </c>
      <c r="BG15" s="50">
        <v>1.7122781999999998E-4</v>
      </c>
      <c r="BH15" s="50">
        <v>1.7122781999999998E-4</v>
      </c>
      <c r="BI15" s="50">
        <v>1.7122781999999998E-4</v>
      </c>
      <c r="BJ15" s="50">
        <v>1.7122781999999998E-4</v>
      </c>
      <c r="BK15" s="50">
        <v>1.7122781999999998E-4</v>
      </c>
      <c r="BL15" s="50">
        <v>1.0170932507999999E-4</v>
      </c>
      <c r="BM15" s="50">
        <v>1.0170932507999999E-4</v>
      </c>
      <c r="BN15" s="50">
        <v>1.0170932507999999E-4</v>
      </c>
      <c r="BO15" s="50">
        <v>1.0170932507999999E-4</v>
      </c>
      <c r="BP15" s="50">
        <v>1.0170932507999999E-4</v>
      </c>
      <c r="BQ15" s="50">
        <v>1.0170932507999999E-4</v>
      </c>
      <c r="BR15" s="50">
        <v>1.4742715301999999E-4</v>
      </c>
      <c r="BS15" s="50">
        <v>1.4742715301999999E-4</v>
      </c>
      <c r="BT15" s="50">
        <v>1.4742715301999999E-4</v>
      </c>
      <c r="BU15" s="50">
        <v>1.4742715301999999E-4</v>
      </c>
      <c r="BV15" s="50">
        <v>1.4742715301999999E-4</v>
      </c>
      <c r="BW15" s="50">
        <v>1.4742715301999999E-4</v>
      </c>
      <c r="BX15" s="50">
        <v>1.4742715301999999E-4</v>
      </c>
      <c r="BY15" s="50">
        <v>1.4742715301999999E-4</v>
      </c>
      <c r="BZ15" s="50">
        <v>1.4742715301999999E-4</v>
      </c>
      <c r="CA15" s="50">
        <v>1.4742715301999999E-4</v>
      </c>
      <c r="CB15" s="50">
        <v>1.4742715301999999E-4</v>
      </c>
      <c r="CC15" s="50">
        <v>1.4742715301999999E-4</v>
      </c>
      <c r="CD15" s="50">
        <v>1.4742715301999999E-4</v>
      </c>
      <c r="CE15" s="50">
        <v>7.4484101699999984E-5</v>
      </c>
      <c r="CF15" s="50">
        <v>7.4484101699999984E-5</v>
      </c>
      <c r="CG15" s="50">
        <v>7.4484101699999984E-5</v>
      </c>
      <c r="CH15" s="50">
        <v>7.4484101699999984E-5</v>
      </c>
      <c r="CI15" s="50">
        <v>7.4484101699999984E-5</v>
      </c>
      <c r="CJ15" s="50">
        <v>7.4484101699999984E-5</v>
      </c>
      <c r="CK15" s="50">
        <v>7.4484101699999984E-5</v>
      </c>
      <c r="CL15" s="50">
        <v>7.4484101699999984E-5</v>
      </c>
      <c r="CM15" s="50">
        <v>7.4484101699999984E-5</v>
      </c>
      <c r="CN15" s="50">
        <v>7.4484101699999984E-5</v>
      </c>
      <c r="CO15" s="50">
        <v>7.4484101699999984E-5</v>
      </c>
      <c r="CP15" s="50">
        <v>7.4484101699999984E-5</v>
      </c>
      <c r="CQ15" s="50">
        <v>7.4484101699999984E-5</v>
      </c>
      <c r="CR15" s="50">
        <v>7.4484101699999984E-5</v>
      </c>
      <c r="CS15" s="50">
        <v>7.4484101699999984E-5</v>
      </c>
      <c r="CT15" s="50">
        <v>7.4484101699999984E-5</v>
      </c>
      <c r="CU15" s="50">
        <v>7.4484101699999984E-5</v>
      </c>
      <c r="CV15" s="50">
        <v>8.749741601999999E-5</v>
      </c>
      <c r="CW15" s="50">
        <v>8.749741601999999E-5</v>
      </c>
      <c r="CX15" s="50">
        <v>8.749741601999999E-5</v>
      </c>
      <c r="CY15" s="50">
        <v>8.749741601999999E-5</v>
      </c>
      <c r="CZ15" s="50">
        <v>8.749741601999999E-5</v>
      </c>
      <c r="DA15" s="50">
        <v>8.749741601999999E-5</v>
      </c>
      <c r="DB15" s="50">
        <v>8.749741601999999E-5</v>
      </c>
      <c r="DC15" s="50">
        <v>8.749741601999999E-5</v>
      </c>
      <c r="DD15" s="50">
        <v>8.749741601999999E-5</v>
      </c>
      <c r="DE15" s="50">
        <v>8.749741601999999E-5</v>
      </c>
      <c r="DF15" s="50">
        <v>8.749741601999999E-5</v>
      </c>
      <c r="DG15" s="50">
        <v>8.749741601999999E-5</v>
      </c>
      <c r="DH15" s="50">
        <v>8.749741601999999E-5</v>
      </c>
      <c r="DI15" s="50">
        <v>8.749741601999999E-5</v>
      </c>
      <c r="DJ15" s="50">
        <v>8.749741601999999E-5</v>
      </c>
      <c r="DK15" s="50">
        <v>8.749741601999999E-5</v>
      </c>
      <c r="DL15" s="50">
        <v>8.749741601999999E-5</v>
      </c>
      <c r="DM15" s="50">
        <v>8.749741601999999E-5</v>
      </c>
      <c r="DN15" s="50">
        <v>8.749741601999999E-5</v>
      </c>
      <c r="DO15" s="50">
        <v>1.1386650029999999E-4</v>
      </c>
      <c r="DP15" s="50">
        <v>1.1386650029999999E-4</v>
      </c>
      <c r="DQ15" s="50">
        <v>1.1386650029999999E-4</v>
      </c>
      <c r="DR15" s="50">
        <v>1.1386650029999999E-4</v>
      </c>
      <c r="DS15" s="50">
        <v>1.1386650029999999E-4</v>
      </c>
      <c r="DT15" s="50">
        <v>1.1386650029999999E-4</v>
      </c>
      <c r="DU15" s="50">
        <v>1.1386650029999999E-4</v>
      </c>
      <c r="DV15" s="50">
        <v>1.1386650029999999E-4</v>
      </c>
      <c r="DW15" s="50">
        <v>1.1301036119999998E-4</v>
      </c>
      <c r="DX15" s="50">
        <v>1.1301036119999998E-4</v>
      </c>
      <c r="DY15" s="50">
        <v>1.1301036119999998E-4</v>
      </c>
      <c r="DZ15" s="50">
        <v>1.1301036119999998E-4</v>
      </c>
      <c r="EA15" s="50">
        <v>1.1301036119999998E-4</v>
      </c>
      <c r="EB15" s="50">
        <v>1.1301036119999998E-4</v>
      </c>
      <c r="EC15" s="50">
        <v>1.1301036119999998E-4</v>
      </c>
      <c r="ED15" s="50" t="e">
        <v>#N/A</v>
      </c>
      <c r="EE15" s="50" t="e">
        <v>#N/A</v>
      </c>
      <c r="EF15" s="50" t="e">
        <v>#N/A</v>
      </c>
      <c r="EG15" s="50" t="e">
        <v>#N/A</v>
      </c>
      <c r="EH15" s="50" t="e">
        <v>#N/A</v>
      </c>
      <c r="EI15" s="50" t="e">
        <v>#N/A</v>
      </c>
      <c r="EJ15" s="50" t="e">
        <v>#N/A</v>
      </c>
      <c r="EK15" s="50" t="e">
        <v>#N/A</v>
      </c>
      <c r="EL15" s="50" t="e">
        <v>#N/A</v>
      </c>
      <c r="EO15" s="64" t="s">
        <v>48</v>
      </c>
      <c r="EP15" s="50">
        <v>1.7122781999999998E-4</v>
      </c>
      <c r="EQ15" s="50">
        <v>1.4742715301999999E-4</v>
      </c>
      <c r="ER15" s="50">
        <v>1.9160393057999998E-4</v>
      </c>
      <c r="ES15" s="50">
        <v>1.3150296576E-4</v>
      </c>
      <c r="ET15" s="50">
        <v>1.0170932507999999E-4</v>
      </c>
      <c r="EU15" s="50">
        <v>7.4484101699999984E-5</v>
      </c>
      <c r="EV15" s="50">
        <v>8.749741601999999E-5</v>
      </c>
      <c r="EW15" s="50">
        <v>1.1386650029999999E-4</v>
      </c>
      <c r="EX15" s="50">
        <v>1.1301036119999998E-4</v>
      </c>
      <c r="EY15" s="50">
        <v>1.4691346955999999E-4</v>
      </c>
      <c r="EZ15" s="50">
        <v>9.6058807019999988E-5</v>
      </c>
      <c r="FA15" s="50">
        <v>1.2568121988E-4</v>
      </c>
    </row>
    <row r="16" spans="1:157" x14ac:dyDescent="0.25">
      <c r="B16" s="64" t="s">
        <v>158</v>
      </c>
      <c r="C16" s="64"/>
      <c r="D16" s="60">
        <v>12</v>
      </c>
      <c r="E16" s="50">
        <v>3.2985283140690685E-2</v>
      </c>
      <c r="F16" s="50">
        <v>3.2985283140690685E-2</v>
      </c>
      <c r="G16" s="50">
        <v>3.2985283140690685E-2</v>
      </c>
      <c r="H16" s="50">
        <v>3.2985283140690685E-2</v>
      </c>
      <c r="I16" s="50">
        <v>3.2985283140690685E-2</v>
      </c>
      <c r="J16" s="50">
        <v>3.2985283140690685E-2</v>
      </c>
      <c r="K16" s="50">
        <v>3.2985283140690685E-2</v>
      </c>
      <c r="L16" s="50">
        <v>3.2985283140690685E-2</v>
      </c>
      <c r="M16" s="50">
        <v>3.2985283140690685E-2</v>
      </c>
      <c r="N16" s="50">
        <v>3.2985283140690685E-2</v>
      </c>
      <c r="O16" s="50">
        <v>3.2980919934114693E-2</v>
      </c>
      <c r="P16" s="50">
        <v>3.2980919934114693E-2</v>
      </c>
      <c r="Q16" s="50">
        <v>3.2980919934114693E-2</v>
      </c>
      <c r="R16" s="50">
        <v>3.2980919934114693E-2</v>
      </c>
      <c r="S16" s="50">
        <v>3.2980919934114693E-2</v>
      </c>
      <c r="T16" s="50">
        <v>3.2980919934114693E-2</v>
      </c>
      <c r="U16" s="50">
        <v>3.2980919934114693E-2</v>
      </c>
      <c r="V16" s="50">
        <v>1.9602149175193033E-2</v>
      </c>
      <c r="W16" s="50">
        <v>1.9602149175193033E-2</v>
      </c>
      <c r="X16" s="50">
        <v>1.9602149175193033E-2</v>
      </c>
      <c r="Y16" s="50">
        <v>1.9602149175193033E-2</v>
      </c>
      <c r="Z16" s="50">
        <v>1.9602149175193033E-2</v>
      </c>
      <c r="AA16" s="50">
        <v>1.9602149175193033E-2</v>
      </c>
      <c r="AB16" s="50">
        <v>1.9602149175193033E-2</v>
      </c>
      <c r="AC16" s="50">
        <v>1.9602149175193033E-2</v>
      </c>
      <c r="AD16" s="50">
        <v>1.9602149175193033E-2</v>
      </c>
      <c r="AE16" s="50">
        <v>1.9602149175193033E-2</v>
      </c>
      <c r="AF16" s="50">
        <v>1.9602149175193033E-2</v>
      </c>
      <c r="AG16" s="50">
        <v>3.2975374397034789E-2</v>
      </c>
      <c r="AH16" s="50">
        <v>3.2975374397034789E-2</v>
      </c>
      <c r="AI16" s="50">
        <v>3.2975374397034789E-2</v>
      </c>
      <c r="AJ16" s="50">
        <v>3.2975374397034789E-2</v>
      </c>
      <c r="AK16" s="50">
        <v>3.2975374397034789E-2</v>
      </c>
      <c r="AL16" s="50">
        <v>3.2975374397034789E-2</v>
      </c>
      <c r="AM16" s="50">
        <v>3.2975374397034789E-2</v>
      </c>
      <c r="AN16" s="50">
        <v>3.2975374397034789E-2</v>
      </c>
      <c r="AO16" s="50">
        <v>3.2975374397034789E-2</v>
      </c>
      <c r="AP16" s="50">
        <v>3.2975374397034789E-2</v>
      </c>
      <c r="AQ16" s="50">
        <v>3.2975374397034789E-2</v>
      </c>
      <c r="AR16" s="50">
        <v>3.2975374397034789E-2</v>
      </c>
      <c r="AS16" s="50">
        <v>2.5329898853511459E-2</v>
      </c>
      <c r="AT16" s="50">
        <v>2.5329898853511459E-2</v>
      </c>
      <c r="AU16" s="50">
        <v>2.5329898853511459E-2</v>
      </c>
      <c r="AV16" s="50">
        <v>2.5329898853511459E-2</v>
      </c>
      <c r="AW16" s="50">
        <v>2.5329898853511459E-2</v>
      </c>
      <c r="AX16" s="50">
        <v>2.5329898853511459E-2</v>
      </c>
      <c r="AY16" s="50">
        <v>2.5329898853511459E-2</v>
      </c>
      <c r="AZ16" s="50">
        <v>2.5329898853511459E-2</v>
      </c>
      <c r="BA16" s="50">
        <v>2.5329898853511459E-2</v>
      </c>
      <c r="BB16" s="50">
        <v>2.5329898853511459E-2</v>
      </c>
      <c r="BC16" s="50">
        <v>3.2985283140690685E-2</v>
      </c>
      <c r="BD16" s="50">
        <v>3.2985283140690685E-2</v>
      </c>
      <c r="BE16" s="50">
        <v>3.2985283140690685E-2</v>
      </c>
      <c r="BF16" s="50">
        <v>3.2985283140690685E-2</v>
      </c>
      <c r="BG16" s="50">
        <v>3.2985283140690685E-2</v>
      </c>
      <c r="BH16" s="50">
        <v>3.2985283140690685E-2</v>
      </c>
      <c r="BI16" s="50">
        <v>3.2985283140690685E-2</v>
      </c>
      <c r="BJ16" s="50">
        <v>3.2985283140690685E-2</v>
      </c>
      <c r="BK16" s="50">
        <v>3.2985283140690685E-2</v>
      </c>
      <c r="BL16" s="50">
        <v>1.9602149175193033E-2</v>
      </c>
      <c r="BM16" s="50">
        <v>1.9602149175193033E-2</v>
      </c>
      <c r="BN16" s="50">
        <v>1.9602149175193033E-2</v>
      </c>
      <c r="BO16" s="50">
        <v>1.9602149175193033E-2</v>
      </c>
      <c r="BP16" s="50">
        <v>1.9602149175193033E-2</v>
      </c>
      <c r="BQ16" s="50">
        <v>1.9602149175193033E-2</v>
      </c>
      <c r="BR16" s="50">
        <v>3.2980919934114693E-2</v>
      </c>
      <c r="BS16" s="50">
        <v>3.2980919934114693E-2</v>
      </c>
      <c r="BT16" s="50">
        <v>3.2980919934114693E-2</v>
      </c>
      <c r="BU16" s="50">
        <v>3.2980919934114693E-2</v>
      </c>
      <c r="BV16" s="50">
        <v>3.2980919934114693E-2</v>
      </c>
      <c r="BW16" s="50">
        <v>3.2980919934114693E-2</v>
      </c>
      <c r="BX16" s="50">
        <v>3.2980919934114693E-2</v>
      </c>
      <c r="BY16" s="50">
        <v>3.2980919934114693E-2</v>
      </c>
      <c r="BZ16" s="50">
        <v>3.2980919934114693E-2</v>
      </c>
      <c r="CA16" s="50">
        <v>3.2980919934114693E-2</v>
      </c>
      <c r="CB16" s="50">
        <v>3.2980919934114693E-2</v>
      </c>
      <c r="CC16" s="50">
        <v>3.2980919934114693E-2</v>
      </c>
      <c r="CD16" s="50">
        <v>3.2980919934114693E-2</v>
      </c>
      <c r="CE16" s="50">
        <v>1.9604321887268229E-2</v>
      </c>
      <c r="CF16" s="50">
        <v>1.9604321887268229E-2</v>
      </c>
      <c r="CG16" s="50">
        <v>1.9604321887268229E-2</v>
      </c>
      <c r="CH16" s="50">
        <v>1.9604321887268229E-2</v>
      </c>
      <c r="CI16" s="50">
        <v>1.9604321887268229E-2</v>
      </c>
      <c r="CJ16" s="50">
        <v>1.9604321887268229E-2</v>
      </c>
      <c r="CK16" s="50">
        <v>1.9604321887268229E-2</v>
      </c>
      <c r="CL16" s="50">
        <v>1.9604321887268229E-2</v>
      </c>
      <c r="CM16" s="50">
        <v>1.9604321887268229E-2</v>
      </c>
      <c r="CN16" s="50">
        <v>1.9604321887268229E-2</v>
      </c>
      <c r="CO16" s="50">
        <v>1.9604321887268229E-2</v>
      </c>
      <c r="CP16" s="50">
        <v>1.9604321887268229E-2</v>
      </c>
      <c r="CQ16" s="50">
        <v>1.9604321887268229E-2</v>
      </c>
      <c r="CR16" s="50">
        <v>1.9604321887268229E-2</v>
      </c>
      <c r="CS16" s="50">
        <v>1.9604321887268229E-2</v>
      </c>
      <c r="CT16" s="50">
        <v>1.9604321887268229E-2</v>
      </c>
      <c r="CU16" s="50">
        <v>1.9604321887268229E-2</v>
      </c>
      <c r="CV16" s="50">
        <v>1.9565895590707538E-2</v>
      </c>
      <c r="CW16" s="50">
        <v>1.9565895590707538E-2</v>
      </c>
      <c r="CX16" s="50">
        <v>1.9565895590707538E-2</v>
      </c>
      <c r="CY16" s="50">
        <v>1.9565895590707538E-2</v>
      </c>
      <c r="CZ16" s="50">
        <v>1.9565895590707538E-2</v>
      </c>
      <c r="DA16" s="50">
        <v>1.9565895590707538E-2</v>
      </c>
      <c r="DB16" s="50">
        <v>1.9565895590707538E-2</v>
      </c>
      <c r="DC16" s="50">
        <v>1.9565895590707538E-2</v>
      </c>
      <c r="DD16" s="50">
        <v>1.9565895590707538E-2</v>
      </c>
      <c r="DE16" s="50">
        <v>1.9565895590707538E-2</v>
      </c>
      <c r="DF16" s="50">
        <v>1.9565895590707538E-2</v>
      </c>
      <c r="DG16" s="50">
        <v>1.9565895590707538E-2</v>
      </c>
      <c r="DH16" s="50">
        <v>1.9565895590707538E-2</v>
      </c>
      <c r="DI16" s="50">
        <v>1.9565895590707538E-2</v>
      </c>
      <c r="DJ16" s="50">
        <v>1.9565895590707538E-2</v>
      </c>
      <c r="DK16" s="50">
        <v>1.9565895590707538E-2</v>
      </c>
      <c r="DL16" s="50">
        <v>1.9565895590707538E-2</v>
      </c>
      <c r="DM16" s="50">
        <v>1.9565895590707538E-2</v>
      </c>
      <c r="DN16" s="50">
        <v>1.9565895590707538E-2</v>
      </c>
      <c r="DO16" s="50">
        <v>1.9586986789423586E-2</v>
      </c>
      <c r="DP16" s="50">
        <v>1.9586986789423586E-2</v>
      </c>
      <c r="DQ16" s="50">
        <v>1.9586986789423586E-2</v>
      </c>
      <c r="DR16" s="50">
        <v>1.9586986789423586E-2</v>
      </c>
      <c r="DS16" s="50">
        <v>1.9586986789423586E-2</v>
      </c>
      <c r="DT16" s="50">
        <v>1.9586986789423586E-2</v>
      </c>
      <c r="DU16" s="50">
        <v>1.9586986789423586E-2</v>
      </c>
      <c r="DV16" s="50">
        <v>1.9586986789423586E-2</v>
      </c>
      <c r="DW16" s="50">
        <v>2.5271072690584012E-2</v>
      </c>
      <c r="DX16" s="50">
        <v>2.5271072690584012E-2</v>
      </c>
      <c r="DY16" s="50">
        <v>2.5271072690584012E-2</v>
      </c>
      <c r="DZ16" s="50">
        <v>2.5271072690584012E-2</v>
      </c>
      <c r="EA16" s="50">
        <v>2.5271072690584012E-2</v>
      </c>
      <c r="EB16" s="50">
        <v>2.5271072690584012E-2</v>
      </c>
      <c r="EC16" s="50">
        <v>2.5271072690584012E-2</v>
      </c>
      <c r="ED16" s="50" t="e">
        <v>#N/A</v>
      </c>
      <c r="EE16" s="50" t="e">
        <v>#N/A</v>
      </c>
      <c r="EF16" s="50" t="e">
        <v>#N/A</v>
      </c>
      <c r="EG16" s="50" t="e">
        <v>#N/A</v>
      </c>
      <c r="EH16" s="50" t="e">
        <v>#N/A</v>
      </c>
      <c r="EI16" s="50" t="e">
        <v>#N/A</v>
      </c>
      <c r="EJ16" s="50" t="e">
        <v>#N/A</v>
      </c>
      <c r="EK16" s="50" t="e">
        <v>#N/A</v>
      </c>
      <c r="EL16" s="50" t="e">
        <v>#N/A</v>
      </c>
      <c r="EO16" s="64" t="s">
        <v>158</v>
      </c>
      <c r="EP16" s="50">
        <v>3.2985283140690685E-2</v>
      </c>
      <c r="EQ16" s="50">
        <v>3.2980919934114693E-2</v>
      </c>
      <c r="ER16" s="50">
        <v>3.2975374397034789E-2</v>
      </c>
      <c r="ES16" s="50">
        <v>2.5329898853511459E-2</v>
      </c>
      <c r="ET16" s="50">
        <v>1.9602149175193033E-2</v>
      </c>
      <c r="EU16" s="50">
        <v>1.9604321887268229E-2</v>
      </c>
      <c r="EV16" s="50">
        <v>1.9565895590707538E-2</v>
      </c>
      <c r="EW16" s="50">
        <v>1.9586986789423586E-2</v>
      </c>
      <c r="EX16" s="50">
        <v>2.5271072690584012E-2</v>
      </c>
      <c r="EY16" s="50">
        <v>2.526811794958618E-2</v>
      </c>
      <c r="EZ16" s="50">
        <v>2.5264403705703722E-2</v>
      </c>
      <c r="FA16" s="50">
        <v>3.3043102793525417E-2</v>
      </c>
    </row>
    <row r="17" spans="1:157" x14ac:dyDescent="0.25">
      <c r="B17" s="64" t="s">
        <v>159</v>
      </c>
      <c r="C17" s="64" t="s">
        <v>157</v>
      </c>
      <c r="D17" s="60">
        <v>15</v>
      </c>
      <c r="E17" s="65">
        <v>116.13057810240734</v>
      </c>
      <c r="F17" s="65">
        <v>116.13057810240734</v>
      </c>
      <c r="G17" s="65">
        <v>116.13057810240734</v>
      </c>
      <c r="H17" s="65">
        <v>116.13057810240734</v>
      </c>
      <c r="I17" s="65">
        <v>116.13057810240734</v>
      </c>
      <c r="J17" s="65">
        <v>116.13057810240734</v>
      </c>
      <c r="K17" s="65">
        <v>116.13057810240734</v>
      </c>
      <c r="L17" s="65">
        <v>116.13057810240734</v>
      </c>
      <c r="M17" s="65">
        <v>116.13057810240734</v>
      </c>
      <c r="N17" s="65">
        <v>116.13057810240734</v>
      </c>
      <c r="O17" s="65">
        <v>100.00165570240733</v>
      </c>
      <c r="P17" s="65">
        <v>100.00165570240733</v>
      </c>
      <c r="Q17" s="65">
        <v>100.00165570240733</v>
      </c>
      <c r="R17" s="65">
        <v>100.00165570240733</v>
      </c>
      <c r="S17" s="65">
        <v>100.00165570240733</v>
      </c>
      <c r="T17" s="65">
        <v>100.00165570240733</v>
      </c>
      <c r="U17" s="65">
        <v>100.00165570240733</v>
      </c>
      <c r="V17" s="65">
        <v>116.07790450240735</v>
      </c>
      <c r="W17" s="65">
        <v>116.07790450240735</v>
      </c>
      <c r="X17" s="65">
        <v>116.07790450240735</v>
      </c>
      <c r="Y17" s="65">
        <v>116.07790450240735</v>
      </c>
      <c r="Z17" s="65">
        <v>116.07790450240735</v>
      </c>
      <c r="AA17" s="65">
        <v>116.07790450240735</v>
      </c>
      <c r="AB17" s="65">
        <v>116.07790450240735</v>
      </c>
      <c r="AC17" s="65">
        <v>116.07790450240735</v>
      </c>
      <c r="AD17" s="65">
        <v>116.07790450240735</v>
      </c>
      <c r="AE17" s="65">
        <v>116.07790450240735</v>
      </c>
      <c r="AF17" s="65">
        <v>116.07790450240735</v>
      </c>
      <c r="AG17" s="65">
        <v>129.98916550240733</v>
      </c>
      <c r="AH17" s="65">
        <v>129.98916550240733</v>
      </c>
      <c r="AI17" s="65">
        <v>129.98916550240733</v>
      </c>
      <c r="AJ17" s="65">
        <v>129.98916550240733</v>
      </c>
      <c r="AK17" s="65">
        <v>129.98916550240733</v>
      </c>
      <c r="AL17" s="65">
        <v>129.98916550240733</v>
      </c>
      <c r="AM17" s="65">
        <v>129.98916550240733</v>
      </c>
      <c r="AN17" s="65">
        <v>129.98916550240733</v>
      </c>
      <c r="AO17" s="65">
        <v>129.98916550240733</v>
      </c>
      <c r="AP17" s="65">
        <v>129.98916550240733</v>
      </c>
      <c r="AQ17" s="65">
        <v>129.98916550240733</v>
      </c>
      <c r="AR17" s="65">
        <v>129.98916550240733</v>
      </c>
      <c r="AS17" s="65">
        <v>116.14340890240733</v>
      </c>
      <c r="AT17" s="65">
        <v>116.14340890240733</v>
      </c>
      <c r="AU17" s="65">
        <v>116.14340890240733</v>
      </c>
      <c r="AV17" s="65">
        <v>116.14340890240733</v>
      </c>
      <c r="AW17" s="65">
        <v>116.14340890240733</v>
      </c>
      <c r="AX17" s="65">
        <v>116.14340890240733</v>
      </c>
      <c r="AY17" s="65">
        <v>116.14340890240733</v>
      </c>
      <c r="AZ17" s="65">
        <v>116.14340890240733</v>
      </c>
      <c r="BA17" s="65">
        <v>116.14340890240733</v>
      </c>
      <c r="BB17" s="65">
        <v>116.14340890240733</v>
      </c>
      <c r="BC17" s="65">
        <v>116.13057810240734</v>
      </c>
      <c r="BD17" s="65">
        <v>116.13057810240734</v>
      </c>
      <c r="BE17" s="65">
        <v>116.13057810240734</v>
      </c>
      <c r="BF17" s="65">
        <v>116.13057810240734</v>
      </c>
      <c r="BG17" s="65">
        <v>116.13057810240734</v>
      </c>
      <c r="BH17" s="65">
        <v>116.13057810240734</v>
      </c>
      <c r="BI17" s="65">
        <v>116.13057810240734</v>
      </c>
      <c r="BJ17" s="65">
        <v>116.13057810240734</v>
      </c>
      <c r="BK17" s="65">
        <v>116.13057810240734</v>
      </c>
      <c r="BL17" s="65">
        <v>116.07790450240735</v>
      </c>
      <c r="BM17" s="65">
        <v>116.07790450240735</v>
      </c>
      <c r="BN17" s="65">
        <v>116.07790450240735</v>
      </c>
      <c r="BO17" s="65">
        <v>116.07790450240735</v>
      </c>
      <c r="BP17" s="65">
        <v>116.07790450240735</v>
      </c>
      <c r="BQ17" s="65">
        <v>116.07790450240735</v>
      </c>
      <c r="BR17" s="65">
        <v>100.00165570240733</v>
      </c>
      <c r="BS17" s="65">
        <v>100.00165570240733</v>
      </c>
      <c r="BT17" s="65">
        <v>100.00165570240733</v>
      </c>
      <c r="BU17" s="65">
        <v>100.00165570240733</v>
      </c>
      <c r="BV17" s="65">
        <v>100.00165570240733</v>
      </c>
      <c r="BW17" s="65">
        <v>100.00165570240733</v>
      </c>
      <c r="BX17" s="65">
        <v>100.00165570240733</v>
      </c>
      <c r="BY17" s="65">
        <v>100.00165570240733</v>
      </c>
      <c r="BZ17" s="65">
        <v>100.00165570240733</v>
      </c>
      <c r="CA17" s="65">
        <v>100.00165570240733</v>
      </c>
      <c r="CB17" s="65">
        <v>100.00165570240733</v>
      </c>
      <c r="CC17" s="65">
        <v>100.00165570240733</v>
      </c>
      <c r="CD17" s="65">
        <v>100.00165570240733</v>
      </c>
      <c r="CE17" s="65">
        <v>84.997125102407338</v>
      </c>
      <c r="CF17" s="65">
        <v>84.997125102407338</v>
      </c>
      <c r="CG17" s="65">
        <v>84.997125102407338</v>
      </c>
      <c r="CH17" s="65">
        <v>84.997125102407338</v>
      </c>
      <c r="CI17" s="65">
        <v>84.997125102407338</v>
      </c>
      <c r="CJ17" s="65">
        <v>84.997125102407338</v>
      </c>
      <c r="CK17" s="65">
        <v>84.997125102407338</v>
      </c>
      <c r="CL17" s="65">
        <v>84.997125102407338</v>
      </c>
      <c r="CM17" s="65">
        <v>84.997125102407338</v>
      </c>
      <c r="CN17" s="65">
        <v>84.997125102407338</v>
      </c>
      <c r="CO17" s="65">
        <v>84.997125102407338</v>
      </c>
      <c r="CP17" s="65">
        <v>84.997125102407338</v>
      </c>
      <c r="CQ17" s="65">
        <v>84.997125102407338</v>
      </c>
      <c r="CR17" s="65">
        <v>84.997125102407338</v>
      </c>
      <c r="CS17" s="65">
        <v>84.997125102407338</v>
      </c>
      <c r="CT17" s="65">
        <v>84.997125102407338</v>
      </c>
      <c r="CU17" s="65">
        <v>84.997125102407338</v>
      </c>
      <c r="CV17" s="65">
        <v>100.04329170240734</v>
      </c>
      <c r="CW17" s="65">
        <v>100.04329170240734</v>
      </c>
      <c r="CX17" s="65">
        <v>100.04329170240734</v>
      </c>
      <c r="CY17" s="65">
        <v>100.04329170240734</v>
      </c>
      <c r="CZ17" s="65">
        <v>100.04329170240734</v>
      </c>
      <c r="DA17" s="65">
        <v>100.04329170240734</v>
      </c>
      <c r="DB17" s="65">
        <v>100.04329170240734</v>
      </c>
      <c r="DC17" s="65">
        <v>100.04329170240734</v>
      </c>
      <c r="DD17" s="65">
        <v>100.04329170240734</v>
      </c>
      <c r="DE17" s="65">
        <v>100.04329170240734</v>
      </c>
      <c r="DF17" s="65">
        <v>100.04329170240734</v>
      </c>
      <c r="DG17" s="65">
        <v>100.04329170240734</v>
      </c>
      <c r="DH17" s="65">
        <v>100.04329170240734</v>
      </c>
      <c r="DI17" s="65">
        <v>100.04329170240734</v>
      </c>
      <c r="DJ17" s="65">
        <v>100.04329170240734</v>
      </c>
      <c r="DK17" s="65">
        <v>100.04329170240734</v>
      </c>
      <c r="DL17" s="65">
        <v>100.04329170240734</v>
      </c>
      <c r="DM17" s="65">
        <v>100.04329170240734</v>
      </c>
      <c r="DN17" s="65">
        <v>100.04329170240734</v>
      </c>
      <c r="DO17" s="65">
        <v>130.05313310240734</v>
      </c>
      <c r="DP17" s="65">
        <v>130.05313310240734</v>
      </c>
      <c r="DQ17" s="65">
        <v>130.05313310240734</v>
      </c>
      <c r="DR17" s="65">
        <v>130.05313310240734</v>
      </c>
      <c r="DS17" s="65">
        <v>130.05313310240734</v>
      </c>
      <c r="DT17" s="65">
        <v>130.05313310240734</v>
      </c>
      <c r="DU17" s="65">
        <v>130.05313310240734</v>
      </c>
      <c r="DV17" s="65">
        <v>130.05313310240734</v>
      </c>
      <c r="DW17" s="65">
        <v>100.04308210240733</v>
      </c>
      <c r="DX17" s="65">
        <v>100.04308210240733</v>
      </c>
      <c r="DY17" s="65">
        <v>100.04308210240733</v>
      </c>
      <c r="DZ17" s="65">
        <v>100.04308210240733</v>
      </c>
      <c r="EA17" s="65">
        <v>100.04308210240733</v>
      </c>
      <c r="EB17" s="65">
        <v>100.04308210240733</v>
      </c>
      <c r="EC17" s="65">
        <v>100.04308210240733</v>
      </c>
      <c r="ED17" s="65" t="e">
        <v>#N/A</v>
      </c>
      <c r="EE17" s="65" t="e">
        <v>#N/A</v>
      </c>
      <c r="EF17" s="65" t="e">
        <v>#N/A</v>
      </c>
      <c r="EG17" s="65" t="e">
        <v>#N/A</v>
      </c>
      <c r="EH17" s="65" t="e">
        <v>#N/A</v>
      </c>
      <c r="EI17" s="65" t="e">
        <v>#N/A</v>
      </c>
      <c r="EJ17" s="65" t="e">
        <v>#N/A</v>
      </c>
      <c r="EK17" s="65" t="e">
        <v>#N/A</v>
      </c>
      <c r="EL17" s="65" t="e">
        <v>#N/A</v>
      </c>
      <c r="EO17" s="64" t="s">
        <v>159</v>
      </c>
      <c r="EP17" s="65">
        <v>116.13057810240734</v>
      </c>
      <c r="EQ17" s="65">
        <v>100.00165570240733</v>
      </c>
      <c r="ER17" s="65">
        <v>129.98916550240733</v>
      </c>
      <c r="ES17" s="65">
        <v>116.14340890240733</v>
      </c>
      <c r="ET17" s="65">
        <v>116.07790450240735</v>
      </c>
      <c r="EU17" s="65">
        <v>84.997125102407338</v>
      </c>
      <c r="EV17" s="65">
        <v>100.04329170240734</v>
      </c>
      <c r="EW17" s="65">
        <v>130.05313310240734</v>
      </c>
      <c r="EX17" s="65">
        <v>100.04308210240733</v>
      </c>
      <c r="EY17" s="65">
        <v>130.07121490240735</v>
      </c>
      <c r="EZ17" s="65">
        <v>85.059066702407335</v>
      </c>
      <c r="FA17" s="65">
        <v>85.090689502407344</v>
      </c>
    </row>
    <row r="18" spans="1:157" x14ac:dyDescent="0.25">
      <c r="B18" s="60" t="s">
        <v>160</v>
      </c>
      <c r="C18" s="60" t="s">
        <v>161</v>
      </c>
      <c r="D18" s="60">
        <v>3</v>
      </c>
      <c r="E18" s="60">
        <v>320</v>
      </c>
      <c r="F18" s="60">
        <v>320</v>
      </c>
      <c r="G18" s="60">
        <v>320</v>
      </c>
      <c r="H18" s="60">
        <v>320</v>
      </c>
      <c r="I18" s="60">
        <v>320</v>
      </c>
      <c r="J18" s="60">
        <v>320</v>
      </c>
      <c r="K18" s="60">
        <v>320</v>
      </c>
      <c r="L18" s="60">
        <v>320</v>
      </c>
      <c r="M18" s="60">
        <v>320</v>
      </c>
      <c r="N18" s="60">
        <v>320</v>
      </c>
      <c r="O18" s="60">
        <v>320</v>
      </c>
      <c r="P18" s="60">
        <v>320</v>
      </c>
      <c r="Q18" s="60">
        <v>320</v>
      </c>
      <c r="R18" s="60">
        <v>320</v>
      </c>
      <c r="S18" s="60">
        <v>320</v>
      </c>
      <c r="T18" s="60">
        <v>320</v>
      </c>
      <c r="U18" s="60">
        <v>320</v>
      </c>
      <c r="V18" s="60">
        <v>320</v>
      </c>
      <c r="W18" s="60">
        <v>320</v>
      </c>
      <c r="X18" s="60">
        <v>320</v>
      </c>
      <c r="Y18" s="60">
        <v>320</v>
      </c>
      <c r="Z18" s="60">
        <v>320</v>
      </c>
      <c r="AA18" s="60">
        <v>320</v>
      </c>
      <c r="AB18" s="60">
        <v>320</v>
      </c>
      <c r="AC18" s="60">
        <v>320</v>
      </c>
      <c r="AD18" s="60">
        <v>320</v>
      </c>
      <c r="AE18" s="60">
        <v>320</v>
      </c>
      <c r="AF18" s="60">
        <v>320</v>
      </c>
      <c r="AG18" s="60">
        <v>320</v>
      </c>
      <c r="AH18" s="60">
        <v>320</v>
      </c>
      <c r="AI18" s="60">
        <v>320</v>
      </c>
      <c r="AJ18" s="60">
        <v>320</v>
      </c>
      <c r="AK18" s="60">
        <v>320</v>
      </c>
      <c r="AL18" s="60">
        <v>320</v>
      </c>
      <c r="AM18" s="60">
        <v>320</v>
      </c>
      <c r="AN18" s="60">
        <v>320</v>
      </c>
      <c r="AO18" s="60">
        <v>320</v>
      </c>
      <c r="AP18" s="60">
        <v>320</v>
      </c>
      <c r="AQ18" s="60">
        <v>320</v>
      </c>
      <c r="AR18" s="60">
        <v>320</v>
      </c>
      <c r="AS18" s="60">
        <v>320</v>
      </c>
      <c r="AT18" s="60">
        <v>320</v>
      </c>
      <c r="AU18" s="60">
        <v>320</v>
      </c>
      <c r="AV18" s="60">
        <v>320</v>
      </c>
      <c r="AW18" s="60">
        <v>320</v>
      </c>
      <c r="AX18" s="60">
        <v>320</v>
      </c>
      <c r="AY18" s="60">
        <v>320</v>
      </c>
      <c r="AZ18" s="60">
        <v>320</v>
      </c>
      <c r="BA18" s="60">
        <v>320</v>
      </c>
      <c r="BB18" s="60">
        <v>320</v>
      </c>
      <c r="BC18" s="60">
        <v>320</v>
      </c>
      <c r="BD18" s="60">
        <v>320</v>
      </c>
      <c r="BE18" s="60">
        <v>320</v>
      </c>
      <c r="BF18" s="60">
        <v>320</v>
      </c>
      <c r="BG18" s="60">
        <v>320</v>
      </c>
      <c r="BH18" s="60">
        <v>320</v>
      </c>
      <c r="BI18" s="60">
        <v>320</v>
      </c>
      <c r="BJ18" s="60">
        <v>320</v>
      </c>
      <c r="BK18" s="60">
        <v>320</v>
      </c>
      <c r="BL18" s="60">
        <v>320</v>
      </c>
      <c r="BM18" s="60">
        <v>320</v>
      </c>
      <c r="BN18" s="60">
        <v>320</v>
      </c>
      <c r="BO18" s="60">
        <v>320</v>
      </c>
      <c r="BP18" s="60">
        <v>320</v>
      </c>
      <c r="BQ18" s="60">
        <v>320</v>
      </c>
      <c r="BR18" s="60">
        <v>320</v>
      </c>
      <c r="BS18" s="60">
        <v>320</v>
      </c>
      <c r="BT18" s="60">
        <v>320</v>
      </c>
      <c r="BU18" s="60">
        <v>320</v>
      </c>
      <c r="BV18" s="60">
        <v>320</v>
      </c>
      <c r="BW18" s="60">
        <v>320</v>
      </c>
      <c r="BX18" s="60">
        <v>320</v>
      </c>
      <c r="BY18" s="60">
        <v>320</v>
      </c>
      <c r="BZ18" s="60">
        <v>320</v>
      </c>
      <c r="CA18" s="60">
        <v>320</v>
      </c>
      <c r="CB18" s="60">
        <v>320</v>
      </c>
      <c r="CC18" s="60">
        <v>320</v>
      </c>
      <c r="CD18" s="60">
        <v>320</v>
      </c>
      <c r="CE18" s="60">
        <v>320</v>
      </c>
      <c r="CF18" s="60">
        <v>320</v>
      </c>
      <c r="CG18" s="60">
        <v>320</v>
      </c>
      <c r="CH18" s="60">
        <v>320</v>
      </c>
      <c r="CI18" s="60">
        <v>320</v>
      </c>
      <c r="CJ18" s="60">
        <v>320</v>
      </c>
      <c r="CK18" s="60">
        <v>320</v>
      </c>
      <c r="CL18" s="60">
        <v>320</v>
      </c>
      <c r="CM18" s="60">
        <v>320</v>
      </c>
      <c r="CN18" s="60">
        <v>320</v>
      </c>
      <c r="CO18" s="60">
        <v>320</v>
      </c>
      <c r="CP18" s="60">
        <v>320</v>
      </c>
      <c r="CQ18" s="60">
        <v>320</v>
      </c>
      <c r="CR18" s="60">
        <v>320</v>
      </c>
      <c r="CS18" s="60">
        <v>320</v>
      </c>
      <c r="CT18" s="60">
        <v>320</v>
      </c>
      <c r="CU18" s="60">
        <v>320</v>
      </c>
      <c r="CV18" s="60">
        <v>320</v>
      </c>
      <c r="CW18" s="60">
        <v>320</v>
      </c>
      <c r="CX18" s="60">
        <v>320</v>
      </c>
      <c r="CY18" s="60">
        <v>320</v>
      </c>
      <c r="CZ18" s="60">
        <v>320</v>
      </c>
      <c r="DA18" s="60">
        <v>320</v>
      </c>
      <c r="DB18" s="60">
        <v>320</v>
      </c>
      <c r="DC18" s="60">
        <v>320</v>
      </c>
      <c r="DD18" s="60">
        <v>320</v>
      </c>
      <c r="DE18" s="60">
        <v>320</v>
      </c>
      <c r="DF18" s="60">
        <v>320</v>
      </c>
      <c r="DG18" s="60">
        <v>320</v>
      </c>
      <c r="DH18" s="60">
        <v>320</v>
      </c>
      <c r="DI18" s="60">
        <v>320</v>
      </c>
      <c r="DJ18" s="60">
        <v>320</v>
      </c>
      <c r="DK18" s="60">
        <v>320</v>
      </c>
      <c r="DL18" s="60">
        <v>320</v>
      </c>
      <c r="DM18" s="60">
        <v>320</v>
      </c>
      <c r="DN18" s="60">
        <v>320</v>
      </c>
      <c r="DO18" s="60">
        <v>90</v>
      </c>
      <c r="DP18" s="60">
        <v>90</v>
      </c>
      <c r="DQ18" s="60">
        <v>90</v>
      </c>
      <c r="DR18" s="60">
        <v>90</v>
      </c>
      <c r="DS18" s="60">
        <v>90</v>
      </c>
      <c r="DT18" s="60">
        <v>90</v>
      </c>
      <c r="DU18" s="60">
        <v>90</v>
      </c>
      <c r="DV18" s="60">
        <v>90</v>
      </c>
      <c r="DW18" s="60">
        <v>90</v>
      </c>
      <c r="DX18" s="60">
        <v>90</v>
      </c>
      <c r="DY18" s="60">
        <v>90</v>
      </c>
      <c r="DZ18" s="60">
        <v>90</v>
      </c>
      <c r="EA18" s="60">
        <v>90</v>
      </c>
      <c r="EB18" s="60">
        <v>90</v>
      </c>
      <c r="EC18" s="60">
        <v>90</v>
      </c>
      <c r="ED18" s="60" t="e">
        <v>#N/A</v>
      </c>
      <c r="EE18" s="60" t="e">
        <v>#N/A</v>
      </c>
      <c r="EF18" s="60" t="e">
        <v>#N/A</v>
      </c>
      <c r="EG18" s="60" t="e">
        <v>#N/A</v>
      </c>
      <c r="EH18" s="60" t="e">
        <v>#N/A</v>
      </c>
      <c r="EI18" s="60" t="e">
        <v>#N/A</v>
      </c>
      <c r="EJ18" s="60" t="e">
        <v>#N/A</v>
      </c>
      <c r="EK18" s="60" t="e">
        <v>#N/A</v>
      </c>
      <c r="EL18" s="60" t="e">
        <v>#N/A</v>
      </c>
      <c r="EO18" s="60" t="s">
        <v>160</v>
      </c>
      <c r="EP18" s="60">
        <v>320</v>
      </c>
      <c r="EQ18" s="60">
        <v>320</v>
      </c>
      <c r="ER18" s="60">
        <v>320</v>
      </c>
      <c r="ES18" s="60">
        <v>320</v>
      </c>
      <c r="ET18" s="60">
        <v>320</v>
      </c>
      <c r="EU18" s="60">
        <v>320</v>
      </c>
      <c r="EV18" s="60">
        <v>320</v>
      </c>
      <c r="EW18" s="60">
        <v>90</v>
      </c>
      <c r="EX18" s="60">
        <v>90</v>
      </c>
      <c r="EY18" s="60">
        <v>90</v>
      </c>
      <c r="EZ18" s="60">
        <v>90</v>
      </c>
      <c r="FA18" s="60">
        <v>90</v>
      </c>
    </row>
    <row r="19" spans="1:157" x14ac:dyDescent="0.25"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O19" s="60"/>
    </row>
    <row r="20" spans="1:157" x14ac:dyDescent="0.25">
      <c r="A20" s="60"/>
      <c r="B20" s="64" t="s">
        <v>162</v>
      </c>
      <c r="C20" s="64" t="s">
        <v>171</v>
      </c>
      <c r="D20" s="66">
        <v>2.2183793103448277</v>
      </c>
      <c r="E20" s="32">
        <v>6282.6</v>
      </c>
      <c r="F20" s="32">
        <v>496</v>
      </c>
      <c r="G20" s="32">
        <v>483.1</v>
      </c>
      <c r="H20" s="32">
        <v>2933.4</v>
      </c>
      <c r="I20" s="32">
        <v>3214.1</v>
      </c>
      <c r="J20" s="32">
        <v>3998.9</v>
      </c>
      <c r="K20" s="32">
        <v>3649.2</v>
      </c>
      <c r="L20" s="32">
        <v>3611</v>
      </c>
      <c r="M20" s="32">
        <v>3329.8</v>
      </c>
      <c r="N20" s="32">
        <v>2000.7</v>
      </c>
      <c r="O20" s="32">
        <v>3100.7</v>
      </c>
      <c r="P20" s="32">
        <v>2694.2</v>
      </c>
      <c r="Q20" s="32">
        <v>3419.9</v>
      </c>
      <c r="R20" s="32">
        <v>4003.3</v>
      </c>
      <c r="S20" s="32">
        <v>3763.3</v>
      </c>
      <c r="T20" s="32">
        <v>3376</v>
      </c>
      <c r="U20" s="32">
        <v>3051</v>
      </c>
      <c r="V20" s="32">
        <v>1829.3</v>
      </c>
      <c r="W20" s="32">
        <v>2237.6999999999998</v>
      </c>
      <c r="X20" s="32">
        <v>2068.8000000000002</v>
      </c>
      <c r="Y20" s="32">
        <v>2080.8000000000002</v>
      </c>
      <c r="Z20" s="32">
        <v>1578.7</v>
      </c>
      <c r="AA20" s="32">
        <v>2005</v>
      </c>
      <c r="AB20" s="32">
        <v>2148.6</v>
      </c>
      <c r="AC20" s="32">
        <v>2115.5</v>
      </c>
      <c r="AD20" s="32">
        <v>1533</v>
      </c>
      <c r="AE20" s="32">
        <v>1645.8</v>
      </c>
      <c r="AF20" s="32">
        <v>2196.5</v>
      </c>
      <c r="AG20" s="32">
        <v>3618.7</v>
      </c>
      <c r="AH20" s="32">
        <v>3678.1</v>
      </c>
      <c r="AI20" s="32">
        <v>4714</v>
      </c>
      <c r="AJ20" s="32">
        <v>3676.8</v>
      </c>
      <c r="AK20" s="32">
        <v>3862.4</v>
      </c>
      <c r="AL20" s="32">
        <v>3383.8</v>
      </c>
      <c r="AM20" s="32">
        <v>3370.4</v>
      </c>
      <c r="AN20" s="32">
        <v>3441.6</v>
      </c>
      <c r="AO20" s="32">
        <v>3491.9</v>
      </c>
      <c r="AP20" s="32">
        <v>3612.2</v>
      </c>
      <c r="AQ20" s="32">
        <v>3536.6</v>
      </c>
      <c r="AR20" s="32">
        <v>3524.9</v>
      </c>
      <c r="AS20" s="32">
        <v>2513.9</v>
      </c>
      <c r="AT20" s="32">
        <v>2411.3000000000002</v>
      </c>
      <c r="AU20" s="32">
        <v>2392</v>
      </c>
      <c r="AV20" s="32">
        <v>2629.2</v>
      </c>
      <c r="AW20" s="32">
        <v>2681.6</v>
      </c>
      <c r="AX20" s="32">
        <v>2669.5</v>
      </c>
      <c r="AY20" s="32">
        <v>2635.1</v>
      </c>
      <c r="AZ20" s="32">
        <v>2382</v>
      </c>
      <c r="BA20" s="32">
        <v>2487.3000000000002</v>
      </c>
      <c r="BB20" s="32">
        <v>2483.1999999999998</v>
      </c>
      <c r="BC20" s="32">
        <v>3597.4</v>
      </c>
      <c r="BD20" s="32">
        <v>3644.1</v>
      </c>
      <c r="BE20" s="32">
        <v>3450.1</v>
      </c>
      <c r="BF20" s="32">
        <v>3501.3</v>
      </c>
      <c r="BG20" s="32">
        <v>3569.4</v>
      </c>
      <c r="BH20" s="32">
        <v>3612.3</v>
      </c>
      <c r="BI20" s="32">
        <v>3609.8</v>
      </c>
      <c r="BJ20" s="32">
        <v>3427.8</v>
      </c>
      <c r="BK20" s="32">
        <v>3500.7</v>
      </c>
      <c r="BL20" s="32">
        <v>2221.1999999999998</v>
      </c>
      <c r="BM20" s="32">
        <v>2238.8000000000002</v>
      </c>
      <c r="BN20" s="32">
        <v>2193.4</v>
      </c>
      <c r="BO20" s="32">
        <v>2149.3000000000002</v>
      </c>
      <c r="BP20" s="32">
        <v>2151</v>
      </c>
      <c r="BQ20" s="32">
        <v>2196.6</v>
      </c>
      <c r="BR20" s="32">
        <v>2945.7</v>
      </c>
      <c r="BS20" s="32">
        <v>3986.5</v>
      </c>
      <c r="BT20" s="32">
        <v>3746.7</v>
      </c>
      <c r="BU20" s="32">
        <v>3673.3</v>
      </c>
      <c r="BV20" s="32">
        <v>3759.4</v>
      </c>
      <c r="BW20" s="32">
        <v>3598.4</v>
      </c>
      <c r="BX20" s="32">
        <v>3666.6</v>
      </c>
      <c r="BY20" s="32">
        <v>3342.7</v>
      </c>
      <c r="BZ20" s="32">
        <v>3463.3</v>
      </c>
      <c r="CA20" s="32">
        <v>3707.1</v>
      </c>
      <c r="CB20" s="32">
        <v>3631.9</v>
      </c>
      <c r="CC20" s="32">
        <v>3690.7</v>
      </c>
      <c r="CD20" s="32">
        <v>3735.4</v>
      </c>
      <c r="CE20" s="32">
        <v>2410.4</v>
      </c>
      <c r="CF20" s="32">
        <v>1993.9</v>
      </c>
      <c r="CG20" s="32">
        <v>1770.1</v>
      </c>
      <c r="CH20" s="32">
        <v>1328.3</v>
      </c>
      <c r="CI20" s="32">
        <v>1596.3</v>
      </c>
      <c r="CJ20" s="32">
        <v>2054.6999999999998</v>
      </c>
      <c r="CK20" s="32">
        <v>2084</v>
      </c>
      <c r="CL20" s="32">
        <v>2051.1999999999998</v>
      </c>
      <c r="CM20" s="32">
        <v>2055.1</v>
      </c>
      <c r="CN20" s="32">
        <v>2090.4</v>
      </c>
      <c r="CO20" s="32">
        <v>1997.7</v>
      </c>
      <c r="CP20" s="32">
        <v>1998</v>
      </c>
      <c r="CQ20" s="32">
        <v>1875.4</v>
      </c>
      <c r="CR20" s="32">
        <v>2238.1999999999998</v>
      </c>
      <c r="CS20" s="32">
        <v>2880.1</v>
      </c>
      <c r="CT20" s="32"/>
      <c r="CU20" s="32"/>
      <c r="CV20" s="32"/>
      <c r="CW20" s="32"/>
      <c r="CX20" s="32"/>
      <c r="CY20" s="32">
        <v>1273.8</v>
      </c>
      <c r="CZ20" s="32"/>
      <c r="DA20" s="32"/>
      <c r="DB20" s="32">
        <v>1475.6</v>
      </c>
      <c r="DC20" s="32">
        <v>1880.3</v>
      </c>
      <c r="DD20" s="32">
        <v>2375.6</v>
      </c>
      <c r="DE20" s="32">
        <v>2384.8000000000002</v>
      </c>
      <c r="DF20" s="32">
        <v>1923.4</v>
      </c>
      <c r="DG20" s="32">
        <v>1827.4</v>
      </c>
      <c r="DH20" s="32">
        <v>2038.3</v>
      </c>
      <c r="DI20" s="32"/>
      <c r="DJ20" s="32"/>
      <c r="DK20" s="32"/>
      <c r="DL20" s="32">
        <v>2216.1999999999998</v>
      </c>
      <c r="DM20" s="32">
        <v>2050.9</v>
      </c>
      <c r="DN20" s="32">
        <v>1996</v>
      </c>
      <c r="DO20" s="32">
        <v>2895.8</v>
      </c>
      <c r="DP20" s="32">
        <v>2260.6999999999998</v>
      </c>
      <c r="DQ20" s="32">
        <v>2369</v>
      </c>
      <c r="DR20" s="32">
        <v>2220.9</v>
      </c>
      <c r="DS20" s="32">
        <v>2131.4</v>
      </c>
      <c r="DT20" s="32">
        <v>2302.6999999999998</v>
      </c>
      <c r="DU20" s="32">
        <v>2459.9</v>
      </c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O20" s="64" t="s">
        <v>162</v>
      </c>
      <c r="EP20" s="59">
        <f>IFERROR(AVERAGEIF($E$8:$EL$8,EP$8,$E20:$EL20),"")</f>
        <v>3545.8777777777777</v>
      </c>
      <c r="EQ20" s="59">
        <f t="shared" ref="EP20:FA25" si="1">IFERROR(AVERAGEIF($E$8:$EL$8,EQ$8,$E20:$EL20),"")</f>
        <v>3666.8333333333335</v>
      </c>
      <c r="ER20" s="59">
        <f t="shared" si="1"/>
        <v>3504.7750000000001</v>
      </c>
      <c r="ES20" s="59">
        <f t="shared" si="1"/>
        <v>2530.1333333333332</v>
      </c>
      <c r="ET20" s="59">
        <f t="shared" si="1"/>
        <v>2191.7166666666667</v>
      </c>
      <c r="EU20" s="59">
        <f t="shared" si="1"/>
        <v>2033.33</v>
      </c>
      <c r="EV20" s="59" t="str">
        <f t="shared" si="1"/>
        <v/>
      </c>
      <c r="EW20" s="59">
        <f t="shared" si="1"/>
        <v>2314.85</v>
      </c>
      <c r="EX20" s="59" t="str">
        <f t="shared" si="1"/>
        <v/>
      </c>
      <c r="EY20" s="59" t="str">
        <f t="shared" si="1"/>
        <v/>
      </c>
      <c r="EZ20" s="59" t="str">
        <f t="shared" si="1"/>
        <v/>
      </c>
      <c r="FA20" s="59" t="str">
        <f t="shared" si="1"/>
        <v/>
      </c>
    </row>
    <row r="21" spans="1:157" x14ac:dyDescent="0.25">
      <c r="A21" s="60"/>
      <c r="B21" s="64" t="s">
        <v>163</v>
      </c>
      <c r="C21" s="64" t="s">
        <v>171</v>
      </c>
      <c r="D21" s="66">
        <v>0.98591379310344796</v>
      </c>
      <c r="E21" s="32">
        <v>3128.8</v>
      </c>
      <c r="F21" s="32">
        <v>3332.3</v>
      </c>
      <c r="G21" s="32">
        <v>3184.8</v>
      </c>
      <c r="H21" s="32">
        <v>3243.5</v>
      </c>
      <c r="I21" s="32">
        <v>3174.9</v>
      </c>
      <c r="J21" s="32">
        <v>2967.1</v>
      </c>
      <c r="K21" s="32">
        <v>3115.9</v>
      </c>
      <c r="L21" s="32">
        <v>3087.9</v>
      </c>
      <c r="M21" s="32">
        <v>3019.5</v>
      </c>
      <c r="N21" s="32">
        <v>3137.2</v>
      </c>
      <c r="O21" s="32">
        <v>3150.2</v>
      </c>
      <c r="P21" s="32">
        <v>3028.9</v>
      </c>
      <c r="Q21" s="32">
        <v>3030.7</v>
      </c>
      <c r="R21" s="32">
        <v>3099.2</v>
      </c>
      <c r="S21" s="32">
        <v>3056.4</v>
      </c>
      <c r="T21" s="32">
        <v>3146.6</v>
      </c>
      <c r="U21" s="32">
        <v>3167.7</v>
      </c>
      <c r="V21" s="32">
        <v>3276.7</v>
      </c>
      <c r="W21" s="32">
        <v>3096.4</v>
      </c>
      <c r="X21" s="32">
        <v>3262.3</v>
      </c>
      <c r="Y21" s="32">
        <v>3291.3</v>
      </c>
      <c r="Z21" s="32">
        <v>3257.8</v>
      </c>
      <c r="AA21" s="32">
        <v>3215.1</v>
      </c>
      <c r="AB21" s="32">
        <v>3225.7</v>
      </c>
      <c r="AC21" s="32">
        <v>3202.2</v>
      </c>
      <c r="AD21" s="32">
        <v>3096.6</v>
      </c>
      <c r="AE21" s="32">
        <v>3113.3</v>
      </c>
      <c r="AF21" s="32">
        <v>3099.9</v>
      </c>
      <c r="AG21" s="32">
        <v>3215.4</v>
      </c>
      <c r="AH21" s="32">
        <v>3115.4</v>
      </c>
      <c r="AI21" s="32">
        <v>2979.4</v>
      </c>
      <c r="AJ21" s="32">
        <v>2806.5</v>
      </c>
      <c r="AK21" s="32">
        <v>2792.9</v>
      </c>
      <c r="AL21" s="32">
        <v>2798.6</v>
      </c>
      <c r="AM21" s="32">
        <v>2806.4</v>
      </c>
      <c r="AN21" s="32">
        <v>2818.9</v>
      </c>
      <c r="AO21" s="32">
        <v>2806.3</v>
      </c>
      <c r="AP21" s="32">
        <v>2791.4</v>
      </c>
      <c r="AQ21" s="32">
        <v>2793.3</v>
      </c>
      <c r="AR21" s="32">
        <v>2800</v>
      </c>
      <c r="AS21" s="32">
        <v>2836.3</v>
      </c>
      <c r="AT21" s="32">
        <v>2840.1</v>
      </c>
      <c r="AU21" s="32">
        <v>2833.4</v>
      </c>
      <c r="AV21" s="32">
        <v>2833</v>
      </c>
      <c r="AW21" s="32">
        <v>2811</v>
      </c>
      <c r="AX21" s="32">
        <v>2812.5</v>
      </c>
      <c r="AY21" s="32">
        <v>2810.9</v>
      </c>
      <c r="AZ21" s="32">
        <v>2816</v>
      </c>
      <c r="BA21" s="32">
        <v>2815.1</v>
      </c>
      <c r="BB21" s="32">
        <v>2819</v>
      </c>
      <c r="BC21" s="32">
        <v>2762.6</v>
      </c>
      <c r="BD21" s="32">
        <v>2778.5</v>
      </c>
      <c r="BE21" s="32">
        <v>2773.3</v>
      </c>
      <c r="BF21" s="32">
        <v>2770</v>
      </c>
      <c r="BG21" s="32">
        <v>2782.5</v>
      </c>
      <c r="BH21" s="32">
        <v>2764.7</v>
      </c>
      <c r="BI21" s="32">
        <v>2786.8</v>
      </c>
      <c r="BJ21" s="32">
        <v>2785.4</v>
      </c>
      <c r="BK21" s="32">
        <v>2780.5</v>
      </c>
      <c r="BL21" s="32">
        <v>2849.4</v>
      </c>
      <c r="BM21" s="32">
        <v>2835.3</v>
      </c>
      <c r="BN21" s="32">
        <v>2834.7</v>
      </c>
      <c r="BO21" s="32">
        <v>2855.4</v>
      </c>
      <c r="BP21" s="32">
        <v>2857.5</v>
      </c>
      <c r="BQ21" s="32">
        <v>2845.9</v>
      </c>
      <c r="BR21" s="32">
        <v>2826.6</v>
      </c>
      <c r="BS21" s="32">
        <v>2787.8</v>
      </c>
      <c r="BT21" s="32">
        <v>2782.5</v>
      </c>
      <c r="BU21" s="32">
        <v>2769.6</v>
      </c>
      <c r="BV21" s="32">
        <v>2781.7</v>
      </c>
      <c r="BW21" s="32">
        <v>2774.8</v>
      </c>
      <c r="BX21" s="32">
        <v>2769.5</v>
      </c>
      <c r="BY21" s="32">
        <v>2780.4</v>
      </c>
      <c r="BZ21" s="32">
        <v>2780.1</v>
      </c>
      <c r="CA21" s="32">
        <v>2777.1</v>
      </c>
      <c r="CB21" s="32">
        <v>2784</v>
      </c>
      <c r="CC21" s="32">
        <v>2765.4</v>
      </c>
      <c r="CD21" s="32">
        <v>2778.2</v>
      </c>
      <c r="CE21" s="32">
        <v>2822</v>
      </c>
      <c r="CF21" s="32">
        <v>2835.4</v>
      </c>
      <c r="CG21" s="32">
        <v>2840.4</v>
      </c>
      <c r="CH21" s="32">
        <v>2855.1</v>
      </c>
      <c r="CI21" s="32">
        <v>2858.6</v>
      </c>
      <c r="CJ21" s="32">
        <v>2838.3</v>
      </c>
      <c r="CK21" s="32">
        <v>2830.6</v>
      </c>
      <c r="CL21" s="32">
        <v>2835.1</v>
      </c>
      <c r="CM21" s="32">
        <v>2837.3</v>
      </c>
      <c r="CN21" s="32">
        <v>2824.7</v>
      </c>
      <c r="CO21" s="32">
        <v>2839.2</v>
      </c>
      <c r="CP21" s="32">
        <v>2837.2</v>
      </c>
      <c r="CQ21" s="32">
        <v>2840.5</v>
      </c>
      <c r="CR21" s="32">
        <v>2819.9</v>
      </c>
      <c r="CS21" s="32">
        <v>2778.7</v>
      </c>
      <c r="CT21" s="32"/>
      <c r="CU21" s="32"/>
      <c r="CV21" s="32"/>
      <c r="CW21" s="32"/>
      <c r="CX21" s="32"/>
      <c r="CY21" s="32">
        <v>2870.4</v>
      </c>
      <c r="CZ21" s="32"/>
      <c r="DA21" s="32"/>
      <c r="DB21" s="32">
        <v>2840.5</v>
      </c>
      <c r="DC21" s="32">
        <v>2855.2</v>
      </c>
      <c r="DD21" s="32">
        <v>2841.8</v>
      </c>
      <c r="DE21" s="32">
        <v>2841.4</v>
      </c>
      <c r="DF21" s="32">
        <v>2856.9</v>
      </c>
      <c r="DG21" s="32">
        <v>2858.7</v>
      </c>
      <c r="DH21" s="32">
        <v>2832.7</v>
      </c>
      <c r="DI21" s="32"/>
      <c r="DJ21" s="32"/>
      <c r="DK21" s="32"/>
      <c r="DL21" s="32">
        <v>2848.7</v>
      </c>
      <c r="DM21" s="32">
        <v>2868.7</v>
      </c>
      <c r="DN21" s="32">
        <v>2799.2</v>
      </c>
      <c r="DO21" s="32">
        <v>2852.1</v>
      </c>
      <c r="DP21" s="32">
        <v>2892.2</v>
      </c>
      <c r="DQ21" s="32">
        <v>2866.8</v>
      </c>
      <c r="DR21" s="32">
        <v>2870.4</v>
      </c>
      <c r="DS21" s="32">
        <v>2879</v>
      </c>
      <c r="DT21" s="32">
        <v>2867.8</v>
      </c>
      <c r="DU21" s="32">
        <v>2867.1</v>
      </c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O21" s="64" t="s">
        <v>163</v>
      </c>
      <c r="EP21" s="59">
        <f t="shared" si="1"/>
        <v>2776.0333333333338</v>
      </c>
      <c r="EQ21" s="59">
        <f t="shared" si="1"/>
        <v>2777.5916666666667</v>
      </c>
      <c r="ER21" s="59">
        <f t="shared" si="1"/>
        <v>2802.6750000000002</v>
      </c>
      <c r="ES21" s="59">
        <f t="shared" si="1"/>
        <v>2821.2222222222222</v>
      </c>
      <c r="ET21" s="59">
        <f t="shared" si="1"/>
        <v>2846.3666666666668</v>
      </c>
      <c r="EU21" s="59">
        <f t="shared" si="1"/>
        <v>2833.8100000000004</v>
      </c>
      <c r="EV21" s="59" t="str">
        <f t="shared" si="1"/>
        <v/>
      </c>
      <c r="EW21" s="59">
        <f t="shared" si="1"/>
        <v>2879.5</v>
      </c>
      <c r="EX21" s="59" t="str">
        <f t="shared" si="1"/>
        <v/>
      </c>
      <c r="EY21" s="59" t="str">
        <f t="shared" si="1"/>
        <v/>
      </c>
      <c r="EZ21" s="59" t="str">
        <f t="shared" si="1"/>
        <v/>
      </c>
      <c r="FA21" s="59" t="str">
        <f t="shared" si="1"/>
        <v/>
      </c>
    </row>
    <row r="22" spans="1:157" x14ac:dyDescent="0.25">
      <c r="A22" s="60"/>
      <c r="B22" s="64" t="s">
        <v>164</v>
      </c>
      <c r="C22" s="64"/>
      <c r="D22" s="66">
        <v>14.136620689655174</v>
      </c>
      <c r="E22" s="32">
        <v>12286.7</v>
      </c>
      <c r="F22" s="60">
        <v>958.3</v>
      </c>
      <c r="G22" s="60">
        <v>991.6</v>
      </c>
      <c r="H22" s="60">
        <v>6375</v>
      </c>
      <c r="I22" s="60">
        <v>6080.1</v>
      </c>
      <c r="J22" s="60">
        <v>7894.5</v>
      </c>
      <c r="K22" s="60">
        <v>6835</v>
      </c>
      <c r="L22" s="60">
        <v>6828.2</v>
      </c>
      <c r="M22" s="60">
        <v>6401.3</v>
      </c>
      <c r="N22" s="60">
        <v>3755.5</v>
      </c>
      <c r="O22" s="60">
        <v>5787.4</v>
      </c>
      <c r="P22" s="60">
        <v>5170.5</v>
      </c>
      <c r="Q22" s="60">
        <v>6549.1</v>
      </c>
      <c r="R22" s="60">
        <v>7566.5</v>
      </c>
      <c r="S22" s="60">
        <v>7208.9</v>
      </c>
      <c r="T22" s="60">
        <v>6548.4</v>
      </c>
      <c r="U22" s="60">
        <v>5750.4</v>
      </c>
      <c r="V22" s="60">
        <v>3399.5</v>
      </c>
      <c r="W22" s="60">
        <v>4321.6000000000004</v>
      </c>
      <c r="X22" s="60">
        <v>3884.3</v>
      </c>
      <c r="Y22" s="60">
        <v>3843.2</v>
      </c>
      <c r="Z22" s="60">
        <v>2923.5</v>
      </c>
      <c r="AA22" s="60">
        <v>3789.6</v>
      </c>
      <c r="AB22" s="60">
        <v>4044.4</v>
      </c>
      <c r="AC22" s="60">
        <v>4004.9</v>
      </c>
      <c r="AD22" s="60">
        <v>2942.5</v>
      </c>
      <c r="AE22" s="60">
        <v>3131.3</v>
      </c>
      <c r="AF22" s="60">
        <v>4244.7</v>
      </c>
      <c r="AG22" s="60">
        <v>6772.5</v>
      </c>
      <c r="AH22" s="60">
        <v>7017.5</v>
      </c>
      <c r="AI22" s="60">
        <v>8593.7000000000007</v>
      </c>
      <c r="AJ22" s="60">
        <v>6679.7</v>
      </c>
      <c r="AK22" s="60">
        <v>7077.6</v>
      </c>
      <c r="AL22" s="60">
        <v>6431.5</v>
      </c>
      <c r="AM22" s="60">
        <v>6263.8</v>
      </c>
      <c r="AN22" s="60">
        <v>6347.5</v>
      </c>
      <c r="AO22" s="60">
        <v>6423.1</v>
      </c>
      <c r="AP22" s="60">
        <v>6691.9</v>
      </c>
      <c r="AQ22" s="60">
        <v>6568.4</v>
      </c>
      <c r="AR22" s="60">
        <v>6478.3</v>
      </c>
      <c r="AS22" s="60">
        <v>4591.8999999999996</v>
      </c>
      <c r="AT22" s="60">
        <v>4403.6000000000004</v>
      </c>
      <c r="AU22" s="60">
        <v>4346.7</v>
      </c>
      <c r="AV22" s="60">
        <v>4818.7</v>
      </c>
      <c r="AW22" s="60">
        <v>5131.2</v>
      </c>
      <c r="AX22" s="60">
        <v>4943.3999999999996</v>
      </c>
      <c r="AY22" s="60">
        <v>4862.1000000000004</v>
      </c>
      <c r="AZ22" s="60">
        <v>4349.3999999999996</v>
      </c>
      <c r="BA22" s="60">
        <v>4532.8</v>
      </c>
      <c r="BB22" s="60">
        <v>4557.8</v>
      </c>
      <c r="BC22" s="60">
        <v>6645.5</v>
      </c>
      <c r="BD22" s="60">
        <v>6736.6</v>
      </c>
      <c r="BE22" s="60">
        <v>6362.7</v>
      </c>
      <c r="BF22" s="60">
        <v>6388.2</v>
      </c>
      <c r="BG22" s="60">
        <v>6621.2</v>
      </c>
      <c r="BH22" s="60">
        <v>6676.2</v>
      </c>
      <c r="BI22" s="60">
        <v>6628.7</v>
      </c>
      <c r="BJ22" s="60">
        <v>6205</v>
      </c>
      <c r="BK22" s="60">
        <v>6298.7</v>
      </c>
      <c r="BL22" s="60">
        <v>3857</v>
      </c>
      <c r="BM22" s="60">
        <v>3893.7</v>
      </c>
      <c r="BN22" s="60">
        <v>3809.6</v>
      </c>
      <c r="BO22" s="60">
        <v>3731</v>
      </c>
      <c r="BP22" s="60">
        <v>3748</v>
      </c>
      <c r="BQ22" s="60">
        <v>3805.3</v>
      </c>
      <c r="BR22" s="60">
        <v>8475.5</v>
      </c>
      <c r="BS22" s="60">
        <v>6456.9</v>
      </c>
      <c r="BT22" s="60">
        <v>6645.1</v>
      </c>
      <c r="BU22" s="60">
        <v>6531</v>
      </c>
      <c r="BV22" s="60">
        <v>6663.9</v>
      </c>
      <c r="BW22" s="60">
        <v>6398.9</v>
      </c>
      <c r="BX22" s="60">
        <v>6539.2</v>
      </c>
      <c r="BY22" s="60">
        <v>6576.5</v>
      </c>
      <c r="BZ22" s="60">
        <v>661.5</v>
      </c>
      <c r="CA22" s="60">
        <v>6563.2</v>
      </c>
      <c r="CB22" s="60">
        <v>6373.7</v>
      </c>
      <c r="CC22" s="60">
        <v>6514.7</v>
      </c>
      <c r="CD22" s="60">
        <v>6604</v>
      </c>
      <c r="CE22" s="60">
        <v>4252.2</v>
      </c>
      <c r="CF22" s="60">
        <v>3507.6</v>
      </c>
      <c r="CG22" s="60">
        <v>3077.2</v>
      </c>
      <c r="CH22" s="60">
        <v>2328.3000000000002</v>
      </c>
      <c r="CI22" s="60">
        <v>2783.9</v>
      </c>
      <c r="CJ22" s="60">
        <v>3754.4</v>
      </c>
      <c r="CK22" s="60">
        <v>3616.3</v>
      </c>
      <c r="CL22" s="60">
        <v>3591.7</v>
      </c>
      <c r="CM22" s="60">
        <v>3618.9</v>
      </c>
      <c r="CN22" s="60">
        <v>3660.6</v>
      </c>
      <c r="CO22" s="60">
        <v>3482.4</v>
      </c>
      <c r="CP22" s="60">
        <v>3496.2</v>
      </c>
      <c r="CQ22" s="60">
        <v>3281.9</v>
      </c>
      <c r="CR22" s="60">
        <v>3915.5</v>
      </c>
      <c r="CS22" s="60">
        <v>5107.8</v>
      </c>
      <c r="CT22" s="60"/>
      <c r="CU22" s="60"/>
      <c r="CV22" s="60"/>
      <c r="CW22" s="60"/>
      <c r="CX22" s="60"/>
      <c r="CY22" s="60">
        <v>2422.3000000000002</v>
      </c>
      <c r="CZ22" s="60"/>
      <c r="DA22" s="60"/>
      <c r="DB22" s="60">
        <v>2900.2</v>
      </c>
      <c r="DC22" s="60">
        <v>3697.7</v>
      </c>
      <c r="DD22" s="60">
        <v>4479.5</v>
      </c>
      <c r="DE22" s="60">
        <v>4419</v>
      </c>
      <c r="DF22" s="60">
        <v>3628.4</v>
      </c>
      <c r="DG22" s="60">
        <v>3449.2</v>
      </c>
      <c r="DH22" s="60">
        <v>3615.4</v>
      </c>
      <c r="DI22" s="60"/>
      <c r="DJ22" s="60"/>
      <c r="DK22" s="60"/>
      <c r="DL22" s="60">
        <v>3906.4</v>
      </c>
      <c r="DM22" s="60">
        <v>3586.2</v>
      </c>
      <c r="DN22" s="60">
        <v>3537.7</v>
      </c>
      <c r="DO22" s="60">
        <v>5113.1000000000004</v>
      </c>
      <c r="DP22" s="60">
        <v>3934.9</v>
      </c>
      <c r="DQ22" s="60">
        <v>4180.6000000000004</v>
      </c>
      <c r="DR22" s="60">
        <v>3886.3</v>
      </c>
      <c r="DS22" s="60">
        <v>3692.6</v>
      </c>
      <c r="DT22" s="60">
        <v>3997</v>
      </c>
      <c r="DU22" s="60">
        <v>4316</v>
      </c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O22" s="64" t="s">
        <v>164</v>
      </c>
      <c r="EP22" s="59">
        <f t="shared" si="1"/>
        <v>6506.9777777777772</v>
      </c>
      <c r="EQ22" s="59">
        <f t="shared" si="1"/>
        <v>6044.0499999999993</v>
      </c>
      <c r="ER22" s="59">
        <f t="shared" si="1"/>
        <v>6485.5250000000005</v>
      </c>
      <c r="ES22" s="59">
        <f t="shared" si="1"/>
        <v>4660.6333333333341</v>
      </c>
      <c r="ET22" s="59">
        <f t="shared" si="1"/>
        <v>3807.4333333333329</v>
      </c>
      <c r="EU22" s="59">
        <f t="shared" si="1"/>
        <v>3572.0800000000004</v>
      </c>
      <c r="EV22" s="59" t="str">
        <f t="shared" si="1"/>
        <v/>
      </c>
      <c r="EW22" s="59">
        <f t="shared" si="1"/>
        <v>4057.75</v>
      </c>
      <c r="EX22" s="59" t="str">
        <f t="shared" si="1"/>
        <v/>
      </c>
      <c r="EY22" s="59" t="str">
        <f t="shared" si="1"/>
        <v/>
      </c>
      <c r="EZ22" s="59" t="str">
        <f t="shared" si="1"/>
        <v/>
      </c>
      <c r="FA22" s="59" t="str">
        <f t="shared" si="1"/>
        <v/>
      </c>
    </row>
    <row r="23" spans="1:157" x14ac:dyDescent="0.25">
      <c r="A23" s="60"/>
      <c r="B23" s="64" t="s">
        <v>178</v>
      </c>
      <c r="C23" s="64"/>
      <c r="D23" s="64"/>
      <c r="E23" s="66">
        <v>2.0079902838148813</v>
      </c>
      <c r="F23" s="66">
        <v>0.14884614230411428</v>
      </c>
      <c r="G23" s="66">
        <v>0.15168927405174579</v>
      </c>
      <c r="H23" s="66">
        <v>0.90439340218899344</v>
      </c>
      <c r="I23" s="66">
        <v>1.0123468455699391</v>
      </c>
      <c r="J23" s="66">
        <v>1.3477469583094606</v>
      </c>
      <c r="K23" s="66">
        <v>1.1711544016175102</v>
      </c>
      <c r="L23" s="66">
        <v>1.169403154247223</v>
      </c>
      <c r="M23" s="66">
        <v>1.1027653585030635</v>
      </c>
      <c r="N23" s="66">
        <v>0.63773428534999366</v>
      </c>
      <c r="O23" s="66">
        <v>0.98428671195479656</v>
      </c>
      <c r="P23" s="66">
        <v>0.88949783749876188</v>
      </c>
      <c r="Q23" s="66">
        <v>1.1284191770878016</v>
      </c>
      <c r="R23" s="66">
        <v>1.2917204439855448</v>
      </c>
      <c r="S23" s="66">
        <v>1.231285172097893</v>
      </c>
      <c r="T23" s="66">
        <v>1.0729040869509947</v>
      </c>
      <c r="U23" s="66">
        <v>0.96315939009375895</v>
      </c>
      <c r="V23" s="66">
        <v>0.55827509384441665</v>
      </c>
      <c r="W23" s="66">
        <v>0.72267794858545398</v>
      </c>
      <c r="X23" s="66">
        <v>0.63415381785856606</v>
      </c>
      <c r="Y23" s="66">
        <v>0.63221219578889798</v>
      </c>
      <c r="Z23" s="66">
        <v>0.48459082816624716</v>
      </c>
      <c r="AA23" s="66">
        <v>0.62361979409660662</v>
      </c>
      <c r="AB23" s="66">
        <v>0.66608798090336985</v>
      </c>
      <c r="AC23" s="66">
        <v>0.66063956030229221</v>
      </c>
      <c r="AD23" s="66">
        <v>0.49505909707421042</v>
      </c>
      <c r="AE23" s="66">
        <v>0.52863521022709015</v>
      </c>
      <c r="AF23" s="66">
        <v>0.70857124423368489</v>
      </c>
      <c r="AG23" s="66">
        <v>1.1254276295328729</v>
      </c>
      <c r="AH23" s="66">
        <v>1.1806188611414263</v>
      </c>
      <c r="AI23" s="66">
        <v>1.5821977579378397</v>
      </c>
      <c r="AJ23" s="66">
        <v>1.3101015499732764</v>
      </c>
      <c r="AK23" s="66">
        <v>1.382935300225572</v>
      </c>
      <c r="AL23" s="66">
        <v>1.2091045522761381</v>
      </c>
      <c r="AM23" s="66">
        <v>1.2009692132269099</v>
      </c>
      <c r="AN23" s="66">
        <v>1.2209017701940472</v>
      </c>
      <c r="AO23" s="66">
        <v>1.2443074510921854</v>
      </c>
      <c r="AP23" s="66">
        <v>1.29404599842373</v>
      </c>
      <c r="AQ23" s="66">
        <v>1.2661010274585613</v>
      </c>
      <c r="AR23" s="66">
        <v>1.2588928571428573</v>
      </c>
      <c r="AS23" s="66">
        <v>0.88633078306244051</v>
      </c>
      <c r="AT23" s="66">
        <v>0.84901940072532667</v>
      </c>
      <c r="AU23" s="66">
        <v>0.84421543022517109</v>
      </c>
      <c r="AV23" s="66">
        <v>0.92806212495587714</v>
      </c>
      <c r="AW23" s="66">
        <v>0.95396655994308077</v>
      </c>
      <c r="AX23" s="66">
        <v>0.94915555555555553</v>
      </c>
      <c r="AY23" s="66">
        <v>0.93745775374435225</v>
      </c>
      <c r="AZ23" s="66">
        <v>0.84588068181818177</v>
      </c>
      <c r="BA23" s="66">
        <v>0.88355653440375126</v>
      </c>
      <c r="BB23" s="66">
        <v>0.88087974459028018</v>
      </c>
      <c r="BC23" s="66">
        <v>1.3021791066386739</v>
      </c>
      <c r="BD23" s="66">
        <v>1.3115350008997659</v>
      </c>
      <c r="BE23" s="66">
        <v>1.244041394728302</v>
      </c>
      <c r="BF23" s="66">
        <v>1.2640072202166066</v>
      </c>
      <c r="BG23" s="66">
        <v>1.2828032345013478</v>
      </c>
      <c r="BH23" s="66">
        <v>1.3065793757007995</v>
      </c>
      <c r="BI23" s="66">
        <v>1.2953207980479402</v>
      </c>
      <c r="BJ23" s="66">
        <v>1.2306311481295327</v>
      </c>
      <c r="BK23" s="66">
        <v>1.259018162201043</v>
      </c>
      <c r="BL23" s="66">
        <v>0.7795325331648767</v>
      </c>
      <c r="BM23" s="66">
        <v>0.78961661905265756</v>
      </c>
      <c r="BN23" s="66">
        <v>0.77376794722545605</v>
      </c>
      <c r="BO23" s="66">
        <v>0.75271415563493738</v>
      </c>
      <c r="BP23" s="66">
        <v>0.75275590551181104</v>
      </c>
      <c r="BQ23" s="66">
        <v>0.7718472188060016</v>
      </c>
      <c r="BR23" s="66">
        <v>1.042135427722352</v>
      </c>
      <c r="BS23" s="66">
        <v>1.4299806298873663</v>
      </c>
      <c r="BT23" s="66">
        <v>1.3465229110512129</v>
      </c>
      <c r="BU23" s="66">
        <v>1.3262926054303872</v>
      </c>
      <c r="BV23" s="66">
        <v>1.3514757162886006</v>
      </c>
      <c r="BW23" s="66">
        <v>1.2968141848061121</v>
      </c>
      <c r="BX23" s="66">
        <v>1.3239212854305831</v>
      </c>
      <c r="BY23" s="66">
        <v>1.2022370881887496</v>
      </c>
      <c r="BZ23" s="66">
        <v>1.2457465558792851</v>
      </c>
      <c r="CA23" s="66">
        <v>1.3348817111375175</v>
      </c>
      <c r="CB23" s="66">
        <v>1.3045617816091954</v>
      </c>
      <c r="CC23" s="66">
        <v>1.3345989730237939</v>
      </c>
      <c r="CD23" s="66">
        <v>1.3445396299762438</v>
      </c>
      <c r="CE23" s="66">
        <v>0.85414599574769667</v>
      </c>
      <c r="CF23" s="66">
        <v>0.70321647739296045</v>
      </c>
      <c r="CG23" s="66">
        <v>0.62318687508801573</v>
      </c>
      <c r="CH23" s="66">
        <v>0.46523764491611502</v>
      </c>
      <c r="CI23" s="66">
        <v>0.55842020569509554</v>
      </c>
      <c r="CJ23" s="66">
        <v>0.72391924743684588</v>
      </c>
      <c r="CK23" s="66">
        <v>0.73623966650180173</v>
      </c>
      <c r="CL23" s="66">
        <v>0.72350181651440859</v>
      </c>
      <c r="CM23" s="66">
        <v>0.72431537024636095</v>
      </c>
      <c r="CN23" s="66">
        <v>0.74004319042730204</v>
      </c>
      <c r="CO23" s="66">
        <v>0.70361369399830942</v>
      </c>
      <c r="CP23" s="66">
        <v>0.70421542365712675</v>
      </c>
      <c r="CQ23" s="66">
        <v>0.66023587396585115</v>
      </c>
      <c r="CR23" s="66">
        <v>0.79371608922302195</v>
      </c>
      <c r="CS23" s="66">
        <v>1.0364918846942814</v>
      </c>
      <c r="CT23" s="66" t="e">
        <v>#DIV/0!</v>
      </c>
      <c r="CU23" s="66" t="e">
        <v>#DIV/0!</v>
      </c>
      <c r="CV23" s="66" t="e">
        <v>#DIV/0!</v>
      </c>
      <c r="CW23" s="66" t="e">
        <v>#DIV/0!</v>
      </c>
      <c r="CX23" s="66" t="e">
        <v>#DIV/0!</v>
      </c>
      <c r="CY23" s="66">
        <v>0.44377090301003341</v>
      </c>
      <c r="CZ23" s="66" t="e">
        <v>#DIV/0!</v>
      </c>
      <c r="DA23" s="66" t="e">
        <v>#DIV/0!</v>
      </c>
      <c r="DB23" s="66">
        <v>0.51948600598486183</v>
      </c>
      <c r="DC23" s="66">
        <v>0.65855281591482207</v>
      </c>
      <c r="DD23" s="66">
        <v>0.83594904637905543</v>
      </c>
      <c r="DE23" s="66">
        <v>0.83930456817062016</v>
      </c>
      <c r="DF23" s="66">
        <v>0.67324722601421116</v>
      </c>
      <c r="DG23" s="66">
        <v>0.63924161332074025</v>
      </c>
      <c r="DH23" s="66">
        <v>0.71956084301196743</v>
      </c>
      <c r="DI23" s="66" t="e">
        <v>#DIV/0!</v>
      </c>
      <c r="DJ23" s="66" t="e">
        <v>#DIV/0!</v>
      </c>
      <c r="DK23" s="66" t="e">
        <v>#DIV/0!</v>
      </c>
      <c r="DL23" s="66">
        <v>0.77796889809386738</v>
      </c>
      <c r="DM23" s="66">
        <v>0.71492313591522305</v>
      </c>
      <c r="DN23" s="66">
        <v>0.71306087453558165</v>
      </c>
      <c r="DO23" s="66">
        <v>1.0153220434066128</v>
      </c>
      <c r="DP23" s="66">
        <v>0.78165410414217551</v>
      </c>
      <c r="DQ23" s="66">
        <v>0.82635691363192409</v>
      </c>
      <c r="DR23" s="66">
        <v>0.77372491638795993</v>
      </c>
      <c r="DS23" s="66">
        <v>0.74032650225772845</v>
      </c>
      <c r="DT23" s="66">
        <v>0.80294999651300636</v>
      </c>
      <c r="DU23" s="66">
        <v>0.8579749572739005</v>
      </c>
      <c r="DV23" s="66" t="e">
        <v>#DIV/0!</v>
      </c>
      <c r="DW23" s="66" t="e">
        <v>#DIV/0!</v>
      </c>
      <c r="DX23" s="66" t="e">
        <v>#DIV/0!</v>
      </c>
      <c r="DY23" s="66" t="e">
        <v>#DIV/0!</v>
      </c>
      <c r="DZ23" s="66" t="e">
        <v>#DIV/0!</v>
      </c>
      <c r="EA23" s="66" t="e">
        <v>#DIV/0!</v>
      </c>
      <c r="EB23" s="66" t="e">
        <v>#DIV/0!</v>
      </c>
      <c r="EC23" s="66" t="e">
        <v>#DIV/0!</v>
      </c>
      <c r="ED23" s="66" t="e">
        <v>#DIV/0!</v>
      </c>
      <c r="EE23" s="66" t="e">
        <v>#DIV/0!</v>
      </c>
      <c r="EF23" s="66" t="e">
        <v>#DIV/0!</v>
      </c>
      <c r="EG23" s="66" t="e">
        <v>#DIV/0!</v>
      </c>
      <c r="EH23" s="66" t="e">
        <v>#DIV/0!</v>
      </c>
      <c r="EI23" s="66" t="e">
        <v>#DIV/0!</v>
      </c>
      <c r="EJ23" s="66" t="e">
        <v>#DIV/0!</v>
      </c>
      <c r="EK23" s="66" t="e">
        <v>#DIV/0!</v>
      </c>
      <c r="EL23" s="66" t="e">
        <v>#DIV/0!</v>
      </c>
      <c r="EO23" s="64" t="s">
        <v>178</v>
      </c>
      <c r="EP23" s="67">
        <f t="shared" si="1"/>
        <v>1.2773461601182234</v>
      </c>
      <c r="EQ23" s="67">
        <f t="shared" si="1"/>
        <v>1.3201310893924205</v>
      </c>
      <c r="ER23" s="67">
        <f t="shared" si="1"/>
        <v>1.2505530524734632</v>
      </c>
      <c r="ES23" s="67">
        <f t="shared" si="1"/>
        <v>0.89691042066239723</v>
      </c>
      <c r="ET23" s="67">
        <f t="shared" si="1"/>
        <v>0.77003906323262339</v>
      </c>
      <c r="EU23" s="67" t="str">
        <f t="shared" si="1"/>
        <v/>
      </c>
      <c r="EV23" s="67" t="str">
        <f t="shared" si="1"/>
        <v/>
      </c>
      <c r="EW23" s="67">
        <f t="shared" si="1"/>
        <v>0.8040055088870498</v>
      </c>
      <c r="EX23" s="67" t="str">
        <f t="shared" si="1"/>
        <v/>
      </c>
      <c r="EY23" s="67" t="str">
        <f t="shared" si="1"/>
        <v/>
      </c>
      <c r="EZ23" s="67" t="str">
        <f t="shared" si="1"/>
        <v/>
      </c>
      <c r="FA23" s="67" t="str">
        <f t="shared" si="1"/>
        <v/>
      </c>
    </row>
    <row r="24" spans="1:157" x14ac:dyDescent="0.25">
      <c r="A24" s="60"/>
      <c r="B24" s="64" t="s">
        <v>179</v>
      </c>
      <c r="C24" s="64"/>
      <c r="D24" s="64"/>
      <c r="E24" s="66">
        <v>0.25464933627418262</v>
      </c>
      <c r="F24" s="66">
        <v>3.4773035583846399</v>
      </c>
      <c r="G24" s="66">
        <v>3.2117789431222268</v>
      </c>
      <c r="H24" s="66">
        <v>0.50878431372549016</v>
      </c>
      <c r="I24" s="66">
        <v>0.52217891153106033</v>
      </c>
      <c r="J24" s="66">
        <v>0.37584394198492621</v>
      </c>
      <c r="K24" s="66">
        <v>0.45587417702999272</v>
      </c>
      <c r="L24" s="66">
        <v>0.45222752702029823</v>
      </c>
      <c r="M24" s="66">
        <v>0.47170106072204082</v>
      </c>
      <c r="N24" s="66">
        <v>0.83536146984422843</v>
      </c>
      <c r="O24" s="66">
        <v>0.54432042022324356</v>
      </c>
      <c r="P24" s="66">
        <v>0.58580408084324531</v>
      </c>
      <c r="Q24" s="66">
        <v>0.46276587622726784</v>
      </c>
      <c r="R24" s="66">
        <v>0.40959492499834793</v>
      </c>
      <c r="S24" s="66">
        <v>0.42397591865610568</v>
      </c>
      <c r="T24" s="66">
        <v>0.48051432410970618</v>
      </c>
      <c r="U24" s="60">
        <v>0.55086602671118534</v>
      </c>
      <c r="V24" s="60">
        <v>0.96387704074128544</v>
      </c>
      <c r="W24" s="60">
        <v>0.71649389115142537</v>
      </c>
      <c r="X24" s="60">
        <v>0.83986818731817836</v>
      </c>
      <c r="Y24" s="60">
        <v>0.85639571190674446</v>
      </c>
      <c r="Z24" s="60">
        <v>1.1143492389259451</v>
      </c>
      <c r="AA24" s="60">
        <v>0.84840088663711211</v>
      </c>
      <c r="AB24" s="60">
        <v>0.7975719513401246</v>
      </c>
      <c r="AC24" s="60">
        <v>0.79957052610552071</v>
      </c>
      <c r="AD24" s="60">
        <v>1.0523704333050128</v>
      </c>
      <c r="AE24" s="60">
        <v>0.99425158879698528</v>
      </c>
      <c r="AF24" s="60">
        <v>0.73029896105731862</v>
      </c>
      <c r="AG24" s="60">
        <v>0.47477297895902548</v>
      </c>
      <c r="AH24" s="60">
        <v>0.44394727467046669</v>
      </c>
      <c r="AI24" s="60">
        <v>0.34669583532122367</v>
      </c>
      <c r="AJ24" s="60">
        <v>0.42015359971256194</v>
      </c>
      <c r="AK24" s="60">
        <v>0.3946111676274443</v>
      </c>
      <c r="AL24" s="60">
        <v>0.43513954753945422</v>
      </c>
      <c r="AM24" s="60">
        <v>0.44803473929563525</v>
      </c>
      <c r="AN24" s="60">
        <v>0.44409610082709727</v>
      </c>
      <c r="AO24" s="60">
        <v>0.43690741230869828</v>
      </c>
      <c r="AP24" s="60">
        <v>0.41713115856483213</v>
      </c>
      <c r="AQ24" s="60">
        <v>0.42526338225443033</v>
      </c>
      <c r="AR24" s="60">
        <v>0.4322121544232283</v>
      </c>
      <c r="AS24" s="60">
        <v>0.61767460092772064</v>
      </c>
      <c r="AT24" s="60">
        <v>0.64494958670178937</v>
      </c>
      <c r="AU24" s="60">
        <v>0.65185082936480554</v>
      </c>
      <c r="AV24" s="60">
        <v>0.58791790316890447</v>
      </c>
      <c r="AW24" s="60">
        <v>0.54782507015902715</v>
      </c>
      <c r="AX24" s="60">
        <v>0.56894040538900359</v>
      </c>
      <c r="AY24" s="60">
        <v>0.57812467863680306</v>
      </c>
      <c r="AZ24" s="60">
        <v>0.64744562468386446</v>
      </c>
      <c r="BA24" s="60">
        <v>0.62105100600070595</v>
      </c>
      <c r="BB24" s="60">
        <v>0.61850015358286892</v>
      </c>
      <c r="BC24" s="60">
        <v>0.41570987886539762</v>
      </c>
      <c r="BD24" s="60">
        <v>0.41244841611495409</v>
      </c>
      <c r="BE24" s="60">
        <v>0.43586842063903691</v>
      </c>
      <c r="BF24" s="60">
        <v>0.43361197207351054</v>
      </c>
      <c r="BG24" s="60">
        <v>0.42024104391953121</v>
      </c>
      <c r="BH24" s="60">
        <v>0.41411281866930288</v>
      </c>
      <c r="BI24" s="60">
        <v>0.42041425920617925</v>
      </c>
      <c r="BJ24" s="60">
        <v>0.44889605157131346</v>
      </c>
      <c r="BK24" s="60">
        <v>0.44144029720418498</v>
      </c>
      <c r="BL24" s="60">
        <v>0.73876069484054963</v>
      </c>
      <c r="BM24" s="60">
        <v>0.7281762847677018</v>
      </c>
      <c r="BN24" s="60">
        <v>0.74409386812263756</v>
      </c>
      <c r="BO24" s="60">
        <v>0.76531760922004832</v>
      </c>
      <c r="BP24" s="60">
        <v>0.76240661686232658</v>
      </c>
      <c r="BQ24" s="60">
        <v>0.74787795968780379</v>
      </c>
      <c r="BR24" s="60">
        <v>0.33350244823314257</v>
      </c>
      <c r="BS24" s="60">
        <v>0.43175517663274954</v>
      </c>
      <c r="BT24" s="60">
        <v>0.41872959022437584</v>
      </c>
      <c r="BU24" s="60">
        <v>0.42406982085438677</v>
      </c>
      <c r="BV24" s="60">
        <v>0.41742823271657736</v>
      </c>
      <c r="BW24" s="60">
        <v>0.43363703136476589</v>
      </c>
      <c r="BX24" s="60">
        <v>0.42352275507707365</v>
      </c>
      <c r="BY24" s="60">
        <v>0.42277807344332091</v>
      </c>
      <c r="BZ24" s="60">
        <v>4.2027210884353741</v>
      </c>
      <c r="CA24" s="60">
        <v>0.42313200877620671</v>
      </c>
      <c r="CB24" s="60">
        <v>0.4367949542651835</v>
      </c>
      <c r="CC24" s="60">
        <v>0.42448616206425471</v>
      </c>
      <c r="CD24" s="60">
        <v>0.42068443367655961</v>
      </c>
      <c r="CE24" s="60">
        <v>0.66365646018531588</v>
      </c>
      <c r="CF24" s="60">
        <v>0.80835899190329574</v>
      </c>
      <c r="CG24" s="60">
        <v>0.92304692577668024</v>
      </c>
      <c r="CH24" s="60">
        <v>1.226259502641412</v>
      </c>
      <c r="CI24" s="60">
        <v>1.0268328603757317</v>
      </c>
      <c r="CJ24" s="60">
        <v>0.75599296825058604</v>
      </c>
      <c r="CK24" s="60">
        <v>0.78273373337389041</v>
      </c>
      <c r="CL24" s="60">
        <v>0.78934766266670375</v>
      </c>
      <c r="CM24" s="60">
        <v>0.78402276934980242</v>
      </c>
      <c r="CN24" s="60">
        <v>0.77164945637327209</v>
      </c>
      <c r="CO24" s="60">
        <v>0.81529979324603719</v>
      </c>
      <c r="CP24" s="60">
        <v>0.8115096390366684</v>
      </c>
      <c r="CQ24" s="60">
        <v>0.86550473810902218</v>
      </c>
      <c r="CR24" s="60">
        <v>0.72018899246584089</v>
      </c>
      <c r="CS24" s="60">
        <v>0.54401112024746456</v>
      </c>
      <c r="CT24" s="60" t="e">
        <v>#DIV/0!</v>
      </c>
      <c r="CU24" s="60" t="e">
        <v>#DIV/0!</v>
      </c>
      <c r="CV24" s="60" t="e">
        <v>#DIV/0!</v>
      </c>
      <c r="CW24" s="60" t="e">
        <v>#DIV/0!</v>
      </c>
      <c r="CX24" s="60" t="e">
        <v>#DIV/0!</v>
      </c>
      <c r="CY24" s="60">
        <v>1.1849894728150931</v>
      </c>
      <c r="CZ24" s="60" t="e">
        <v>#DIV/0!</v>
      </c>
      <c r="DA24" s="60" t="e">
        <v>#DIV/0!</v>
      </c>
      <c r="DB24" s="60">
        <v>0.97941521274394872</v>
      </c>
      <c r="DC24" s="60">
        <v>0.77215566433188199</v>
      </c>
      <c r="DD24" s="60">
        <v>0.63440116084384424</v>
      </c>
      <c r="DE24" s="60">
        <v>0.64299615297578638</v>
      </c>
      <c r="DF24" s="60">
        <v>0.78737184433910268</v>
      </c>
      <c r="DG24" s="60">
        <v>0.82880088136379448</v>
      </c>
      <c r="DH24" s="60">
        <v>0.78350943187475786</v>
      </c>
      <c r="DI24" s="60" t="e">
        <v>#DIV/0!</v>
      </c>
      <c r="DJ24" s="60" t="e">
        <v>#DIV/0!</v>
      </c>
      <c r="DK24" s="60" t="e">
        <v>#DIV/0!</v>
      </c>
      <c r="DL24" s="60">
        <v>0.72923919721482688</v>
      </c>
      <c r="DM24" s="60">
        <v>0.79992749986057665</v>
      </c>
      <c r="DN24" s="60">
        <v>0.79124855131865335</v>
      </c>
      <c r="DO24" s="60">
        <v>0.55780250728520853</v>
      </c>
      <c r="DP24" s="60">
        <v>0.73501232559912566</v>
      </c>
      <c r="DQ24" s="60">
        <v>0.68573888915466674</v>
      </c>
      <c r="DR24" s="60">
        <v>0.73859455008620023</v>
      </c>
      <c r="DS24" s="60">
        <v>0.77966744299409629</v>
      </c>
      <c r="DT24" s="60">
        <v>0.71748811608706531</v>
      </c>
      <c r="DU24" s="60">
        <v>0.66429564411492126</v>
      </c>
      <c r="DV24" s="60" t="e">
        <v>#DIV/0!</v>
      </c>
      <c r="DW24" s="60" t="e">
        <v>#DIV/0!</v>
      </c>
      <c r="DX24" s="60" t="e">
        <v>#DIV/0!</v>
      </c>
      <c r="DY24" s="60" t="e">
        <v>#DIV/0!</v>
      </c>
      <c r="DZ24" s="60" t="e">
        <v>#DIV/0!</v>
      </c>
      <c r="EA24" s="60" t="e">
        <v>#DIV/0!</v>
      </c>
      <c r="EB24" s="60" t="e">
        <v>#DIV/0!</v>
      </c>
      <c r="EC24" s="60" t="e">
        <v>#DIV/0!</v>
      </c>
      <c r="ED24" s="60" t="e">
        <v>#DIV/0!</v>
      </c>
      <c r="EE24" s="60" t="e">
        <v>#DIV/0!</v>
      </c>
      <c r="EF24" s="60" t="e">
        <v>#DIV/0!</v>
      </c>
      <c r="EG24" s="60" t="e">
        <v>#DIV/0!</v>
      </c>
      <c r="EH24" s="60" t="e">
        <v>#DIV/0!</v>
      </c>
      <c r="EI24" s="60" t="e">
        <v>#DIV/0!</v>
      </c>
      <c r="EJ24" s="60" t="e">
        <v>#DIV/0!</v>
      </c>
      <c r="EK24" s="60" t="e">
        <v>#DIV/0!</v>
      </c>
      <c r="EL24" s="60" t="e">
        <v>#DIV/0!</v>
      </c>
      <c r="EO24" s="64" t="s">
        <v>179</v>
      </c>
      <c r="EP24" s="67">
        <f t="shared" si="1"/>
        <v>0.42697146202926789</v>
      </c>
      <c r="EQ24" s="67">
        <f t="shared" si="1"/>
        <v>0.73997827729423571</v>
      </c>
      <c r="ER24" s="67">
        <f t="shared" si="1"/>
        <v>0.43236726186574226</v>
      </c>
      <c r="ES24" s="67">
        <f t="shared" si="1"/>
        <v>0.60740058418753029</v>
      </c>
      <c r="ET24" s="67">
        <f t="shared" si="1"/>
        <v>0.747772172250178</v>
      </c>
      <c r="EU24" s="67" t="str">
        <f t="shared" si="1"/>
        <v/>
      </c>
      <c r="EV24" s="67" t="str">
        <f t="shared" si="1"/>
        <v/>
      </c>
      <c r="EW24" s="67">
        <f t="shared" si="1"/>
        <v>0.7103756073768962</v>
      </c>
      <c r="EX24" s="67" t="str">
        <f t="shared" si="1"/>
        <v/>
      </c>
      <c r="EY24" s="67" t="str">
        <f t="shared" si="1"/>
        <v/>
      </c>
      <c r="EZ24" s="67" t="str">
        <f t="shared" si="1"/>
        <v/>
      </c>
      <c r="FA24" s="67" t="str">
        <f t="shared" si="1"/>
        <v/>
      </c>
    </row>
    <row r="25" spans="1:157" x14ac:dyDescent="0.25">
      <c r="A25" s="60"/>
      <c r="B25" s="60" t="s">
        <v>180</v>
      </c>
      <c r="C25" s="60"/>
      <c r="D25" s="60"/>
      <c r="E25" s="68">
        <v>0.51133339301846714</v>
      </c>
      <c r="F25" s="68">
        <v>0.51758322028592296</v>
      </c>
      <c r="G25" s="68">
        <v>0.48719241629689392</v>
      </c>
      <c r="H25" s="68">
        <v>0.46014117647058828</v>
      </c>
      <c r="I25" s="68">
        <v>0.52862617391161326</v>
      </c>
      <c r="J25" s="68">
        <v>0.50654252960922164</v>
      </c>
      <c r="K25" s="68">
        <v>0.53389904901243601</v>
      </c>
      <c r="L25" s="68">
        <v>0.52883629653495801</v>
      </c>
      <c r="M25" s="68">
        <v>0.52017558933341668</v>
      </c>
      <c r="N25" s="68">
        <v>0.53273864998002929</v>
      </c>
      <c r="O25" s="68">
        <v>0.53576735667138953</v>
      </c>
      <c r="P25" s="68">
        <v>0.52107146310801655</v>
      </c>
      <c r="Q25" s="68">
        <v>0.52219388923668897</v>
      </c>
      <c r="R25" s="68">
        <v>0.52908213837309193</v>
      </c>
      <c r="S25" s="68">
        <v>0.52203526196784533</v>
      </c>
      <c r="T25" s="68">
        <v>0.51554578217579872</v>
      </c>
      <c r="U25" s="68">
        <v>0.5305717863105176</v>
      </c>
      <c r="V25" s="68">
        <v>0.53810854537431974</v>
      </c>
      <c r="W25" s="68">
        <v>0.5177943354313217</v>
      </c>
      <c r="X25" s="68">
        <v>0.53260561748577606</v>
      </c>
      <c r="Y25" s="68">
        <v>0.54142381348875945</v>
      </c>
      <c r="Z25" s="68">
        <v>0.54000342055755091</v>
      </c>
      <c r="AA25" s="68">
        <v>0.52907958623601437</v>
      </c>
      <c r="AB25" s="68">
        <v>0.53125309069330429</v>
      </c>
      <c r="AC25" s="68">
        <v>0.52822792079702363</v>
      </c>
      <c r="AD25" s="68">
        <v>0.52098555649957523</v>
      </c>
      <c r="AE25" s="68">
        <v>0.5255963976623127</v>
      </c>
      <c r="AF25" s="68">
        <v>0.51746884349895161</v>
      </c>
      <c r="AG25" s="68">
        <v>0.53432262827611665</v>
      </c>
      <c r="AH25" s="68">
        <v>0.5241325258282864</v>
      </c>
      <c r="AI25" s="68">
        <v>0.54854137333162656</v>
      </c>
      <c r="AJ25" s="68">
        <v>0.55044388221027896</v>
      </c>
      <c r="AK25" s="68">
        <v>0.54572171357522326</v>
      </c>
      <c r="AL25" s="68">
        <v>0.52612920780533312</v>
      </c>
      <c r="AM25" s="68">
        <v>0.53807592835020279</v>
      </c>
      <c r="AN25" s="68">
        <v>0.54219771563607722</v>
      </c>
      <c r="AO25" s="68">
        <v>0.54364714857311891</v>
      </c>
      <c r="AP25" s="68">
        <v>0.53978690655867545</v>
      </c>
      <c r="AQ25" s="68">
        <v>0.53842640521283724</v>
      </c>
      <c r="AR25" s="68">
        <v>0.54410879397372769</v>
      </c>
      <c r="AS25" s="68">
        <v>0.54746401271804701</v>
      </c>
      <c r="AT25" s="68">
        <v>0.54757471159960036</v>
      </c>
      <c r="AU25" s="68">
        <v>0.55030252835484395</v>
      </c>
      <c r="AV25" s="68">
        <v>0.54562433851453707</v>
      </c>
      <c r="AW25" s="68">
        <v>0.52260679763018403</v>
      </c>
      <c r="AX25" s="68">
        <v>0.54001294655500265</v>
      </c>
      <c r="AY25" s="68">
        <v>0.54196746261903284</v>
      </c>
      <c r="AZ25" s="68">
        <v>0.54766174644778598</v>
      </c>
      <c r="BA25" s="68">
        <v>0.54873367454994704</v>
      </c>
      <c r="BB25" s="68">
        <v>0.54482425731712658</v>
      </c>
      <c r="BC25" s="68">
        <v>0.54132871868181476</v>
      </c>
      <c r="BD25" s="68">
        <v>0.54094053380043339</v>
      </c>
      <c r="BE25" s="68">
        <v>0.54223835792980968</v>
      </c>
      <c r="BF25" s="68">
        <v>0.54808866347327889</v>
      </c>
      <c r="BG25" s="68">
        <v>0.53908657041019759</v>
      </c>
      <c r="BH25" s="68">
        <v>0.54107126808663619</v>
      </c>
      <c r="BI25" s="68">
        <v>0.54457133374568167</v>
      </c>
      <c r="BJ25" s="68">
        <v>0.55242546333601938</v>
      </c>
      <c r="BK25" s="68">
        <v>0.55578135170749521</v>
      </c>
      <c r="BL25" s="68">
        <v>0.57588799585169814</v>
      </c>
      <c r="BM25" s="68">
        <v>0.57498009605259781</v>
      </c>
      <c r="BN25" s="68">
        <v>0.57575598488030244</v>
      </c>
      <c r="BO25" s="68">
        <v>0.5760653980166176</v>
      </c>
      <c r="BP25" s="68">
        <v>0.57390608324439696</v>
      </c>
      <c r="BQ25" s="68">
        <v>0.57724752319133832</v>
      </c>
      <c r="BR25" s="68">
        <v>0.34755471653589759</v>
      </c>
      <c r="BS25" s="68">
        <v>0.61740153943843024</v>
      </c>
      <c r="BT25" s="68">
        <v>0.56382898677220805</v>
      </c>
      <c r="BU25" s="68">
        <v>0.56244066758536215</v>
      </c>
      <c r="BV25" s="68">
        <v>0.56414411980972112</v>
      </c>
      <c r="BW25" s="68">
        <v>0.56234665333104128</v>
      </c>
      <c r="BX25" s="68">
        <v>0.56071079031074134</v>
      </c>
      <c r="BY25" s="68">
        <v>0.50827947996654754</v>
      </c>
      <c r="BZ25" s="68">
        <v>5.2355253212396073</v>
      </c>
      <c r="CA25" s="68">
        <v>0.56483117991223797</v>
      </c>
      <c r="CB25" s="68">
        <v>0.56982600373409487</v>
      </c>
      <c r="CC25" s="68">
        <v>0.56651879595376609</v>
      </c>
      <c r="CD25" s="68">
        <v>0.56562689279224709</v>
      </c>
      <c r="CE25" s="68">
        <v>0.56685950801937823</v>
      </c>
      <c r="CF25" s="68">
        <v>0.56845136275516028</v>
      </c>
      <c r="CG25" s="68">
        <v>0.57523072923436891</v>
      </c>
      <c r="CH25" s="68">
        <v>0.57050208306489703</v>
      </c>
      <c r="CI25" s="68">
        <v>0.57340421710549949</v>
      </c>
      <c r="CJ25" s="68">
        <v>0.54727786064351158</v>
      </c>
      <c r="CK25" s="68">
        <v>0.57627962281890333</v>
      </c>
      <c r="CL25" s="68">
        <v>0.57109446780076289</v>
      </c>
      <c r="CM25" s="68">
        <v>0.5678797424631794</v>
      </c>
      <c r="CN25" s="68">
        <v>0.57105392558596957</v>
      </c>
      <c r="CO25" s="68">
        <v>0.57365609924190208</v>
      </c>
      <c r="CP25" s="68">
        <v>0.57147760425604943</v>
      </c>
      <c r="CQ25" s="68">
        <v>0.57143727718699533</v>
      </c>
      <c r="CR25" s="68">
        <v>0.57162559060145568</v>
      </c>
      <c r="CS25" s="68">
        <v>0.56386311131994205</v>
      </c>
      <c r="CT25" s="68" t="e">
        <v>#DIV/0!</v>
      </c>
      <c r="CU25" s="68" t="e">
        <v>#DIV/0!</v>
      </c>
      <c r="CV25" s="68" t="e">
        <v>#DIV/0!</v>
      </c>
      <c r="CW25" s="68" t="e">
        <v>#DIV/0!</v>
      </c>
      <c r="CX25" s="68" t="e">
        <v>#DIV/0!</v>
      </c>
      <c r="CY25" s="68">
        <v>0.52586384840853728</v>
      </c>
      <c r="CZ25" s="68" t="e">
        <v>#DIV/0!</v>
      </c>
      <c r="DA25" s="68" t="e">
        <v>#DIV/0!</v>
      </c>
      <c r="DB25" s="68">
        <v>0.50879249706916763</v>
      </c>
      <c r="DC25" s="68">
        <v>0.50850528707034104</v>
      </c>
      <c r="DD25" s="68">
        <v>0.5303270454291773</v>
      </c>
      <c r="DE25" s="68">
        <v>0.53966960850871237</v>
      </c>
      <c r="DF25" s="68">
        <v>0.53009591004299417</v>
      </c>
      <c r="DG25" s="68">
        <v>0.52980401252464349</v>
      </c>
      <c r="DH25" s="68">
        <v>0.56378270730762847</v>
      </c>
      <c r="DI25" s="68" t="e">
        <v>#DIV/0!</v>
      </c>
      <c r="DJ25" s="68" t="e">
        <v>#DIV/0!</v>
      </c>
      <c r="DK25" s="68" t="e">
        <v>#DIV/0!</v>
      </c>
      <c r="DL25" s="68">
        <v>0.56732541470407527</v>
      </c>
      <c r="DM25" s="68">
        <v>0.57188667670514759</v>
      </c>
      <c r="DN25" s="68">
        <v>0.56420838397829098</v>
      </c>
      <c r="DO25" s="68">
        <v>0.56634918151414992</v>
      </c>
      <c r="DP25" s="68">
        <v>0.57452540089964166</v>
      </c>
      <c r="DQ25" s="68">
        <v>0.56666507199923455</v>
      </c>
      <c r="DR25" s="68">
        <v>0.57146900651004806</v>
      </c>
      <c r="DS25" s="68">
        <v>0.57720847099604622</v>
      </c>
      <c r="DT25" s="68">
        <v>0.57610708031023261</v>
      </c>
      <c r="DU25" s="68">
        <v>0.56994902687673776</v>
      </c>
      <c r="DV25" s="68" t="e">
        <v>#DIV/0!</v>
      </c>
      <c r="DW25" s="68" t="e">
        <v>#DIV/0!</v>
      </c>
      <c r="DX25" s="68" t="e">
        <v>#DIV/0!</v>
      </c>
      <c r="DY25" s="68" t="e">
        <v>#DIV/0!</v>
      </c>
      <c r="DZ25" s="68" t="e">
        <v>#DIV/0!</v>
      </c>
      <c r="EA25" s="68" t="e">
        <v>#DIV/0!</v>
      </c>
      <c r="EB25" s="68" t="e">
        <v>#DIV/0!</v>
      </c>
      <c r="EC25" s="68" t="e">
        <v>#DIV/0!</v>
      </c>
      <c r="ED25" s="68" t="e">
        <v>#DIV/0!</v>
      </c>
      <c r="EE25" s="68" t="e">
        <v>#DIV/0!</v>
      </c>
      <c r="EF25" s="68" t="e">
        <v>#DIV/0!</v>
      </c>
      <c r="EG25" s="68" t="e">
        <v>#DIV/0!</v>
      </c>
      <c r="EH25" s="68" t="e">
        <v>#DIV/0!</v>
      </c>
      <c r="EI25" s="68" t="e">
        <v>#DIV/0!</v>
      </c>
      <c r="EJ25" s="68" t="e">
        <v>#DIV/0!</v>
      </c>
      <c r="EK25" s="68" t="e">
        <v>#DIV/0!</v>
      </c>
      <c r="EL25" s="68" t="e">
        <v>#DIV/0!</v>
      </c>
      <c r="EO25" s="60" t="s">
        <v>180</v>
      </c>
      <c r="EP25" s="67">
        <f t="shared" si="1"/>
        <v>0.54505914013015178</v>
      </c>
      <c r="EQ25" s="67">
        <f t="shared" si="1"/>
        <v>0.95345670257050041</v>
      </c>
      <c r="ER25" s="67">
        <f t="shared" si="1"/>
        <v>0.54035199854003146</v>
      </c>
      <c r="ES25" s="67">
        <f t="shared" si="1"/>
        <v>0.54325649595422898</v>
      </c>
      <c r="ET25" s="67">
        <f t="shared" si="1"/>
        <v>0.57564051353949186</v>
      </c>
      <c r="EU25" s="67" t="str">
        <f t="shared" si="1"/>
        <v/>
      </c>
      <c r="EV25" s="67" t="str">
        <f t="shared" si="1"/>
        <v/>
      </c>
      <c r="EW25" s="67">
        <f t="shared" si="1"/>
        <v>0.5705952364494381</v>
      </c>
      <c r="EX25" s="67" t="str">
        <f>IFERROR(AVERAGEIF($E$8:$EL$8,EX$8,$E25:$EL25),"")</f>
        <v/>
      </c>
      <c r="EY25" s="67" t="str">
        <f t="shared" si="1"/>
        <v/>
      </c>
      <c r="EZ25" s="67" t="str">
        <f t="shared" si="1"/>
        <v/>
      </c>
      <c r="FA25" s="67" t="str">
        <f t="shared" si="1"/>
        <v/>
      </c>
    </row>
    <row r="26" spans="1:157" x14ac:dyDescent="0.25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</row>
    <row r="27" spans="1:157" x14ac:dyDescent="0.25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O27" s="64" t="s">
        <v>181</v>
      </c>
    </row>
    <row r="28" spans="1:157" x14ac:dyDescent="0.25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O28" s="64"/>
    </row>
    <row r="29" spans="1:157" x14ac:dyDescent="0.25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O29" s="64"/>
    </row>
    <row r="30" spans="1:157" x14ac:dyDescent="0.25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O30" s="64"/>
    </row>
    <row r="31" spans="1:157" x14ac:dyDescent="0.25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O31" s="64"/>
    </row>
    <row r="32" spans="1:157" x14ac:dyDescent="0.25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O32" s="64"/>
    </row>
    <row r="33" spans="1:145" x14ac:dyDescent="0.25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O33" s="64"/>
    </row>
    <row r="34" spans="1:145" x14ac:dyDescent="0.25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O34" s="64"/>
    </row>
    <row r="35" spans="1:145" x14ac:dyDescent="0.25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O35" s="64"/>
    </row>
    <row r="36" spans="1:145" x14ac:dyDescent="0.25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O36" s="64"/>
    </row>
    <row r="37" spans="1:145" x14ac:dyDescent="0.25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O37" s="64"/>
    </row>
    <row r="38" spans="1:145" x14ac:dyDescent="0.25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O38" s="64"/>
    </row>
    <row r="39" spans="1:145" x14ac:dyDescent="0.25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O39" s="64"/>
    </row>
    <row r="40" spans="1:145" x14ac:dyDescent="0.25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O40" s="64"/>
    </row>
    <row r="41" spans="1:145" x14ac:dyDescent="0.25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O41" s="64"/>
    </row>
    <row r="42" spans="1:145" x14ac:dyDescent="0.25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O42" s="64"/>
    </row>
    <row r="43" spans="1:145" x14ac:dyDescent="0.25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O43" s="64"/>
    </row>
    <row r="44" spans="1:145" x14ac:dyDescent="0.25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O44" s="64"/>
    </row>
    <row r="45" spans="1:145" x14ac:dyDescent="0.25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O45" s="64"/>
    </row>
    <row r="46" spans="1:145" x14ac:dyDescent="0.25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O46" s="64"/>
    </row>
    <row r="47" spans="1:145" x14ac:dyDescent="0.2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O47" s="64"/>
    </row>
    <row r="48" spans="1:145" x14ac:dyDescent="0.2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O48" s="64"/>
    </row>
    <row r="49" spans="1:145" x14ac:dyDescent="0.25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O49" s="64"/>
    </row>
    <row r="50" spans="1:145" x14ac:dyDescent="0.25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O50" s="64"/>
    </row>
    <row r="51" spans="1:145" x14ac:dyDescent="0.25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O51" s="64"/>
    </row>
    <row r="52" spans="1:145" x14ac:dyDescent="0.25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O52" s="64"/>
    </row>
    <row r="53" spans="1:145" x14ac:dyDescent="0.25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O53" s="64"/>
    </row>
    <row r="54" spans="1:145" x14ac:dyDescent="0.25">
      <c r="A54" s="60"/>
      <c r="B54" s="64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O54" s="64"/>
    </row>
    <row r="55" spans="1:145" x14ac:dyDescent="0.25">
      <c r="A55" s="60"/>
      <c r="B55" s="60"/>
      <c r="C55" s="60"/>
      <c r="D55" s="60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  <c r="EH55" s="69"/>
      <c r="EI55" s="69"/>
      <c r="EJ55" s="69"/>
      <c r="EK55" s="69"/>
      <c r="EL55" s="69"/>
      <c r="EO55" s="64"/>
    </row>
    <row r="56" spans="1:145" x14ac:dyDescent="0.25">
      <c r="A56" s="60"/>
      <c r="B56" s="60"/>
      <c r="C56" s="50"/>
      <c r="D56" s="50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O56" s="64"/>
    </row>
    <row r="57" spans="1:145" x14ac:dyDescent="0.25">
      <c r="A57" s="60"/>
      <c r="B57" s="60"/>
      <c r="C57" s="70"/>
      <c r="D57" s="50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  <c r="EH57" s="69"/>
      <c r="EI57" s="69"/>
      <c r="EJ57" s="69"/>
      <c r="EK57" s="69"/>
      <c r="EL57" s="69"/>
    </row>
    <row r="58" spans="1:145" x14ac:dyDescent="0.2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</row>
    <row r="59" spans="1:145" x14ac:dyDescent="0.25">
      <c r="A59" s="60"/>
      <c r="B59" s="64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</row>
    <row r="60" spans="1:145" x14ac:dyDescent="0.25">
      <c r="A60" s="60"/>
      <c r="B60" s="60"/>
      <c r="C60" s="60"/>
      <c r="D60" s="60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</row>
    <row r="61" spans="1:145" x14ac:dyDescent="0.25">
      <c r="A61" s="60"/>
      <c r="B61" s="60"/>
      <c r="C61" s="50"/>
      <c r="D61" s="60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</row>
    <row r="62" spans="1:145" x14ac:dyDescent="0.25">
      <c r="A62" s="60"/>
      <c r="B62" s="60"/>
      <c r="C62" s="71"/>
      <c r="D62" s="60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</row>
    <row r="63" spans="1:145" x14ac:dyDescent="0.25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</row>
    <row r="64" spans="1:145" x14ac:dyDescent="0.25">
      <c r="A64" s="60"/>
      <c r="B64" s="64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</row>
    <row r="65" spans="1:142" x14ac:dyDescent="0.25">
      <c r="A65" s="60"/>
      <c r="B65" s="60"/>
      <c r="C65" s="60"/>
      <c r="D65" s="60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  <c r="EJ65" s="69"/>
      <c r="EK65" s="69"/>
      <c r="EL65" s="69"/>
    </row>
    <row r="66" spans="1:142" x14ac:dyDescent="0.25">
      <c r="A66" s="60"/>
      <c r="B66" s="60"/>
      <c r="C66" s="50"/>
      <c r="D66" s="60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  <c r="EH66" s="69"/>
      <c r="EI66" s="69"/>
      <c r="EJ66" s="69"/>
      <c r="EK66" s="69"/>
      <c r="EL66" s="69"/>
    </row>
    <row r="67" spans="1:142" x14ac:dyDescent="0.25">
      <c r="A67" s="60"/>
      <c r="B67" s="60"/>
      <c r="C67" s="71"/>
      <c r="D67" s="60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</row>
    <row r="69" spans="1:142" x14ac:dyDescent="0.25">
      <c r="A69" s="60"/>
      <c r="B69" s="64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</row>
    <row r="70" spans="1:142" x14ac:dyDescent="0.25">
      <c r="A70" s="60"/>
      <c r="B70" s="60"/>
      <c r="C70" s="60"/>
      <c r="D70" s="60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  <c r="EH70" s="69"/>
      <c r="EI70" s="69"/>
      <c r="EJ70" s="69"/>
      <c r="EK70" s="69"/>
      <c r="EL70" s="69"/>
    </row>
    <row r="71" spans="1:142" x14ac:dyDescent="0.25">
      <c r="A71" s="60"/>
      <c r="B71" s="60"/>
      <c r="C71" s="50"/>
      <c r="D71" s="60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</row>
    <row r="72" spans="1:142" x14ac:dyDescent="0.25">
      <c r="A72" s="60"/>
      <c r="B72" s="60"/>
      <c r="C72" s="71"/>
      <c r="D72" s="60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</row>
    <row r="75" spans="1:142" x14ac:dyDescent="0.25">
      <c r="A75" s="60"/>
      <c r="B75" s="64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</row>
    <row r="76" spans="1:142" x14ac:dyDescent="0.25">
      <c r="A76" s="60"/>
      <c r="B76" s="60"/>
      <c r="C76" s="60"/>
      <c r="D76" s="60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</row>
    <row r="77" spans="1:142" x14ac:dyDescent="0.25">
      <c r="A77" s="60"/>
      <c r="B77" s="60"/>
      <c r="C77" s="50"/>
      <c r="D77" s="60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  <c r="EJ77" s="69"/>
      <c r="EK77" s="69"/>
      <c r="EL77" s="69"/>
    </row>
    <row r="78" spans="1:142" x14ac:dyDescent="0.25">
      <c r="A78" s="60"/>
      <c r="C78" s="71"/>
      <c r="D78" s="60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  <c r="EJ78" s="69"/>
      <c r="EK78" s="69"/>
      <c r="EL78" s="69"/>
    </row>
    <row r="79" spans="1:142" x14ac:dyDescent="0.25">
      <c r="A79" s="60"/>
      <c r="B79" s="60"/>
    </row>
  </sheetData>
  <conditionalFormatting sqref="DP78:EJ78">
    <cfRule type="colorScale" priority="1">
      <colorScale>
        <cfvo type="min"/>
        <cfvo type="max"/>
        <color rgb="FFFCFCFF"/>
        <color rgb="FFF8696B"/>
      </colorScale>
    </cfRule>
  </conditionalFormatting>
  <conditionalFormatting sqref="BL57:CH57 EL57">
    <cfRule type="colorScale" priority="20">
      <colorScale>
        <cfvo type="min"/>
        <cfvo type="max"/>
        <color rgb="FFFCFCFF"/>
        <color rgb="FFF8696B"/>
      </colorScale>
    </cfRule>
  </conditionalFormatting>
  <conditionalFormatting sqref="BL62:CH62 EL62">
    <cfRule type="colorScale" priority="19">
      <colorScale>
        <cfvo type="min"/>
        <cfvo type="max"/>
        <color rgb="FFFCFCFF"/>
        <color rgb="FFF8696B"/>
      </colorScale>
    </cfRule>
  </conditionalFormatting>
  <conditionalFormatting sqref="BL67:CH67 EL67">
    <cfRule type="colorScale" priority="18">
      <colorScale>
        <cfvo type="min"/>
        <cfvo type="max"/>
        <color rgb="FFFCFCFF"/>
        <color rgb="FFF8696B"/>
      </colorScale>
    </cfRule>
  </conditionalFormatting>
  <conditionalFormatting sqref="BL72:CH72 EL72">
    <cfRule type="colorScale" priority="17">
      <colorScale>
        <cfvo type="min"/>
        <cfvo type="max"/>
        <color rgb="FFFCFCFF"/>
        <color rgb="FFF8696B"/>
      </colorScale>
    </cfRule>
  </conditionalFormatting>
  <conditionalFormatting sqref="BL78:CH78 EL78">
    <cfRule type="colorScale" priority="16">
      <colorScale>
        <cfvo type="min"/>
        <cfvo type="max"/>
        <color rgb="FFFCFCFF"/>
        <color rgb="FFF8696B"/>
      </colorScale>
    </cfRule>
  </conditionalFormatting>
  <conditionalFormatting sqref="E57:BK57">
    <cfRule type="colorScale" priority="21">
      <colorScale>
        <cfvo type="min"/>
        <cfvo type="max"/>
        <color rgb="FFFCFCFF"/>
        <color rgb="FFF8696B"/>
      </colorScale>
    </cfRule>
  </conditionalFormatting>
  <conditionalFormatting sqref="E62:BK62">
    <cfRule type="colorScale" priority="22">
      <colorScale>
        <cfvo type="min"/>
        <cfvo type="max"/>
        <color rgb="FFFCFCFF"/>
        <color rgb="FFF8696B"/>
      </colorScale>
    </cfRule>
  </conditionalFormatting>
  <conditionalFormatting sqref="E67:BK67">
    <cfRule type="colorScale" priority="23">
      <colorScale>
        <cfvo type="min"/>
        <cfvo type="max"/>
        <color rgb="FFFCFCFF"/>
        <color rgb="FFF8696B"/>
      </colorScale>
    </cfRule>
  </conditionalFormatting>
  <conditionalFormatting sqref="E72:BK72">
    <cfRule type="colorScale" priority="24">
      <colorScale>
        <cfvo type="min"/>
        <cfvo type="max"/>
        <color rgb="FFFCFCFF"/>
        <color rgb="FFF8696B"/>
      </colorScale>
    </cfRule>
  </conditionalFormatting>
  <conditionalFormatting sqref="E78:BK78">
    <cfRule type="colorScale" priority="25">
      <colorScale>
        <cfvo type="min"/>
        <cfvo type="max"/>
        <color rgb="FFFCFCFF"/>
        <color rgb="FFF8696B"/>
      </colorScale>
    </cfRule>
  </conditionalFormatting>
  <conditionalFormatting sqref="CI57:CT57">
    <cfRule type="colorScale" priority="15">
      <colorScale>
        <cfvo type="min"/>
        <cfvo type="max"/>
        <color rgb="FFFCFCFF"/>
        <color rgb="FFF8696B"/>
      </colorScale>
    </cfRule>
  </conditionalFormatting>
  <conditionalFormatting sqref="CI62:CT62">
    <cfRule type="colorScale" priority="14">
      <colorScale>
        <cfvo type="min"/>
        <cfvo type="max"/>
        <color rgb="FFFCFCFF"/>
        <color rgb="FFF8696B"/>
      </colorScale>
    </cfRule>
  </conditionalFormatting>
  <conditionalFormatting sqref="CI67:CT67">
    <cfRule type="colorScale" priority="13">
      <colorScale>
        <cfvo type="min"/>
        <cfvo type="max"/>
        <color rgb="FFFCFCFF"/>
        <color rgb="FFF8696B"/>
      </colorScale>
    </cfRule>
  </conditionalFormatting>
  <conditionalFormatting sqref="CI72:CT72">
    <cfRule type="colorScale" priority="12">
      <colorScale>
        <cfvo type="min"/>
        <cfvo type="max"/>
        <color rgb="FFFCFCFF"/>
        <color rgb="FFF8696B"/>
      </colorScale>
    </cfRule>
  </conditionalFormatting>
  <conditionalFormatting sqref="CI78:CT78">
    <cfRule type="colorScale" priority="11">
      <colorScale>
        <cfvo type="min"/>
        <cfvo type="max"/>
        <color rgb="FFFCFCFF"/>
        <color rgb="FFF8696B"/>
      </colorScale>
    </cfRule>
  </conditionalFormatting>
  <conditionalFormatting sqref="CU57:DO57 EK57">
    <cfRule type="colorScale" priority="10">
      <colorScale>
        <cfvo type="min"/>
        <cfvo type="max"/>
        <color rgb="FFFCFCFF"/>
        <color rgb="FFF8696B"/>
      </colorScale>
    </cfRule>
  </conditionalFormatting>
  <conditionalFormatting sqref="CU62:DO62 EK62">
    <cfRule type="colorScale" priority="9">
      <colorScale>
        <cfvo type="min"/>
        <cfvo type="max"/>
        <color rgb="FFFCFCFF"/>
        <color rgb="FFF8696B"/>
      </colorScale>
    </cfRule>
  </conditionalFormatting>
  <conditionalFormatting sqref="CU67:DO67 EK67">
    <cfRule type="colorScale" priority="8">
      <colorScale>
        <cfvo type="min"/>
        <cfvo type="max"/>
        <color rgb="FFFCFCFF"/>
        <color rgb="FFF8696B"/>
      </colorScale>
    </cfRule>
  </conditionalFormatting>
  <conditionalFormatting sqref="CU72:DO72 EK72">
    <cfRule type="colorScale" priority="7">
      <colorScale>
        <cfvo type="min"/>
        <cfvo type="max"/>
        <color rgb="FFFCFCFF"/>
        <color rgb="FFF8696B"/>
      </colorScale>
    </cfRule>
  </conditionalFormatting>
  <conditionalFormatting sqref="CU78:DO78 EK78">
    <cfRule type="colorScale" priority="6">
      <colorScale>
        <cfvo type="min"/>
        <cfvo type="max"/>
        <color rgb="FFFCFCFF"/>
        <color rgb="FFF8696B"/>
      </colorScale>
    </cfRule>
  </conditionalFormatting>
  <conditionalFormatting sqref="DP57:EJ57">
    <cfRule type="colorScale" priority="5">
      <colorScale>
        <cfvo type="min"/>
        <cfvo type="max"/>
        <color rgb="FFFCFCFF"/>
        <color rgb="FFF8696B"/>
      </colorScale>
    </cfRule>
  </conditionalFormatting>
  <conditionalFormatting sqref="DP62:EJ62">
    <cfRule type="colorScale" priority="4">
      <colorScale>
        <cfvo type="min"/>
        <cfvo type="max"/>
        <color rgb="FFFCFCFF"/>
        <color rgb="FFF8696B"/>
      </colorScale>
    </cfRule>
  </conditionalFormatting>
  <conditionalFormatting sqref="DP67:EJ67">
    <cfRule type="colorScale" priority="3">
      <colorScale>
        <cfvo type="min"/>
        <cfvo type="max"/>
        <color rgb="FFFCFCFF"/>
        <color rgb="FFF8696B"/>
      </colorScale>
    </cfRule>
  </conditionalFormatting>
  <conditionalFormatting sqref="DP72:EJ72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4F271-E1E4-4915-B883-ADDF5E565447}">
  <dimension ref="A1:AE202"/>
  <sheetViews>
    <sheetView topLeftCell="A94" zoomScale="55" zoomScaleNormal="55" workbookViewId="0">
      <selection activeCell="T108" sqref="T108"/>
    </sheetView>
  </sheetViews>
  <sheetFormatPr defaultRowHeight="15.75" x14ac:dyDescent="0.25"/>
  <sheetData>
    <row r="1" spans="1:31" x14ac:dyDescent="0.25">
      <c r="A1" t="s">
        <v>223</v>
      </c>
      <c r="B1" s="74"/>
      <c r="O1" s="48"/>
      <c r="P1" s="67"/>
      <c r="Q1" s="67"/>
      <c r="R1" s="48"/>
      <c r="T1" s="48"/>
      <c r="V1" s="48"/>
    </row>
    <row r="2" spans="1:31" x14ac:dyDescent="0.25">
      <c r="B2" s="74"/>
      <c r="O2" s="48"/>
      <c r="P2" s="67"/>
      <c r="Q2" s="67"/>
      <c r="R2" s="48"/>
      <c r="T2" s="48"/>
      <c r="V2" s="48"/>
    </row>
    <row r="3" spans="1:31" x14ac:dyDescent="0.25">
      <c r="B3" s="74"/>
      <c r="O3" s="48"/>
      <c r="P3" s="67"/>
      <c r="Q3" s="67"/>
      <c r="R3" s="48"/>
      <c r="S3" s="75" t="s">
        <v>191</v>
      </c>
      <c r="T3" s="48"/>
      <c r="U3" s="75" t="s">
        <v>192</v>
      </c>
      <c r="V3" s="48"/>
      <c r="W3" s="75" t="s">
        <v>191</v>
      </c>
    </row>
    <row r="4" spans="1:31" ht="45" x14ac:dyDescent="0.25">
      <c r="A4" s="76"/>
      <c r="B4" s="76" t="s">
        <v>46</v>
      </c>
      <c r="C4" s="77" t="s">
        <v>193</v>
      </c>
      <c r="D4" s="76" t="s">
        <v>194</v>
      </c>
      <c r="E4" s="78" t="s">
        <v>195</v>
      </c>
      <c r="F4" s="78" t="s">
        <v>196</v>
      </c>
      <c r="G4" s="78" t="s">
        <v>197</v>
      </c>
      <c r="H4" s="78" t="s">
        <v>198</v>
      </c>
      <c r="I4" s="78" t="s">
        <v>199</v>
      </c>
      <c r="J4" s="78" t="s">
        <v>200</v>
      </c>
      <c r="K4" s="78" t="s">
        <v>201</v>
      </c>
      <c r="L4" s="78" t="s">
        <v>202</v>
      </c>
      <c r="M4" s="78" t="s">
        <v>203</v>
      </c>
      <c r="N4" s="78" t="s">
        <v>204</v>
      </c>
      <c r="O4" s="79" t="s">
        <v>205</v>
      </c>
      <c r="P4" s="80" t="s">
        <v>206</v>
      </c>
      <c r="Q4" s="80" t="s">
        <v>207</v>
      </c>
      <c r="R4" s="79" t="s">
        <v>208</v>
      </c>
      <c r="S4" s="78" t="s">
        <v>162</v>
      </c>
      <c r="T4" s="79" t="s">
        <v>209</v>
      </c>
      <c r="U4" s="78" t="s">
        <v>210</v>
      </c>
      <c r="V4" s="79" t="s">
        <v>211</v>
      </c>
      <c r="W4" s="78" t="s">
        <v>212</v>
      </c>
      <c r="X4" s="77" t="s">
        <v>213</v>
      </c>
      <c r="Y4" s="77" t="s">
        <v>214</v>
      </c>
      <c r="Z4" s="76" t="s">
        <v>215</v>
      </c>
      <c r="AA4" s="76"/>
      <c r="AB4" s="76"/>
      <c r="AC4" s="76"/>
      <c r="AD4" s="76"/>
      <c r="AE4" s="76"/>
    </row>
    <row r="5" spans="1:31" x14ac:dyDescent="0.25">
      <c r="B5" s="74">
        <v>1</v>
      </c>
      <c r="C5">
        <v>1</v>
      </c>
      <c r="D5">
        <v>22</v>
      </c>
      <c r="E5" s="81">
        <v>71.806458783311683</v>
      </c>
      <c r="F5" s="81">
        <v>11</v>
      </c>
      <c r="G5" s="81">
        <v>28.406391689164163</v>
      </c>
      <c r="H5" s="81">
        <f>G5+E5</f>
        <v>100.21285047247585</v>
      </c>
      <c r="I5" s="81">
        <f>60*J5/K5</f>
        <v>99.866844207723034</v>
      </c>
      <c r="J5" s="81">
        <v>50</v>
      </c>
      <c r="K5" s="81">
        <v>30.04</v>
      </c>
      <c r="L5" s="81">
        <v>1</v>
      </c>
      <c r="M5" s="81">
        <v>25</v>
      </c>
      <c r="N5" s="82" t="s">
        <v>216</v>
      </c>
      <c r="O5" s="83">
        <f>E5/G5</f>
        <v>2.5278275244899482</v>
      </c>
      <c r="P5" s="84">
        <f>G5/H5</f>
        <v>0.28346056972968925</v>
      </c>
      <c r="Q5" s="84">
        <f>E5/H5</f>
        <v>0.71653943027031075</v>
      </c>
      <c r="R5" s="66">
        <v>1.4</v>
      </c>
      <c r="S5" s="32">
        <v>28669.5</v>
      </c>
      <c r="T5" s="66">
        <v>2.27</v>
      </c>
      <c r="U5" s="32">
        <v>758.1</v>
      </c>
      <c r="V5" s="66">
        <v>5.54</v>
      </c>
      <c r="W5" s="32">
        <v>32996.800000000003</v>
      </c>
      <c r="X5">
        <v>0</v>
      </c>
      <c r="Y5">
        <f t="shared" ref="Y5:Y68" si="0">X5*B5</f>
        <v>0</v>
      </c>
      <c r="Z5" s="67">
        <f>W5/S5</f>
        <v>1.1509374073492737</v>
      </c>
    </row>
    <row r="6" spans="1:31" x14ac:dyDescent="0.25">
      <c r="B6" s="74">
        <v>1</v>
      </c>
      <c r="C6">
        <v>2</v>
      </c>
      <c r="D6">
        <v>22</v>
      </c>
      <c r="E6" s="81">
        <v>71.806458783311683</v>
      </c>
      <c r="F6" s="81">
        <v>11</v>
      </c>
      <c r="G6" s="81">
        <v>28.406391689164163</v>
      </c>
      <c r="H6" s="81">
        <f t="shared" ref="H6:H11" si="1">G6+E6</f>
        <v>100.21285047247585</v>
      </c>
      <c r="I6" s="81">
        <f t="shared" ref="I6:I11" si="2">60*J6/K6</f>
        <v>99.866844207723034</v>
      </c>
      <c r="J6" s="81">
        <v>50</v>
      </c>
      <c r="K6" s="81">
        <v>30.04</v>
      </c>
      <c r="L6" s="81">
        <v>1</v>
      </c>
      <c r="M6" s="81">
        <v>25</v>
      </c>
      <c r="N6" s="82" t="s">
        <v>216</v>
      </c>
      <c r="O6" s="83">
        <f t="shared" ref="O6:O69" si="3">E6/G6</f>
        <v>2.5278275244899482</v>
      </c>
      <c r="P6" s="84">
        <f t="shared" ref="P6:P69" si="4">G6/H6</f>
        <v>0.28346056972968925</v>
      </c>
      <c r="Q6" s="84">
        <f t="shared" ref="Q6:Q53" si="5">E6/H6</f>
        <v>0.71653943027031075</v>
      </c>
      <c r="R6" s="66">
        <v>1.4</v>
      </c>
      <c r="S6" s="32">
        <v>28616.7</v>
      </c>
      <c r="T6" s="66">
        <v>2.29</v>
      </c>
      <c r="U6" s="32">
        <v>757.4</v>
      </c>
      <c r="V6" s="66">
        <v>5.58</v>
      </c>
      <c r="W6" s="32">
        <v>33014.400000000001</v>
      </c>
      <c r="X6">
        <v>0</v>
      </c>
      <c r="Y6">
        <f t="shared" si="0"/>
        <v>0</v>
      </c>
      <c r="Z6" s="67">
        <f t="shared" ref="Z6:Z80" si="6">W6/S6</f>
        <v>1.153676000377402</v>
      </c>
    </row>
    <row r="7" spans="1:31" x14ac:dyDescent="0.25">
      <c r="B7" s="74">
        <v>1</v>
      </c>
      <c r="C7">
        <v>3</v>
      </c>
      <c r="D7">
        <v>22</v>
      </c>
      <c r="E7" s="81">
        <v>71.806458783311683</v>
      </c>
      <c r="F7" s="81">
        <v>11</v>
      </c>
      <c r="G7" s="81">
        <v>28.406391689164163</v>
      </c>
      <c r="H7" s="81">
        <f t="shared" si="1"/>
        <v>100.21285047247585</v>
      </c>
      <c r="I7" s="81">
        <f t="shared" si="2"/>
        <v>99.866844207723034</v>
      </c>
      <c r="J7" s="81">
        <v>50</v>
      </c>
      <c r="K7" s="81">
        <v>30.04</v>
      </c>
      <c r="L7" s="81">
        <v>1</v>
      </c>
      <c r="M7" s="81">
        <v>25</v>
      </c>
      <c r="N7" s="82" t="s">
        <v>216</v>
      </c>
      <c r="O7" s="83">
        <f t="shared" si="3"/>
        <v>2.5278275244899482</v>
      </c>
      <c r="P7" s="84">
        <f t="shared" si="4"/>
        <v>0.28346056972968925</v>
      </c>
      <c r="Q7" s="84">
        <f t="shared" si="5"/>
        <v>0.71653943027031075</v>
      </c>
      <c r="R7" s="66">
        <v>1.4</v>
      </c>
      <c r="S7" s="32">
        <v>28448.3</v>
      </c>
      <c r="T7" s="66">
        <v>2.2999999999999998</v>
      </c>
      <c r="U7" s="32">
        <v>762.2</v>
      </c>
      <c r="V7" s="66">
        <v>5.5</v>
      </c>
      <c r="W7" s="32">
        <v>33011.699999999997</v>
      </c>
      <c r="X7">
        <v>0</v>
      </c>
      <c r="Y7">
        <f t="shared" si="0"/>
        <v>0</v>
      </c>
      <c r="Z7" s="67">
        <f t="shared" si="6"/>
        <v>1.1604102881367251</v>
      </c>
    </row>
    <row r="8" spans="1:31" x14ac:dyDescent="0.25">
      <c r="B8" s="74">
        <v>1</v>
      </c>
      <c r="C8">
        <v>4</v>
      </c>
      <c r="D8">
        <v>22</v>
      </c>
      <c r="E8" s="81">
        <v>71.806458783311683</v>
      </c>
      <c r="F8" s="81">
        <v>11</v>
      </c>
      <c r="G8" s="81">
        <v>28.406391689164163</v>
      </c>
      <c r="H8" s="81">
        <f t="shared" si="1"/>
        <v>100.21285047247585</v>
      </c>
      <c r="I8" s="81">
        <f t="shared" si="2"/>
        <v>99.866844207723034</v>
      </c>
      <c r="J8" s="81">
        <v>50</v>
      </c>
      <c r="K8" s="81">
        <v>30.04</v>
      </c>
      <c r="L8" s="81">
        <v>1</v>
      </c>
      <c r="M8" s="81">
        <v>25</v>
      </c>
      <c r="N8" s="82" t="s">
        <v>216</v>
      </c>
      <c r="O8" s="83">
        <f t="shared" si="3"/>
        <v>2.5278275244899482</v>
      </c>
      <c r="P8" s="84">
        <f t="shared" si="4"/>
        <v>0.28346056972968925</v>
      </c>
      <c r="Q8" s="84">
        <f t="shared" si="5"/>
        <v>0.71653943027031075</v>
      </c>
      <c r="R8" s="66">
        <v>1.4</v>
      </c>
      <c r="S8" s="32">
        <v>28487.5</v>
      </c>
      <c r="T8" s="66">
        <v>2.2999999999999998</v>
      </c>
      <c r="U8" s="32">
        <v>763.7</v>
      </c>
      <c r="V8" s="66">
        <v>5.58</v>
      </c>
      <c r="W8" s="32">
        <v>33037</v>
      </c>
      <c r="X8">
        <v>0</v>
      </c>
      <c r="Y8">
        <f t="shared" si="0"/>
        <v>0</v>
      </c>
      <c r="Z8" s="67">
        <f t="shared" si="6"/>
        <v>1.1597016235190873</v>
      </c>
    </row>
    <row r="9" spans="1:31" x14ac:dyDescent="0.25">
      <c r="B9" s="74">
        <v>1</v>
      </c>
      <c r="C9">
        <v>5</v>
      </c>
      <c r="D9">
        <v>22</v>
      </c>
      <c r="E9" s="81">
        <v>71.806458783311683</v>
      </c>
      <c r="F9" s="81">
        <v>11</v>
      </c>
      <c r="G9" s="81">
        <v>28.406391689164163</v>
      </c>
      <c r="H9" s="81">
        <f t="shared" si="1"/>
        <v>100.21285047247585</v>
      </c>
      <c r="I9" s="81">
        <f t="shared" si="2"/>
        <v>99.866844207723034</v>
      </c>
      <c r="J9" s="81">
        <v>50</v>
      </c>
      <c r="K9" s="81">
        <v>30.04</v>
      </c>
      <c r="L9" s="81">
        <v>1</v>
      </c>
      <c r="M9" s="81">
        <v>25</v>
      </c>
      <c r="N9" s="82" t="s">
        <v>216</v>
      </c>
      <c r="O9" s="83">
        <f t="shared" si="3"/>
        <v>2.5278275244899482</v>
      </c>
      <c r="P9" s="84">
        <f t="shared" si="4"/>
        <v>0.28346056972968925</v>
      </c>
      <c r="Q9" s="84">
        <f t="shared" si="5"/>
        <v>0.71653943027031075</v>
      </c>
      <c r="R9" s="66">
        <v>1.4</v>
      </c>
      <c r="S9" s="32">
        <v>28371.9</v>
      </c>
      <c r="T9" s="66">
        <v>2.31</v>
      </c>
      <c r="U9" s="32">
        <v>753.1</v>
      </c>
      <c r="V9" s="66">
        <v>5.63</v>
      </c>
      <c r="W9" s="32">
        <v>33049.300000000003</v>
      </c>
      <c r="X9">
        <v>1</v>
      </c>
      <c r="Y9">
        <f t="shared" si="0"/>
        <v>1</v>
      </c>
      <c r="Z9" s="67">
        <f t="shared" si="6"/>
        <v>1.1648603019184476</v>
      </c>
    </row>
    <row r="10" spans="1:31" x14ac:dyDescent="0.25">
      <c r="B10" s="74">
        <v>1</v>
      </c>
      <c r="C10">
        <v>6</v>
      </c>
      <c r="D10">
        <v>22</v>
      </c>
      <c r="E10" s="81">
        <v>71.806458783311683</v>
      </c>
      <c r="F10" s="81">
        <v>11</v>
      </c>
      <c r="G10" s="81">
        <v>28.406391689164163</v>
      </c>
      <c r="H10" s="81">
        <f t="shared" si="1"/>
        <v>100.21285047247585</v>
      </c>
      <c r="I10" s="81">
        <f t="shared" si="2"/>
        <v>99.866844207723034</v>
      </c>
      <c r="J10" s="81">
        <v>50</v>
      </c>
      <c r="K10" s="81">
        <v>30.04</v>
      </c>
      <c r="L10" s="81">
        <v>1</v>
      </c>
      <c r="M10" s="81">
        <v>25</v>
      </c>
      <c r="N10" s="82" t="s">
        <v>216</v>
      </c>
      <c r="O10" s="83">
        <f t="shared" si="3"/>
        <v>2.5278275244899482</v>
      </c>
      <c r="P10" s="84">
        <f t="shared" si="4"/>
        <v>0.28346056972968925</v>
      </c>
      <c r="Q10" s="84">
        <f t="shared" si="5"/>
        <v>0.71653943027031075</v>
      </c>
      <c r="R10" s="66">
        <v>1.4</v>
      </c>
      <c r="S10" s="32">
        <v>28232.3</v>
      </c>
      <c r="T10" s="66">
        <v>2.3199999999999998</v>
      </c>
      <c r="U10" s="32">
        <v>746.9</v>
      </c>
      <c r="V10" s="66">
        <v>5.66</v>
      </c>
      <c r="W10" s="32">
        <v>33095.199999999997</v>
      </c>
      <c r="X10">
        <v>1</v>
      </c>
      <c r="Y10">
        <f t="shared" si="0"/>
        <v>1</v>
      </c>
      <c r="Z10" s="67">
        <f t="shared" si="6"/>
        <v>1.1722459735834487</v>
      </c>
    </row>
    <row r="11" spans="1:31" x14ac:dyDescent="0.25">
      <c r="B11" s="74">
        <v>1</v>
      </c>
      <c r="C11">
        <v>7</v>
      </c>
      <c r="D11">
        <v>22</v>
      </c>
      <c r="E11" s="81">
        <v>71.806458783311683</v>
      </c>
      <c r="F11" s="81">
        <v>11</v>
      </c>
      <c r="G11" s="81">
        <v>28.406391689164163</v>
      </c>
      <c r="H11" s="81">
        <f t="shared" si="1"/>
        <v>100.21285047247585</v>
      </c>
      <c r="I11" s="81">
        <f t="shared" si="2"/>
        <v>99.866844207723034</v>
      </c>
      <c r="J11" s="81">
        <v>50</v>
      </c>
      <c r="K11" s="81">
        <v>30.04</v>
      </c>
      <c r="L11" s="81">
        <v>1</v>
      </c>
      <c r="M11" s="81">
        <v>25</v>
      </c>
      <c r="N11" s="82" t="s">
        <v>216</v>
      </c>
      <c r="O11" s="83">
        <f t="shared" si="3"/>
        <v>2.5278275244899482</v>
      </c>
      <c r="P11" s="84">
        <f t="shared" si="4"/>
        <v>0.28346056972968925</v>
      </c>
      <c r="Q11" s="84">
        <f t="shared" si="5"/>
        <v>0.71653943027031075</v>
      </c>
      <c r="R11" s="66">
        <v>1.4</v>
      </c>
      <c r="S11" s="32">
        <v>28290.799999999999</v>
      </c>
      <c r="T11" s="66">
        <v>2.33</v>
      </c>
      <c r="U11" s="32">
        <v>753.5</v>
      </c>
      <c r="V11" s="66">
        <v>5.68</v>
      </c>
      <c r="W11" s="32">
        <v>33106.5</v>
      </c>
      <c r="X11">
        <v>1</v>
      </c>
      <c r="Y11">
        <f t="shared" si="0"/>
        <v>1</v>
      </c>
      <c r="Z11" s="67">
        <f t="shared" si="6"/>
        <v>1.1702214147355325</v>
      </c>
    </row>
    <row r="12" spans="1:31" x14ac:dyDescent="0.25">
      <c r="B12" s="74">
        <v>2</v>
      </c>
      <c r="C12">
        <v>1</v>
      </c>
      <c r="D12">
        <v>27</v>
      </c>
      <c r="E12" s="81">
        <v>87.873545301699039</v>
      </c>
      <c r="F12" s="81">
        <v>5</v>
      </c>
      <c r="G12" s="81">
        <v>12.954580422313009</v>
      </c>
      <c r="H12" s="81">
        <f>G12+E12</f>
        <v>100.82812572401205</v>
      </c>
      <c r="I12" s="81">
        <f>60*J12/K12</f>
        <v>100.33444816053512</v>
      </c>
      <c r="J12" s="81">
        <v>50</v>
      </c>
      <c r="K12" s="81">
        <v>29.9</v>
      </c>
      <c r="L12" s="81">
        <v>1</v>
      </c>
      <c r="M12" s="81">
        <v>25</v>
      </c>
      <c r="N12" s="82" t="s">
        <v>216</v>
      </c>
      <c r="O12" s="83">
        <f t="shared" si="3"/>
        <v>6.7832027311625911</v>
      </c>
      <c r="P12" s="84">
        <f t="shared" si="4"/>
        <v>0.12848181327670855</v>
      </c>
      <c r="Q12" s="84">
        <f t="shared" si="5"/>
        <v>0.8715181867232914</v>
      </c>
      <c r="R12" s="66">
        <v>1.4</v>
      </c>
      <c r="S12" s="32">
        <v>13520</v>
      </c>
      <c r="T12" s="66">
        <v>2.31</v>
      </c>
      <c r="U12" s="32">
        <v>977</v>
      </c>
      <c r="V12" s="66">
        <v>5.84</v>
      </c>
      <c r="W12" s="32">
        <v>15995</v>
      </c>
      <c r="X12">
        <v>0</v>
      </c>
      <c r="Y12">
        <f t="shared" si="0"/>
        <v>0</v>
      </c>
      <c r="Z12" s="67">
        <f t="shared" si="6"/>
        <v>1.1830621301775148</v>
      </c>
    </row>
    <row r="13" spans="1:31" x14ac:dyDescent="0.25">
      <c r="B13" s="74">
        <v>2</v>
      </c>
      <c r="C13">
        <v>2</v>
      </c>
      <c r="D13">
        <v>27</v>
      </c>
      <c r="E13" s="81">
        <v>87.873545301699039</v>
      </c>
      <c r="F13" s="81">
        <v>5</v>
      </c>
      <c r="G13" s="81">
        <v>12.954580422313009</v>
      </c>
      <c r="H13" s="81">
        <f t="shared" ref="H13:H19" si="7">G13+E13</f>
        <v>100.82812572401205</v>
      </c>
      <c r="I13" s="81">
        <f t="shared" ref="I13:I19" si="8">60*J13/K13</f>
        <v>100.33444816053512</v>
      </c>
      <c r="J13" s="81">
        <v>50</v>
      </c>
      <c r="K13" s="81">
        <v>29.9</v>
      </c>
      <c r="L13" s="81">
        <v>1</v>
      </c>
      <c r="M13" s="81">
        <v>25</v>
      </c>
      <c r="N13" s="82" t="s">
        <v>216</v>
      </c>
      <c r="O13" s="83">
        <f t="shared" si="3"/>
        <v>6.7832027311625911</v>
      </c>
      <c r="P13" s="84">
        <f t="shared" si="4"/>
        <v>0.12848181327670855</v>
      </c>
      <c r="Q13" s="84">
        <f t="shared" si="5"/>
        <v>0.8715181867232914</v>
      </c>
      <c r="R13" s="66">
        <v>1.4</v>
      </c>
      <c r="S13" s="32">
        <v>12697.1</v>
      </c>
      <c r="T13" s="66">
        <v>2.34</v>
      </c>
      <c r="U13" s="32">
        <v>990.1</v>
      </c>
      <c r="V13" s="66">
        <v>5.9</v>
      </c>
      <c r="W13" s="32">
        <v>15078.3</v>
      </c>
      <c r="X13">
        <v>1</v>
      </c>
      <c r="Y13">
        <f t="shared" si="0"/>
        <v>2</v>
      </c>
      <c r="Z13" s="67">
        <f t="shared" si="6"/>
        <v>1.1875388868324261</v>
      </c>
    </row>
    <row r="14" spans="1:31" x14ac:dyDescent="0.25">
      <c r="B14" s="74">
        <v>2</v>
      </c>
      <c r="C14">
        <v>3</v>
      </c>
      <c r="D14">
        <v>27</v>
      </c>
      <c r="E14" s="81">
        <v>87.873545301699039</v>
      </c>
      <c r="F14" s="81">
        <v>5</v>
      </c>
      <c r="G14" s="81">
        <v>12.954580422313009</v>
      </c>
      <c r="H14" s="81">
        <f t="shared" si="7"/>
        <v>100.82812572401205</v>
      </c>
      <c r="I14" s="81">
        <f t="shared" si="8"/>
        <v>100.33444816053512</v>
      </c>
      <c r="J14" s="81">
        <v>50</v>
      </c>
      <c r="K14" s="81">
        <v>29.9</v>
      </c>
      <c r="L14" s="81">
        <v>1</v>
      </c>
      <c r="M14" s="81">
        <v>25</v>
      </c>
      <c r="N14" s="82" t="s">
        <v>216</v>
      </c>
      <c r="O14" s="83">
        <f t="shared" si="3"/>
        <v>6.7832027311625911</v>
      </c>
      <c r="P14" s="84">
        <f t="shared" si="4"/>
        <v>0.12848181327670855</v>
      </c>
      <c r="Q14" s="84">
        <f t="shared" si="5"/>
        <v>0.8715181867232914</v>
      </c>
      <c r="R14" s="66">
        <v>1.4</v>
      </c>
      <c r="S14" s="32">
        <v>12712.7</v>
      </c>
      <c r="T14" s="66">
        <v>2.33</v>
      </c>
      <c r="U14" s="32">
        <v>985</v>
      </c>
      <c r="V14" s="66">
        <v>5.9</v>
      </c>
      <c r="W14" s="32">
        <v>15070.4</v>
      </c>
      <c r="X14">
        <v>1</v>
      </c>
      <c r="Y14">
        <f t="shared" si="0"/>
        <v>2</v>
      </c>
      <c r="Z14" s="67">
        <f t="shared" si="6"/>
        <v>1.1854602090822561</v>
      </c>
    </row>
    <row r="15" spans="1:31" x14ac:dyDescent="0.25">
      <c r="B15" s="74">
        <v>2</v>
      </c>
      <c r="C15">
        <v>4</v>
      </c>
      <c r="D15">
        <v>27</v>
      </c>
      <c r="E15" s="81">
        <v>87.873545301699039</v>
      </c>
      <c r="F15" s="81">
        <v>5</v>
      </c>
      <c r="G15" s="81">
        <v>12.954580422313009</v>
      </c>
      <c r="H15" s="81">
        <f t="shared" si="7"/>
        <v>100.82812572401205</v>
      </c>
      <c r="I15" s="81">
        <f t="shared" si="8"/>
        <v>100.33444816053512</v>
      </c>
      <c r="J15" s="81">
        <v>50</v>
      </c>
      <c r="K15" s="81">
        <v>29.9</v>
      </c>
      <c r="L15" s="81">
        <v>1</v>
      </c>
      <c r="M15" s="81">
        <v>25</v>
      </c>
      <c r="N15" s="82" t="s">
        <v>216</v>
      </c>
      <c r="O15" s="83">
        <f t="shared" si="3"/>
        <v>6.7832027311625911</v>
      </c>
      <c r="P15" s="84">
        <f t="shared" si="4"/>
        <v>0.12848181327670855</v>
      </c>
      <c r="Q15" s="84">
        <f t="shared" si="5"/>
        <v>0.8715181867232914</v>
      </c>
      <c r="R15" s="66">
        <v>1.4</v>
      </c>
      <c r="S15" s="32">
        <v>12666.3</v>
      </c>
      <c r="T15" s="66">
        <v>2.33</v>
      </c>
      <c r="U15" s="32">
        <v>988.1</v>
      </c>
      <c r="V15" s="66">
        <v>5.9</v>
      </c>
      <c r="W15" s="32">
        <v>15065.8</v>
      </c>
      <c r="X15">
        <v>1</v>
      </c>
      <c r="Y15">
        <f t="shared" si="0"/>
        <v>2</v>
      </c>
      <c r="Z15" s="67">
        <f t="shared" si="6"/>
        <v>1.1894396943069405</v>
      </c>
    </row>
    <row r="16" spans="1:31" x14ac:dyDescent="0.25">
      <c r="B16" s="74">
        <v>2</v>
      </c>
      <c r="C16">
        <v>5</v>
      </c>
      <c r="D16">
        <v>27</v>
      </c>
      <c r="E16" s="81">
        <v>87.873545301699039</v>
      </c>
      <c r="F16" s="81">
        <v>5</v>
      </c>
      <c r="G16" s="81">
        <v>12.954580422313009</v>
      </c>
      <c r="H16" s="81">
        <f t="shared" si="7"/>
        <v>100.82812572401205</v>
      </c>
      <c r="I16" s="81">
        <f t="shared" si="8"/>
        <v>100.33444816053512</v>
      </c>
      <c r="J16" s="81">
        <v>50</v>
      </c>
      <c r="K16" s="81">
        <v>29.9</v>
      </c>
      <c r="L16" s="81">
        <v>1</v>
      </c>
      <c r="M16" s="81">
        <v>25</v>
      </c>
      <c r="N16" s="82" t="s">
        <v>216</v>
      </c>
      <c r="O16" s="83">
        <f t="shared" si="3"/>
        <v>6.7832027311625911</v>
      </c>
      <c r="P16" s="84">
        <f t="shared" si="4"/>
        <v>0.12848181327670855</v>
      </c>
      <c r="Q16" s="84">
        <f t="shared" si="5"/>
        <v>0.8715181867232914</v>
      </c>
      <c r="R16" s="66">
        <v>1.4</v>
      </c>
      <c r="S16" s="32">
        <v>12695.1</v>
      </c>
      <c r="T16" s="66">
        <v>2.34</v>
      </c>
      <c r="U16" s="32">
        <v>987.4</v>
      </c>
      <c r="V16" s="66">
        <v>5.9169999999999998</v>
      </c>
      <c r="W16" s="32">
        <v>15075.1</v>
      </c>
      <c r="X16">
        <v>1</v>
      </c>
      <c r="Y16">
        <f t="shared" si="0"/>
        <v>2</v>
      </c>
      <c r="Z16" s="67">
        <f t="shared" si="6"/>
        <v>1.1874739072555553</v>
      </c>
    </row>
    <row r="17" spans="2:26" x14ac:dyDescent="0.25">
      <c r="B17" s="74">
        <v>2</v>
      </c>
      <c r="C17">
        <v>6</v>
      </c>
      <c r="D17">
        <v>27</v>
      </c>
      <c r="E17" s="81">
        <v>87.873545301699039</v>
      </c>
      <c r="F17" s="81">
        <v>5</v>
      </c>
      <c r="G17" s="81">
        <v>12.954580422313009</v>
      </c>
      <c r="H17" s="81">
        <f t="shared" si="7"/>
        <v>100.82812572401205</v>
      </c>
      <c r="I17" s="81">
        <f t="shared" si="8"/>
        <v>100.33444816053512</v>
      </c>
      <c r="J17" s="81">
        <v>50</v>
      </c>
      <c r="K17" s="81">
        <v>29.9</v>
      </c>
      <c r="L17" s="81">
        <v>1</v>
      </c>
      <c r="M17" s="81">
        <v>25</v>
      </c>
      <c r="N17" s="82" t="s">
        <v>216</v>
      </c>
      <c r="O17" s="83">
        <f t="shared" si="3"/>
        <v>6.7832027311625911</v>
      </c>
      <c r="P17" s="84">
        <f t="shared" si="4"/>
        <v>0.12848181327670855</v>
      </c>
      <c r="Q17" s="84">
        <f t="shared" si="5"/>
        <v>0.8715181867232914</v>
      </c>
      <c r="R17" s="66">
        <v>1.4</v>
      </c>
      <c r="S17" s="32">
        <v>12680</v>
      </c>
      <c r="T17" s="66">
        <v>2.34</v>
      </c>
      <c r="U17" s="32">
        <v>986.7</v>
      </c>
      <c r="V17" s="66">
        <v>5.91</v>
      </c>
      <c r="W17" s="32">
        <v>15077.5</v>
      </c>
      <c r="X17">
        <v>1</v>
      </c>
      <c r="Y17">
        <f t="shared" si="0"/>
        <v>2</v>
      </c>
      <c r="Z17" s="67">
        <f t="shared" si="6"/>
        <v>1.189077287066246</v>
      </c>
    </row>
    <row r="18" spans="2:26" x14ac:dyDescent="0.25">
      <c r="B18" s="74">
        <v>2</v>
      </c>
      <c r="C18">
        <v>7</v>
      </c>
      <c r="D18">
        <v>27</v>
      </c>
      <c r="E18" s="81">
        <v>87.873545301699039</v>
      </c>
      <c r="F18" s="81">
        <v>5</v>
      </c>
      <c r="G18" s="81">
        <v>12.954580422313009</v>
      </c>
      <c r="H18" s="81">
        <f t="shared" si="7"/>
        <v>100.82812572401205</v>
      </c>
      <c r="I18" s="81">
        <f t="shared" si="8"/>
        <v>100.33444816053512</v>
      </c>
      <c r="J18" s="81">
        <v>50</v>
      </c>
      <c r="K18" s="81">
        <v>29.9</v>
      </c>
      <c r="L18" s="81">
        <v>1</v>
      </c>
      <c r="M18" s="81">
        <v>25</v>
      </c>
      <c r="N18" s="82" t="s">
        <v>216</v>
      </c>
      <c r="O18" s="83">
        <f t="shared" si="3"/>
        <v>6.7832027311625911</v>
      </c>
      <c r="P18" s="84">
        <f t="shared" si="4"/>
        <v>0.12848181327670855</v>
      </c>
      <c r="Q18" s="84">
        <f t="shared" si="5"/>
        <v>0.8715181867232914</v>
      </c>
      <c r="R18" s="66">
        <v>1.4</v>
      </c>
      <c r="S18" s="32">
        <v>12650.8</v>
      </c>
      <c r="T18" s="66">
        <v>2.34</v>
      </c>
      <c r="U18" s="32">
        <v>988.7</v>
      </c>
      <c r="V18" s="66">
        <v>5.91</v>
      </c>
      <c r="W18" s="32">
        <v>15073.8</v>
      </c>
      <c r="X18">
        <v>1</v>
      </c>
      <c r="Y18">
        <f t="shared" si="0"/>
        <v>2</v>
      </c>
      <c r="Z18" s="67">
        <f t="shared" si="6"/>
        <v>1.1915293894457268</v>
      </c>
    </row>
    <row r="19" spans="2:26" x14ac:dyDescent="0.25">
      <c r="B19" s="74">
        <v>2</v>
      </c>
      <c r="C19">
        <v>8</v>
      </c>
      <c r="D19">
        <v>27</v>
      </c>
      <c r="E19" s="81">
        <v>87.873545301699039</v>
      </c>
      <c r="F19" s="81">
        <v>5</v>
      </c>
      <c r="G19" s="81">
        <v>12.954580422313009</v>
      </c>
      <c r="H19" s="81">
        <f t="shared" si="7"/>
        <v>100.82812572401205</v>
      </c>
      <c r="I19" s="81">
        <f t="shared" si="8"/>
        <v>100.33444816053512</v>
      </c>
      <c r="J19" s="81">
        <v>50</v>
      </c>
      <c r="K19" s="81">
        <v>29.9</v>
      </c>
      <c r="L19" s="81">
        <v>1</v>
      </c>
      <c r="M19" s="81">
        <v>25</v>
      </c>
      <c r="N19" s="82" t="s">
        <v>216</v>
      </c>
      <c r="O19" s="83">
        <f t="shared" si="3"/>
        <v>6.7832027311625911</v>
      </c>
      <c r="P19" s="84">
        <f t="shared" si="4"/>
        <v>0.12848181327670855</v>
      </c>
      <c r="Q19" s="84">
        <f t="shared" si="5"/>
        <v>0.8715181867232914</v>
      </c>
      <c r="R19" s="66">
        <v>1.4</v>
      </c>
      <c r="S19" s="32">
        <v>12686.6</v>
      </c>
      <c r="T19" s="66">
        <v>2.34</v>
      </c>
      <c r="U19" s="32">
        <v>991.1</v>
      </c>
      <c r="V19" s="66">
        <v>5.91</v>
      </c>
      <c r="W19" s="32">
        <v>15072.5</v>
      </c>
      <c r="X19">
        <v>1</v>
      </c>
      <c r="Y19">
        <f t="shared" si="0"/>
        <v>2</v>
      </c>
      <c r="Z19" s="67">
        <f t="shared" si="6"/>
        <v>1.1880645720681664</v>
      </c>
    </row>
    <row r="20" spans="2:26" x14ac:dyDescent="0.25">
      <c r="B20" s="74">
        <v>3</v>
      </c>
      <c r="C20">
        <v>1</v>
      </c>
      <c r="D20">
        <v>29</v>
      </c>
      <c r="E20" s="81">
        <v>94.300379909053987</v>
      </c>
      <c r="F20" s="81">
        <v>2.5</v>
      </c>
      <c r="G20" s="81">
        <v>6.5163257277916946</v>
      </c>
      <c r="H20" s="81">
        <f>G20+E20</f>
        <v>100.81670563684568</v>
      </c>
      <c r="I20" s="81">
        <f>60*J20/K20</f>
        <v>100</v>
      </c>
      <c r="J20" s="81">
        <v>50</v>
      </c>
      <c r="K20" s="81">
        <v>30</v>
      </c>
      <c r="L20" s="81">
        <v>1</v>
      </c>
      <c r="M20" s="81">
        <v>25</v>
      </c>
      <c r="N20" s="82" t="s">
        <v>216</v>
      </c>
      <c r="O20" s="83">
        <f t="shared" si="3"/>
        <v>14.471403648051103</v>
      </c>
      <c r="P20" s="84">
        <f t="shared" si="4"/>
        <v>6.4635376514526374E-2</v>
      </c>
      <c r="Q20" s="84">
        <f t="shared" si="5"/>
        <v>0.93536462348547367</v>
      </c>
      <c r="R20" s="66">
        <v>1.4</v>
      </c>
      <c r="S20" s="32">
        <v>6429.3</v>
      </c>
      <c r="T20" s="66">
        <v>2.3199999999999998</v>
      </c>
      <c r="U20" s="32">
        <v>1094.8</v>
      </c>
      <c r="V20" s="66">
        <v>5.97</v>
      </c>
      <c r="W20" s="32">
        <v>7589.6</v>
      </c>
      <c r="X20">
        <v>1</v>
      </c>
      <c r="Y20">
        <f t="shared" si="0"/>
        <v>3</v>
      </c>
      <c r="Z20" s="67">
        <f t="shared" si="6"/>
        <v>1.1804706577698971</v>
      </c>
    </row>
    <row r="21" spans="2:26" x14ac:dyDescent="0.25">
      <c r="B21" s="74">
        <v>3</v>
      </c>
      <c r="C21">
        <v>2</v>
      </c>
      <c r="D21">
        <v>29</v>
      </c>
      <c r="E21" s="81">
        <v>94.300379909053987</v>
      </c>
      <c r="F21" s="81">
        <v>2.5</v>
      </c>
      <c r="G21" s="81">
        <v>6.5163257277916946</v>
      </c>
      <c r="H21" s="81">
        <f t="shared" ref="H21:H25" si="9">G21+E21</f>
        <v>100.81670563684568</v>
      </c>
      <c r="I21" s="81">
        <f t="shared" ref="I21:I25" si="10">60*J21/K21</f>
        <v>100</v>
      </c>
      <c r="J21" s="81">
        <v>50</v>
      </c>
      <c r="K21" s="81">
        <v>30</v>
      </c>
      <c r="L21" s="81">
        <v>1</v>
      </c>
      <c r="M21" s="81">
        <v>25</v>
      </c>
      <c r="N21" s="82" t="s">
        <v>216</v>
      </c>
      <c r="O21" s="83">
        <f t="shared" si="3"/>
        <v>14.471403648051103</v>
      </c>
      <c r="P21" s="84">
        <f t="shared" si="4"/>
        <v>6.4635376514526374E-2</v>
      </c>
      <c r="Q21" s="84">
        <f t="shared" si="5"/>
        <v>0.93536462348547367</v>
      </c>
      <c r="R21" s="66">
        <v>1.4</v>
      </c>
      <c r="S21" s="32">
        <v>6396.9</v>
      </c>
      <c r="T21" s="66">
        <v>2.33</v>
      </c>
      <c r="U21" s="32">
        <v>1093</v>
      </c>
      <c r="V21" s="66">
        <v>5.9889999999999999</v>
      </c>
      <c r="W21" s="32">
        <v>7577.1</v>
      </c>
      <c r="X21">
        <v>1</v>
      </c>
      <c r="Y21">
        <f t="shared" si="0"/>
        <v>3</v>
      </c>
      <c r="Z21" s="67">
        <f t="shared" si="6"/>
        <v>1.1844956150635466</v>
      </c>
    </row>
    <row r="22" spans="2:26" x14ac:dyDescent="0.25">
      <c r="B22" s="74">
        <v>3</v>
      </c>
      <c r="C22">
        <v>3</v>
      </c>
      <c r="D22">
        <v>29</v>
      </c>
      <c r="E22" s="81">
        <v>94.300379909053987</v>
      </c>
      <c r="F22" s="81">
        <v>2.5</v>
      </c>
      <c r="G22" s="81">
        <v>6.5163257277916946</v>
      </c>
      <c r="H22" s="81">
        <f t="shared" si="9"/>
        <v>100.81670563684568</v>
      </c>
      <c r="I22" s="81">
        <f t="shared" si="10"/>
        <v>100</v>
      </c>
      <c r="J22" s="81">
        <v>50</v>
      </c>
      <c r="K22" s="81">
        <v>30</v>
      </c>
      <c r="L22" s="81">
        <v>1</v>
      </c>
      <c r="M22" s="81">
        <v>25</v>
      </c>
      <c r="N22" s="82" t="s">
        <v>216</v>
      </c>
      <c r="O22" s="83">
        <f t="shared" si="3"/>
        <v>14.471403648051103</v>
      </c>
      <c r="P22" s="84">
        <f t="shared" si="4"/>
        <v>6.4635376514526374E-2</v>
      </c>
      <c r="Q22" s="84">
        <f t="shared" si="5"/>
        <v>0.93536462348547367</v>
      </c>
      <c r="R22" s="66">
        <v>1.4</v>
      </c>
      <c r="S22" s="32">
        <v>6388</v>
      </c>
      <c r="T22" s="66">
        <v>2.34</v>
      </c>
      <c r="U22" s="32">
        <v>1091.3</v>
      </c>
      <c r="V22" s="66">
        <v>5.99</v>
      </c>
      <c r="W22" s="32">
        <v>7578.7</v>
      </c>
      <c r="X22" s="85">
        <v>1</v>
      </c>
      <c r="Y22">
        <f t="shared" si="0"/>
        <v>3</v>
      </c>
      <c r="Z22" s="67">
        <f t="shared" si="6"/>
        <v>1.1863963681903569</v>
      </c>
    </row>
    <row r="23" spans="2:26" x14ac:dyDescent="0.25">
      <c r="B23" s="74">
        <v>3</v>
      </c>
      <c r="C23">
        <v>4</v>
      </c>
      <c r="D23">
        <v>29</v>
      </c>
      <c r="E23" s="81">
        <v>94.300379909053987</v>
      </c>
      <c r="F23" s="81">
        <v>2.5</v>
      </c>
      <c r="G23" s="81">
        <v>6.5163257277916946</v>
      </c>
      <c r="H23" s="81">
        <f t="shared" si="9"/>
        <v>100.81670563684568</v>
      </c>
      <c r="I23" s="81">
        <f t="shared" si="10"/>
        <v>100</v>
      </c>
      <c r="J23" s="81">
        <v>50</v>
      </c>
      <c r="K23" s="81">
        <v>30</v>
      </c>
      <c r="L23" s="81">
        <v>1</v>
      </c>
      <c r="M23" s="81">
        <v>25</v>
      </c>
      <c r="N23" s="82" t="s">
        <v>216</v>
      </c>
      <c r="O23" s="83">
        <f t="shared" si="3"/>
        <v>14.471403648051103</v>
      </c>
      <c r="P23" s="84">
        <f t="shared" si="4"/>
        <v>6.4635376514526374E-2</v>
      </c>
      <c r="Q23" s="84">
        <f t="shared" si="5"/>
        <v>0.93536462348547367</v>
      </c>
      <c r="R23" s="66">
        <v>1.4</v>
      </c>
      <c r="S23" s="32">
        <v>6407</v>
      </c>
      <c r="T23" s="66">
        <v>2.33</v>
      </c>
      <c r="U23" s="32">
        <v>1093.7</v>
      </c>
      <c r="V23" s="66">
        <v>5.99</v>
      </c>
      <c r="W23" s="32">
        <v>7586.6</v>
      </c>
      <c r="X23" s="59">
        <v>1</v>
      </c>
      <c r="Y23">
        <f t="shared" si="0"/>
        <v>3</v>
      </c>
      <c r="Z23" s="67">
        <f t="shared" si="6"/>
        <v>1.1841111284532544</v>
      </c>
    </row>
    <row r="24" spans="2:26" x14ac:dyDescent="0.25">
      <c r="B24" s="74">
        <v>3</v>
      </c>
      <c r="C24">
        <v>5</v>
      </c>
      <c r="D24">
        <v>29</v>
      </c>
      <c r="E24" s="81">
        <v>94.300379909053987</v>
      </c>
      <c r="F24" s="81">
        <v>2.5</v>
      </c>
      <c r="G24" s="81">
        <v>6.5163257277916946</v>
      </c>
      <c r="H24" s="81">
        <f t="shared" si="9"/>
        <v>100.81670563684568</v>
      </c>
      <c r="I24" s="81">
        <f t="shared" si="10"/>
        <v>100</v>
      </c>
      <c r="J24" s="81">
        <v>50</v>
      </c>
      <c r="K24" s="81">
        <v>30</v>
      </c>
      <c r="L24" s="81">
        <v>1</v>
      </c>
      <c r="M24" s="81">
        <v>25</v>
      </c>
      <c r="N24" s="82" t="s">
        <v>216</v>
      </c>
      <c r="O24" s="83">
        <f t="shared" si="3"/>
        <v>14.471403648051103</v>
      </c>
      <c r="P24" s="84">
        <f t="shared" si="4"/>
        <v>6.4635376514526374E-2</v>
      </c>
      <c r="Q24" s="84">
        <f t="shared" si="5"/>
        <v>0.93536462348547367</v>
      </c>
      <c r="R24" s="66">
        <v>1.4</v>
      </c>
      <c r="S24" s="32">
        <v>6401</v>
      </c>
      <c r="T24" s="66">
        <v>2.34</v>
      </c>
      <c r="U24" s="32">
        <v>1097.8</v>
      </c>
      <c r="V24" s="66">
        <v>6</v>
      </c>
      <c r="W24" s="32">
        <v>7593.7</v>
      </c>
      <c r="X24" s="59">
        <v>1</v>
      </c>
      <c r="Y24">
        <f t="shared" si="0"/>
        <v>3</v>
      </c>
      <c r="Z24" s="67">
        <f t="shared" si="6"/>
        <v>1.1863302608967348</v>
      </c>
    </row>
    <row r="25" spans="2:26" x14ac:dyDescent="0.25">
      <c r="B25" s="74">
        <v>3</v>
      </c>
      <c r="C25">
        <v>6</v>
      </c>
      <c r="D25">
        <v>29</v>
      </c>
      <c r="E25" s="81">
        <v>94.300379909053987</v>
      </c>
      <c r="F25" s="81">
        <v>2.5</v>
      </c>
      <c r="G25" s="81">
        <v>6.5163257277916946</v>
      </c>
      <c r="H25" s="81">
        <f t="shared" si="9"/>
        <v>100.81670563684568</v>
      </c>
      <c r="I25" s="81">
        <f t="shared" si="10"/>
        <v>100</v>
      </c>
      <c r="J25" s="81">
        <v>50</v>
      </c>
      <c r="K25" s="81">
        <v>30</v>
      </c>
      <c r="L25" s="81">
        <v>1</v>
      </c>
      <c r="M25" s="81">
        <v>25</v>
      </c>
      <c r="N25" s="82" t="s">
        <v>216</v>
      </c>
      <c r="O25" s="83">
        <f t="shared" si="3"/>
        <v>14.471403648051103</v>
      </c>
      <c r="P25" s="84">
        <f t="shared" si="4"/>
        <v>6.4635376514526374E-2</v>
      </c>
      <c r="Q25" s="84">
        <f t="shared" si="5"/>
        <v>0.93536462348547367</v>
      </c>
      <c r="R25" s="66">
        <v>1.4</v>
      </c>
      <c r="S25" s="32">
        <v>6377.1</v>
      </c>
      <c r="T25" s="66">
        <v>2.34</v>
      </c>
      <c r="U25" s="32">
        <v>1068.7</v>
      </c>
      <c r="V25" s="66">
        <v>6.01</v>
      </c>
      <c r="W25" s="32">
        <v>7590.1</v>
      </c>
      <c r="X25" s="59">
        <v>1</v>
      </c>
      <c r="Y25">
        <f t="shared" si="0"/>
        <v>3</v>
      </c>
      <c r="Z25" s="67">
        <f t="shared" si="6"/>
        <v>1.190211851782158</v>
      </c>
    </row>
    <row r="26" spans="2:26" x14ac:dyDescent="0.25">
      <c r="B26" s="74">
        <v>4</v>
      </c>
      <c r="C26">
        <v>1</v>
      </c>
      <c r="D26">
        <v>58</v>
      </c>
      <c r="E26" s="81">
        <v>187.48948171570063</v>
      </c>
      <c r="F26" s="81">
        <v>5</v>
      </c>
      <c r="G26" s="81">
        <v>12.954580422313009</v>
      </c>
      <c r="H26" s="81">
        <f>G26+E26</f>
        <v>200.44406213801363</v>
      </c>
      <c r="I26" s="81">
        <f>60*J26/K26</f>
        <v>201.34228187919462</v>
      </c>
      <c r="J26" s="81">
        <v>50</v>
      </c>
      <c r="K26" s="81">
        <v>14.9</v>
      </c>
      <c r="L26" s="81">
        <v>1</v>
      </c>
      <c r="M26" s="81">
        <v>25</v>
      </c>
      <c r="N26" s="82" t="s">
        <v>216</v>
      </c>
      <c r="O26" s="83">
        <f t="shared" si="3"/>
        <v>14.472833206760457</v>
      </c>
      <c r="P26" s="84">
        <f t="shared" si="4"/>
        <v>6.462940475329855E-2</v>
      </c>
      <c r="Q26" s="84">
        <f t="shared" si="5"/>
        <v>0.93537059524670152</v>
      </c>
      <c r="R26" s="66">
        <v>1.4</v>
      </c>
      <c r="S26" s="32">
        <v>6605.6</v>
      </c>
      <c r="T26" s="66">
        <v>2.33</v>
      </c>
      <c r="U26" s="32">
        <v>1097.4000000000001</v>
      </c>
      <c r="V26" s="66">
        <v>5.98</v>
      </c>
      <c r="W26" s="32">
        <v>7670.3</v>
      </c>
      <c r="X26" s="59">
        <v>1</v>
      </c>
      <c r="Y26">
        <f t="shared" si="0"/>
        <v>4</v>
      </c>
      <c r="Z26" s="67">
        <f t="shared" si="6"/>
        <v>1.1611814218239069</v>
      </c>
    </row>
    <row r="27" spans="2:26" x14ac:dyDescent="0.25">
      <c r="B27" s="74">
        <v>4</v>
      </c>
      <c r="C27">
        <v>2</v>
      </c>
      <c r="D27">
        <v>58</v>
      </c>
      <c r="E27" s="81">
        <v>187.48948171570063</v>
      </c>
      <c r="F27" s="81">
        <v>5</v>
      </c>
      <c r="G27" s="81">
        <v>12.954580422313009</v>
      </c>
      <c r="H27" s="81">
        <f>G27+E27</f>
        <v>200.44406213801363</v>
      </c>
      <c r="I27" s="81">
        <f>60*J27/K27</f>
        <v>201.34228187919462</v>
      </c>
      <c r="J27" s="81">
        <v>50</v>
      </c>
      <c r="K27" s="81">
        <v>14.9</v>
      </c>
      <c r="L27" s="81">
        <v>1</v>
      </c>
      <c r="M27" s="81">
        <v>25</v>
      </c>
      <c r="N27" s="82" t="s">
        <v>216</v>
      </c>
      <c r="O27" s="83">
        <f t="shared" si="3"/>
        <v>14.472833206760457</v>
      </c>
      <c r="P27" s="84">
        <f t="shared" si="4"/>
        <v>6.462940475329855E-2</v>
      </c>
      <c r="Q27" s="84">
        <f t="shared" si="5"/>
        <v>0.93537059524670152</v>
      </c>
      <c r="R27" s="86">
        <v>1.4</v>
      </c>
      <c r="S27" s="85">
        <v>6596.9</v>
      </c>
      <c r="T27" s="86">
        <v>2.33</v>
      </c>
      <c r="U27" s="85">
        <v>1095.4000000000001</v>
      </c>
      <c r="V27" s="86">
        <v>5.99</v>
      </c>
      <c r="W27" s="85">
        <v>7667.7</v>
      </c>
      <c r="X27" s="59">
        <v>1</v>
      </c>
      <c r="Y27">
        <f t="shared" si="0"/>
        <v>4</v>
      </c>
      <c r="Z27" s="67">
        <f t="shared" si="6"/>
        <v>1.1623186648274191</v>
      </c>
    </row>
    <row r="28" spans="2:26" x14ac:dyDescent="0.25">
      <c r="B28" s="74">
        <v>4</v>
      </c>
      <c r="C28">
        <v>3</v>
      </c>
      <c r="D28">
        <v>58</v>
      </c>
      <c r="E28" s="81">
        <v>187.48948171570063</v>
      </c>
      <c r="F28" s="81">
        <v>5</v>
      </c>
      <c r="G28" s="81">
        <v>12.954580422313009</v>
      </c>
      <c r="H28" s="81">
        <f t="shared" ref="H28:H32" si="11">G28+E28</f>
        <v>200.44406213801363</v>
      </c>
      <c r="I28" s="81">
        <f t="shared" ref="I28:I32" si="12">60*J28/K28</f>
        <v>201.34228187919462</v>
      </c>
      <c r="J28" s="81">
        <v>50</v>
      </c>
      <c r="K28" s="81">
        <v>14.9</v>
      </c>
      <c r="L28" s="81">
        <v>1</v>
      </c>
      <c r="M28" s="81">
        <v>25</v>
      </c>
      <c r="N28" s="82" t="s">
        <v>216</v>
      </c>
      <c r="O28" s="83">
        <f t="shared" si="3"/>
        <v>14.472833206760457</v>
      </c>
      <c r="P28" s="84">
        <f t="shared" si="4"/>
        <v>6.462940475329855E-2</v>
      </c>
      <c r="Q28" s="84">
        <f t="shared" si="5"/>
        <v>0.93537059524670152</v>
      </c>
      <c r="R28" s="86">
        <v>1.4</v>
      </c>
      <c r="S28" s="85">
        <v>6603.9</v>
      </c>
      <c r="T28" s="86">
        <v>2.34</v>
      </c>
      <c r="U28" s="85">
        <v>1092.9000000000001</v>
      </c>
      <c r="V28" s="86">
        <v>5.99</v>
      </c>
      <c r="W28" s="85">
        <v>7676.3</v>
      </c>
      <c r="X28" s="59">
        <v>1</v>
      </c>
      <c r="Y28">
        <f t="shared" si="0"/>
        <v>4</v>
      </c>
      <c r="Z28" s="67">
        <f t="shared" si="6"/>
        <v>1.1623888914126501</v>
      </c>
    </row>
    <row r="29" spans="2:26" x14ac:dyDescent="0.25">
      <c r="B29" s="74">
        <v>4</v>
      </c>
      <c r="C29">
        <v>4</v>
      </c>
      <c r="D29">
        <v>58</v>
      </c>
      <c r="E29" s="81">
        <v>187.48948171570063</v>
      </c>
      <c r="F29" s="81">
        <v>5</v>
      </c>
      <c r="G29" s="81">
        <v>12.954580422313009</v>
      </c>
      <c r="H29" s="81">
        <f t="shared" si="11"/>
        <v>200.44406213801363</v>
      </c>
      <c r="I29" s="81">
        <f t="shared" si="12"/>
        <v>201.34228187919462</v>
      </c>
      <c r="J29" s="81">
        <v>50</v>
      </c>
      <c r="K29" s="81">
        <v>14.9</v>
      </c>
      <c r="L29" s="81">
        <v>1</v>
      </c>
      <c r="M29" s="81">
        <v>25</v>
      </c>
      <c r="N29" s="82" t="s">
        <v>216</v>
      </c>
      <c r="O29" s="83">
        <f t="shared" si="3"/>
        <v>14.472833206760457</v>
      </c>
      <c r="P29" s="84">
        <f t="shared" si="4"/>
        <v>6.462940475329855E-2</v>
      </c>
      <c r="Q29" s="84">
        <f t="shared" si="5"/>
        <v>0.93537059524670152</v>
      </c>
      <c r="R29" s="86">
        <v>1.4</v>
      </c>
      <c r="S29" s="85">
        <v>6608.1</v>
      </c>
      <c r="T29" s="86">
        <v>2.34</v>
      </c>
      <c r="U29" s="85">
        <v>1091.9000000000001</v>
      </c>
      <c r="V29" s="86">
        <v>6.01</v>
      </c>
      <c r="W29" s="85">
        <v>7680.5</v>
      </c>
      <c r="X29" s="59">
        <v>1</v>
      </c>
      <c r="Y29">
        <f t="shared" si="0"/>
        <v>4</v>
      </c>
      <c r="Z29" s="67">
        <f t="shared" si="6"/>
        <v>1.1622856796961305</v>
      </c>
    </row>
    <row r="30" spans="2:26" x14ac:dyDescent="0.25">
      <c r="B30" s="74">
        <v>4</v>
      </c>
      <c r="C30">
        <v>5</v>
      </c>
      <c r="D30">
        <v>58</v>
      </c>
      <c r="E30" s="81">
        <v>187.48948171570063</v>
      </c>
      <c r="F30" s="81">
        <v>5</v>
      </c>
      <c r="G30" s="81">
        <v>12.954580422313009</v>
      </c>
      <c r="H30" s="81">
        <f t="shared" si="11"/>
        <v>200.44406213801363</v>
      </c>
      <c r="I30" s="81">
        <f t="shared" si="12"/>
        <v>201.34228187919462</v>
      </c>
      <c r="J30" s="81">
        <v>50</v>
      </c>
      <c r="K30" s="81">
        <v>14.9</v>
      </c>
      <c r="L30" s="81">
        <v>1</v>
      </c>
      <c r="M30" s="81">
        <v>25</v>
      </c>
      <c r="N30" s="82" t="s">
        <v>216</v>
      </c>
      <c r="O30" s="83">
        <f t="shared" si="3"/>
        <v>14.472833206760457</v>
      </c>
      <c r="P30" s="84">
        <f t="shared" si="4"/>
        <v>6.462940475329855E-2</v>
      </c>
      <c r="Q30" s="84">
        <f t="shared" si="5"/>
        <v>0.93537059524670152</v>
      </c>
      <c r="R30" s="86">
        <v>1.4</v>
      </c>
      <c r="S30" s="85">
        <v>6608.3</v>
      </c>
      <c r="T30" s="86">
        <v>2.34</v>
      </c>
      <c r="U30" s="85">
        <v>1092.2</v>
      </c>
      <c r="V30" s="86">
        <v>6</v>
      </c>
      <c r="W30" s="85">
        <v>7679.2</v>
      </c>
      <c r="X30" s="59">
        <v>1</v>
      </c>
      <c r="Y30">
        <f t="shared" si="0"/>
        <v>4</v>
      </c>
      <c r="Z30" s="67">
        <f t="shared" si="6"/>
        <v>1.1620537808513536</v>
      </c>
    </row>
    <row r="31" spans="2:26" x14ac:dyDescent="0.25">
      <c r="B31" s="74">
        <v>4</v>
      </c>
      <c r="C31">
        <v>6</v>
      </c>
      <c r="D31">
        <v>58</v>
      </c>
      <c r="E31" s="81">
        <v>187.48948171570063</v>
      </c>
      <c r="F31" s="81">
        <v>5</v>
      </c>
      <c r="G31" s="81">
        <v>12.954580422313009</v>
      </c>
      <c r="H31" s="81">
        <f t="shared" si="11"/>
        <v>200.44406213801363</v>
      </c>
      <c r="I31" s="81">
        <f t="shared" si="12"/>
        <v>201.34228187919462</v>
      </c>
      <c r="J31" s="81">
        <v>50</v>
      </c>
      <c r="K31" s="81">
        <v>14.9</v>
      </c>
      <c r="L31" s="81">
        <v>1</v>
      </c>
      <c r="M31" s="81">
        <v>25</v>
      </c>
      <c r="N31" s="82" t="s">
        <v>216</v>
      </c>
      <c r="O31" s="83">
        <f t="shared" si="3"/>
        <v>14.472833206760457</v>
      </c>
      <c r="P31" s="84">
        <f t="shared" si="4"/>
        <v>6.462940475329855E-2</v>
      </c>
      <c r="Q31" s="84">
        <f t="shared" si="5"/>
        <v>0.93537059524670152</v>
      </c>
      <c r="R31" s="86">
        <v>1.4</v>
      </c>
      <c r="S31" s="85">
        <v>6604</v>
      </c>
      <c r="T31" s="86">
        <v>2.34</v>
      </c>
      <c r="U31" s="85">
        <v>1091.5</v>
      </c>
      <c r="V31" s="86">
        <v>6.0030000000000001</v>
      </c>
      <c r="W31" s="85">
        <v>7682.8</v>
      </c>
      <c r="X31" s="59">
        <v>1</v>
      </c>
      <c r="Y31">
        <f t="shared" si="0"/>
        <v>4</v>
      </c>
      <c r="Z31" s="67">
        <f t="shared" si="6"/>
        <v>1.1633555420956996</v>
      </c>
    </row>
    <row r="32" spans="2:26" x14ac:dyDescent="0.25">
      <c r="B32" s="74">
        <v>4</v>
      </c>
      <c r="C32">
        <v>7</v>
      </c>
      <c r="D32">
        <v>58</v>
      </c>
      <c r="E32" s="81">
        <v>187.48948171570063</v>
      </c>
      <c r="F32" s="81">
        <v>5</v>
      </c>
      <c r="G32" s="81">
        <v>12.954580422313009</v>
      </c>
      <c r="H32" s="81">
        <f t="shared" si="11"/>
        <v>200.44406213801363</v>
      </c>
      <c r="I32" s="81">
        <f t="shared" si="12"/>
        <v>201.34228187919462</v>
      </c>
      <c r="J32" s="81">
        <v>50</v>
      </c>
      <c r="K32" s="81">
        <v>14.9</v>
      </c>
      <c r="L32" s="81">
        <v>1</v>
      </c>
      <c r="M32" s="81">
        <v>25</v>
      </c>
      <c r="N32" s="82" t="s">
        <v>216</v>
      </c>
      <c r="O32" s="83">
        <f t="shared" si="3"/>
        <v>14.472833206760457</v>
      </c>
      <c r="P32" s="84">
        <f t="shared" si="4"/>
        <v>6.462940475329855E-2</v>
      </c>
      <c r="Q32" s="84">
        <f t="shared" si="5"/>
        <v>0.93537059524670152</v>
      </c>
      <c r="R32" s="86">
        <v>1.4</v>
      </c>
      <c r="S32" s="85">
        <v>6484</v>
      </c>
      <c r="T32" s="86">
        <v>2.34</v>
      </c>
      <c r="U32" s="85">
        <v>1084.3</v>
      </c>
      <c r="V32" s="86">
        <v>6.01</v>
      </c>
      <c r="W32" s="85">
        <v>7647.8</v>
      </c>
      <c r="X32" s="59">
        <v>0</v>
      </c>
      <c r="Y32">
        <f t="shared" si="0"/>
        <v>0</v>
      </c>
      <c r="Z32" s="67">
        <f t="shared" si="6"/>
        <v>1.1794879703886489</v>
      </c>
    </row>
    <row r="33" spans="2:26" x14ac:dyDescent="0.25">
      <c r="B33" s="74">
        <v>5</v>
      </c>
      <c r="C33">
        <v>1</v>
      </c>
      <c r="D33">
        <v>40.5</v>
      </c>
      <c r="E33" s="81">
        <v>131.2546789013449</v>
      </c>
      <c r="F33" s="81">
        <v>3.5</v>
      </c>
      <c r="G33" s="81">
        <v>9.0916276056002197</v>
      </c>
      <c r="H33" s="81">
        <f>G33+E33</f>
        <v>140.34630650694513</v>
      </c>
      <c r="I33" s="81">
        <f>60*J33/K33</f>
        <v>140.8450704225352</v>
      </c>
      <c r="J33" s="81">
        <v>50</v>
      </c>
      <c r="K33" s="81">
        <v>21.3</v>
      </c>
      <c r="L33" s="81">
        <v>1</v>
      </c>
      <c r="M33" s="81">
        <v>25</v>
      </c>
      <c r="N33" s="82" t="s">
        <v>216</v>
      </c>
      <c r="O33" s="83">
        <f t="shared" si="3"/>
        <v>14.436873637509661</v>
      </c>
      <c r="P33" s="84">
        <f t="shared" si="4"/>
        <v>6.4779956322899845E-2</v>
      </c>
      <c r="Q33" s="84">
        <f t="shared" si="5"/>
        <v>0.9352200436771001</v>
      </c>
      <c r="R33" s="86">
        <v>1.4</v>
      </c>
      <c r="S33" s="85">
        <v>6436.7</v>
      </c>
      <c r="T33" s="86">
        <v>2.33</v>
      </c>
      <c r="U33" s="85">
        <v>1088.3</v>
      </c>
      <c r="V33" s="86">
        <v>6</v>
      </c>
      <c r="W33" s="85">
        <v>7649</v>
      </c>
      <c r="X33" s="59">
        <v>1</v>
      </c>
      <c r="Y33">
        <f t="shared" si="0"/>
        <v>5</v>
      </c>
      <c r="Z33" s="67">
        <f t="shared" si="6"/>
        <v>1.1883418521913403</v>
      </c>
    </row>
    <row r="34" spans="2:26" x14ac:dyDescent="0.25">
      <c r="B34" s="74">
        <v>5</v>
      </c>
      <c r="C34">
        <v>2</v>
      </c>
      <c r="D34">
        <v>40.5</v>
      </c>
      <c r="E34" s="81">
        <v>131.2546789013449</v>
      </c>
      <c r="F34" s="81">
        <v>3.5</v>
      </c>
      <c r="G34" s="81">
        <v>9.0916276056002197</v>
      </c>
      <c r="H34" s="81">
        <f>G34+E34</f>
        <v>140.34630650694513</v>
      </c>
      <c r="I34" s="81">
        <f>60*J34/K34</f>
        <v>140.8450704225352</v>
      </c>
      <c r="J34" s="81">
        <v>50</v>
      </c>
      <c r="K34" s="81">
        <v>21.3</v>
      </c>
      <c r="L34" s="81">
        <v>1</v>
      </c>
      <c r="M34" s="81">
        <v>25</v>
      </c>
      <c r="N34" s="82" t="s">
        <v>216</v>
      </c>
      <c r="O34" s="83">
        <f t="shared" si="3"/>
        <v>14.436873637509661</v>
      </c>
      <c r="P34" s="84">
        <f t="shared" si="4"/>
        <v>6.4779956322899845E-2</v>
      </c>
      <c r="Q34" s="84">
        <f t="shared" si="5"/>
        <v>0.9352200436771001</v>
      </c>
      <c r="R34" s="86">
        <v>1.4</v>
      </c>
      <c r="S34" s="85">
        <v>6478.3</v>
      </c>
      <c r="T34" s="86">
        <v>2.34</v>
      </c>
      <c r="U34" s="85">
        <v>1084.7</v>
      </c>
      <c r="V34" s="86">
        <v>6</v>
      </c>
      <c r="W34" s="85">
        <v>7640.9</v>
      </c>
      <c r="X34" s="59">
        <v>1</v>
      </c>
      <c r="Y34">
        <f t="shared" si="0"/>
        <v>5</v>
      </c>
      <c r="Z34" s="67">
        <f t="shared" si="6"/>
        <v>1.1794606609758733</v>
      </c>
    </row>
    <row r="35" spans="2:26" x14ac:dyDescent="0.25">
      <c r="B35" s="74">
        <v>5</v>
      </c>
      <c r="C35">
        <v>3</v>
      </c>
      <c r="D35">
        <v>40.5</v>
      </c>
      <c r="E35" s="81">
        <v>131.2546789013449</v>
      </c>
      <c r="F35" s="81">
        <v>3.5</v>
      </c>
      <c r="G35" s="81">
        <v>9.0916276056002197</v>
      </c>
      <c r="H35" s="81">
        <f t="shared" ref="H35:H98" si="13">G35+E35</f>
        <v>140.34630650694513</v>
      </c>
      <c r="I35" s="81">
        <f t="shared" ref="I35:I96" si="14">60*J35/K35</f>
        <v>140.8450704225352</v>
      </c>
      <c r="J35" s="81">
        <v>50</v>
      </c>
      <c r="K35" s="81">
        <v>21.3</v>
      </c>
      <c r="L35" s="81">
        <v>1</v>
      </c>
      <c r="M35" s="81">
        <v>25</v>
      </c>
      <c r="N35" s="82" t="s">
        <v>216</v>
      </c>
      <c r="O35" s="83">
        <f t="shared" si="3"/>
        <v>14.436873637509661</v>
      </c>
      <c r="P35" s="84">
        <f t="shared" si="4"/>
        <v>6.4779956322899845E-2</v>
      </c>
      <c r="Q35" s="84">
        <f t="shared" si="5"/>
        <v>0.9352200436771001</v>
      </c>
      <c r="R35" s="86">
        <v>1.4</v>
      </c>
      <c r="S35" s="85">
        <v>6492.4</v>
      </c>
      <c r="T35" s="86">
        <v>2.35</v>
      </c>
      <c r="U35" s="85">
        <v>1083.7</v>
      </c>
      <c r="V35" s="86">
        <v>6.01</v>
      </c>
      <c r="W35" s="85">
        <v>7647.8</v>
      </c>
      <c r="X35" s="59">
        <v>1</v>
      </c>
      <c r="Y35">
        <f t="shared" si="0"/>
        <v>5</v>
      </c>
      <c r="Z35" s="67">
        <f t="shared" si="6"/>
        <v>1.177961924711971</v>
      </c>
    </row>
    <row r="36" spans="2:26" x14ac:dyDescent="0.25">
      <c r="B36" s="74">
        <v>5</v>
      </c>
      <c r="C36">
        <v>4</v>
      </c>
      <c r="D36">
        <v>40.5</v>
      </c>
      <c r="E36" s="81">
        <v>131.2546789013449</v>
      </c>
      <c r="F36" s="81">
        <v>3.5</v>
      </c>
      <c r="G36" s="81">
        <v>9.0916276056002197</v>
      </c>
      <c r="H36" s="81">
        <f t="shared" si="13"/>
        <v>140.34630650694513</v>
      </c>
      <c r="I36" s="81">
        <f t="shared" si="14"/>
        <v>140.8450704225352</v>
      </c>
      <c r="J36" s="81">
        <v>50</v>
      </c>
      <c r="K36" s="81">
        <v>21.3</v>
      </c>
      <c r="L36" s="81">
        <v>1</v>
      </c>
      <c r="M36" s="81">
        <v>25</v>
      </c>
      <c r="N36" s="82" t="s">
        <v>216</v>
      </c>
      <c r="O36" s="83">
        <f t="shared" si="3"/>
        <v>14.436873637509661</v>
      </c>
      <c r="P36" s="84">
        <f t="shared" si="4"/>
        <v>6.4779956322899845E-2</v>
      </c>
      <c r="Q36" s="84">
        <f t="shared" si="5"/>
        <v>0.9352200436771001</v>
      </c>
      <c r="R36" s="86">
        <v>1.4</v>
      </c>
      <c r="S36" s="85">
        <v>6485</v>
      </c>
      <c r="T36" s="86">
        <v>2.34</v>
      </c>
      <c r="U36" s="85">
        <v>1084.7</v>
      </c>
      <c r="V36" s="86">
        <v>6</v>
      </c>
      <c r="W36" s="85">
        <v>7648.1</v>
      </c>
      <c r="X36" s="59">
        <v>1</v>
      </c>
      <c r="Y36">
        <f t="shared" si="0"/>
        <v>5</v>
      </c>
      <c r="Z36" s="67">
        <f t="shared" si="6"/>
        <v>1.1793523515805706</v>
      </c>
    </row>
    <row r="37" spans="2:26" x14ac:dyDescent="0.25">
      <c r="B37" s="74">
        <v>5</v>
      </c>
      <c r="C37">
        <v>5</v>
      </c>
      <c r="D37">
        <v>40.5</v>
      </c>
      <c r="E37" s="81">
        <v>131.2546789013449</v>
      </c>
      <c r="F37" s="81">
        <v>3.5</v>
      </c>
      <c r="G37" s="81">
        <v>9.0916276056002197</v>
      </c>
      <c r="H37" s="81">
        <f t="shared" si="13"/>
        <v>140.34630650694513</v>
      </c>
      <c r="I37" s="81">
        <f t="shared" si="14"/>
        <v>140.8450704225352</v>
      </c>
      <c r="J37" s="81">
        <v>50</v>
      </c>
      <c r="K37" s="81">
        <v>21.3</v>
      </c>
      <c r="L37" s="81">
        <v>1</v>
      </c>
      <c r="M37" s="81">
        <v>25</v>
      </c>
      <c r="N37" s="82" t="s">
        <v>216</v>
      </c>
      <c r="O37" s="83">
        <f t="shared" si="3"/>
        <v>14.436873637509661</v>
      </c>
      <c r="P37" s="84">
        <f t="shared" si="4"/>
        <v>6.4779956322899845E-2</v>
      </c>
      <c r="Q37" s="84">
        <f t="shared" si="5"/>
        <v>0.9352200436771001</v>
      </c>
      <c r="R37" s="86">
        <v>1.4</v>
      </c>
      <c r="S37" s="85">
        <v>6474.6</v>
      </c>
      <c r="T37" s="86">
        <v>2.34</v>
      </c>
      <c r="U37" s="85">
        <v>1084.5</v>
      </c>
      <c r="V37" s="86">
        <v>6.01</v>
      </c>
      <c r="W37" s="85">
        <v>7654.4</v>
      </c>
      <c r="X37" s="59">
        <v>1</v>
      </c>
      <c r="Y37">
        <f t="shared" si="0"/>
        <v>5</v>
      </c>
      <c r="Z37" s="67">
        <f t="shared" si="6"/>
        <v>1.1822197510270904</v>
      </c>
    </row>
    <row r="38" spans="2:26" x14ac:dyDescent="0.25">
      <c r="B38" s="74">
        <v>5</v>
      </c>
      <c r="C38">
        <v>6</v>
      </c>
      <c r="D38">
        <v>40.5</v>
      </c>
      <c r="E38" s="81">
        <v>131.2546789013449</v>
      </c>
      <c r="F38" s="81">
        <v>3.5</v>
      </c>
      <c r="G38" s="81">
        <v>9.0916276056002197</v>
      </c>
      <c r="H38" s="81">
        <f t="shared" si="13"/>
        <v>140.34630650694513</v>
      </c>
      <c r="I38" s="81">
        <f t="shared" si="14"/>
        <v>140.8450704225352</v>
      </c>
      <c r="J38" s="81">
        <v>50</v>
      </c>
      <c r="K38" s="81">
        <v>21.3</v>
      </c>
      <c r="L38" s="81">
        <v>1</v>
      </c>
      <c r="M38" s="81">
        <v>25</v>
      </c>
      <c r="N38" s="82" t="s">
        <v>216</v>
      </c>
      <c r="O38" s="83">
        <f t="shared" si="3"/>
        <v>14.436873637509661</v>
      </c>
      <c r="P38" s="84">
        <f t="shared" si="4"/>
        <v>6.4779956322899845E-2</v>
      </c>
      <c r="Q38" s="84">
        <f t="shared" si="5"/>
        <v>0.9352200436771001</v>
      </c>
      <c r="R38" s="86">
        <v>1.4</v>
      </c>
      <c r="S38" s="85">
        <v>6491</v>
      </c>
      <c r="T38" s="86">
        <v>2.35</v>
      </c>
      <c r="U38" s="85">
        <v>1081</v>
      </c>
      <c r="V38" s="86">
        <v>6.02</v>
      </c>
      <c r="W38" s="85">
        <v>7654</v>
      </c>
      <c r="X38" s="59">
        <v>1</v>
      </c>
      <c r="Y38">
        <f t="shared" si="0"/>
        <v>5</v>
      </c>
      <c r="Z38" s="67">
        <f t="shared" si="6"/>
        <v>1.1791711600677861</v>
      </c>
    </row>
    <row r="39" spans="2:26" x14ac:dyDescent="0.25">
      <c r="B39" s="74">
        <v>5</v>
      </c>
      <c r="C39">
        <v>7</v>
      </c>
      <c r="D39">
        <v>40.5</v>
      </c>
      <c r="E39" s="81">
        <v>131.2546789013449</v>
      </c>
      <c r="F39" s="81">
        <v>3.5</v>
      </c>
      <c r="G39" s="81">
        <v>9.0916276056002197</v>
      </c>
      <c r="H39" s="81">
        <f t="shared" si="13"/>
        <v>140.34630650694513</v>
      </c>
      <c r="I39" s="81">
        <f t="shared" si="14"/>
        <v>140.8450704225352</v>
      </c>
      <c r="J39" s="81">
        <v>50</v>
      </c>
      <c r="K39" s="81">
        <v>21.3</v>
      </c>
      <c r="L39" s="81">
        <v>1</v>
      </c>
      <c r="M39" s="81">
        <v>25</v>
      </c>
      <c r="N39" s="82" t="s">
        <v>216</v>
      </c>
      <c r="O39" s="83">
        <f t="shared" si="3"/>
        <v>14.436873637509661</v>
      </c>
      <c r="P39" s="84">
        <f t="shared" si="4"/>
        <v>6.4779956322899845E-2</v>
      </c>
      <c r="Q39" s="84">
        <f t="shared" si="5"/>
        <v>0.9352200436771001</v>
      </c>
      <c r="R39" s="86">
        <v>1.4</v>
      </c>
      <c r="S39" s="85">
        <v>6451.1</v>
      </c>
      <c r="T39" s="86">
        <v>2.35</v>
      </c>
      <c r="U39" s="85">
        <v>1081.2</v>
      </c>
      <c r="V39" s="86">
        <v>6</v>
      </c>
      <c r="W39" s="85">
        <v>7662.4</v>
      </c>
      <c r="X39" s="59">
        <v>1</v>
      </c>
      <c r="Y39">
        <f t="shared" si="0"/>
        <v>5</v>
      </c>
      <c r="Z39" s="67">
        <f t="shared" si="6"/>
        <v>1.1877664274309807</v>
      </c>
    </row>
    <row r="40" spans="2:26" x14ac:dyDescent="0.25">
      <c r="B40" s="74">
        <v>5</v>
      </c>
      <c r="C40">
        <v>8</v>
      </c>
      <c r="D40">
        <v>40.5</v>
      </c>
      <c r="E40" s="81">
        <v>131.2546789013449</v>
      </c>
      <c r="F40" s="81">
        <v>3.5</v>
      </c>
      <c r="G40" s="81">
        <v>9.0916276056002197</v>
      </c>
      <c r="H40" s="81">
        <f t="shared" si="13"/>
        <v>140.34630650694513</v>
      </c>
      <c r="I40" s="81">
        <f t="shared" si="14"/>
        <v>140.8450704225352</v>
      </c>
      <c r="J40" s="81">
        <v>50</v>
      </c>
      <c r="K40" s="81">
        <v>21.3</v>
      </c>
      <c r="L40" s="81">
        <v>1</v>
      </c>
      <c r="M40" s="81">
        <v>25</v>
      </c>
      <c r="N40" s="82" t="s">
        <v>216</v>
      </c>
      <c r="O40" s="83">
        <f t="shared" si="3"/>
        <v>14.436873637509661</v>
      </c>
      <c r="P40" s="84">
        <f t="shared" si="4"/>
        <v>6.4779956322899845E-2</v>
      </c>
      <c r="Q40" s="84">
        <f t="shared" si="5"/>
        <v>0.9352200436771001</v>
      </c>
      <c r="R40" s="86">
        <v>1.4</v>
      </c>
      <c r="S40" s="85">
        <v>6478.8</v>
      </c>
      <c r="T40" s="86">
        <v>2.35</v>
      </c>
      <c r="U40" s="85">
        <v>1080.7</v>
      </c>
      <c r="V40" s="86">
        <v>6.03</v>
      </c>
      <c r="W40" s="85">
        <v>7657.8</v>
      </c>
      <c r="X40" s="59">
        <v>1</v>
      </c>
      <c r="Y40">
        <f t="shared" si="0"/>
        <v>5</v>
      </c>
      <c r="Z40" s="67">
        <f t="shared" si="6"/>
        <v>1.1819781441007593</v>
      </c>
    </row>
    <row r="41" spans="2:26" x14ac:dyDescent="0.25">
      <c r="B41" s="74">
        <v>5</v>
      </c>
      <c r="C41">
        <v>9</v>
      </c>
      <c r="D41">
        <v>40.5</v>
      </c>
      <c r="E41" s="81">
        <v>131.2546789013449</v>
      </c>
      <c r="F41" s="81">
        <v>3.5</v>
      </c>
      <c r="G41" s="81">
        <v>9.0916276056002197</v>
      </c>
      <c r="H41" s="81">
        <f t="shared" si="13"/>
        <v>140.34630650694513</v>
      </c>
      <c r="I41" s="81">
        <f t="shared" si="14"/>
        <v>140.8450704225352</v>
      </c>
      <c r="J41" s="81">
        <v>50</v>
      </c>
      <c r="K41" s="81">
        <v>21.3</v>
      </c>
      <c r="L41" s="81">
        <v>1</v>
      </c>
      <c r="M41" s="81">
        <v>25</v>
      </c>
      <c r="N41" s="82" t="s">
        <v>216</v>
      </c>
      <c r="O41" s="83">
        <f t="shared" si="3"/>
        <v>14.436873637509661</v>
      </c>
      <c r="P41" s="84">
        <f t="shared" si="4"/>
        <v>6.4779956322899845E-2</v>
      </c>
      <c r="Q41" s="84">
        <f t="shared" si="5"/>
        <v>0.9352200436771001</v>
      </c>
      <c r="R41" s="86">
        <v>1.4</v>
      </c>
      <c r="S41" s="85">
        <v>6466.6</v>
      </c>
      <c r="T41" s="86">
        <v>2.35</v>
      </c>
      <c r="U41" s="85">
        <v>1081.5999999999999</v>
      </c>
      <c r="V41" s="86">
        <v>6.02</v>
      </c>
      <c r="W41" s="85">
        <v>7660.3</v>
      </c>
      <c r="X41" s="59">
        <v>1</v>
      </c>
      <c r="Y41">
        <f t="shared" si="0"/>
        <v>5</v>
      </c>
      <c r="Z41" s="67">
        <f t="shared" si="6"/>
        <v>1.1845946865431602</v>
      </c>
    </row>
    <row r="42" spans="2:26" x14ac:dyDescent="0.25">
      <c r="B42" s="74">
        <v>5</v>
      </c>
      <c r="C42">
        <v>10</v>
      </c>
      <c r="D42">
        <v>40.5</v>
      </c>
      <c r="E42" s="81">
        <v>131.2546789013449</v>
      </c>
      <c r="F42" s="81">
        <v>3.5</v>
      </c>
      <c r="G42" s="81">
        <v>9.0916276056002197</v>
      </c>
      <c r="H42" s="81">
        <f t="shared" si="13"/>
        <v>140.34630650694513</v>
      </c>
      <c r="I42" s="81">
        <f t="shared" si="14"/>
        <v>140.8450704225352</v>
      </c>
      <c r="J42" s="81">
        <v>50</v>
      </c>
      <c r="K42" s="81">
        <v>21.3</v>
      </c>
      <c r="L42" s="81">
        <v>1</v>
      </c>
      <c r="M42" s="81">
        <v>25</v>
      </c>
      <c r="N42" s="82" t="s">
        <v>216</v>
      </c>
      <c r="O42" s="83">
        <f t="shared" si="3"/>
        <v>14.436873637509661</v>
      </c>
      <c r="P42" s="84">
        <f t="shared" si="4"/>
        <v>6.4779956322899845E-2</v>
      </c>
      <c r="Q42" s="84">
        <f t="shared" si="5"/>
        <v>0.9352200436771001</v>
      </c>
      <c r="R42" s="86">
        <v>1.4</v>
      </c>
      <c r="S42" s="85">
        <v>6280.6</v>
      </c>
      <c r="T42" s="86">
        <v>2.34</v>
      </c>
      <c r="U42" s="85">
        <v>1064.0999999999999</v>
      </c>
      <c r="V42" s="86">
        <v>6.01</v>
      </c>
      <c r="W42" s="85">
        <v>7493.3</v>
      </c>
      <c r="X42" s="59">
        <v>0</v>
      </c>
      <c r="Y42">
        <f t="shared" si="0"/>
        <v>0</v>
      </c>
      <c r="Z42" s="67">
        <f t="shared" si="6"/>
        <v>1.1930866477725057</v>
      </c>
    </row>
    <row r="43" spans="2:26" x14ac:dyDescent="0.25">
      <c r="B43" s="74">
        <v>6</v>
      </c>
      <c r="C43">
        <v>1</v>
      </c>
      <c r="D43">
        <v>29</v>
      </c>
      <c r="E43" s="81">
        <v>94.300379909053987</v>
      </c>
      <c r="F43" s="81">
        <v>2.5</v>
      </c>
      <c r="G43" s="81">
        <v>6.5163257277916946</v>
      </c>
      <c r="H43" s="81">
        <f t="shared" si="13"/>
        <v>100.81670563684568</v>
      </c>
      <c r="I43" s="81">
        <f t="shared" si="14"/>
        <v>100.33444816053512</v>
      </c>
      <c r="J43" s="81">
        <v>50</v>
      </c>
      <c r="K43" s="81">
        <v>29.9</v>
      </c>
      <c r="L43" s="81">
        <v>10</v>
      </c>
      <c r="M43" s="81">
        <v>25</v>
      </c>
      <c r="N43" s="82" t="s">
        <v>216</v>
      </c>
      <c r="O43" s="83">
        <f t="shared" si="3"/>
        <v>14.471403648051103</v>
      </c>
      <c r="P43" s="84">
        <f t="shared" si="4"/>
        <v>6.4635376514526374E-2</v>
      </c>
      <c r="Q43" s="84">
        <f t="shared" si="5"/>
        <v>0.93536462348547367</v>
      </c>
      <c r="R43" s="86">
        <v>1.4</v>
      </c>
      <c r="S43" s="85">
        <v>5297</v>
      </c>
      <c r="T43" s="86">
        <v>2.34</v>
      </c>
      <c r="U43" s="85">
        <v>1094</v>
      </c>
      <c r="V43" s="86">
        <v>6.03</v>
      </c>
      <c r="W43" s="85">
        <v>6467.8</v>
      </c>
      <c r="X43" s="59">
        <v>1</v>
      </c>
      <c r="Y43">
        <f t="shared" si="0"/>
        <v>6</v>
      </c>
      <c r="Z43" s="67">
        <f t="shared" si="6"/>
        <v>1.221030772135171</v>
      </c>
    </row>
    <row r="44" spans="2:26" x14ac:dyDescent="0.25">
      <c r="B44" s="74">
        <v>6</v>
      </c>
      <c r="C44">
        <v>2</v>
      </c>
      <c r="D44">
        <v>29</v>
      </c>
      <c r="E44" s="81">
        <v>94.300379909053987</v>
      </c>
      <c r="F44" s="81">
        <v>2.5</v>
      </c>
      <c r="G44" s="81">
        <v>6.5163257277916946</v>
      </c>
      <c r="H44" s="81">
        <f t="shared" si="13"/>
        <v>100.81670563684568</v>
      </c>
      <c r="I44" s="81">
        <f t="shared" si="14"/>
        <v>100.33444816053512</v>
      </c>
      <c r="J44" s="81">
        <v>50</v>
      </c>
      <c r="K44" s="81">
        <v>29.9</v>
      </c>
      <c r="L44" s="81">
        <v>10</v>
      </c>
      <c r="M44" s="81">
        <v>25</v>
      </c>
      <c r="N44" s="82" t="s">
        <v>216</v>
      </c>
      <c r="O44" s="83">
        <f t="shared" si="3"/>
        <v>14.471403648051103</v>
      </c>
      <c r="P44" s="84">
        <f t="shared" si="4"/>
        <v>6.4635376514526374E-2</v>
      </c>
      <c r="Q44" s="84">
        <f t="shared" si="5"/>
        <v>0.93536462348547367</v>
      </c>
      <c r="R44" s="86">
        <v>1.4</v>
      </c>
      <c r="S44" s="85">
        <v>4184.7</v>
      </c>
      <c r="T44" s="86">
        <v>2.36</v>
      </c>
      <c r="U44" s="85">
        <v>1118.5999999999999</v>
      </c>
      <c r="V44" s="86">
        <v>6.08</v>
      </c>
      <c r="W44" s="85">
        <v>4972.5</v>
      </c>
      <c r="X44" s="59">
        <v>1</v>
      </c>
      <c r="Y44">
        <f t="shared" si="0"/>
        <v>6</v>
      </c>
      <c r="Z44" s="67">
        <f t="shared" si="6"/>
        <v>1.1882572227399815</v>
      </c>
    </row>
    <row r="45" spans="2:26" x14ac:dyDescent="0.25">
      <c r="B45" s="74">
        <v>6</v>
      </c>
      <c r="C45">
        <v>3</v>
      </c>
      <c r="D45">
        <v>29</v>
      </c>
      <c r="E45" s="81">
        <v>94.300379909053987</v>
      </c>
      <c r="F45" s="81">
        <v>2.5</v>
      </c>
      <c r="G45" s="81">
        <v>6.5163257277916946</v>
      </c>
      <c r="H45" s="81">
        <f t="shared" si="13"/>
        <v>100.81670563684568</v>
      </c>
      <c r="I45" s="81">
        <f t="shared" si="14"/>
        <v>100.33444816053512</v>
      </c>
      <c r="J45" s="81">
        <v>50</v>
      </c>
      <c r="K45" s="81">
        <v>29.9</v>
      </c>
      <c r="L45" s="81">
        <v>10</v>
      </c>
      <c r="M45" s="81">
        <v>25</v>
      </c>
      <c r="N45" s="82" t="s">
        <v>216</v>
      </c>
      <c r="O45" s="83">
        <f t="shared" si="3"/>
        <v>14.471403648051103</v>
      </c>
      <c r="P45" s="84">
        <f t="shared" si="4"/>
        <v>6.4635376514526374E-2</v>
      </c>
      <c r="Q45" s="84">
        <f t="shared" si="5"/>
        <v>0.93536462348547367</v>
      </c>
      <c r="R45" s="86">
        <v>1.4</v>
      </c>
      <c r="S45" s="85">
        <v>2502.4</v>
      </c>
      <c r="T45" s="86">
        <v>2.36</v>
      </c>
      <c r="U45" s="85">
        <v>1148.3</v>
      </c>
      <c r="V45" s="86">
        <v>6.1</v>
      </c>
      <c r="W45" s="85">
        <v>2976.3</v>
      </c>
      <c r="X45" s="59">
        <v>1</v>
      </c>
      <c r="Y45">
        <f t="shared" si="0"/>
        <v>6</v>
      </c>
      <c r="Z45" s="67">
        <f t="shared" si="6"/>
        <v>1.1893781969309463</v>
      </c>
    </row>
    <row r="46" spans="2:26" x14ac:dyDescent="0.25">
      <c r="B46" s="74">
        <v>6</v>
      </c>
      <c r="C46">
        <v>4</v>
      </c>
      <c r="D46">
        <v>29</v>
      </c>
      <c r="E46" s="81">
        <v>94.300379909053987</v>
      </c>
      <c r="F46" s="81">
        <v>2.5</v>
      </c>
      <c r="G46" s="81">
        <v>6.5163257277916946</v>
      </c>
      <c r="H46" s="81">
        <f t="shared" si="13"/>
        <v>100.81670563684568</v>
      </c>
      <c r="I46" s="81">
        <f t="shared" si="14"/>
        <v>100.33444816053512</v>
      </c>
      <c r="J46" s="81">
        <v>50</v>
      </c>
      <c r="K46" s="81">
        <v>29.9</v>
      </c>
      <c r="L46" s="81">
        <v>10</v>
      </c>
      <c r="M46" s="81">
        <v>25</v>
      </c>
      <c r="N46" s="82" t="s">
        <v>216</v>
      </c>
      <c r="O46" s="83">
        <f t="shared" si="3"/>
        <v>14.471403648051103</v>
      </c>
      <c r="P46" s="84">
        <f t="shared" si="4"/>
        <v>6.4635376514526374E-2</v>
      </c>
      <c r="Q46" s="84">
        <f t="shared" si="5"/>
        <v>0.93536462348547367</v>
      </c>
      <c r="R46" s="86">
        <v>1.4</v>
      </c>
      <c r="S46" s="85">
        <v>2357.1</v>
      </c>
      <c r="T46" s="86">
        <v>2.35</v>
      </c>
      <c r="U46" s="85">
        <v>1151.5999999999999</v>
      </c>
      <c r="V46" s="86">
        <v>6.09</v>
      </c>
      <c r="W46" s="85">
        <v>2791.4</v>
      </c>
      <c r="X46" s="59">
        <v>1</v>
      </c>
      <c r="Y46">
        <f t="shared" si="0"/>
        <v>6</v>
      </c>
      <c r="Z46" s="67">
        <f t="shared" si="6"/>
        <v>1.1842518348818465</v>
      </c>
    </row>
    <row r="47" spans="2:26" x14ac:dyDescent="0.25">
      <c r="B47" s="74">
        <v>6</v>
      </c>
      <c r="C47">
        <v>5</v>
      </c>
      <c r="D47">
        <v>29</v>
      </c>
      <c r="E47" s="81">
        <v>94.300379909053987</v>
      </c>
      <c r="F47" s="81">
        <v>2.5</v>
      </c>
      <c r="G47" s="81">
        <v>6.5163257277916946</v>
      </c>
      <c r="H47" s="81">
        <f t="shared" si="13"/>
        <v>100.81670563684568</v>
      </c>
      <c r="I47" s="81">
        <f t="shared" si="14"/>
        <v>100.33444816053512</v>
      </c>
      <c r="J47" s="81">
        <v>50</v>
      </c>
      <c r="K47" s="81">
        <v>29.9</v>
      </c>
      <c r="L47" s="81">
        <v>10</v>
      </c>
      <c r="M47" s="81">
        <v>25</v>
      </c>
      <c r="N47" s="82" t="s">
        <v>216</v>
      </c>
      <c r="O47" s="83">
        <f t="shared" si="3"/>
        <v>14.471403648051103</v>
      </c>
      <c r="P47" s="84">
        <f t="shared" si="4"/>
        <v>6.4635376514526374E-2</v>
      </c>
      <c r="Q47" s="84">
        <f t="shared" si="5"/>
        <v>0.93536462348547367</v>
      </c>
      <c r="R47" s="86">
        <v>1.4</v>
      </c>
      <c r="S47" s="85">
        <v>3317.7</v>
      </c>
      <c r="T47" s="86">
        <v>2.35</v>
      </c>
      <c r="U47" s="85">
        <v>1135.5</v>
      </c>
      <c r="V47" s="86">
        <v>6.08</v>
      </c>
      <c r="W47" s="85">
        <v>3931</v>
      </c>
      <c r="X47" s="59">
        <v>1</v>
      </c>
      <c r="Y47">
        <f t="shared" si="0"/>
        <v>6</v>
      </c>
      <c r="Z47" s="67">
        <f t="shared" si="6"/>
        <v>1.1848569792326009</v>
      </c>
    </row>
    <row r="48" spans="2:26" x14ac:dyDescent="0.25">
      <c r="B48" s="74">
        <v>6</v>
      </c>
      <c r="C48">
        <v>6</v>
      </c>
      <c r="D48">
        <v>29</v>
      </c>
      <c r="E48" s="81">
        <v>94.300379909053987</v>
      </c>
      <c r="F48" s="81">
        <v>2.5</v>
      </c>
      <c r="G48" s="81">
        <v>6.5163257277916946</v>
      </c>
      <c r="H48" s="81">
        <f t="shared" si="13"/>
        <v>100.81670563684568</v>
      </c>
      <c r="I48" s="81">
        <f t="shared" si="14"/>
        <v>100.33444816053512</v>
      </c>
      <c r="J48" s="81">
        <v>50</v>
      </c>
      <c r="K48" s="81">
        <v>29.9</v>
      </c>
      <c r="L48" s="81">
        <v>10</v>
      </c>
      <c r="M48" s="81">
        <v>25</v>
      </c>
      <c r="N48" s="82" t="s">
        <v>216</v>
      </c>
      <c r="O48" s="83">
        <f t="shared" si="3"/>
        <v>14.471403648051103</v>
      </c>
      <c r="P48" s="84">
        <f t="shared" si="4"/>
        <v>6.4635376514526374E-2</v>
      </c>
      <c r="Q48" s="84">
        <f t="shared" si="5"/>
        <v>0.93536462348547367</v>
      </c>
      <c r="R48" s="86">
        <v>1.4</v>
      </c>
      <c r="S48" s="85">
        <v>4505.8999999999996</v>
      </c>
      <c r="T48" s="86">
        <v>2.35</v>
      </c>
      <c r="U48" s="85">
        <v>1116.0999999999999</v>
      </c>
      <c r="V48" s="86">
        <v>6.06</v>
      </c>
      <c r="W48" s="85">
        <v>5347.6</v>
      </c>
      <c r="X48" s="59">
        <v>1</v>
      </c>
      <c r="Y48">
        <f t="shared" si="0"/>
        <v>6</v>
      </c>
      <c r="Z48" s="67">
        <f t="shared" si="6"/>
        <v>1.1867995295057594</v>
      </c>
    </row>
    <row r="49" spans="2:26" x14ac:dyDescent="0.25">
      <c r="B49" s="74">
        <v>6</v>
      </c>
      <c r="C49">
        <v>7</v>
      </c>
      <c r="D49">
        <v>29</v>
      </c>
      <c r="E49" s="81">
        <v>94.300379909053987</v>
      </c>
      <c r="F49" s="81">
        <v>2.5</v>
      </c>
      <c r="G49" s="81">
        <v>6.5163257277916946</v>
      </c>
      <c r="H49" s="81">
        <f t="shared" si="13"/>
        <v>100.81670563684568</v>
      </c>
      <c r="I49" s="81">
        <f t="shared" si="14"/>
        <v>100.33444816053512</v>
      </c>
      <c r="J49" s="81">
        <v>50</v>
      </c>
      <c r="K49" s="81">
        <v>29.9</v>
      </c>
      <c r="L49" s="81">
        <v>10</v>
      </c>
      <c r="M49" s="81">
        <v>25</v>
      </c>
      <c r="N49" s="82" t="s">
        <v>216</v>
      </c>
      <c r="O49" s="83">
        <f t="shared" si="3"/>
        <v>14.471403648051103</v>
      </c>
      <c r="P49" s="84">
        <f t="shared" si="4"/>
        <v>6.4635376514526374E-2</v>
      </c>
      <c r="Q49" s="84">
        <f t="shared" si="5"/>
        <v>0.93536462348547367</v>
      </c>
      <c r="R49" s="86">
        <v>1.4</v>
      </c>
      <c r="S49" s="85">
        <v>5337.5</v>
      </c>
      <c r="T49" s="86">
        <v>2.35</v>
      </c>
      <c r="U49" s="85">
        <v>1100.0999999999999</v>
      </c>
      <c r="V49" s="86">
        <v>6.06</v>
      </c>
      <c r="W49" s="85">
        <v>6362</v>
      </c>
      <c r="X49" s="59">
        <v>1</v>
      </c>
      <c r="Y49">
        <f t="shared" si="0"/>
        <v>6</v>
      </c>
      <c r="Z49" s="67">
        <f t="shared" si="6"/>
        <v>1.1919437939110071</v>
      </c>
    </row>
    <row r="50" spans="2:26" x14ac:dyDescent="0.25">
      <c r="B50" s="74">
        <v>6</v>
      </c>
      <c r="C50">
        <v>8</v>
      </c>
      <c r="D50">
        <v>29</v>
      </c>
      <c r="E50" s="81">
        <v>94.300379909053987</v>
      </c>
      <c r="F50" s="81">
        <v>2.5</v>
      </c>
      <c r="G50" s="81">
        <v>6.5163257277916946</v>
      </c>
      <c r="H50" s="81">
        <f t="shared" si="13"/>
        <v>100.81670563684568</v>
      </c>
      <c r="I50" s="81">
        <f t="shared" si="14"/>
        <v>100.33444816053512</v>
      </c>
      <c r="J50" s="81">
        <v>50</v>
      </c>
      <c r="K50" s="81">
        <v>29.9</v>
      </c>
      <c r="L50" s="81">
        <v>10</v>
      </c>
      <c r="M50" s="81">
        <v>25</v>
      </c>
      <c r="N50" s="82" t="s">
        <v>216</v>
      </c>
      <c r="O50" s="83">
        <f t="shared" si="3"/>
        <v>14.471403648051103</v>
      </c>
      <c r="P50" s="84">
        <f t="shared" si="4"/>
        <v>6.4635376514526374E-2</v>
      </c>
      <c r="Q50" s="84">
        <f t="shared" si="5"/>
        <v>0.93536462348547367</v>
      </c>
      <c r="R50" s="86">
        <v>1.4</v>
      </c>
      <c r="S50" s="85">
        <v>5832.1</v>
      </c>
      <c r="T50" s="86">
        <v>2.36</v>
      </c>
      <c r="U50" s="85">
        <v>1094.5</v>
      </c>
      <c r="V50" s="86">
        <v>60.5</v>
      </c>
      <c r="W50" s="85">
        <v>6936.4</v>
      </c>
      <c r="X50" s="59">
        <v>1</v>
      </c>
      <c r="Y50">
        <f t="shared" si="0"/>
        <v>6</v>
      </c>
      <c r="Z50" s="67">
        <f t="shared" si="6"/>
        <v>1.1893486051336566</v>
      </c>
    </row>
    <row r="51" spans="2:26" x14ac:dyDescent="0.25">
      <c r="B51" s="74">
        <v>6</v>
      </c>
      <c r="C51">
        <v>9</v>
      </c>
      <c r="D51">
        <v>29</v>
      </c>
      <c r="E51" s="81">
        <v>94.300379909053987</v>
      </c>
      <c r="F51" s="81">
        <v>2.5</v>
      </c>
      <c r="G51" s="81">
        <v>6.5163257277916946</v>
      </c>
      <c r="H51" s="81">
        <f t="shared" si="13"/>
        <v>100.81670563684568</v>
      </c>
      <c r="I51" s="81">
        <f t="shared" si="14"/>
        <v>100.33444816053512</v>
      </c>
      <c r="J51" s="81">
        <v>50</v>
      </c>
      <c r="K51" s="81">
        <v>29.9</v>
      </c>
      <c r="L51" s="81">
        <v>10</v>
      </c>
      <c r="M51" s="81">
        <v>25</v>
      </c>
      <c r="N51" s="82" t="s">
        <v>216</v>
      </c>
      <c r="O51" s="83">
        <f t="shared" si="3"/>
        <v>14.471403648051103</v>
      </c>
      <c r="P51" s="84">
        <f t="shared" si="4"/>
        <v>6.4635376514526374E-2</v>
      </c>
      <c r="Q51" s="84">
        <f t="shared" si="5"/>
        <v>0.93536462348547367</v>
      </c>
      <c r="R51" s="86">
        <v>1.4</v>
      </c>
      <c r="S51" s="85">
        <v>6088</v>
      </c>
      <c r="T51" s="86">
        <v>2.35</v>
      </c>
      <c r="U51" s="85">
        <v>1091</v>
      </c>
      <c r="V51" s="86">
        <v>6.03</v>
      </c>
      <c r="W51" s="85">
        <v>7245.3</v>
      </c>
      <c r="X51" s="59">
        <v>1</v>
      </c>
      <c r="Y51">
        <f t="shared" si="0"/>
        <v>6</v>
      </c>
      <c r="Z51" s="67">
        <f t="shared" si="6"/>
        <v>1.1900952693823916</v>
      </c>
    </row>
    <row r="52" spans="2:26" x14ac:dyDescent="0.25">
      <c r="B52" s="74">
        <v>6</v>
      </c>
      <c r="C52">
        <v>10</v>
      </c>
      <c r="D52">
        <v>29</v>
      </c>
      <c r="E52" s="81">
        <v>94.300379909053987</v>
      </c>
      <c r="F52" s="81">
        <v>2.5</v>
      </c>
      <c r="G52" s="81">
        <v>6.5163257277916946</v>
      </c>
      <c r="H52" s="81">
        <f t="shared" si="13"/>
        <v>100.81670563684568</v>
      </c>
      <c r="I52" s="81">
        <f t="shared" si="14"/>
        <v>100.33444816053512</v>
      </c>
      <c r="J52" s="81">
        <v>50</v>
      </c>
      <c r="K52" s="81">
        <v>29.9</v>
      </c>
      <c r="L52" s="81">
        <v>10</v>
      </c>
      <c r="M52" s="81">
        <v>25</v>
      </c>
      <c r="N52" s="82" t="s">
        <v>216</v>
      </c>
      <c r="O52" s="83">
        <f t="shared" si="3"/>
        <v>14.471403648051103</v>
      </c>
      <c r="P52" s="84">
        <f t="shared" si="4"/>
        <v>6.4635376514526374E-2</v>
      </c>
      <c r="Q52" s="84">
        <f t="shared" si="5"/>
        <v>0.93536462348547367</v>
      </c>
      <c r="R52" s="86">
        <v>1.4</v>
      </c>
      <c r="S52" s="85">
        <v>6217.1</v>
      </c>
      <c r="T52" s="86">
        <v>2.34</v>
      </c>
      <c r="U52" s="85">
        <v>1092.7</v>
      </c>
      <c r="V52" s="86">
        <v>6.02</v>
      </c>
      <c r="W52" s="85">
        <v>7401.1</v>
      </c>
      <c r="X52" s="59">
        <v>1</v>
      </c>
      <c r="Y52">
        <f t="shared" si="0"/>
        <v>6</v>
      </c>
      <c r="Z52" s="67">
        <f t="shared" si="6"/>
        <v>1.1904424892634831</v>
      </c>
    </row>
    <row r="53" spans="2:26" x14ac:dyDescent="0.25">
      <c r="B53" s="74">
        <v>6</v>
      </c>
      <c r="C53">
        <v>11</v>
      </c>
      <c r="D53">
        <v>29</v>
      </c>
      <c r="E53" s="81">
        <v>94.300379909053987</v>
      </c>
      <c r="F53" s="81">
        <v>2.5</v>
      </c>
      <c r="G53" s="81">
        <v>6.5163257277916946</v>
      </c>
      <c r="H53" s="81">
        <f t="shared" si="13"/>
        <v>100.81670563684568</v>
      </c>
      <c r="I53" s="81">
        <f t="shared" si="14"/>
        <v>100.33444816053512</v>
      </c>
      <c r="J53" s="81">
        <v>50</v>
      </c>
      <c r="K53" s="81">
        <v>29.9</v>
      </c>
      <c r="L53" s="81">
        <v>10</v>
      </c>
      <c r="M53" s="81">
        <v>25</v>
      </c>
      <c r="N53" s="82" t="s">
        <v>216</v>
      </c>
      <c r="O53" s="83">
        <f t="shared" si="3"/>
        <v>14.471403648051103</v>
      </c>
      <c r="P53" s="84">
        <f t="shared" si="4"/>
        <v>6.4635376514526374E-2</v>
      </c>
      <c r="Q53" s="84">
        <f t="shared" si="5"/>
        <v>0.93536462348547367</v>
      </c>
      <c r="R53" s="86">
        <v>1.4</v>
      </c>
      <c r="S53" s="85">
        <v>6278.8</v>
      </c>
      <c r="T53" s="86">
        <v>2.34</v>
      </c>
      <c r="U53" s="85">
        <v>1088.5</v>
      </c>
      <c r="V53" s="86">
        <v>6.01</v>
      </c>
      <c r="W53" s="85">
        <v>7480.2</v>
      </c>
      <c r="X53" s="59">
        <v>1</v>
      </c>
      <c r="Y53">
        <f t="shared" si="0"/>
        <v>6</v>
      </c>
      <c r="Z53" s="67">
        <f t="shared" si="6"/>
        <v>1.1913422947059946</v>
      </c>
    </row>
    <row r="54" spans="2:26" x14ac:dyDescent="0.25">
      <c r="B54" s="74">
        <v>6</v>
      </c>
      <c r="C54">
        <v>12</v>
      </c>
      <c r="D54">
        <v>29</v>
      </c>
      <c r="E54" s="81">
        <v>94.300379909053987</v>
      </c>
      <c r="F54" s="81">
        <v>2.5</v>
      </c>
      <c r="G54" s="81">
        <v>6.5163257277916946</v>
      </c>
      <c r="H54" s="81">
        <f t="shared" si="13"/>
        <v>100.81670563684568</v>
      </c>
      <c r="I54" s="81">
        <f t="shared" si="14"/>
        <v>100.33444816053512</v>
      </c>
      <c r="J54" s="81">
        <v>50</v>
      </c>
      <c r="K54" s="81">
        <v>29.9</v>
      </c>
      <c r="L54" s="81">
        <v>10</v>
      </c>
      <c r="M54" s="81">
        <v>25</v>
      </c>
      <c r="N54" s="82" t="s">
        <v>216</v>
      </c>
      <c r="O54" s="83">
        <f t="shared" si="3"/>
        <v>14.471403648051103</v>
      </c>
      <c r="P54" s="84">
        <f t="shared" si="4"/>
        <v>6.4635376514526374E-2</v>
      </c>
      <c r="Q54" s="84">
        <f>E54/H54</f>
        <v>0.93536462348547367</v>
      </c>
      <c r="R54" s="86">
        <v>1.4</v>
      </c>
      <c r="S54" s="85">
        <v>6310</v>
      </c>
      <c r="T54" s="86">
        <v>2.33</v>
      </c>
      <c r="U54" s="85">
        <v>1092.7</v>
      </c>
      <c r="V54" s="86">
        <v>5.99</v>
      </c>
      <c r="W54" s="85">
        <v>7523.6</v>
      </c>
      <c r="X54" s="59">
        <v>1</v>
      </c>
      <c r="Y54">
        <f t="shared" si="0"/>
        <v>6</v>
      </c>
      <c r="Z54" s="67">
        <f t="shared" si="6"/>
        <v>1.1923296354992077</v>
      </c>
    </row>
    <row r="55" spans="2:26" x14ac:dyDescent="0.25">
      <c r="B55" s="74">
        <v>7</v>
      </c>
      <c r="C55">
        <v>1</v>
      </c>
      <c r="D55">
        <v>87</v>
      </c>
      <c r="E55" s="81">
        <v>280.67858352234725</v>
      </c>
      <c r="F55" s="81">
        <v>7.5</v>
      </c>
      <c r="G55" s="81">
        <v>19.392835116834323</v>
      </c>
      <c r="H55" s="81">
        <f t="shared" si="13"/>
        <v>300.07141863918156</v>
      </c>
      <c r="I55" s="81">
        <f t="shared" si="14"/>
        <v>300</v>
      </c>
      <c r="J55" s="81">
        <v>50</v>
      </c>
      <c r="K55" s="81">
        <v>10</v>
      </c>
      <c r="L55" s="81">
        <v>10</v>
      </c>
      <c r="M55" s="81">
        <v>25</v>
      </c>
      <c r="N55" s="82" t="s">
        <v>216</v>
      </c>
      <c r="O55" s="83">
        <f t="shared" si="3"/>
        <v>14.473313563043643</v>
      </c>
      <c r="P55" s="84">
        <f t="shared" si="4"/>
        <v>6.4627398386625692E-2</v>
      </c>
      <c r="Q55" s="84">
        <f>E55/H55</f>
        <v>0.93537260161337432</v>
      </c>
      <c r="R55" s="86">
        <v>1.4</v>
      </c>
      <c r="S55" s="85">
        <v>2497.3000000000002</v>
      </c>
      <c r="T55" s="86">
        <v>2.2999999999999998</v>
      </c>
      <c r="U55" s="85">
        <v>1159.9000000000001</v>
      </c>
      <c r="V55" s="86">
        <v>5.98</v>
      </c>
      <c r="W55" s="85">
        <v>2814.6</v>
      </c>
      <c r="X55" s="59">
        <v>0</v>
      </c>
      <c r="Y55">
        <f t="shared" si="0"/>
        <v>0</v>
      </c>
      <c r="Z55" s="67">
        <f t="shared" si="6"/>
        <v>1.1270572217995434</v>
      </c>
    </row>
    <row r="56" spans="2:26" x14ac:dyDescent="0.25">
      <c r="B56" s="74">
        <v>7</v>
      </c>
      <c r="C56">
        <v>2</v>
      </c>
      <c r="D56">
        <v>87</v>
      </c>
      <c r="E56" s="81">
        <v>280.67858352234725</v>
      </c>
      <c r="F56" s="81">
        <v>7.5</v>
      </c>
      <c r="G56" s="81">
        <v>19.392835116834323</v>
      </c>
      <c r="H56" s="81">
        <f t="shared" si="13"/>
        <v>300.07141863918156</v>
      </c>
      <c r="I56" s="81">
        <f t="shared" si="14"/>
        <v>300</v>
      </c>
      <c r="J56" s="81">
        <v>50</v>
      </c>
      <c r="K56" s="81">
        <v>10</v>
      </c>
      <c r="L56" s="81">
        <v>10</v>
      </c>
      <c r="M56" s="81">
        <v>25</v>
      </c>
      <c r="N56" s="82" t="s">
        <v>216</v>
      </c>
      <c r="O56" s="83">
        <f t="shared" si="3"/>
        <v>14.473313563043643</v>
      </c>
      <c r="P56" s="84">
        <f t="shared" si="4"/>
        <v>6.4627398386625692E-2</v>
      </c>
      <c r="Q56" s="84">
        <f t="shared" ref="Q56:Q100" si="15">E56/H56</f>
        <v>0.93537260161337432</v>
      </c>
      <c r="R56" s="86">
        <v>1.4</v>
      </c>
      <c r="S56" s="85">
        <v>3138.4</v>
      </c>
      <c r="T56" s="86">
        <v>2.34</v>
      </c>
      <c r="U56" s="85">
        <v>1146.5999999999999</v>
      </c>
      <c r="V56" s="86">
        <v>6.05</v>
      </c>
      <c r="W56" s="85">
        <v>3543.4</v>
      </c>
      <c r="X56" s="59">
        <v>0</v>
      </c>
      <c r="Y56">
        <f t="shared" si="0"/>
        <v>0</v>
      </c>
      <c r="Z56" s="67">
        <f t="shared" si="6"/>
        <v>1.1290466479734897</v>
      </c>
    </row>
    <row r="57" spans="2:26" x14ac:dyDescent="0.25">
      <c r="B57" s="74">
        <v>7</v>
      </c>
      <c r="C57">
        <v>3</v>
      </c>
      <c r="D57">
        <v>87</v>
      </c>
      <c r="E57" s="81">
        <v>280.67858352234725</v>
      </c>
      <c r="F57" s="81">
        <v>7.5</v>
      </c>
      <c r="G57" s="81">
        <v>19.392835116834323</v>
      </c>
      <c r="H57" s="81">
        <f t="shared" si="13"/>
        <v>300.07141863918156</v>
      </c>
      <c r="I57" s="81">
        <f t="shared" si="14"/>
        <v>300</v>
      </c>
      <c r="J57" s="81">
        <v>50</v>
      </c>
      <c r="K57" s="81">
        <v>10</v>
      </c>
      <c r="L57" s="81">
        <v>10</v>
      </c>
      <c r="M57" s="81">
        <v>25</v>
      </c>
      <c r="N57" s="82" t="s">
        <v>216</v>
      </c>
      <c r="O57" s="83">
        <f t="shared" si="3"/>
        <v>14.473313563043643</v>
      </c>
      <c r="P57" s="84">
        <f t="shared" si="4"/>
        <v>6.4627398386625692E-2</v>
      </c>
      <c r="Q57" s="84">
        <f t="shared" si="15"/>
        <v>0.93537260161337432</v>
      </c>
      <c r="R57" s="86">
        <v>1.4</v>
      </c>
      <c r="S57" s="85">
        <v>6295.2</v>
      </c>
      <c r="T57" s="86">
        <v>2.33</v>
      </c>
      <c r="U57" s="85">
        <v>1091.9000000000001</v>
      </c>
      <c r="V57" s="86">
        <v>5.99</v>
      </c>
      <c r="W57" s="85">
        <v>7103.5</v>
      </c>
      <c r="X57" s="59">
        <v>0</v>
      </c>
      <c r="Y57">
        <f t="shared" si="0"/>
        <v>0</v>
      </c>
      <c r="Z57" s="67">
        <f t="shared" si="6"/>
        <v>1.1283994154276273</v>
      </c>
    </row>
    <row r="58" spans="2:26" x14ac:dyDescent="0.25">
      <c r="B58" s="74">
        <v>7</v>
      </c>
      <c r="C58">
        <v>4</v>
      </c>
      <c r="D58">
        <v>87</v>
      </c>
      <c r="E58" s="81">
        <v>280.67858352234725</v>
      </c>
      <c r="F58" s="81">
        <v>7.5</v>
      </c>
      <c r="G58" s="81">
        <v>19.392835116834323</v>
      </c>
      <c r="H58" s="81">
        <f t="shared" si="13"/>
        <v>300.07141863918156</v>
      </c>
      <c r="I58" s="81">
        <f t="shared" si="14"/>
        <v>300</v>
      </c>
      <c r="J58" s="81">
        <v>50</v>
      </c>
      <c r="K58" s="81">
        <v>10</v>
      </c>
      <c r="L58" s="81">
        <v>10</v>
      </c>
      <c r="M58" s="81">
        <v>25</v>
      </c>
      <c r="N58" s="82" t="s">
        <v>216</v>
      </c>
      <c r="O58" s="83">
        <f t="shared" si="3"/>
        <v>14.473313563043643</v>
      </c>
      <c r="P58" s="84">
        <f t="shared" si="4"/>
        <v>6.4627398386625692E-2</v>
      </c>
      <c r="Q58" s="84">
        <f t="shared" si="15"/>
        <v>0.93537260161337432</v>
      </c>
      <c r="R58" s="86">
        <v>1.4</v>
      </c>
      <c r="S58" s="85">
        <v>6727.2</v>
      </c>
      <c r="T58" s="86">
        <v>2.33</v>
      </c>
      <c r="U58" s="85">
        <v>1083.9000000000001</v>
      </c>
      <c r="V58" s="86">
        <v>5.99</v>
      </c>
      <c r="W58" s="85">
        <v>7589.1</v>
      </c>
      <c r="X58" s="59">
        <v>1</v>
      </c>
      <c r="Y58">
        <f t="shared" si="0"/>
        <v>7</v>
      </c>
      <c r="Z58" s="67">
        <f t="shared" si="6"/>
        <v>1.1281216553692472</v>
      </c>
    </row>
    <row r="59" spans="2:26" x14ac:dyDescent="0.25">
      <c r="B59" s="74">
        <v>7</v>
      </c>
      <c r="C59">
        <v>5</v>
      </c>
      <c r="D59">
        <v>87</v>
      </c>
      <c r="E59" s="81">
        <v>280.67858352234725</v>
      </c>
      <c r="F59" s="81">
        <v>7.5</v>
      </c>
      <c r="G59" s="81">
        <v>19.392835116834323</v>
      </c>
      <c r="H59" s="81">
        <f t="shared" si="13"/>
        <v>300.07141863918156</v>
      </c>
      <c r="I59" s="81">
        <f t="shared" si="14"/>
        <v>300</v>
      </c>
      <c r="J59" s="81">
        <v>50</v>
      </c>
      <c r="K59" s="81">
        <v>10</v>
      </c>
      <c r="L59" s="81">
        <v>10</v>
      </c>
      <c r="M59" s="81">
        <v>25</v>
      </c>
      <c r="N59" s="82" t="s">
        <v>216</v>
      </c>
      <c r="O59" s="83">
        <f t="shared" si="3"/>
        <v>14.473313563043643</v>
      </c>
      <c r="P59" s="84">
        <f t="shared" si="4"/>
        <v>6.4627398386625692E-2</v>
      </c>
      <c r="Q59" s="84">
        <f t="shared" si="15"/>
        <v>0.93537260161337432</v>
      </c>
      <c r="R59" s="86">
        <v>1.4</v>
      </c>
      <c r="S59" s="85">
        <v>6702.5</v>
      </c>
      <c r="T59" s="86">
        <v>2.34</v>
      </c>
      <c r="U59" s="85">
        <v>1081.8</v>
      </c>
      <c r="V59" s="86">
        <v>6.0129999999999999</v>
      </c>
      <c r="W59" s="85">
        <v>7611.4</v>
      </c>
      <c r="X59" s="59">
        <v>1</v>
      </c>
      <c r="Y59">
        <f t="shared" si="0"/>
        <v>7</v>
      </c>
      <c r="Z59" s="67">
        <f t="shared" si="6"/>
        <v>1.1356061171204774</v>
      </c>
    </row>
    <row r="60" spans="2:26" x14ac:dyDescent="0.25">
      <c r="B60" s="74">
        <v>7</v>
      </c>
      <c r="C60">
        <v>6</v>
      </c>
      <c r="D60">
        <v>87</v>
      </c>
      <c r="E60" s="81">
        <v>280.67858352234725</v>
      </c>
      <c r="F60" s="81">
        <v>7.5</v>
      </c>
      <c r="G60" s="81">
        <v>19.392835116834323</v>
      </c>
      <c r="H60" s="81">
        <f t="shared" si="13"/>
        <v>300.07141863918156</v>
      </c>
      <c r="I60" s="81">
        <f t="shared" si="14"/>
        <v>300</v>
      </c>
      <c r="J60" s="81">
        <v>50</v>
      </c>
      <c r="K60" s="81">
        <v>10</v>
      </c>
      <c r="L60" s="81">
        <v>10</v>
      </c>
      <c r="M60" s="81">
        <v>25</v>
      </c>
      <c r="N60" s="82" t="s">
        <v>216</v>
      </c>
      <c r="O60" s="83">
        <f t="shared" si="3"/>
        <v>14.473313563043643</v>
      </c>
      <c r="P60" s="84">
        <f t="shared" si="4"/>
        <v>6.4627398386625692E-2</v>
      </c>
      <c r="Q60" s="84">
        <f t="shared" si="15"/>
        <v>0.93537260161337432</v>
      </c>
      <c r="R60" s="86">
        <v>1.4</v>
      </c>
      <c r="S60" s="85">
        <v>6712.1</v>
      </c>
      <c r="T60" s="86">
        <v>2.34</v>
      </c>
      <c r="U60" s="85">
        <v>1083.0999999999999</v>
      </c>
      <c r="V60" s="86">
        <v>6.02</v>
      </c>
      <c r="W60" s="85">
        <v>7648.7</v>
      </c>
      <c r="X60" s="59">
        <v>1</v>
      </c>
      <c r="Y60">
        <f t="shared" si="0"/>
        <v>7</v>
      </c>
      <c r="Z60" s="67">
        <f t="shared" si="6"/>
        <v>1.1395390414326365</v>
      </c>
    </row>
    <row r="61" spans="2:26" x14ac:dyDescent="0.25">
      <c r="B61" s="74">
        <v>7</v>
      </c>
      <c r="C61">
        <v>7</v>
      </c>
      <c r="D61">
        <v>87</v>
      </c>
      <c r="E61" s="81">
        <v>280.67858352234725</v>
      </c>
      <c r="F61" s="81">
        <v>7.5</v>
      </c>
      <c r="G61" s="81">
        <v>19.392835116834323</v>
      </c>
      <c r="H61" s="81">
        <f t="shared" si="13"/>
        <v>300.07141863918156</v>
      </c>
      <c r="I61" s="81">
        <f t="shared" si="14"/>
        <v>300</v>
      </c>
      <c r="J61" s="81">
        <v>50</v>
      </c>
      <c r="K61" s="81">
        <v>10</v>
      </c>
      <c r="L61" s="81">
        <v>10</v>
      </c>
      <c r="M61" s="81">
        <v>25</v>
      </c>
      <c r="N61" s="82" t="s">
        <v>216</v>
      </c>
      <c r="O61" s="83">
        <f t="shared" si="3"/>
        <v>14.473313563043643</v>
      </c>
      <c r="P61" s="84">
        <f t="shared" si="4"/>
        <v>6.4627398386625692E-2</v>
      </c>
      <c r="Q61" s="84">
        <f t="shared" si="15"/>
        <v>0.93537260161337432</v>
      </c>
      <c r="R61" s="86">
        <v>1.4</v>
      </c>
      <c r="S61" s="87">
        <v>6706.4</v>
      </c>
      <c r="T61" s="86">
        <v>2.35</v>
      </c>
      <c r="U61" s="85">
        <v>1086.9000000000001</v>
      </c>
      <c r="V61" s="86">
        <v>6.03</v>
      </c>
      <c r="W61" s="85">
        <v>7671.1</v>
      </c>
      <c r="X61" s="59">
        <v>1</v>
      </c>
      <c r="Y61">
        <f t="shared" si="0"/>
        <v>7</v>
      </c>
      <c r="Z61" s="67">
        <f t="shared" si="6"/>
        <v>1.1438476678993201</v>
      </c>
    </row>
    <row r="62" spans="2:26" x14ac:dyDescent="0.25">
      <c r="B62" s="74">
        <v>7</v>
      </c>
      <c r="C62">
        <v>8</v>
      </c>
      <c r="D62">
        <v>87</v>
      </c>
      <c r="E62" s="81">
        <v>280.67858352234725</v>
      </c>
      <c r="F62" s="81">
        <v>7.5</v>
      </c>
      <c r="G62" s="81">
        <v>19.392835116834323</v>
      </c>
      <c r="H62" s="81">
        <f t="shared" si="13"/>
        <v>300.07141863918156</v>
      </c>
      <c r="I62" s="81">
        <f t="shared" si="14"/>
        <v>300</v>
      </c>
      <c r="J62" s="81">
        <v>50</v>
      </c>
      <c r="K62" s="81">
        <v>10</v>
      </c>
      <c r="L62" s="81">
        <v>10</v>
      </c>
      <c r="M62" s="81">
        <v>25</v>
      </c>
      <c r="N62" s="82" t="s">
        <v>216</v>
      </c>
      <c r="O62" s="83">
        <f t="shared" si="3"/>
        <v>14.473313563043643</v>
      </c>
      <c r="P62" s="84">
        <f t="shared" si="4"/>
        <v>6.4627398386625692E-2</v>
      </c>
      <c r="Q62" s="84">
        <f t="shared" si="15"/>
        <v>0.93537260161337432</v>
      </c>
      <c r="R62" s="86">
        <v>1.4</v>
      </c>
      <c r="S62" s="85">
        <v>6710.5</v>
      </c>
      <c r="T62" s="86">
        <v>2.3479999999999999</v>
      </c>
      <c r="U62" s="85">
        <v>1091.0999999999999</v>
      </c>
      <c r="V62" s="86">
        <v>6.01</v>
      </c>
      <c r="W62" s="85">
        <v>7672.2</v>
      </c>
      <c r="X62" s="59">
        <v>1</v>
      </c>
      <c r="Y62">
        <f t="shared" si="0"/>
        <v>7</v>
      </c>
      <c r="Z62" s="67">
        <f t="shared" si="6"/>
        <v>1.1433127188734074</v>
      </c>
    </row>
    <row r="63" spans="2:26" x14ac:dyDescent="0.25">
      <c r="B63" s="74">
        <v>7</v>
      </c>
      <c r="C63">
        <v>9</v>
      </c>
      <c r="D63">
        <v>87</v>
      </c>
      <c r="E63" s="81">
        <v>280.67858352234725</v>
      </c>
      <c r="F63" s="81">
        <v>7.5</v>
      </c>
      <c r="G63" s="81">
        <v>19.392835116834323</v>
      </c>
      <c r="H63" s="81">
        <f t="shared" si="13"/>
        <v>300.07141863918156</v>
      </c>
      <c r="I63" s="81">
        <f t="shared" si="14"/>
        <v>300</v>
      </c>
      <c r="J63" s="81">
        <v>50</v>
      </c>
      <c r="K63" s="81">
        <v>10</v>
      </c>
      <c r="L63" s="81">
        <v>10</v>
      </c>
      <c r="M63" s="81">
        <v>25</v>
      </c>
      <c r="N63" s="82" t="s">
        <v>216</v>
      </c>
      <c r="O63" s="83">
        <f t="shared" si="3"/>
        <v>14.473313563043643</v>
      </c>
      <c r="P63" s="84">
        <f t="shared" si="4"/>
        <v>6.4627398386625692E-2</v>
      </c>
      <c r="Q63" s="84">
        <f t="shared" si="15"/>
        <v>0.93537260161337432</v>
      </c>
      <c r="R63" s="86">
        <v>1.4</v>
      </c>
      <c r="S63" s="85">
        <v>6718.4</v>
      </c>
      <c r="T63" s="86">
        <v>2.34</v>
      </c>
      <c r="U63" s="85">
        <v>1089.7</v>
      </c>
      <c r="V63" s="86">
        <v>6.01</v>
      </c>
      <c r="W63" s="85">
        <v>7678.9</v>
      </c>
      <c r="X63" s="59">
        <v>1</v>
      </c>
      <c r="Y63">
        <f t="shared" si="0"/>
        <v>7</v>
      </c>
      <c r="Z63" s="67">
        <f t="shared" si="6"/>
        <v>1.1429655870445343</v>
      </c>
    </row>
    <row r="64" spans="2:26" x14ac:dyDescent="0.25">
      <c r="B64" s="74">
        <v>7</v>
      </c>
      <c r="C64">
        <v>10</v>
      </c>
      <c r="D64">
        <v>87</v>
      </c>
      <c r="E64" s="81">
        <v>280.67858352234725</v>
      </c>
      <c r="F64" s="81">
        <v>7.5</v>
      </c>
      <c r="G64" s="81">
        <v>19.392835116834323</v>
      </c>
      <c r="H64" s="81">
        <f t="shared" si="13"/>
        <v>300.07141863918156</v>
      </c>
      <c r="I64" s="81">
        <f t="shared" si="14"/>
        <v>300</v>
      </c>
      <c r="J64" s="81">
        <v>50</v>
      </c>
      <c r="K64" s="81">
        <v>10</v>
      </c>
      <c r="L64" s="81">
        <v>10</v>
      </c>
      <c r="M64" s="81">
        <v>25</v>
      </c>
      <c r="N64" s="82" t="s">
        <v>216</v>
      </c>
      <c r="O64" s="83">
        <f t="shared" si="3"/>
        <v>14.473313563043643</v>
      </c>
      <c r="P64" s="84">
        <f t="shared" si="4"/>
        <v>6.4627398386625692E-2</v>
      </c>
      <c r="Q64" s="84">
        <f t="shared" si="15"/>
        <v>0.93537260161337432</v>
      </c>
      <c r="R64" s="86">
        <v>1.4</v>
      </c>
      <c r="S64" s="85">
        <v>6729.7</v>
      </c>
      <c r="T64" s="86">
        <v>2.34</v>
      </c>
      <c r="U64" s="85">
        <v>1093.7</v>
      </c>
      <c r="V64" s="86">
        <v>6</v>
      </c>
      <c r="W64" s="85">
        <v>7687.3</v>
      </c>
      <c r="X64" s="59">
        <v>1</v>
      </c>
      <c r="Y64">
        <f t="shared" si="0"/>
        <v>7</v>
      </c>
      <c r="Z64" s="67">
        <f t="shared" si="6"/>
        <v>1.1422946045143172</v>
      </c>
    </row>
    <row r="65" spans="2:26" x14ac:dyDescent="0.25">
      <c r="B65" s="74">
        <v>7</v>
      </c>
      <c r="C65">
        <v>11</v>
      </c>
      <c r="D65">
        <v>87</v>
      </c>
      <c r="E65" s="81">
        <v>280.67858352234725</v>
      </c>
      <c r="F65" s="81">
        <v>7.5</v>
      </c>
      <c r="G65" s="81">
        <v>19.392835116834323</v>
      </c>
      <c r="H65" s="81">
        <f t="shared" si="13"/>
        <v>300.07141863918156</v>
      </c>
      <c r="I65" s="81">
        <f t="shared" si="14"/>
        <v>300</v>
      </c>
      <c r="J65" s="81">
        <v>50</v>
      </c>
      <c r="K65" s="81">
        <v>10</v>
      </c>
      <c r="L65" s="81">
        <v>10</v>
      </c>
      <c r="M65" s="81">
        <v>25</v>
      </c>
      <c r="N65" s="82" t="s">
        <v>216</v>
      </c>
      <c r="O65" s="83">
        <f t="shared" si="3"/>
        <v>14.473313563043643</v>
      </c>
      <c r="P65" s="84">
        <f t="shared" si="4"/>
        <v>6.4627398386625692E-2</v>
      </c>
      <c r="Q65" s="84">
        <f t="shared" si="15"/>
        <v>0.93537260161337432</v>
      </c>
      <c r="R65" s="86">
        <v>1.4</v>
      </c>
      <c r="S65" s="85">
        <v>6716.6</v>
      </c>
      <c r="T65" s="86">
        <v>2.3420000000000001</v>
      </c>
      <c r="U65" s="85">
        <v>1095.4000000000001</v>
      </c>
      <c r="V65" s="86">
        <v>6</v>
      </c>
      <c r="W65" s="85">
        <v>7682.8</v>
      </c>
      <c r="X65" s="59">
        <v>1</v>
      </c>
      <c r="Y65">
        <f t="shared" si="0"/>
        <v>7</v>
      </c>
      <c r="Z65" s="67">
        <f t="shared" si="6"/>
        <v>1.1438525444421284</v>
      </c>
    </row>
    <row r="66" spans="2:26" x14ac:dyDescent="0.25">
      <c r="B66" s="74">
        <v>7</v>
      </c>
      <c r="C66">
        <v>12</v>
      </c>
      <c r="D66">
        <v>87</v>
      </c>
      <c r="E66" s="81">
        <v>280.67858352234725</v>
      </c>
      <c r="F66" s="81">
        <v>7.5</v>
      </c>
      <c r="G66" s="81">
        <v>19.392835116834323</v>
      </c>
      <c r="H66" s="81">
        <f t="shared" si="13"/>
        <v>300.07141863918156</v>
      </c>
      <c r="I66" s="81">
        <f t="shared" si="14"/>
        <v>300</v>
      </c>
      <c r="J66" s="81">
        <v>50</v>
      </c>
      <c r="K66" s="81">
        <v>10</v>
      </c>
      <c r="L66" s="81">
        <v>10</v>
      </c>
      <c r="M66" s="81">
        <v>25</v>
      </c>
      <c r="N66" s="82" t="s">
        <v>216</v>
      </c>
      <c r="O66" s="83">
        <f t="shared" si="3"/>
        <v>14.473313563043643</v>
      </c>
      <c r="P66" s="84">
        <f t="shared" si="4"/>
        <v>6.4627398386625692E-2</v>
      </c>
      <c r="Q66" s="84">
        <f t="shared" si="15"/>
        <v>0.93537260161337432</v>
      </c>
      <c r="R66" s="86">
        <v>1.4</v>
      </c>
      <c r="S66" s="85">
        <v>6730.9</v>
      </c>
      <c r="T66" s="86">
        <v>2.34</v>
      </c>
      <c r="U66" s="85">
        <v>1093.8</v>
      </c>
      <c r="V66" s="86">
        <v>6.01</v>
      </c>
      <c r="W66" s="85">
        <v>7681.1</v>
      </c>
      <c r="X66" s="59">
        <v>1</v>
      </c>
      <c r="Y66">
        <f t="shared" si="0"/>
        <v>7</v>
      </c>
      <c r="Z66" s="67">
        <f t="shared" si="6"/>
        <v>1.141169828700471</v>
      </c>
    </row>
    <row r="67" spans="2:26" x14ac:dyDescent="0.25">
      <c r="B67" s="74">
        <v>7</v>
      </c>
      <c r="C67" s="88" t="s">
        <v>217</v>
      </c>
      <c r="D67">
        <v>87</v>
      </c>
      <c r="E67" s="81">
        <v>280.67858352234725</v>
      </c>
      <c r="F67" s="81">
        <v>7.5</v>
      </c>
      <c r="G67" s="81">
        <v>19.392835116834323</v>
      </c>
      <c r="H67" s="81">
        <f t="shared" si="13"/>
        <v>300.07141863918156</v>
      </c>
      <c r="I67" s="81">
        <f t="shared" si="14"/>
        <v>300</v>
      </c>
      <c r="J67" s="81">
        <v>50</v>
      </c>
      <c r="K67" s="81">
        <v>10</v>
      </c>
      <c r="L67" s="81">
        <v>10</v>
      </c>
      <c r="M67" s="81">
        <v>25</v>
      </c>
      <c r="N67" s="82" t="s">
        <v>216</v>
      </c>
      <c r="O67" s="83">
        <f t="shared" si="3"/>
        <v>14.473313563043643</v>
      </c>
      <c r="P67" s="84">
        <f t="shared" si="4"/>
        <v>6.4627398386625692E-2</v>
      </c>
      <c r="Q67" s="84">
        <f t="shared" si="15"/>
        <v>0.93537260161337432</v>
      </c>
      <c r="R67" s="86">
        <v>1.4</v>
      </c>
      <c r="S67" s="85">
        <v>6738.7</v>
      </c>
      <c r="T67" s="86">
        <v>2.33</v>
      </c>
      <c r="U67" s="85">
        <v>1102.0999999999999</v>
      </c>
      <c r="V67" s="86">
        <v>5.99</v>
      </c>
      <c r="W67" s="85">
        <v>7684.6</v>
      </c>
      <c r="X67" s="59">
        <v>1</v>
      </c>
      <c r="Y67">
        <f t="shared" si="0"/>
        <v>7</v>
      </c>
      <c r="Z67" s="67">
        <f t="shared" si="6"/>
        <v>1.1403683202991677</v>
      </c>
    </row>
    <row r="68" spans="2:26" x14ac:dyDescent="0.25">
      <c r="B68" s="74">
        <v>7</v>
      </c>
      <c r="C68" s="89" t="s">
        <v>218</v>
      </c>
      <c r="D68">
        <v>87</v>
      </c>
      <c r="E68" s="81">
        <v>280.67858352234725</v>
      </c>
      <c r="F68" s="81">
        <v>7.5</v>
      </c>
      <c r="G68" s="81">
        <v>19.392835116834323</v>
      </c>
      <c r="H68" s="81">
        <f t="shared" si="13"/>
        <v>300.07141863918156</v>
      </c>
      <c r="I68" s="81">
        <f t="shared" si="14"/>
        <v>300</v>
      </c>
      <c r="J68" s="81">
        <v>50</v>
      </c>
      <c r="K68" s="81">
        <v>10</v>
      </c>
      <c r="L68" s="81">
        <v>10</v>
      </c>
      <c r="M68" s="81">
        <v>25</v>
      </c>
      <c r="N68" s="82" t="s">
        <v>216</v>
      </c>
      <c r="O68" s="83">
        <f t="shared" si="3"/>
        <v>14.473313563043643</v>
      </c>
      <c r="P68" s="84">
        <f t="shared" si="4"/>
        <v>6.4627398386625692E-2</v>
      </c>
      <c r="Q68" s="84">
        <f t="shared" si="15"/>
        <v>0.93537260161337432</v>
      </c>
      <c r="R68" s="86">
        <v>1.4</v>
      </c>
      <c r="S68" s="85">
        <v>6727.4</v>
      </c>
      <c r="T68" s="86">
        <v>2.34</v>
      </c>
      <c r="U68" s="85">
        <v>1097.8</v>
      </c>
      <c r="V68" s="86">
        <v>6</v>
      </c>
      <c r="W68" s="85">
        <v>7685.1</v>
      </c>
      <c r="X68" s="59">
        <v>1</v>
      </c>
      <c r="Y68">
        <f t="shared" si="0"/>
        <v>7</v>
      </c>
      <c r="Z68" s="67">
        <f t="shared" si="6"/>
        <v>1.1423581175491275</v>
      </c>
    </row>
    <row r="69" spans="2:26" x14ac:dyDescent="0.25">
      <c r="B69" s="74">
        <v>7</v>
      </c>
      <c r="C69" s="89" t="s">
        <v>219</v>
      </c>
      <c r="D69">
        <v>87</v>
      </c>
      <c r="E69" s="81">
        <v>280.67858352234725</v>
      </c>
      <c r="F69" s="81">
        <v>7.5</v>
      </c>
      <c r="G69" s="81">
        <v>19.392835116834323</v>
      </c>
      <c r="H69" s="81">
        <f t="shared" si="13"/>
        <v>300.07141863918156</v>
      </c>
      <c r="I69" s="81">
        <f t="shared" si="14"/>
        <v>300</v>
      </c>
      <c r="J69" s="81">
        <v>50</v>
      </c>
      <c r="K69" s="81">
        <v>10</v>
      </c>
      <c r="L69" s="81">
        <v>10</v>
      </c>
      <c r="M69" s="81">
        <v>25</v>
      </c>
      <c r="N69" s="82" t="s">
        <v>216</v>
      </c>
      <c r="O69" s="83">
        <f t="shared" si="3"/>
        <v>14.473313563043643</v>
      </c>
      <c r="P69" s="84">
        <f t="shared" si="4"/>
        <v>6.4627398386625692E-2</v>
      </c>
      <c r="Q69" s="84">
        <f t="shared" si="15"/>
        <v>0.93537260161337432</v>
      </c>
      <c r="R69" s="86">
        <v>1.4</v>
      </c>
      <c r="S69" s="85">
        <v>6736.9</v>
      </c>
      <c r="T69" s="86">
        <v>2.34</v>
      </c>
      <c r="U69" s="85">
        <v>1101.9000000000001</v>
      </c>
      <c r="V69" s="86">
        <v>6</v>
      </c>
      <c r="W69" s="85">
        <v>7681.5</v>
      </c>
      <c r="X69" s="59">
        <v>1</v>
      </c>
      <c r="Y69">
        <f t="shared" ref="Y69:Y100" si="16">X69*B69</f>
        <v>7</v>
      </c>
      <c r="Z69" s="67">
        <f t="shared" si="6"/>
        <v>1.1402128575457555</v>
      </c>
    </row>
    <row r="70" spans="2:26" x14ac:dyDescent="0.25">
      <c r="B70" s="74">
        <v>7</v>
      </c>
      <c r="C70" s="89" t="s">
        <v>220</v>
      </c>
      <c r="D70">
        <v>87</v>
      </c>
      <c r="E70" s="81">
        <v>280.67858352234725</v>
      </c>
      <c r="F70" s="81">
        <v>7.5</v>
      </c>
      <c r="G70" s="81">
        <v>19.392835116834323</v>
      </c>
      <c r="H70" s="81">
        <f t="shared" si="13"/>
        <v>300.07141863918156</v>
      </c>
      <c r="I70" s="81">
        <f t="shared" si="14"/>
        <v>300</v>
      </c>
      <c r="J70" s="81">
        <v>50</v>
      </c>
      <c r="K70" s="81">
        <v>10</v>
      </c>
      <c r="L70" s="81">
        <v>10</v>
      </c>
      <c r="M70" s="81">
        <v>25</v>
      </c>
      <c r="N70" s="82" t="s">
        <v>216</v>
      </c>
      <c r="O70" s="83">
        <f t="shared" ref="O70:O100" si="17">E70/G70</f>
        <v>14.473313563043643</v>
      </c>
      <c r="P70" s="84">
        <f t="shared" ref="P70:P100" si="18">G70/H70</f>
        <v>6.4627398386625692E-2</v>
      </c>
      <c r="Q70" s="84">
        <f t="shared" si="15"/>
        <v>0.93537260161337432</v>
      </c>
      <c r="R70" s="86">
        <v>1.4</v>
      </c>
      <c r="S70" s="85">
        <v>6730.4</v>
      </c>
      <c r="T70" s="86">
        <v>2.33</v>
      </c>
      <c r="U70" s="85">
        <v>1102</v>
      </c>
      <c r="V70" s="86">
        <v>6</v>
      </c>
      <c r="W70" s="85">
        <v>7677.8</v>
      </c>
      <c r="X70" s="59">
        <v>1</v>
      </c>
      <c r="Y70">
        <f t="shared" si="16"/>
        <v>7</v>
      </c>
      <c r="Z70" s="67">
        <f t="shared" si="6"/>
        <v>1.1407642933555213</v>
      </c>
    </row>
    <row r="71" spans="2:26" x14ac:dyDescent="0.25">
      <c r="B71" s="74">
        <v>7</v>
      </c>
      <c r="C71" s="89" t="s">
        <v>221</v>
      </c>
      <c r="D71">
        <v>87</v>
      </c>
      <c r="E71" s="81">
        <v>280.67858352234725</v>
      </c>
      <c r="F71" s="81">
        <v>7.5</v>
      </c>
      <c r="G71" s="81">
        <v>19.392835116834323</v>
      </c>
      <c r="H71" s="81">
        <f t="shared" si="13"/>
        <v>300.07141863918156</v>
      </c>
      <c r="I71" s="81">
        <f t="shared" si="14"/>
        <v>300</v>
      </c>
      <c r="J71" s="81">
        <v>50</v>
      </c>
      <c r="K71" s="81">
        <v>10</v>
      </c>
      <c r="L71" s="81">
        <v>10</v>
      </c>
      <c r="M71" s="81">
        <v>25</v>
      </c>
      <c r="N71" s="82" t="s">
        <v>216</v>
      </c>
      <c r="O71" s="83">
        <f t="shared" si="17"/>
        <v>14.473313563043643</v>
      </c>
      <c r="P71" s="84">
        <f t="shared" si="18"/>
        <v>6.4627398386625692E-2</v>
      </c>
      <c r="Q71" s="84">
        <f t="shared" si="15"/>
        <v>0.93537260161337432</v>
      </c>
      <c r="R71" s="86">
        <v>1.4</v>
      </c>
      <c r="S71" s="85">
        <v>6740.2</v>
      </c>
      <c r="T71" s="86">
        <v>2.33</v>
      </c>
      <c r="U71" s="85">
        <v>1099.9000000000001</v>
      </c>
      <c r="V71" s="86">
        <v>6</v>
      </c>
      <c r="W71" s="85">
        <v>7683.5</v>
      </c>
      <c r="X71" s="59">
        <v>1</v>
      </c>
      <c r="Y71">
        <f t="shared" si="16"/>
        <v>7</v>
      </c>
      <c r="Z71" s="67">
        <f t="shared" si="6"/>
        <v>1.139951336755586</v>
      </c>
    </row>
    <row r="72" spans="2:26" x14ac:dyDescent="0.25">
      <c r="B72" s="74">
        <v>7</v>
      </c>
      <c r="C72" s="89" t="s">
        <v>222</v>
      </c>
      <c r="D72">
        <v>87</v>
      </c>
      <c r="E72" s="81">
        <v>280.67858352234725</v>
      </c>
      <c r="F72" s="81">
        <v>7.5</v>
      </c>
      <c r="G72" s="81">
        <v>19.392835116834323</v>
      </c>
      <c r="H72" s="81">
        <f t="shared" si="13"/>
        <v>300.07141863918156</v>
      </c>
      <c r="I72" s="81">
        <f t="shared" si="14"/>
        <v>300</v>
      </c>
      <c r="J72" s="81">
        <v>50</v>
      </c>
      <c r="K72" s="81">
        <v>10</v>
      </c>
      <c r="L72" s="81">
        <v>10</v>
      </c>
      <c r="M72" s="81">
        <v>25</v>
      </c>
      <c r="N72" s="82" t="s">
        <v>216</v>
      </c>
      <c r="O72" s="83">
        <f t="shared" si="17"/>
        <v>14.473313563043643</v>
      </c>
      <c r="P72" s="84">
        <f t="shared" si="18"/>
        <v>6.4627398386625692E-2</v>
      </c>
      <c r="Q72" s="84">
        <f t="shared" si="15"/>
        <v>0.93537260161337432</v>
      </c>
      <c r="R72" s="86">
        <v>1.4</v>
      </c>
      <c r="S72" s="85">
        <v>6729.3</v>
      </c>
      <c r="T72" s="86">
        <v>2.34</v>
      </c>
      <c r="U72" s="85">
        <v>1098.5</v>
      </c>
      <c r="V72" s="86">
        <v>6.0149999999999997</v>
      </c>
      <c r="W72" s="85">
        <v>7679.2</v>
      </c>
      <c r="X72" s="59">
        <v>1</v>
      </c>
      <c r="Y72">
        <f t="shared" si="16"/>
        <v>7</v>
      </c>
      <c r="Z72" s="67">
        <f t="shared" si="6"/>
        <v>1.1411588129523129</v>
      </c>
    </row>
    <row r="73" spans="2:26" x14ac:dyDescent="0.25">
      <c r="B73" s="74">
        <v>8</v>
      </c>
      <c r="C73" s="90">
        <v>1</v>
      </c>
      <c r="D73">
        <v>87</v>
      </c>
      <c r="E73" s="81">
        <v>280.67858352234725</v>
      </c>
      <c r="F73" s="81">
        <v>7.5</v>
      </c>
      <c r="G73" s="81">
        <v>19.392835116834323</v>
      </c>
      <c r="H73" s="81">
        <f t="shared" si="13"/>
        <v>300.07141863918156</v>
      </c>
      <c r="I73" s="81">
        <f t="shared" si="14"/>
        <v>297.02970297029702</v>
      </c>
      <c r="J73" s="81">
        <v>50</v>
      </c>
      <c r="K73" s="81">
        <v>10.1</v>
      </c>
      <c r="L73" s="81">
        <v>5</v>
      </c>
      <c r="M73" s="81">
        <v>25</v>
      </c>
      <c r="N73" s="82" t="s">
        <v>216</v>
      </c>
      <c r="O73" s="83">
        <f t="shared" si="17"/>
        <v>14.473313563043643</v>
      </c>
      <c r="P73" s="84">
        <f t="shared" si="18"/>
        <v>6.4627398386625692E-2</v>
      </c>
      <c r="Q73" s="84">
        <f t="shared" si="15"/>
        <v>0.93537260161337432</v>
      </c>
      <c r="R73" s="86">
        <v>1.4</v>
      </c>
      <c r="S73" s="85">
        <v>6792.1</v>
      </c>
      <c r="T73" s="86">
        <v>2.33</v>
      </c>
      <c r="U73" s="85">
        <v>1098.9000000000001</v>
      </c>
      <c r="V73" s="86">
        <v>6</v>
      </c>
      <c r="W73" s="85">
        <v>7728</v>
      </c>
      <c r="X73" s="59">
        <v>0</v>
      </c>
      <c r="Y73">
        <f t="shared" si="16"/>
        <v>0</v>
      </c>
      <c r="Z73" s="67">
        <f t="shared" si="6"/>
        <v>1.1377924353292796</v>
      </c>
    </row>
    <row r="74" spans="2:26" x14ac:dyDescent="0.25">
      <c r="B74" s="74">
        <v>8</v>
      </c>
      <c r="C74" s="90">
        <v>2</v>
      </c>
      <c r="D74">
        <v>87</v>
      </c>
      <c r="E74" s="81">
        <v>280.67858352234725</v>
      </c>
      <c r="F74" s="81">
        <v>7.5</v>
      </c>
      <c r="G74" s="81">
        <v>19.392835116834323</v>
      </c>
      <c r="H74" s="81">
        <f t="shared" si="13"/>
        <v>300.07141863918156</v>
      </c>
      <c r="I74" s="81">
        <f t="shared" si="14"/>
        <v>297.02970297029702</v>
      </c>
      <c r="J74" s="81">
        <v>50</v>
      </c>
      <c r="K74" s="81">
        <v>10.1</v>
      </c>
      <c r="L74" s="81">
        <v>5</v>
      </c>
      <c r="M74" s="81">
        <v>25</v>
      </c>
      <c r="N74" s="82" t="s">
        <v>216</v>
      </c>
      <c r="O74" s="83">
        <f t="shared" si="17"/>
        <v>14.473313563043643</v>
      </c>
      <c r="P74" s="84">
        <f t="shared" si="18"/>
        <v>6.4627398386625692E-2</v>
      </c>
      <c r="Q74" s="84">
        <f t="shared" si="15"/>
        <v>0.93537260161337432</v>
      </c>
      <c r="R74" s="86">
        <v>1.4</v>
      </c>
      <c r="S74" s="85">
        <v>6698.1</v>
      </c>
      <c r="T74" s="86">
        <v>2.33</v>
      </c>
      <c r="U74" s="85">
        <v>1099.5</v>
      </c>
      <c r="V74" s="86">
        <v>6</v>
      </c>
      <c r="W74" s="85">
        <v>7671.5</v>
      </c>
      <c r="X74" s="59">
        <v>0</v>
      </c>
      <c r="Y74">
        <f t="shared" si="16"/>
        <v>0</v>
      </c>
      <c r="Z74" s="67">
        <f t="shared" si="6"/>
        <v>1.1453247935981845</v>
      </c>
    </row>
    <row r="75" spans="2:26" x14ac:dyDescent="0.25">
      <c r="B75" s="74">
        <v>8</v>
      </c>
      <c r="C75" s="90">
        <v>3</v>
      </c>
      <c r="D75">
        <v>87</v>
      </c>
      <c r="E75" s="81">
        <v>280.67858352234725</v>
      </c>
      <c r="F75" s="81">
        <v>7.5</v>
      </c>
      <c r="G75" s="81">
        <v>19.392835116834323</v>
      </c>
      <c r="H75" s="81">
        <f t="shared" si="13"/>
        <v>300.07141863918156</v>
      </c>
      <c r="I75" s="81">
        <f t="shared" si="14"/>
        <v>297.02970297029702</v>
      </c>
      <c r="J75" s="81">
        <v>50</v>
      </c>
      <c r="K75" s="81">
        <v>10.1</v>
      </c>
      <c r="L75" s="81">
        <v>5</v>
      </c>
      <c r="M75" s="81">
        <v>25</v>
      </c>
      <c r="N75" s="82" t="s">
        <v>216</v>
      </c>
      <c r="O75" s="83">
        <f t="shared" si="17"/>
        <v>14.473313563043643</v>
      </c>
      <c r="P75" s="84">
        <f t="shared" si="18"/>
        <v>6.4627398386625692E-2</v>
      </c>
      <c r="Q75" s="84">
        <f t="shared" si="15"/>
        <v>0.93537260161337432</v>
      </c>
      <c r="R75" s="86">
        <v>1.4</v>
      </c>
      <c r="S75" s="85">
        <v>6717.1</v>
      </c>
      <c r="T75" s="86">
        <v>2.33</v>
      </c>
      <c r="U75" s="85">
        <v>1093.3</v>
      </c>
      <c r="V75" s="86">
        <v>6</v>
      </c>
      <c r="W75" s="85">
        <v>7675</v>
      </c>
      <c r="X75" s="59">
        <v>1</v>
      </c>
      <c r="Y75">
        <f t="shared" si="16"/>
        <v>8</v>
      </c>
      <c r="Z75" s="67">
        <f t="shared" si="6"/>
        <v>1.1426061842164028</v>
      </c>
    </row>
    <row r="76" spans="2:26" x14ac:dyDescent="0.25">
      <c r="B76" s="74">
        <v>8</v>
      </c>
      <c r="C76" s="90">
        <v>4</v>
      </c>
      <c r="D76">
        <v>87</v>
      </c>
      <c r="E76" s="81">
        <v>280.67858352234725</v>
      </c>
      <c r="F76" s="81">
        <v>7.5</v>
      </c>
      <c r="G76" s="81">
        <v>19.392835116834323</v>
      </c>
      <c r="H76" s="81">
        <f t="shared" si="13"/>
        <v>300.07141863918156</v>
      </c>
      <c r="I76" s="81">
        <f t="shared" si="14"/>
        <v>297.02970297029702</v>
      </c>
      <c r="J76" s="81">
        <v>50</v>
      </c>
      <c r="K76" s="81">
        <v>10.1</v>
      </c>
      <c r="L76" s="81">
        <v>5</v>
      </c>
      <c r="M76" s="81">
        <v>25</v>
      </c>
      <c r="N76" s="82" t="s">
        <v>216</v>
      </c>
      <c r="O76" s="83">
        <f t="shared" si="17"/>
        <v>14.473313563043643</v>
      </c>
      <c r="P76" s="84">
        <f t="shared" si="18"/>
        <v>6.4627398386625692E-2</v>
      </c>
      <c r="Q76" s="84">
        <f t="shared" si="15"/>
        <v>0.93537260161337432</v>
      </c>
      <c r="R76" s="86">
        <v>1.4</v>
      </c>
      <c r="S76" s="85">
        <v>6729.1</v>
      </c>
      <c r="T76" s="86">
        <v>2.33</v>
      </c>
      <c r="U76" s="85">
        <v>1101</v>
      </c>
      <c r="V76" s="86">
        <v>6</v>
      </c>
      <c r="W76" s="85">
        <v>7674.4</v>
      </c>
      <c r="X76" s="59">
        <v>1</v>
      </c>
      <c r="Y76">
        <f t="shared" si="16"/>
        <v>8</v>
      </c>
      <c r="Z76" s="67">
        <f t="shared" si="6"/>
        <v>1.1404794103223312</v>
      </c>
    </row>
    <row r="77" spans="2:26" x14ac:dyDescent="0.25">
      <c r="B77" s="74">
        <v>8</v>
      </c>
      <c r="C77" s="90">
        <v>5</v>
      </c>
      <c r="D77">
        <v>87</v>
      </c>
      <c r="E77" s="81">
        <v>280.67858352234725</v>
      </c>
      <c r="F77" s="81">
        <v>7.5</v>
      </c>
      <c r="G77" s="81">
        <v>19.392835116834323</v>
      </c>
      <c r="H77" s="81">
        <f t="shared" si="13"/>
        <v>300.07141863918156</v>
      </c>
      <c r="I77" s="81">
        <f t="shared" si="14"/>
        <v>297.02970297029702</v>
      </c>
      <c r="J77" s="81">
        <v>50</v>
      </c>
      <c r="K77" s="81">
        <v>10.1</v>
      </c>
      <c r="L77" s="81">
        <v>5</v>
      </c>
      <c r="M77" s="81">
        <v>25</v>
      </c>
      <c r="N77" s="82" t="s">
        <v>216</v>
      </c>
      <c r="O77" s="83">
        <f t="shared" si="17"/>
        <v>14.473313563043643</v>
      </c>
      <c r="P77" s="84">
        <f t="shared" si="18"/>
        <v>6.4627398386625692E-2</v>
      </c>
      <c r="Q77" s="84">
        <f t="shared" si="15"/>
        <v>0.93537260161337432</v>
      </c>
      <c r="R77" s="86">
        <v>1.4</v>
      </c>
      <c r="S77" s="85">
        <v>6718.9</v>
      </c>
      <c r="T77" s="86">
        <v>2.34</v>
      </c>
      <c r="U77" s="85">
        <v>1099.3</v>
      </c>
      <c r="V77" s="86">
        <v>6</v>
      </c>
      <c r="W77" s="85">
        <v>7671.4</v>
      </c>
      <c r="X77" s="59">
        <v>1</v>
      </c>
      <c r="Y77">
        <f t="shared" si="16"/>
        <v>8</v>
      </c>
      <c r="Z77" s="67">
        <f t="shared" si="6"/>
        <v>1.1417642768905625</v>
      </c>
    </row>
    <row r="78" spans="2:26" x14ac:dyDescent="0.25">
      <c r="B78" s="74">
        <v>8</v>
      </c>
      <c r="C78" s="90">
        <v>6</v>
      </c>
      <c r="D78">
        <v>87</v>
      </c>
      <c r="E78" s="81">
        <v>280.67858352234725</v>
      </c>
      <c r="F78" s="81">
        <v>7.5</v>
      </c>
      <c r="G78" s="81">
        <v>19.392835116834323</v>
      </c>
      <c r="H78" s="81">
        <f t="shared" si="13"/>
        <v>300.07141863918156</v>
      </c>
      <c r="I78" s="81">
        <f t="shared" si="14"/>
        <v>297.02970297029702</v>
      </c>
      <c r="J78" s="81">
        <v>50</v>
      </c>
      <c r="K78" s="81">
        <v>10.1</v>
      </c>
      <c r="L78" s="81">
        <v>5</v>
      </c>
      <c r="M78" s="81">
        <v>25</v>
      </c>
      <c r="N78" s="82" t="s">
        <v>216</v>
      </c>
      <c r="O78" s="83">
        <f t="shared" si="17"/>
        <v>14.473313563043643</v>
      </c>
      <c r="P78" s="84">
        <f t="shared" si="18"/>
        <v>6.4627398386625692E-2</v>
      </c>
      <c r="Q78" s="84">
        <f t="shared" si="15"/>
        <v>0.93537260161337432</v>
      </c>
      <c r="R78" s="86">
        <v>1.4</v>
      </c>
      <c r="S78" s="85">
        <v>6718.7</v>
      </c>
      <c r="T78" s="86">
        <v>2.33</v>
      </c>
      <c r="U78" s="85">
        <v>1103.5999999999999</v>
      </c>
      <c r="V78" s="86">
        <v>5.98</v>
      </c>
      <c r="W78" s="85">
        <v>7667.9</v>
      </c>
      <c r="X78" s="59">
        <v>1</v>
      </c>
      <c r="Y78">
        <f t="shared" si="16"/>
        <v>8</v>
      </c>
      <c r="Z78" s="67">
        <f t="shared" si="6"/>
        <v>1.1412773304359474</v>
      </c>
    </row>
    <row r="79" spans="2:26" x14ac:dyDescent="0.25">
      <c r="B79" s="74">
        <v>8</v>
      </c>
      <c r="C79" s="90">
        <v>7</v>
      </c>
      <c r="D79">
        <v>87</v>
      </c>
      <c r="E79" s="81">
        <v>280.67858352234725</v>
      </c>
      <c r="F79" s="81">
        <v>7.5</v>
      </c>
      <c r="G79" s="81">
        <v>19.392835116834323</v>
      </c>
      <c r="H79" s="81">
        <f t="shared" si="13"/>
        <v>300.07141863918156</v>
      </c>
      <c r="I79" s="81">
        <f t="shared" si="14"/>
        <v>297.02970297029702</v>
      </c>
      <c r="J79" s="81">
        <v>50</v>
      </c>
      <c r="K79" s="81">
        <v>10.1</v>
      </c>
      <c r="L79" s="81">
        <v>5</v>
      </c>
      <c r="M79" s="81">
        <v>25</v>
      </c>
      <c r="N79" s="82" t="s">
        <v>216</v>
      </c>
      <c r="O79" s="83">
        <f t="shared" si="17"/>
        <v>14.473313563043643</v>
      </c>
      <c r="P79" s="84">
        <f t="shared" si="18"/>
        <v>6.4627398386625692E-2</v>
      </c>
      <c r="Q79" s="84">
        <f t="shared" si="15"/>
        <v>0.93537260161337432</v>
      </c>
      <c r="R79" s="86">
        <v>1.4</v>
      </c>
      <c r="S79" s="85">
        <v>6731.6</v>
      </c>
      <c r="T79" s="86">
        <v>2.33</v>
      </c>
      <c r="U79" s="85">
        <v>1101.5</v>
      </c>
      <c r="V79" s="86">
        <v>5.98</v>
      </c>
      <c r="W79" s="85">
        <v>7661.2</v>
      </c>
      <c r="X79" s="59">
        <v>1</v>
      </c>
      <c r="Y79">
        <f t="shared" si="16"/>
        <v>8</v>
      </c>
      <c r="Z79" s="67">
        <f t="shared" si="6"/>
        <v>1.1380949551369659</v>
      </c>
    </row>
    <row r="80" spans="2:26" x14ac:dyDescent="0.25">
      <c r="B80" s="74">
        <v>8</v>
      </c>
      <c r="C80" s="90">
        <v>8</v>
      </c>
      <c r="D80">
        <v>87</v>
      </c>
      <c r="E80" s="81">
        <v>280.67858352234725</v>
      </c>
      <c r="F80" s="81">
        <v>7.5</v>
      </c>
      <c r="G80" s="81">
        <v>19.392835116834323</v>
      </c>
      <c r="H80" s="81">
        <f t="shared" si="13"/>
        <v>300.07141863918156</v>
      </c>
      <c r="I80" s="81">
        <f t="shared" si="14"/>
        <v>297.02970297029702</v>
      </c>
      <c r="J80" s="81">
        <v>50</v>
      </c>
      <c r="K80" s="81">
        <v>10.1</v>
      </c>
      <c r="L80" s="81">
        <v>5</v>
      </c>
      <c r="M80" s="81">
        <v>25</v>
      </c>
      <c r="N80" s="82" t="s">
        <v>216</v>
      </c>
      <c r="O80" s="83">
        <f t="shared" si="17"/>
        <v>14.473313563043643</v>
      </c>
      <c r="P80" s="84">
        <f t="shared" si="18"/>
        <v>6.4627398386625692E-2</v>
      </c>
      <c r="Q80" s="84">
        <f t="shared" si="15"/>
        <v>0.93537260161337432</v>
      </c>
      <c r="R80" s="86">
        <v>1.4</v>
      </c>
      <c r="S80" s="85">
        <v>6705</v>
      </c>
      <c r="T80" s="86"/>
      <c r="U80" s="85"/>
      <c r="V80" s="86"/>
      <c r="W80" s="85"/>
      <c r="X80" s="59">
        <v>0</v>
      </c>
      <c r="Y80">
        <f t="shared" si="16"/>
        <v>0</v>
      </c>
      <c r="Z80" s="67">
        <f t="shared" si="6"/>
        <v>0</v>
      </c>
    </row>
    <row r="81" spans="2:26" x14ac:dyDescent="0.25">
      <c r="B81" s="74">
        <v>9</v>
      </c>
      <c r="C81" s="90">
        <v>1</v>
      </c>
      <c r="D81">
        <v>87</v>
      </c>
      <c r="E81" s="81">
        <v>280.67858352234725</v>
      </c>
      <c r="F81" s="81">
        <v>7.5</v>
      </c>
      <c r="G81" s="81">
        <v>19.392835116834323</v>
      </c>
      <c r="H81" s="81">
        <f t="shared" si="13"/>
        <v>300.07141863918156</v>
      </c>
      <c r="I81" s="81">
        <f t="shared" si="14"/>
        <v>295.2755905511811</v>
      </c>
      <c r="J81" s="81">
        <v>50</v>
      </c>
      <c r="K81" s="81">
        <v>10.16</v>
      </c>
      <c r="L81" s="81">
        <v>1</v>
      </c>
      <c r="M81" s="81">
        <v>25</v>
      </c>
      <c r="N81" s="82" t="s">
        <v>216</v>
      </c>
      <c r="O81" s="83">
        <f t="shared" si="17"/>
        <v>14.473313563043643</v>
      </c>
      <c r="P81" s="84">
        <f t="shared" si="18"/>
        <v>6.4627398386625692E-2</v>
      </c>
      <c r="Q81" s="84">
        <f t="shared" si="15"/>
        <v>0.93537260161337432</v>
      </c>
      <c r="R81" s="86">
        <v>1.4</v>
      </c>
      <c r="S81" s="85">
        <v>6750.6</v>
      </c>
      <c r="T81" s="86">
        <v>2.3199999999999998</v>
      </c>
      <c r="U81" s="85">
        <v>1106.0999999999999</v>
      </c>
      <c r="V81" s="86">
        <v>5.99</v>
      </c>
      <c r="W81" s="85">
        <v>7689.6</v>
      </c>
      <c r="X81" s="59">
        <v>1</v>
      </c>
      <c r="Y81">
        <f t="shared" si="16"/>
        <v>9</v>
      </c>
      <c r="Z81" s="67">
        <f t="shared" ref="Z81:Z100" si="19">W81/S81</f>
        <v>1.1390987467780642</v>
      </c>
    </row>
    <row r="82" spans="2:26" x14ac:dyDescent="0.25">
      <c r="B82" s="74">
        <v>9</v>
      </c>
      <c r="C82" s="90">
        <v>2</v>
      </c>
      <c r="D82">
        <v>87</v>
      </c>
      <c r="E82" s="81">
        <v>280.67858352234725</v>
      </c>
      <c r="F82" s="81">
        <v>7.5</v>
      </c>
      <c r="G82" s="81">
        <v>19.392835116834323</v>
      </c>
      <c r="H82" s="81">
        <f t="shared" si="13"/>
        <v>300.07141863918156</v>
      </c>
      <c r="I82" s="81">
        <f t="shared" si="14"/>
        <v>295.2755905511811</v>
      </c>
      <c r="J82" s="81">
        <v>50</v>
      </c>
      <c r="K82" s="81">
        <v>10.16</v>
      </c>
      <c r="L82" s="81">
        <v>1</v>
      </c>
      <c r="M82" s="81">
        <v>25</v>
      </c>
      <c r="N82" s="82" t="s">
        <v>216</v>
      </c>
      <c r="O82" s="83">
        <f t="shared" si="17"/>
        <v>14.473313563043643</v>
      </c>
      <c r="P82" s="84">
        <f t="shared" si="18"/>
        <v>6.4627398386625692E-2</v>
      </c>
      <c r="Q82" s="84">
        <f t="shared" si="15"/>
        <v>0.93537260161337432</v>
      </c>
      <c r="R82" s="86">
        <v>1.4</v>
      </c>
      <c r="S82" s="85">
        <v>6743.9</v>
      </c>
      <c r="T82" s="86">
        <v>2.33</v>
      </c>
      <c r="U82" s="85">
        <v>1102.3</v>
      </c>
      <c r="V82" s="86">
        <v>5.97</v>
      </c>
      <c r="W82" s="85">
        <v>7674.5</v>
      </c>
      <c r="X82" s="59">
        <v>1</v>
      </c>
      <c r="Y82">
        <f t="shared" si="16"/>
        <v>9</v>
      </c>
      <c r="Z82" s="67">
        <f t="shared" si="19"/>
        <v>1.1379913699787958</v>
      </c>
    </row>
    <row r="83" spans="2:26" x14ac:dyDescent="0.25">
      <c r="B83" s="74">
        <v>9</v>
      </c>
      <c r="C83" s="90">
        <v>3</v>
      </c>
      <c r="D83">
        <v>87</v>
      </c>
      <c r="E83" s="81">
        <v>280.67858352234725</v>
      </c>
      <c r="F83" s="81">
        <v>7.5</v>
      </c>
      <c r="G83" s="81">
        <v>19.392835116834323</v>
      </c>
      <c r="H83" s="81">
        <f t="shared" si="13"/>
        <v>300.07141863918156</v>
      </c>
      <c r="I83" s="81">
        <f t="shared" si="14"/>
        <v>295.2755905511811</v>
      </c>
      <c r="J83" s="81">
        <v>50</v>
      </c>
      <c r="K83" s="81">
        <v>10.16</v>
      </c>
      <c r="L83" s="81">
        <v>1</v>
      </c>
      <c r="M83" s="81">
        <v>25</v>
      </c>
      <c r="N83" s="82" t="s">
        <v>216</v>
      </c>
      <c r="O83" s="83">
        <f t="shared" si="17"/>
        <v>14.473313563043643</v>
      </c>
      <c r="P83" s="84">
        <f t="shared" si="18"/>
        <v>6.4627398386625692E-2</v>
      </c>
      <c r="Q83" s="84">
        <f t="shared" si="15"/>
        <v>0.93537260161337432</v>
      </c>
      <c r="R83" s="86">
        <v>1.4</v>
      </c>
      <c r="S83" s="85">
        <v>6715.6</v>
      </c>
      <c r="T83" s="86">
        <v>2.33</v>
      </c>
      <c r="U83" s="85">
        <v>1104.0999999999999</v>
      </c>
      <c r="V83" s="86">
        <v>5.97</v>
      </c>
      <c r="W83" s="85">
        <v>7673.5</v>
      </c>
      <c r="X83" s="59">
        <v>1</v>
      </c>
      <c r="Y83">
        <f t="shared" si="16"/>
        <v>9</v>
      </c>
      <c r="Z83" s="67">
        <f t="shared" si="19"/>
        <v>1.1426380368098159</v>
      </c>
    </row>
    <row r="84" spans="2:26" x14ac:dyDescent="0.25">
      <c r="B84" s="74">
        <v>9</v>
      </c>
      <c r="C84" s="90">
        <v>4</v>
      </c>
      <c r="D84">
        <v>87</v>
      </c>
      <c r="E84" s="81">
        <v>280.67858352234725</v>
      </c>
      <c r="F84" s="81">
        <v>7.5</v>
      </c>
      <c r="G84" s="81">
        <v>19.392835116834323</v>
      </c>
      <c r="H84" s="81">
        <f t="shared" si="13"/>
        <v>300.07141863918156</v>
      </c>
      <c r="I84" s="81">
        <f t="shared" si="14"/>
        <v>295.2755905511811</v>
      </c>
      <c r="J84" s="81">
        <v>50</v>
      </c>
      <c r="K84" s="81">
        <v>10.16</v>
      </c>
      <c r="L84" s="81">
        <v>1</v>
      </c>
      <c r="M84" s="81">
        <v>25</v>
      </c>
      <c r="N84" s="82" t="s">
        <v>216</v>
      </c>
      <c r="O84" s="83">
        <f t="shared" si="17"/>
        <v>14.473313563043643</v>
      </c>
      <c r="P84" s="84">
        <f t="shared" si="18"/>
        <v>6.4627398386625692E-2</v>
      </c>
      <c r="Q84" s="84">
        <f t="shared" si="15"/>
        <v>0.93537260161337432</v>
      </c>
      <c r="R84" s="86">
        <v>1.4</v>
      </c>
      <c r="S84" s="85">
        <v>6715.7</v>
      </c>
      <c r="T84" s="86">
        <v>2.33</v>
      </c>
      <c r="U84" s="85">
        <v>1104.7</v>
      </c>
      <c r="V84" s="86">
        <v>5.96</v>
      </c>
      <c r="W84" s="85">
        <v>7669.9</v>
      </c>
      <c r="X84" s="59">
        <v>1</v>
      </c>
      <c r="Y84">
        <f t="shared" si="16"/>
        <v>9</v>
      </c>
      <c r="Z84" s="67">
        <f t="shared" si="19"/>
        <v>1.1420849650818232</v>
      </c>
    </row>
    <row r="85" spans="2:26" x14ac:dyDescent="0.25">
      <c r="B85" s="74">
        <v>9</v>
      </c>
      <c r="C85" s="90">
        <v>5</v>
      </c>
      <c r="D85">
        <v>87</v>
      </c>
      <c r="E85" s="81">
        <v>280.67858352234725</v>
      </c>
      <c r="F85" s="81">
        <v>7.5</v>
      </c>
      <c r="G85" s="81">
        <v>19.392835116834323</v>
      </c>
      <c r="H85" s="81">
        <f t="shared" si="13"/>
        <v>300.07141863918156</v>
      </c>
      <c r="I85" s="81">
        <f t="shared" si="14"/>
        <v>295.2755905511811</v>
      </c>
      <c r="J85" s="81">
        <v>50</v>
      </c>
      <c r="K85" s="81">
        <v>10.16</v>
      </c>
      <c r="L85" s="81">
        <v>1</v>
      </c>
      <c r="M85" s="81">
        <v>25</v>
      </c>
      <c r="N85" s="82" t="s">
        <v>216</v>
      </c>
      <c r="O85" s="83">
        <f t="shared" si="17"/>
        <v>14.473313563043643</v>
      </c>
      <c r="P85" s="84">
        <f t="shared" si="18"/>
        <v>6.4627398386625692E-2</v>
      </c>
      <c r="Q85" s="84">
        <f t="shared" si="15"/>
        <v>0.93537260161337432</v>
      </c>
      <c r="R85" s="86">
        <v>1.4</v>
      </c>
      <c r="S85" s="85">
        <v>6741.1</v>
      </c>
      <c r="T85" s="86">
        <v>2.33</v>
      </c>
      <c r="U85" s="85">
        <v>1104.5</v>
      </c>
      <c r="V85" s="86">
        <v>5.9539999999999997</v>
      </c>
      <c r="W85" s="85">
        <v>7666.2</v>
      </c>
      <c r="X85" s="59">
        <v>1</v>
      </c>
      <c r="Y85">
        <f t="shared" si="16"/>
        <v>9</v>
      </c>
      <c r="Z85" s="67">
        <f t="shared" si="19"/>
        <v>1.1372327958345076</v>
      </c>
    </row>
    <row r="86" spans="2:26" x14ac:dyDescent="0.25">
      <c r="B86" s="74">
        <v>9</v>
      </c>
      <c r="C86" s="90">
        <v>6</v>
      </c>
      <c r="D86">
        <v>87</v>
      </c>
      <c r="E86" s="81">
        <v>280.67858352234725</v>
      </c>
      <c r="F86" s="81">
        <v>7.5</v>
      </c>
      <c r="G86" s="81">
        <v>19.392835116834323</v>
      </c>
      <c r="H86" s="81">
        <f t="shared" si="13"/>
        <v>300.07141863918156</v>
      </c>
      <c r="I86" s="81">
        <f t="shared" si="14"/>
        <v>295.2755905511811</v>
      </c>
      <c r="J86" s="81">
        <v>50</v>
      </c>
      <c r="K86" s="81">
        <v>10.16</v>
      </c>
      <c r="L86" s="81">
        <v>1</v>
      </c>
      <c r="M86" s="81">
        <v>25</v>
      </c>
      <c r="N86" s="82" t="s">
        <v>216</v>
      </c>
      <c r="O86" s="83">
        <f t="shared" si="17"/>
        <v>14.473313563043643</v>
      </c>
      <c r="P86" s="84">
        <f t="shared" si="18"/>
        <v>6.4627398386625692E-2</v>
      </c>
      <c r="Q86" s="84">
        <f t="shared" si="15"/>
        <v>0.93537260161337432</v>
      </c>
      <c r="R86" s="86">
        <v>1.4</v>
      </c>
      <c r="S86" s="85">
        <v>6735.3</v>
      </c>
      <c r="T86" s="86">
        <v>2.3199999999999998</v>
      </c>
      <c r="U86" s="85">
        <v>1105</v>
      </c>
      <c r="V86" s="86">
        <v>5.95</v>
      </c>
      <c r="W86" s="85">
        <v>7673.4</v>
      </c>
      <c r="X86" s="59">
        <v>1</v>
      </c>
      <c r="Y86">
        <f t="shared" si="16"/>
        <v>9</v>
      </c>
      <c r="Z86" s="67">
        <f t="shared" si="19"/>
        <v>1.1392811010645405</v>
      </c>
    </row>
    <row r="87" spans="2:26" x14ac:dyDescent="0.25">
      <c r="B87" s="74">
        <v>9</v>
      </c>
      <c r="C87" s="90">
        <v>7</v>
      </c>
      <c r="D87">
        <v>87</v>
      </c>
      <c r="E87" s="81">
        <v>280.67858352234725</v>
      </c>
      <c r="F87" s="81">
        <v>7.5</v>
      </c>
      <c r="G87" s="81">
        <v>19.392835116834323</v>
      </c>
      <c r="H87" s="81">
        <f t="shared" si="13"/>
        <v>300.07141863918156</v>
      </c>
      <c r="I87" s="81">
        <f t="shared" si="14"/>
        <v>295.2755905511811</v>
      </c>
      <c r="J87" s="81">
        <v>50</v>
      </c>
      <c r="K87" s="81">
        <v>10.16</v>
      </c>
      <c r="L87" s="81">
        <v>1</v>
      </c>
      <c r="M87" s="81">
        <v>25</v>
      </c>
      <c r="N87" s="82" t="s">
        <v>216</v>
      </c>
      <c r="O87" s="83">
        <f t="shared" si="17"/>
        <v>14.473313563043643</v>
      </c>
      <c r="P87" s="84">
        <f t="shared" si="18"/>
        <v>6.4627398386625692E-2</v>
      </c>
      <c r="Q87" s="84">
        <f t="shared" si="15"/>
        <v>0.93537260161337432</v>
      </c>
      <c r="R87" s="86">
        <v>1.4</v>
      </c>
      <c r="S87" s="85">
        <v>6747.8</v>
      </c>
      <c r="T87" s="86">
        <v>2.3199999999999998</v>
      </c>
      <c r="U87" s="85">
        <v>1105.7</v>
      </c>
      <c r="V87" s="86">
        <v>5.95</v>
      </c>
      <c r="W87" s="85">
        <v>7673.3</v>
      </c>
      <c r="X87" s="59">
        <v>1</v>
      </c>
      <c r="Y87">
        <f t="shared" si="16"/>
        <v>9</v>
      </c>
      <c r="Z87" s="67">
        <f t="shared" si="19"/>
        <v>1.1371558137467026</v>
      </c>
    </row>
    <row r="88" spans="2:26" x14ac:dyDescent="0.25">
      <c r="B88" s="74">
        <v>9</v>
      </c>
      <c r="C88" s="90">
        <v>8</v>
      </c>
      <c r="D88">
        <v>87</v>
      </c>
      <c r="E88" s="81">
        <v>280.67858352234725</v>
      </c>
      <c r="F88" s="81">
        <v>7.5</v>
      </c>
      <c r="G88" s="81">
        <v>19.392835116834323</v>
      </c>
      <c r="H88" s="81">
        <f t="shared" si="13"/>
        <v>300.07141863918156</v>
      </c>
      <c r="I88" s="81">
        <f t="shared" si="14"/>
        <v>295.2755905511811</v>
      </c>
      <c r="J88" s="81">
        <v>50</v>
      </c>
      <c r="K88" s="81">
        <v>10.16</v>
      </c>
      <c r="L88" s="81">
        <v>1</v>
      </c>
      <c r="M88" s="81">
        <v>25</v>
      </c>
      <c r="N88" s="82" t="s">
        <v>216</v>
      </c>
      <c r="O88" s="83">
        <f t="shared" si="17"/>
        <v>14.473313563043643</v>
      </c>
      <c r="P88" s="84">
        <f t="shared" si="18"/>
        <v>6.4627398386625692E-2</v>
      </c>
      <c r="Q88" s="84">
        <f t="shared" si="15"/>
        <v>0.93537260161337432</v>
      </c>
      <c r="R88" s="86">
        <v>1.4</v>
      </c>
      <c r="S88" s="85">
        <v>6740.6</v>
      </c>
      <c r="T88" s="86">
        <v>2.36</v>
      </c>
      <c r="U88" s="85">
        <v>1105.0999999999999</v>
      </c>
      <c r="V88" s="86">
        <v>5.96</v>
      </c>
      <c r="W88" s="85">
        <v>7667.3</v>
      </c>
      <c r="X88" s="59">
        <v>1</v>
      </c>
      <c r="Y88">
        <f t="shared" si="16"/>
        <v>9</v>
      </c>
      <c r="Z88" s="67">
        <f t="shared" si="19"/>
        <v>1.1374803429961724</v>
      </c>
    </row>
    <row r="89" spans="2:26" x14ac:dyDescent="0.25">
      <c r="B89" s="74">
        <v>9</v>
      </c>
      <c r="C89" s="90">
        <v>9</v>
      </c>
      <c r="D89">
        <v>87</v>
      </c>
      <c r="E89" s="81">
        <v>280.67858352234725</v>
      </c>
      <c r="F89" s="81">
        <v>7.5</v>
      </c>
      <c r="G89" s="81">
        <v>19.392835116834323</v>
      </c>
      <c r="H89" s="81">
        <f t="shared" si="13"/>
        <v>300.07141863918156</v>
      </c>
      <c r="I89" s="81">
        <f t="shared" si="14"/>
        <v>295.2755905511811</v>
      </c>
      <c r="J89" s="81">
        <v>50</v>
      </c>
      <c r="K89" s="81">
        <v>10.16</v>
      </c>
      <c r="L89" s="81">
        <v>1</v>
      </c>
      <c r="M89" s="81">
        <v>25</v>
      </c>
      <c r="N89" s="82" t="s">
        <v>216</v>
      </c>
      <c r="O89" s="83">
        <f t="shared" si="17"/>
        <v>14.473313563043643</v>
      </c>
      <c r="P89" s="84">
        <f t="shared" si="18"/>
        <v>6.4627398386625692E-2</v>
      </c>
      <c r="Q89" s="84">
        <f t="shared" si="15"/>
        <v>0.93537260161337432</v>
      </c>
      <c r="R89" s="86">
        <v>1.4</v>
      </c>
      <c r="S89" s="85">
        <v>6755.7</v>
      </c>
      <c r="T89" s="86">
        <v>2.36</v>
      </c>
      <c r="U89" s="85">
        <v>1106.5</v>
      </c>
      <c r="V89" s="86">
        <v>5.96</v>
      </c>
      <c r="W89" s="85">
        <v>7676.2</v>
      </c>
      <c r="X89" s="59">
        <v>1</v>
      </c>
      <c r="Y89">
        <f t="shared" si="16"/>
        <v>9</v>
      </c>
      <c r="Z89" s="67">
        <f t="shared" si="19"/>
        <v>1.1362553103305357</v>
      </c>
    </row>
    <row r="90" spans="2:26" x14ac:dyDescent="0.25">
      <c r="B90" s="74">
        <v>9</v>
      </c>
      <c r="C90" s="90">
        <v>10</v>
      </c>
      <c r="D90">
        <v>87</v>
      </c>
      <c r="E90" s="81">
        <v>280.67858352234725</v>
      </c>
      <c r="F90" s="81">
        <v>7.5</v>
      </c>
      <c r="G90" s="81">
        <v>19.392835116834323</v>
      </c>
      <c r="H90" s="81">
        <f t="shared" si="13"/>
        <v>300.07141863918156</v>
      </c>
      <c r="I90" s="81">
        <f t="shared" si="14"/>
        <v>295.2755905511811</v>
      </c>
      <c r="J90" s="81">
        <v>50</v>
      </c>
      <c r="K90" s="81">
        <v>10.16</v>
      </c>
      <c r="L90" s="81">
        <v>1</v>
      </c>
      <c r="M90" s="81">
        <v>25</v>
      </c>
      <c r="N90" s="82" t="s">
        <v>216</v>
      </c>
      <c r="O90" s="83">
        <f t="shared" si="17"/>
        <v>14.473313563043643</v>
      </c>
      <c r="P90" s="84">
        <f t="shared" si="18"/>
        <v>6.4627398386625692E-2</v>
      </c>
      <c r="Q90" s="84">
        <f t="shared" si="15"/>
        <v>0.93537260161337432</v>
      </c>
      <c r="R90" s="86">
        <v>1.4</v>
      </c>
      <c r="S90" s="85">
        <v>6735.6</v>
      </c>
      <c r="T90" s="86">
        <v>2.3199999999999998</v>
      </c>
      <c r="U90" s="85">
        <v>1107.4000000000001</v>
      </c>
      <c r="V90" s="86">
        <v>5.96</v>
      </c>
      <c r="W90" s="85">
        <v>7684.8</v>
      </c>
      <c r="X90" s="59">
        <v>1</v>
      </c>
      <c r="Y90">
        <f t="shared" si="16"/>
        <v>9</v>
      </c>
      <c r="Z90" s="67">
        <f t="shared" si="19"/>
        <v>1.1409228576518795</v>
      </c>
    </row>
    <row r="91" spans="2:26" x14ac:dyDescent="0.25">
      <c r="B91" s="74">
        <v>9</v>
      </c>
      <c r="C91" s="90">
        <v>11</v>
      </c>
      <c r="D91">
        <v>87</v>
      </c>
      <c r="E91" s="81">
        <v>280.67858352234725</v>
      </c>
      <c r="F91" s="81">
        <v>7.5</v>
      </c>
      <c r="G91" s="81">
        <v>19.392835116834323</v>
      </c>
      <c r="H91" s="81">
        <f t="shared" si="13"/>
        <v>300.07141863918156</v>
      </c>
      <c r="I91" s="81">
        <f t="shared" si="14"/>
        <v>295.2755905511811</v>
      </c>
      <c r="J91" s="81">
        <v>50</v>
      </c>
      <c r="K91" s="81">
        <v>10.16</v>
      </c>
      <c r="L91" s="81">
        <v>1</v>
      </c>
      <c r="M91" s="81">
        <v>25</v>
      </c>
      <c r="N91" s="82" t="s">
        <v>216</v>
      </c>
      <c r="O91" s="83">
        <f t="shared" si="17"/>
        <v>14.473313563043643</v>
      </c>
      <c r="P91" s="84">
        <f t="shared" si="18"/>
        <v>6.4627398386625692E-2</v>
      </c>
      <c r="Q91" s="84">
        <f t="shared" si="15"/>
        <v>0.93537260161337432</v>
      </c>
      <c r="R91" s="86">
        <v>1.4</v>
      </c>
      <c r="S91" s="85">
        <v>6762.3</v>
      </c>
      <c r="T91" s="86">
        <v>2.3199999999999998</v>
      </c>
      <c r="U91" s="85">
        <v>1105.9000000000001</v>
      </c>
      <c r="V91" s="86">
        <v>5.96</v>
      </c>
      <c r="W91" s="85">
        <v>7688.3</v>
      </c>
      <c r="X91" s="59">
        <v>1</v>
      </c>
      <c r="Y91">
        <f t="shared" si="16"/>
        <v>9</v>
      </c>
      <c r="Z91" s="67">
        <f t="shared" si="19"/>
        <v>1.1369356579861882</v>
      </c>
    </row>
    <row r="92" spans="2:26" x14ac:dyDescent="0.25">
      <c r="B92" s="74">
        <v>9</v>
      </c>
      <c r="C92" s="90">
        <v>12</v>
      </c>
      <c r="D92">
        <v>87</v>
      </c>
      <c r="E92" s="81">
        <v>280.67858352234725</v>
      </c>
      <c r="F92" s="81">
        <v>7.5</v>
      </c>
      <c r="G92" s="81">
        <v>19.392835116834323</v>
      </c>
      <c r="H92" s="81">
        <f t="shared" si="13"/>
        <v>300.07141863918156</v>
      </c>
      <c r="I92" s="81">
        <f t="shared" si="14"/>
        <v>295.2755905511811</v>
      </c>
      <c r="J92" s="81">
        <v>50</v>
      </c>
      <c r="K92" s="81">
        <v>10.16</v>
      </c>
      <c r="L92" s="81">
        <v>1</v>
      </c>
      <c r="M92" s="81">
        <v>25</v>
      </c>
      <c r="N92" s="82" t="s">
        <v>216</v>
      </c>
      <c r="O92" s="83">
        <f t="shared" si="17"/>
        <v>14.473313563043643</v>
      </c>
      <c r="P92" s="84">
        <f t="shared" si="18"/>
        <v>6.4627398386625692E-2</v>
      </c>
      <c r="Q92" s="84">
        <f t="shared" si="15"/>
        <v>0.93537260161337432</v>
      </c>
      <c r="R92" s="86">
        <v>1.4</v>
      </c>
      <c r="S92" s="85">
        <v>6751</v>
      </c>
      <c r="T92" s="86">
        <v>2.3199999999999998</v>
      </c>
      <c r="U92" s="85">
        <v>1105.9000000000001</v>
      </c>
      <c r="V92" s="86">
        <v>5.96</v>
      </c>
      <c r="W92" s="85">
        <v>7688.6</v>
      </c>
      <c r="X92" s="59">
        <v>1</v>
      </c>
      <c r="Y92">
        <f t="shared" si="16"/>
        <v>9</v>
      </c>
      <c r="Z92" s="67">
        <f t="shared" si="19"/>
        <v>1.1388831284254186</v>
      </c>
    </row>
    <row r="93" spans="2:26" x14ac:dyDescent="0.25">
      <c r="B93" s="74">
        <v>9</v>
      </c>
      <c r="C93" s="90">
        <v>13</v>
      </c>
      <c r="D93">
        <v>87</v>
      </c>
      <c r="E93" s="81">
        <v>280.67858352234725</v>
      </c>
      <c r="F93" s="81">
        <v>7.5</v>
      </c>
      <c r="G93" s="81">
        <v>19.392835116834323</v>
      </c>
      <c r="H93" s="81">
        <f t="shared" si="13"/>
        <v>300.07141863918156</v>
      </c>
      <c r="I93" s="81">
        <f t="shared" si="14"/>
        <v>295.2755905511811</v>
      </c>
      <c r="J93" s="81">
        <v>50</v>
      </c>
      <c r="K93" s="81">
        <v>10.16</v>
      </c>
      <c r="L93" s="81">
        <v>1</v>
      </c>
      <c r="M93" s="81">
        <v>25</v>
      </c>
      <c r="N93" s="82" t="s">
        <v>216</v>
      </c>
      <c r="O93" s="83">
        <f t="shared" si="17"/>
        <v>14.473313563043643</v>
      </c>
      <c r="P93" s="84">
        <f t="shared" si="18"/>
        <v>6.4627398386625692E-2</v>
      </c>
      <c r="Q93" s="84">
        <f t="shared" si="15"/>
        <v>0.93537260161337432</v>
      </c>
      <c r="R93" s="86">
        <v>1.4</v>
      </c>
      <c r="S93" s="85">
        <v>6761.7</v>
      </c>
      <c r="T93" s="86">
        <v>2.33</v>
      </c>
      <c r="U93" s="85">
        <v>1108.9000000000001</v>
      </c>
      <c r="V93" s="86">
        <v>5.97</v>
      </c>
      <c r="W93" s="85">
        <v>7697.3</v>
      </c>
      <c r="X93" s="59">
        <v>1</v>
      </c>
      <c r="Y93">
        <f t="shared" si="16"/>
        <v>9</v>
      </c>
      <c r="Z93" s="67">
        <f t="shared" si="19"/>
        <v>1.1383675702855791</v>
      </c>
    </row>
    <row r="94" spans="2:26" x14ac:dyDescent="0.25">
      <c r="B94" s="74">
        <v>9</v>
      </c>
      <c r="C94" s="90">
        <v>14</v>
      </c>
      <c r="D94">
        <v>87</v>
      </c>
      <c r="E94" s="81">
        <v>280.67858352234725</v>
      </c>
      <c r="F94" s="81">
        <v>7.5</v>
      </c>
      <c r="G94" s="81">
        <v>19.392835116834323</v>
      </c>
      <c r="H94" s="81">
        <f t="shared" si="13"/>
        <v>300.07141863918156</v>
      </c>
      <c r="I94" s="81">
        <f t="shared" si="14"/>
        <v>295.2755905511811</v>
      </c>
      <c r="J94" s="81">
        <v>50</v>
      </c>
      <c r="K94" s="81">
        <v>10.16</v>
      </c>
      <c r="L94" s="81">
        <v>1</v>
      </c>
      <c r="M94" s="81">
        <v>25</v>
      </c>
      <c r="N94" s="82" t="s">
        <v>216</v>
      </c>
      <c r="O94" s="83">
        <f t="shared" si="17"/>
        <v>14.473313563043643</v>
      </c>
      <c r="P94" s="84">
        <f t="shared" si="18"/>
        <v>6.4627398386625692E-2</v>
      </c>
      <c r="Q94" s="84">
        <f t="shared" si="15"/>
        <v>0.93537260161337432</v>
      </c>
      <c r="R94" s="86">
        <v>1.4</v>
      </c>
      <c r="S94" s="85">
        <v>6765.2</v>
      </c>
      <c r="T94" s="86">
        <v>2.33</v>
      </c>
      <c r="U94" s="85">
        <v>1108.8</v>
      </c>
      <c r="V94" s="86">
        <v>5.97</v>
      </c>
      <c r="W94" s="85">
        <v>7699.5</v>
      </c>
      <c r="X94" s="59">
        <v>1</v>
      </c>
      <c r="Y94">
        <f t="shared" si="16"/>
        <v>9</v>
      </c>
      <c r="Z94" s="67">
        <f t="shared" si="19"/>
        <v>1.1381038254597056</v>
      </c>
    </row>
    <row r="95" spans="2:26" x14ac:dyDescent="0.25">
      <c r="B95" s="74">
        <v>9</v>
      </c>
      <c r="C95" s="90">
        <v>15</v>
      </c>
      <c r="D95">
        <v>87</v>
      </c>
      <c r="E95" s="81">
        <v>280.67858352234725</v>
      </c>
      <c r="F95" s="81">
        <v>7.5</v>
      </c>
      <c r="G95" s="81">
        <v>19.392835116834323</v>
      </c>
      <c r="H95" s="81">
        <f t="shared" si="13"/>
        <v>300.07141863918156</v>
      </c>
      <c r="I95" s="81">
        <f t="shared" si="14"/>
        <v>295.2755905511811</v>
      </c>
      <c r="J95" s="81">
        <v>50</v>
      </c>
      <c r="K95" s="81">
        <v>10.16</v>
      </c>
      <c r="L95" s="81">
        <v>1</v>
      </c>
      <c r="M95" s="81">
        <v>25</v>
      </c>
      <c r="N95" s="82" t="s">
        <v>216</v>
      </c>
      <c r="O95" s="83">
        <f t="shared" si="17"/>
        <v>14.473313563043643</v>
      </c>
      <c r="P95" s="84">
        <f t="shared" si="18"/>
        <v>6.4627398386625692E-2</v>
      </c>
      <c r="Q95" s="84">
        <f t="shared" si="15"/>
        <v>0.93537260161337432</v>
      </c>
      <c r="R95" s="86">
        <v>1.4</v>
      </c>
      <c r="S95" s="85">
        <v>6759</v>
      </c>
      <c r="T95" s="86">
        <v>2.33</v>
      </c>
      <c r="U95" s="85">
        <v>1107</v>
      </c>
      <c r="V95" s="86">
        <v>5.97</v>
      </c>
      <c r="W95" s="85">
        <v>7685.8</v>
      </c>
      <c r="X95" s="59">
        <v>1</v>
      </c>
      <c r="Y95">
        <f t="shared" si="16"/>
        <v>9</v>
      </c>
      <c r="Z95" s="67">
        <f t="shared" si="19"/>
        <v>1.1371208758692115</v>
      </c>
    </row>
    <row r="96" spans="2:26" x14ac:dyDescent="0.25">
      <c r="B96" s="74">
        <v>10</v>
      </c>
      <c r="C96" s="90">
        <v>1</v>
      </c>
      <c r="D96">
        <v>95</v>
      </c>
      <c r="E96" s="81">
        <v>306.38592195176705</v>
      </c>
      <c r="F96" s="81">
        <v>2.5</v>
      </c>
      <c r="G96" s="81">
        <v>6.5163257277916946</v>
      </c>
      <c r="H96" s="81">
        <f t="shared" si="13"/>
        <v>312.90224767955874</v>
      </c>
      <c r="I96" s="81">
        <f t="shared" si="14"/>
        <v>309.27835051546396</v>
      </c>
      <c r="J96" s="81">
        <v>50</v>
      </c>
      <c r="K96" s="81">
        <v>9.6999999999999993</v>
      </c>
      <c r="L96" s="81">
        <v>1</v>
      </c>
      <c r="M96" s="81">
        <v>25</v>
      </c>
      <c r="N96" s="82" t="s">
        <v>216</v>
      </c>
      <c r="O96" s="83">
        <f t="shared" si="17"/>
        <v>47.018202396643787</v>
      </c>
      <c r="P96" s="84">
        <f t="shared" si="18"/>
        <v>2.0825435982374352E-2</v>
      </c>
      <c r="Q96" s="84">
        <f t="shared" si="15"/>
        <v>0.97917456401762559</v>
      </c>
      <c r="R96" s="86"/>
      <c r="S96" s="85"/>
      <c r="T96" s="86"/>
      <c r="U96" s="85"/>
      <c r="V96" s="86"/>
      <c r="W96" s="85"/>
      <c r="X96" s="59">
        <v>1</v>
      </c>
      <c r="Y96">
        <f t="shared" si="16"/>
        <v>10</v>
      </c>
      <c r="Z96" s="67" t="e">
        <f t="shared" si="19"/>
        <v>#DIV/0!</v>
      </c>
    </row>
    <row r="97" spans="2:26" x14ac:dyDescent="0.25">
      <c r="B97" s="74">
        <v>11</v>
      </c>
      <c r="C97" s="90">
        <v>1</v>
      </c>
      <c r="D97">
        <v>29</v>
      </c>
      <c r="E97" s="81">
        <v>94.300379909053987</v>
      </c>
      <c r="F97" s="81">
        <v>2.5</v>
      </c>
      <c r="G97" s="81">
        <v>6.5163257277916946</v>
      </c>
      <c r="H97" s="81">
        <f t="shared" si="13"/>
        <v>100.81670563684568</v>
      </c>
      <c r="I97" s="81">
        <f>60*J97/K97</f>
        <v>99.667774086378728</v>
      </c>
      <c r="J97" s="81">
        <v>50</v>
      </c>
      <c r="K97" s="81">
        <v>30.1</v>
      </c>
      <c r="L97" s="81">
        <v>5</v>
      </c>
      <c r="M97" s="81">
        <v>25</v>
      </c>
      <c r="N97" s="82" t="s">
        <v>216</v>
      </c>
      <c r="O97" s="83">
        <f t="shared" si="17"/>
        <v>14.471403648051103</v>
      </c>
      <c r="P97" s="84">
        <f t="shared" si="18"/>
        <v>6.4635376514526374E-2</v>
      </c>
      <c r="Q97" s="84">
        <f t="shared" si="15"/>
        <v>0.93536462348547367</v>
      </c>
      <c r="R97" s="86">
        <v>1.4</v>
      </c>
      <c r="S97" s="85">
        <v>5210</v>
      </c>
      <c r="T97" s="86">
        <v>2.33</v>
      </c>
      <c r="U97" s="85">
        <v>1151</v>
      </c>
      <c r="V97" s="86">
        <v>5.97</v>
      </c>
      <c r="W97" s="85">
        <v>7450</v>
      </c>
      <c r="X97" s="59">
        <v>1</v>
      </c>
      <c r="Y97">
        <f t="shared" si="16"/>
        <v>11</v>
      </c>
      <c r="Z97" s="67">
        <f t="shared" si="19"/>
        <v>1.4299424184261036</v>
      </c>
    </row>
    <row r="98" spans="2:26" x14ac:dyDescent="0.25">
      <c r="B98" s="74">
        <v>12</v>
      </c>
      <c r="C98" s="90">
        <v>1</v>
      </c>
      <c r="D98">
        <v>50.1</v>
      </c>
      <c r="E98" s="91">
        <v>561.19307994632959</v>
      </c>
      <c r="F98" s="81">
        <v>15</v>
      </c>
      <c r="G98" s="81">
        <v>38.707599200398263</v>
      </c>
      <c r="H98" s="81">
        <f t="shared" si="13"/>
        <v>599.90067914672784</v>
      </c>
      <c r="I98" s="81">
        <f t="shared" ref="I98:I100" si="20">60*J98/K98</f>
        <v>602.40963855421683</v>
      </c>
      <c r="J98" s="81">
        <v>50</v>
      </c>
      <c r="K98" s="81">
        <v>4.9800000000000004</v>
      </c>
      <c r="L98" s="81">
        <v>1</v>
      </c>
      <c r="M98" s="81">
        <v>25</v>
      </c>
      <c r="N98" s="82" t="s">
        <v>216</v>
      </c>
      <c r="O98" s="83">
        <f t="shared" si="17"/>
        <v>14.498266271718435</v>
      </c>
      <c r="P98" s="84">
        <f t="shared" si="18"/>
        <v>6.4523346190329775E-2</v>
      </c>
      <c r="Q98" s="84">
        <f t="shared" si="15"/>
        <v>0.93547665380967027</v>
      </c>
      <c r="R98" s="86">
        <v>1.4</v>
      </c>
      <c r="S98" s="85">
        <v>7315</v>
      </c>
      <c r="T98" s="86">
        <v>2.33</v>
      </c>
      <c r="U98" s="85">
        <v>1178</v>
      </c>
      <c r="V98" s="86">
        <v>5.97</v>
      </c>
      <c r="W98" s="85">
        <v>7464</v>
      </c>
      <c r="X98" s="59">
        <v>1</v>
      </c>
      <c r="Y98">
        <f t="shared" si="16"/>
        <v>12</v>
      </c>
      <c r="Z98" s="67">
        <f t="shared" si="19"/>
        <v>1.0203691045796308</v>
      </c>
    </row>
    <row r="99" spans="2:26" x14ac:dyDescent="0.25">
      <c r="B99" s="74">
        <v>13</v>
      </c>
      <c r="C99" s="90">
        <v>1</v>
      </c>
      <c r="D99">
        <v>38</v>
      </c>
      <c r="E99" s="91">
        <v>422.38600062218023</v>
      </c>
      <c r="F99" s="81">
        <v>11.75</v>
      </c>
      <c r="G99" s="81">
        <v>30.337868097520559</v>
      </c>
      <c r="H99" s="81">
        <f t="shared" ref="H99:H100" si="21">G99+E99</f>
        <v>452.72386871970082</v>
      </c>
      <c r="I99" s="81">
        <f t="shared" si="20"/>
        <v>454.54545454545456</v>
      </c>
      <c r="J99" s="81">
        <v>50</v>
      </c>
      <c r="K99" s="81">
        <v>6.6</v>
      </c>
      <c r="L99" s="81">
        <v>1</v>
      </c>
      <c r="M99" s="81">
        <v>25</v>
      </c>
      <c r="N99" s="82" t="s">
        <v>216</v>
      </c>
      <c r="O99" s="83">
        <f t="shared" si="17"/>
        <v>13.922731790659371</v>
      </c>
      <c r="P99" s="84">
        <f t="shared" si="18"/>
        <v>6.7011859090433612E-2</v>
      </c>
      <c r="Q99" s="84">
        <f t="shared" si="15"/>
        <v>0.93298814090956628</v>
      </c>
      <c r="R99" s="86">
        <v>1.4</v>
      </c>
      <c r="S99" s="85">
        <v>7050</v>
      </c>
      <c r="T99" s="86"/>
      <c r="U99" s="85"/>
      <c r="V99" s="86"/>
      <c r="W99" s="85"/>
      <c r="X99" s="59">
        <v>1</v>
      </c>
      <c r="Y99">
        <f t="shared" si="16"/>
        <v>13</v>
      </c>
      <c r="Z99" s="67">
        <f t="shared" si="19"/>
        <v>0</v>
      </c>
    </row>
    <row r="100" spans="2:26" x14ac:dyDescent="0.25">
      <c r="B100" s="74">
        <v>14</v>
      </c>
      <c r="C100" s="90">
        <v>1</v>
      </c>
      <c r="D100">
        <v>24.5</v>
      </c>
      <c r="E100" s="81">
        <v>79.840002042505361</v>
      </c>
      <c r="F100" s="81">
        <v>8.5</v>
      </c>
      <c r="G100" s="81">
        <v>21.968136994642851</v>
      </c>
      <c r="H100" s="81">
        <f t="shared" si="21"/>
        <v>101.80813903714821</v>
      </c>
      <c r="I100" s="81">
        <f t="shared" si="20"/>
        <v>99.337748344370866</v>
      </c>
      <c r="J100" s="81">
        <v>50</v>
      </c>
      <c r="K100" s="81">
        <v>30.2</v>
      </c>
      <c r="L100" s="81">
        <v>1</v>
      </c>
      <c r="M100" s="81">
        <v>25</v>
      </c>
      <c r="N100" s="82" t="s">
        <v>216</v>
      </c>
      <c r="O100" s="83">
        <f t="shared" si="17"/>
        <v>3.6343547048152121</v>
      </c>
      <c r="P100" s="84">
        <f t="shared" si="18"/>
        <v>0.21577977166076101</v>
      </c>
      <c r="Q100" s="84">
        <f t="shared" si="15"/>
        <v>0.78422022833923899</v>
      </c>
      <c r="R100" s="86">
        <v>1.4</v>
      </c>
      <c r="S100" s="85">
        <v>21536</v>
      </c>
      <c r="T100" s="86"/>
      <c r="U100" s="85"/>
      <c r="V100" s="86"/>
      <c r="W100" s="85"/>
      <c r="X100" s="59">
        <v>1</v>
      </c>
      <c r="Y100">
        <f t="shared" si="16"/>
        <v>14</v>
      </c>
      <c r="Z100" s="67">
        <f t="shared" si="19"/>
        <v>0</v>
      </c>
    </row>
    <row r="101" spans="2:26" x14ac:dyDescent="0.25">
      <c r="B101" s="74"/>
      <c r="E101" s="81"/>
      <c r="F101" s="81"/>
      <c r="G101" s="81"/>
      <c r="H101" s="81"/>
      <c r="I101" s="81"/>
      <c r="J101" s="81"/>
      <c r="K101" s="81"/>
      <c r="L101" s="81"/>
      <c r="M101" s="81"/>
      <c r="N101" s="82"/>
      <c r="O101" s="83"/>
      <c r="P101" s="84"/>
      <c r="Q101" s="84"/>
      <c r="R101" s="86"/>
      <c r="S101" s="85"/>
      <c r="T101" s="86"/>
      <c r="U101" s="85"/>
      <c r="V101" s="86"/>
      <c r="W101" s="85"/>
      <c r="X101" s="59"/>
      <c r="Z101" s="67"/>
    </row>
    <row r="102" spans="2:26" x14ac:dyDescent="0.25">
      <c r="B102" s="74"/>
      <c r="E102" s="81"/>
      <c r="F102" s="81"/>
      <c r="G102" s="81"/>
      <c r="H102" s="81"/>
      <c r="I102" s="81"/>
      <c r="J102" s="81"/>
      <c r="K102" s="81"/>
      <c r="L102" s="81"/>
      <c r="M102" s="81"/>
      <c r="N102" s="82"/>
      <c r="O102" s="83"/>
      <c r="P102" s="84"/>
      <c r="Q102" s="84"/>
      <c r="R102" s="86"/>
      <c r="S102" s="85"/>
      <c r="T102" s="86"/>
      <c r="U102" s="85"/>
      <c r="V102" s="86"/>
      <c r="W102" s="85"/>
      <c r="X102" s="59"/>
      <c r="Z102" s="67"/>
    </row>
    <row r="103" spans="2:26" x14ac:dyDescent="0.25">
      <c r="B103" s="74"/>
      <c r="E103" s="81"/>
      <c r="F103" s="81"/>
      <c r="G103" s="81"/>
      <c r="H103" s="81"/>
      <c r="I103" s="81"/>
      <c r="J103" s="81"/>
      <c r="K103" s="81"/>
      <c r="L103" s="81"/>
      <c r="M103" s="81"/>
      <c r="N103" s="82"/>
      <c r="O103" s="83"/>
      <c r="P103" s="84"/>
      <c r="Q103" s="84"/>
      <c r="R103" s="86"/>
      <c r="S103" s="85"/>
      <c r="T103" s="86"/>
      <c r="U103" s="85"/>
      <c r="V103" s="86"/>
      <c r="W103" s="85"/>
      <c r="X103" s="59"/>
      <c r="Z103" s="67"/>
    </row>
    <row r="104" spans="2:26" x14ac:dyDescent="0.25">
      <c r="B104" s="74"/>
      <c r="E104" s="81"/>
      <c r="F104" s="81"/>
      <c r="G104" s="81"/>
      <c r="H104" s="81"/>
      <c r="I104" s="81"/>
      <c r="J104" s="81"/>
      <c r="K104" s="81"/>
      <c r="L104" s="81"/>
      <c r="M104" s="81"/>
      <c r="N104" s="82"/>
      <c r="O104" s="83"/>
      <c r="P104" s="84"/>
      <c r="Q104" s="84"/>
      <c r="R104" s="86"/>
      <c r="S104" s="85"/>
      <c r="T104" s="86"/>
      <c r="U104" s="85"/>
      <c r="V104" s="86"/>
      <c r="W104" s="85"/>
      <c r="X104" s="59"/>
      <c r="Z104" s="67"/>
    </row>
    <row r="105" spans="2:26" x14ac:dyDescent="0.25">
      <c r="B105" s="74"/>
      <c r="E105" s="81"/>
      <c r="F105" s="81"/>
      <c r="G105" s="81"/>
      <c r="H105" s="81"/>
      <c r="I105" s="81"/>
      <c r="J105" s="81"/>
      <c r="K105" s="81"/>
      <c r="L105" s="81"/>
      <c r="M105" s="81"/>
      <c r="N105" s="82"/>
      <c r="O105" s="83"/>
      <c r="P105" s="84"/>
      <c r="Q105" s="84"/>
      <c r="R105" s="86"/>
      <c r="S105" s="85"/>
      <c r="T105" s="86"/>
      <c r="U105" s="85"/>
      <c r="V105" s="86"/>
      <c r="W105" s="85"/>
      <c r="X105" s="59"/>
      <c r="Z105" s="67"/>
    </row>
    <row r="106" spans="2:26" x14ac:dyDescent="0.25">
      <c r="B106" s="74"/>
      <c r="E106" s="81"/>
      <c r="F106" s="81"/>
      <c r="G106" s="81"/>
      <c r="H106" s="81"/>
      <c r="I106" s="81"/>
      <c r="J106" s="81"/>
      <c r="K106" s="81"/>
      <c r="L106" s="81"/>
      <c r="M106" s="81"/>
      <c r="N106" s="82"/>
      <c r="O106" s="83"/>
      <c r="P106" s="84"/>
      <c r="Q106" s="84"/>
      <c r="R106" s="86"/>
      <c r="S106" s="85"/>
      <c r="T106" s="86"/>
      <c r="U106" s="85"/>
      <c r="V106" s="86"/>
      <c r="W106" s="85"/>
      <c r="X106" s="59"/>
      <c r="Z106" s="67"/>
    </row>
    <row r="107" spans="2:26" x14ac:dyDescent="0.25">
      <c r="B107" s="74"/>
      <c r="E107" s="81"/>
      <c r="F107" s="81"/>
      <c r="G107" s="81"/>
      <c r="H107" s="81"/>
      <c r="I107" s="81"/>
      <c r="J107" s="81"/>
      <c r="K107" s="81"/>
      <c r="L107" s="81"/>
      <c r="M107" s="81"/>
      <c r="N107" s="82"/>
      <c r="O107" s="83"/>
      <c r="P107" s="84"/>
      <c r="Q107" s="84"/>
      <c r="R107" s="86"/>
      <c r="S107" s="85"/>
      <c r="T107" s="86"/>
      <c r="U107" s="85"/>
      <c r="V107" s="86"/>
      <c r="W107" s="85"/>
      <c r="X107" s="59"/>
      <c r="Z107" s="67"/>
    </row>
    <row r="108" spans="2:26" x14ac:dyDescent="0.25">
      <c r="B108" s="74"/>
      <c r="E108" s="81"/>
      <c r="F108" s="81"/>
      <c r="G108" s="81"/>
      <c r="H108" s="81"/>
      <c r="I108" s="81"/>
      <c r="J108" s="81"/>
      <c r="K108" s="81"/>
      <c r="L108" s="81"/>
      <c r="M108" s="81"/>
      <c r="N108" s="82"/>
      <c r="O108" s="83"/>
      <c r="P108" s="84"/>
      <c r="Q108" s="84"/>
      <c r="R108" s="86"/>
      <c r="S108" s="85"/>
      <c r="T108" s="86"/>
      <c r="U108" s="85"/>
      <c r="V108" s="86"/>
      <c r="W108" s="85"/>
      <c r="X108" s="59"/>
      <c r="Z108" s="67"/>
    </row>
    <row r="109" spans="2:26" x14ac:dyDescent="0.25">
      <c r="B109" s="74"/>
      <c r="E109" s="81"/>
      <c r="F109" s="81"/>
      <c r="G109" s="81"/>
      <c r="H109" s="81"/>
      <c r="I109" s="81"/>
      <c r="J109" s="81"/>
      <c r="K109" s="81"/>
      <c r="L109" s="81"/>
      <c r="M109" s="81"/>
      <c r="N109" s="82"/>
      <c r="O109" s="83"/>
      <c r="P109" s="84"/>
      <c r="Q109" s="84"/>
      <c r="R109" s="86"/>
      <c r="S109" s="85"/>
      <c r="T109" s="86"/>
      <c r="U109" s="85"/>
      <c r="V109" s="86"/>
      <c r="W109" s="85"/>
      <c r="X109" s="59"/>
      <c r="Z109" s="67"/>
    </row>
    <row r="110" spans="2:26" x14ac:dyDescent="0.25">
      <c r="B110" s="74"/>
      <c r="E110" s="81"/>
      <c r="F110" s="81"/>
      <c r="G110" s="81"/>
      <c r="H110" s="81"/>
      <c r="I110" s="81"/>
      <c r="J110" s="81"/>
      <c r="K110" s="81"/>
      <c r="L110" s="81"/>
      <c r="M110" s="81"/>
      <c r="N110" s="82"/>
      <c r="O110" s="83"/>
      <c r="P110" s="84"/>
      <c r="Q110" s="84"/>
      <c r="R110" s="86"/>
      <c r="S110" s="85"/>
      <c r="T110" s="86"/>
      <c r="U110" s="85"/>
      <c r="V110" s="86"/>
      <c r="W110" s="85"/>
      <c r="X110" s="59"/>
      <c r="Z110" s="67"/>
    </row>
    <row r="111" spans="2:26" x14ac:dyDescent="0.25">
      <c r="B111" s="74" t="s">
        <v>175</v>
      </c>
      <c r="O111" s="48"/>
      <c r="P111" s="67"/>
      <c r="Q111" s="67"/>
      <c r="R111" s="48"/>
      <c r="T111" s="48"/>
      <c r="V111" s="48"/>
    </row>
    <row r="112" spans="2:26" x14ac:dyDescent="0.25">
      <c r="B112" s="74">
        <v>14</v>
      </c>
      <c r="D112" s="67">
        <f t="shared" ref="D112:W112" ca="1" si="22">AVERAGEIF($Y$5:$Y$102,$B112,D$5:D$101)</f>
        <v>24.5</v>
      </c>
      <c r="E112" s="67">
        <f t="shared" ca="1" si="22"/>
        <v>79.840002042505361</v>
      </c>
      <c r="F112" s="67">
        <f t="shared" ca="1" si="22"/>
        <v>8.5</v>
      </c>
      <c r="G112" s="67">
        <f t="shared" ca="1" si="22"/>
        <v>21.968136994642851</v>
      </c>
      <c r="H112" s="67">
        <f t="shared" ca="1" si="22"/>
        <v>101.80813903714821</v>
      </c>
      <c r="I112" s="67">
        <f t="shared" ca="1" si="22"/>
        <v>99.337748344370866</v>
      </c>
      <c r="J112" s="67">
        <f t="shared" ca="1" si="22"/>
        <v>50</v>
      </c>
      <c r="K112" s="67">
        <f t="shared" ca="1" si="22"/>
        <v>30.2</v>
      </c>
      <c r="L112" s="67">
        <f t="shared" ca="1" si="22"/>
        <v>1</v>
      </c>
      <c r="M112" s="67">
        <f t="shared" ca="1" si="22"/>
        <v>25</v>
      </c>
      <c r="N112" s="67" t="e">
        <f t="shared" ca="1" si="22"/>
        <v>#DIV/0!</v>
      </c>
      <c r="O112" s="67">
        <f t="shared" ca="1" si="22"/>
        <v>3.6343547048152121</v>
      </c>
      <c r="P112" s="67">
        <f ca="1">AVERAGEIF($Y$5:$Y$102,$B112,P$5:P$101)</f>
        <v>0.21577977166076101</v>
      </c>
      <c r="Q112" s="67">
        <f t="shared" ca="1" si="22"/>
        <v>0.78422022833923899</v>
      </c>
      <c r="R112" s="67">
        <f t="shared" ca="1" si="22"/>
        <v>1.4</v>
      </c>
      <c r="S112" s="67">
        <f t="shared" ca="1" si="22"/>
        <v>21536</v>
      </c>
      <c r="T112" s="67" t="e">
        <f t="shared" ca="1" si="22"/>
        <v>#DIV/0!</v>
      </c>
      <c r="U112" s="67" t="e">
        <f t="shared" ca="1" si="22"/>
        <v>#DIV/0!</v>
      </c>
      <c r="V112" s="67" t="e">
        <f t="shared" ca="1" si="22"/>
        <v>#DIV/0!</v>
      </c>
      <c r="W112" s="67" t="e">
        <f t="shared" ca="1" si="22"/>
        <v>#DIV/0!</v>
      </c>
      <c r="X112" s="59"/>
      <c r="Y112" s="59"/>
      <c r="Z112" s="67" t="e">
        <f t="shared" ref="Z112:Z124" si="23">AVERAGEIF($Y$5:$Y$97,$B112,Z$5:Z$97)</f>
        <v>#DIV/0!</v>
      </c>
    </row>
    <row r="113" spans="2:26" x14ac:dyDescent="0.25">
      <c r="B113" s="74">
        <v>1</v>
      </c>
      <c r="D113" s="53">
        <f t="shared" ref="D113:M127" si="24">AVERAGEIF($Y$5:$Y$97,$B113,D$5:D$97)</f>
        <v>22</v>
      </c>
      <c r="E113" s="53">
        <f t="shared" si="24"/>
        <v>71.806458783311683</v>
      </c>
      <c r="F113" s="53">
        <f t="shared" si="24"/>
        <v>11</v>
      </c>
      <c r="G113" s="53">
        <f t="shared" si="24"/>
        <v>28.406391689164163</v>
      </c>
      <c r="H113" s="59">
        <f t="shared" si="24"/>
        <v>100.21285047247585</v>
      </c>
      <c r="I113" s="59">
        <f t="shared" si="24"/>
        <v>99.866844207723034</v>
      </c>
      <c r="J113" s="59">
        <f t="shared" si="24"/>
        <v>50</v>
      </c>
      <c r="K113" s="59">
        <f t="shared" si="24"/>
        <v>30.040000000000003</v>
      </c>
      <c r="L113" s="59">
        <f t="shared" si="24"/>
        <v>1</v>
      </c>
      <c r="M113" s="59">
        <f t="shared" si="24"/>
        <v>25</v>
      </c>
      <c r="N113" s="92" t="s">
        <v>216</v>
      </c>
      <c r="O113" s="48">
        <f t="shared" ref="O113:W127" si="25">AVERAGEIF($Y$5:$Y$97,$B113,O$5:O$97)</f>
        <v>2.5278275244899482</v>
      </c>
      <c r="P113" s="67">
        <f t="shared" si="25"/>
        <v>0.28346056972968925</v>
      </c>
      <c r="Q113" s="67">
        <f t="shared" si="25"/>
        <v>0.71653943027031064</v>
      </c>
      <c r="R113" s="67">
        <f t="shared" si="25"/>
        <v>1.3999999999999997</v>
      </c>
      <c r="S113" s="59">
        <f t="shared" si="25"/>
        <v>28298.333333333332</v>
      </c>
      <c r="T113" s="59">
        <f t="shared" si="25"/>
        <v>2.3199999999999998</v>
      </c>
      <c r="U113" s="59">
        <f t="shared" si="25"/>
        <v>751.16666666666663</v>
      </c>
      <c r="V113" s="59">
        <f t="shared" si="25"/>
        <v>5.6566666666666663</v>
      </c>
      <c r="W113" s="59">
        <f t="shared" si="25"/>
        <v>33083.666666666664</v>
      </c>
      <c r="X113" s="59"/>
      <c r="Y113" s="59"/>
      <c r="Z113" s="67">
        <f>AVERAGEIF($Y$5:$Y$97,$B113,Z$5:Z$97)</f>
        <v>1.169109230079143</v>
      </c>
    </row>
    <row r="114" spans="2:26" x14ac:dyDescent="0.25">
      <c r="B114" s="74">
        <v>2</v>
      </c>
      <c r="D114" s="53">
        <f t="shared" si="24"/>
        <v>27</v>
      </c>
      <c r="E114" s="53">
        <f t="shared" si="24"/>
        <v>87.873545301699025</v>
      </c>
      <c r="F114" s="53">
        <f t="shared" si="24"/>
        <v>5</v>
      </c>
      <c r="G114" s="53">
        <f t="shared" si="24"/>
        <v>12.954580422313011</v>
      </c>
      <c r="H114" s="59">
        <f t="shared" si="24"/>
        <v>100.82812572401204</v>
      </c>
      <c r="I114" s="59">
        <f t="shared" si="24"/>
        <v>100.3344481605351</v>
      </c>
      <c r="J114" s="59">
        <f t="shared" si="24"/>
        <v>50</v>
      </c>
      <c r="K114" s="59">
        <f t="shared" si="24"/>
        <v>29.900000000000002</v>
      </c>
      <c r="L114" s="59">
        <f t="shared" si="24"/>
        <v>1</v>
      </c>
      <c r="M114" s="59">
        <f t="shared" si="24"/>
        <v>25</v>
      </c>
      <c r="N114" s="92" t="s">
        <v>216</v>
      </c>
      <c r="O114" s="48">
        <f t="shared" si="25"/>
        <v>6.7832027311625902</v>
      </c>
      <c r="P114" s="67">
        <f t="shared" si="25"/>
        <v>0.12848181327670852</v>
      </c>
      <c r="Q114" s="67">
        <f t="shared" si="25"/>
        <v>0.87151818672329129</v>
      </c>
      <c r="R114" s="67">
        <f t="shared" si="25"/>
        <v>1.4000000000000001</v>
      </c>
      <c r="S114" s="59">
        <f t="shared" si="25"/>
        <v>12684.085714285715</v>
      </c>
      <c r="T114" s="59">
        <f t="shared" si="25"/>
        <v>2.3371428571428572</v>
      </c>
      <c r="U114" s="59">
        <f t="shared" si="25"/>
        <v>988.15714285714296</v>
      </c>
      <c r="V114" s="59">
        <f t="shared" si="25"/>
        <v>5.9067142857142869</v>
      </c>
      <c r="W114" s="59">
        <f t="shared" si="25"/>
        <v>15073.342857142858</v>
      </c>
      <c r="X114" s="59"/>
      <c r="Y114" s="59"/>
      <c r="Z114" s="67">
        <f t="shared" si="23"/>
        <v>1.1883691351510453</v>
      </c>
    </row>
    <row r="115" spans="2:26" x14ac:dyDescent="0.25">
      <c r="B115" s="74">
        <v>3</v>
      </c>
      <c r="D115" s="53">
        <f t="shared" si="24"/>
        <v>29</v>
      </c>
      <c r="E115" s="53">
        <f t="shared" si="24"/>
        <v>94.300379909053973</v>
      </c>
      <c r="F115" s="53">
        <f t="shared" si="24"/>
        <v>2.5</v>
      </c>
      <c r="G115" s="53">
        <f t="shared" si="24"/>
        <v>6.5163257277916946</v>
      </c>
      <c r="H115" s="59">
        <f t="shared" si="24"/>
        <v>100.81670563684567</v>
      </c>
      <c r="I115" s="59">
        <f t="shared" si="24"/>
        <v>100</v>
      </c>
      <c r="J115" s="59">
        <f t="shared" si="24"/>
        <v>50</v>
      </c>
      <c r="K115" s="59">
        <f t="shared" si="24"/>
        <v>30</v>
      </c>
      <c r="L115" s="59">
        <f t="shared" si="24"/>
        <v>1</v>
      </c>
      <c r="M115" s="59">
        <f t="shared" si="24"/>
        <v>25</v>
      </c>
      <c r="N115" s="92" t="s">
        <v>216</v>
      </c>
      <c r="O115" s="48">
        <f t="shared" si="25"/>
        <v>14.471403648051103</v>
      </c>
      <c r="P115" s="67">
        <f t="shared" si="25"/>
        <v>6.4635376514526374E-2</v>
      </c>
      <c r="Q115" s="67">
        <f t="shared" si="25"/>
        <v>0.93536462348547367</v>
      </c>
      <c r="R115" s="67">
        <f t="shared" si="25"/>
        <v>1.4000000000000001</v>
      </c>
      <c r="S115" s="59">
        <f t="shared" si="25"/>
        <v>6399.8833333333341</v>
      </c>
      <c r="T115" s="59">
        <f t="shared" si="25"/>
        <v>2.3333333333333335</v>
      </c>
      <c r="U115" s="59">
        <f t="shared" si="25"/>
        <v>1089.8833333333334</v>
      </c>
      <c r="V115" s="59">
        <f t="shared" si="25"/>
        <v>5.9914999999999994</v>
      </c>
      <c r="W115" s="59">
        <f t="shared" si="25"/>
        <v>7585.9666666666662</v>
      </c>
      <c r="X115" s="59"/>
      <c r="Y115" s="59"/>
      <c r="Z115" s="67">
        <f t="shared" si="23"/>
        <v>1.1853359803593249</v>
      </c>
    </row>
    <row r="116" spans="2:26" x14ac:dyDescent="0.25">
      <c r="B116" s="74">
        <v>4</v>
      </c>
      <c r="D116" s="53">
        <f t="shared" si="24"/>
        <v>58</v>
      </c>
      <c r="E116" s="53">
        <f t="shared" si="24"/>
        <v>187.48948171570063</v>
      </c>
      <c r="F116" s="53">
        <f t="shared" si="24"/>
        <v>5</v>
      </c>
      <c r="G116" s="53">
        <f t="shared" si="24"/>
        <v>12.954580422313009</v>
      </c>
      <c r="H116" s="59">
        <f t="shared" si="24"/>
        <v>200.44406213801361</v>
      </c>
      <c r="I116" s="59">
        <f t="shared" si="24"/>
        <v>201.34228187919462</v>
      </c>
      <c r="J116" s="59">
        <f t="shared" si="24"/>
        <v>50</v>
      </c>
      <c r="K116" s="59">
        <f t="shared" si="24"/>
        <v>14.9</v>
      </c>
      <c r="L116" s="59">
        <f t="shared" si="24"/>
        <v>1</v>
      </c>
      <c r="M116" s="59">
        <f t="shared" si="24"/>
        <v>25</v>
      </c>
      <c r="N116" s="92" t="s">
        <v>216</v>
      </c>
      <c r="O116" s="48">
        <f t="shared" si="25"/>
        <v>14.472833206760457</v>
      </c>
      <c r="P116" s="67">
        <f t="shared" si="25"/>
        <v>6.462940475329855E-2</v>
      </c>
      <c r="Q116" s="67">
        <f t="shared" si="25"/>
        <v>0.93537059524670152</v>
      </c>
      <c r="R116" s="67">
        <f t="shared" si="25"/>
        <v>1.4000000000000001</v>
      </c>
      <c r="S116" s="59">
        <f t="shared" si="25"/>
        <v>6604.4666666666672</v>
      </c>
      <c r="T116" s="59">
        <f t="shared" si="25"/>
        <v>2.3366666666666664</v>
      </c>
      <c r="U116" s="59">
        <f t="shared" si="25"/>
        <v>1093.55</v>
      </c>
      <c r="V116" s="59">
        <f t="shared" si="25"/>
        <v>5.9954999999999998</v>
      </c>
      <c r="W116" s="59">
        <f t="shared" si="25"/>
        <v>7676.1333333333341</v>
      </c>
      <c r="X116" s="59"/>
      <c r="Y116" s="59"/>
      <c r="Z116" s="67">
        <f t="shared" si="23"/>
        <v>1.1622639967845265</v>
      </c>
    </row>
    <row r="117" spans="2:26" x14ac:dyDescent="0.25">
      <c r="B117" s="74">
        <v>5</v>
      </c>
      <c r="D117" s="53">
        <f t="shared" si="24"/>
        <v>40.5</v>
      </c>
      <c r="E117" s="53">
        <f t="shared" si="24"/>
        <v>131.25467890134493</v>
      </c>
      <c r="F117" s="53">
        <f t="shared" si="24"/>
        <v>3.5</v>
      </c>
      <c r="G117" s="53">
        <f t="shared" si="24"/>
        <v>9.0916276056002214</v>
      </c>
      <c r="H117" s="59">
        <f t="shared" si="24"/>
        <v>140.34630650694513</v>
      </c>
      <c r="I117" s="59">
        <f t="shared" si="24"/>
        <v>140.8450704225352</v>
      </c>
      <c r="J117" s="59">
        <f t="shared" si="24"/>
        <v>50</v>
      </c>
      <c r="K117" s="59">
        <f t="shared" si="24"/>
        <v>21.3</v>
      </c>
      <c r="L117" s="59">
        <f t="shared" si="24"/>
        <v>1</v>
      </c>
      <c r="M117" s="59">
        <f t="shared" si="24"/>
        <v>25</v>
      </c>
      <c r="N117" s="92" t="s">
        <v>216</v>
      </c>
      <c r="O117" s="48">
        <f t="shared" si="25"/>
        <v>14.436873637509661</v>
      </c>
      <c r="P117" s="67">
        <f t="shared" si="25"/>
        <v>6.4779956322899845E-2</v>
      </c>
      <c r="Q117" s="67">
        <f t="shared" si="25"/>
        <v>0.9352200436771001</v>
      </c>
      <c r="R117" s="67">
        <f t="shared" si="25"/>
        <v>1.4000000000000001</v>
      </c>
      <c r="S117" s="59">
        <f t="shared" si="25"/>
        <v>6472.7222222222226</v>
      </c>
      <c r="T117" s="59">
        <f t="shared" si="25"/>
        <v>2.3444444444444446</v>
      </c>
      <c r="U117" s="59">
        <f t="shared" si="25"/>
        <v>1083.3777777777777</v>
      </c>
      <c r="V117" s="59">
        <f t="shared" si="25"/>
        <v>6.0099999999999989</v>
      </c>
      <c r="W117" s="59">
        <f t="shared" si="25"/>
        <v>7652.7444444444454</v>
      </c>
      <c r="X117" s="59"/>
      <c r="Y117" s="59"/>
      <c r="Z117" s="67">
        <f t="shared" si="23"/>
        <v>1.1823163287366145</v>
      </c>
    </row>
    <row r="118" spans="2:26" x14ac:dyDescent="0.25">
      <c r="B118" s="74">
        <v>9</v>
      </c>
      <c r="D118" s="53">
        <f t="shared" si="24"/>
        <v>87</v>
      </c>
      <c r="E118" s="53">
        <f t="shared" si="24"/>
        <v>280.67858352234725</v>
      </c>
      <c r="F118" s="53">
        <f t="shared" si="24"/>
        <v>7.5</v>
      </c>
      <c r="G118" s="53">
        <f t="shared" si="24"/>
        <v>19.392835116834323</v>
      </c>
      <c r="H118" s="59">
        <f t="shared" si="24"/>
        <v>300.07141863918156</v>
      </c>
      <c r="I118" s="59">
        <f t="shared" si="24"/>
        <v>295.27559055118115</v>
      </c>
      <c r="J118" s="59">
        <f t="shared" si="24"/>
        <v>50</v>
      </c>
      <c r="K118" s="59">
        <f t="shared" si="24"/>
        <v>10.159999999999998</v>
      </c>
      <c r="L118" s="59">
        <f t="shared" si="24"/>
        <v>1</v>
      </c>
      <c r="M118" s="59">
        <f t="shared" si="24"/>
        <v>25</v>
      </c>
      <c r="N118" s="92" t="s">
        <v>216</v>
      </c>
      <c r="O118" s="48">
        <f t="shared" si="25"/>
        <v>14.473313563043639</v>
      </c>
      <c r="P118" s="67">
        <f t="shared" si="25"/>
        <v>6.4627398386625692E-2</v>
      </c>
      <c r="Q118" s="67">
        <f t="shared" si="25"/>
        <v>0.93537260161337388</v>
      </c>
      <c r="R118" s="67">
        <f t="shared" si="25"/>
        <v>1.3999999999999997</v>
      </c>
      <c r="S118" s="59">
        <f t="shared" si="25"/>
        <v>6745.4066666666668</v>
      </c>
      <c r="T118" s="59">
        <f t="shared" si="25"/>
        <v>2.3299999999999996</v>
      </c>
      <c r="U118" s="59">
        <f t="shared" si="25"/>
        <v>1105.8599999999999</v>
      </c>
      <c r="V118" s="59">
        <f t="shared" si="25"/>
        <v>5.9635999999999996</v>
      </c>
      <c r="W118" s="59">
        <f t="shared" si="25"/>
        <v>7680.546666666668</v>
      </c>
      <c r="X118" s="59"/>
      <c r="Y118" s="59"/>
      <c r="Z118" s="67">
        <f t="shared" si="23"/>
        <v>1.1386368265532627</v>
      </c>
    </row>
    <row r="119" spans="2:26" x14ac:dyDescent="0.25">
      <c r="B119" s="74">
        <v>12</v>
      </c>
      <c r="D119" s="53">
        <f>AVERAGEIF($Y$5:$Y$100,$B119,D$5:D$100)</f>
        <v>50.1</v>
      </c>
      <c r="E119" s="53">
        <f t="shared" ref="E119:W120" si="26">AVERAGEIF($Y$5:$Y$100,$B119,E$5:E$100)</f>
        <v>561.19307994632959</v>
      </c>
      <c r="F119" s="53">
        <f t="shared" si="26"/>
        <v>15</v>
      </c>
      <c r="G119" s="53">
        <f t="shared" si="26"/>
        <v>38.707599200398263</v>
      </c>
      <c r="H119" s="53">
        <f t="shared" si="26"/>
        <v>599.90067914672784</v>
      </c>
      <c r="I119" s="53">
        <f t="shared" si="26"/>
        <v>602.40963855421683</v>
      </c>
      <c r="J119" s="53">
        <f t="shared" si="26"/>
        <v>50</v>
      </c>
      <c r="K119" s="53">
        <f t="shared" si="26"/>
        <v>4.9800000000000004</v>
      </c>
      <c r="L119" s="53">
        <f t="shared" si="26"/>
        <v>1</v>
      </c>
      <c r="M119" s="53">
        <f t="shared" si="26"/>
        <v>25</v>
      </c>
      <c r="N119" s="53" t="s">
        <v>216</v>
      </c>
      <c r="O119" s="48">
        <f t="shared" si="26"/>
        <v>14.498266271718435</v>
      </c>
      <c r="P119" s="53">
        <f t="shared" si="26"/>
        <v>6.4523346190329775E-2</v>
      </c>
      <c r="Q119" s="53">
        <f t="shared" si="26"/>
        <v>0.93547665380967027</v>
      </c>
      <c r="R119" s="53">
        <f t="shared" si="26"/>
        <v>1.4</v>
      </c>
      <c r="S119" s="53">
        <f t="shared" si="26"/>
        <v>7315</v>
      </c>
      <c r="T119" s="53">
        <f t="shared" si="26"/>
        <v>2.33</v>
      </c>
      <c r="U119" s="53">
        <f t="shared" si="26"/>
        <v>1178</v>
      </c>
      <c r="V119" s="53">
        <f t="shared" si="26"/>
        <v>5.97</v>
      </c>
      <c r="W119" s="53">
        <f t="shared" si="26"/>
        <v>7464</v>
      </c>
      <c r="X119" s="59"/>
      <c r="Y119" s="59"/>
      <c r="Z119" s="67"/>
    </row>
    <row r="120" spans="2:26" x14ac:dyDescent="0.25">
      <c r="B120" s="74">
        <v>13</v>
      </c>
      <c r="D120" s="53">
        <f>AVERAGEIF($Y$5:$Y$100,$B120,D$5:D$100)</f>
        <v>38</v>
      </c>
      <c r="E120" s="53">
        <f t="shared" si="26"/>
        <v>422.38600062218023</v>
      </c>
      <c r="F120" s="53">
        <f t="shared" si="26"/>
        <v>11.75</v>
      </c>
      <c r="G120" s="53">
        <f t="shared" si="26"/>
        <v>30.337868097520559</v>
      </c>
      <c r="H120" s="53">
        <f t="shared" si="26"/>
        <v>452.72386871970082</v>
      </c>
      <c r="I120" s="53">
        <f t="shared" si="26"/>
        <v>454.54545454545456</v>
      </c>
      <c r="J120" s="53">
        <f t="shared" si="26"/>
        <v>50</v>
      </c>
      <c r="K120" s="53">
        <f t="shared" si="26"/>
        <v>6.6</v>
      </c>
      <c r="L120" s="53">
        <f t="shared" si="26"/>
        <v>1</v>
      </c>
      <c r="M120" s="53">
        <f t="shared" si="26"/>
        <v>25</v>
      </c>
      <c r="N120" s="53" t="s">
        <v>216</v>
      </c>
      <c r="O120" s="48">
        <f t="shared" si="26"/>
        <v>13.922731790659371</v>
      </c>
      <c r="P120" s="53">
        <f t="shared" si="26"/>
        <v>6.7011859090433612E-2</v>
      </c>
      <c r="Q120" s="53">
        <f t="shared" si="26"/>
        <v>0.93298814090956628</v>
      </c>
      <c r="R120" s="53">
        <f t="shared" si="26"/>
        <v>1.4</v>
      </c>
      <c r="S120" s="53">
        <f t="shared" si="26"/>
        <v>7050</v>
      </c>
      <c r="T120" s="53" t="e">
        <f t="shared" si="26"/>
        <v>#DIV/0!</v>
      </c>
      <c r="U120" s="53" t="e">
        <f t="shared" si="26"/>
        <v>#DIV/0!</v>
      </c>
      <c r="V120" s="53" t="e">
        <f t="shared" si="26"/>
        <v>#DIV/0!</v>
      </c>
      <c r="W120" s="53" t="e">
        <f t="shared" si="26"/>
        <v>#DIV/0!</v>
      </c>
      <c r="X120" s="59"/>
      <c r="Y120" s="59"/>
      <c r="Z120" s="67"/>
    </row>
    <row r="121" spans="2:26" x14ac:dyDescent="0.25">
      <c r="B121" s="74">
        <v>3</v>
      </c>
      <c r="D121" s="53">
        <f t="shared" si="24"/>
        <v>29</v>
      </c>
      <c r="E121" s="53">
        <f t="shared" si="24"/>
        <v>94.300379909053973</v>
      </c>
      <c r="F121" s="53">
        <f t="shared" si="24"/>
        <v>2.5</v>
      </c>
      <c r="G121" s="53">
        <f t="shared" si="24"/>
        <v>6.5163257277916946</v>
      </c>
      <c r="H121" s="59">
        <f t="shared" si="24"/>
        <v>100.81670563684567</v>
      </c>
      <c r="I121" s="59">
        <f t="shared" si="24"/>
        <v>100</v>
      </c>
      <c r="J121" s="59">
        <f t="shared" si="24"/>
        <v>50</v>
      </c>
      <c r="K121" s="59">
        <f t="shared" si="24"/>
        <v>30</v>
      </c>
      <c r="L121" s="59">
        <f t="shared" si="24"/>
        <v>1</v>
      </c>
      <c r="M121" s="59">
        <f t="shared" si="24"/>
        <v>25</v>
      </c>
      <c r="N121" s="92" t="s">
        <v>216</v>
      </c>
      <c r="O121" s="48">
        <f t="shared" si="25"/>
        <v>14.471403648051103</v>
      </c>
      <c r="P121" s="67">
        <f t="shared" si="25"/>
        <v>6.4635376514526374E-2</v>
      </c>
      <c r="Q121" s="67">
        <f t="shared" si="25"/>
        <v>0.93536462348547367</v>
      </c>
      <c r="R121" s="67">
        <f t="shared" si="25"/>
        <v>1.4000000000000001</v>
      </c>
      <c r="S121" s="59">
        <f t="shared" si="25"/>
        <v>6399.8833333333341</v>
      </c>
      <c r="T121" s="59">
        <f t="shared" si="25"/>
        <v>2.3333333333333335</v>
      </c>
      <c r="U121" s="59">
        <f t="shared" si="25"/>
        <v>1089.8833333333334</v>
      </c>
      <c r="V121" s="59">
        <f t="shared" si="25"/>
        <v>5.9914999999999994</v>
      </c>
      <c r="W121" s="59">
        <f t="shared" si="25"/>
        <v>7585.9666666666662</v>
      </c>
      <c r="X121" s="59"/>
      <c r="Y121" s="59"/>
      <c r="Z121" s="67">
        <f t="shared" si="23"/>
        <v>1.1853359803593249</v>
      </c>
    </row>
    <row r="122" spans="2:26" x14ac:dyDescent="0.25">
      <c r="B122" s="74">
        <v>6</v>
      </c>
      <c r="D122" s="53">
        <f t="shared" si="24"/>
        <v>29</v>
      </c>
      <c r="E122" s="53">
        <f t="shared" si="24"/>
        <v>94.300379909053973</v>
      </c>
      <c r="F122" s="53">
        <f t="shared" si="24"/>
        <v>2.5</v>
      </c>
      <c r="G122" s="53">
        <f t="shared" si="24"/>
        <v>6.5163257277916946</v>
      </c>
      <c r="H122" s="59">
        <f t="shared" si="24"/>
        <v>100.81670563684567</v>
      </c>
      <c r="I122" s="59">
        <f t="shared" si="24"/>
        <v>100.3344481605351</v>
      </c>
      <c r="J122" s="59">
        <f t="shared" si="24"/>
        <v>50</v>
      </c>
      <c r="K122" s="59">
        <f t="shared" si="24"/>
        <v>29.899999999999995</v>
      </c>
      <c r="L122" s="59">
        <f t="shared" si="24"/>
        <v>10</v>
      </c>
      <c r="M122" s="59">
        <f t="shared" si="24"/>
        <v>25</v>
      </c>
      <c r="N122" s="92" t="s">
        <v>216</v>
      </c>
      <c r="O122" s="48">
        <f t="shared" si="25"/>
        <v>14.471403648051107</v>
      </c>
      <c r="P122" s="67">
        <f t="shared" si="25"/>
        <v>6.463537651452636E-2</v>
      </c>
      <c r="Q122" s="67">
        <f t="shared" si="25"/>
        <v>0.93536462348547345</v>
      </c>
      <c r="R122" s="67">
        <f t="shared" si="25"/>
        <v>1.4000000000000001</v>
      </c>
      <c r="S122" s="59">
        <v>6352</v>
      </c>
      <c r="T122" s="59">
        <f t="shared" si="25"/>
        <v>2.3483333333333332</v>
      </c>
      <c r="U122" s="59">
        <f t="shared" si="25"/>
        <v>1110.3000000000002</v>
      </c>
      <c r="V122" s="59">
        <f t="shared" si="25"/>
        <v>10.5875</v>
      </c>
      <c r="W122" s="59">
        <f t="shared" si="25"/>
        <v>5786.2666666666664</v>
      </c>
      <c r="X122" s="59"/>
      <c r="Y122" s="59"/>
      <c r="Z122" s="67">
        <f t="shared" si="23"/>
        <v>1.1916730519435037</v>
      </c>
    </row>
    <row r="123" spans="2:26" x14ac:dyDescent="0.25">
      <c r="B123" s="74">
        <v>11</v>
      </c>
      <c r="D123" s="53">
        <f t="shared" si="24"/>
        <v>29</v>
      </c>
      <c r="E123" s="53">
        <f t="shared" si="24"/>
        <v>94.300379909053987</v>
      </c>
      <c r="F123" s="53">
        <f t="shared" si="24"/>
        <v>2.5</v>
      </c>
      <c r="G123" s="53">
        <f t="shared" si="24"/>
        <v>6.5163257277916946</v>
      </c>
      <c r="H123" s="59">
        <f t="shared" si="24"/>
        <v>100.81670563684568</v>
      </c>
      <c r="I123" s="59">
        <f t="shared" si="24"/>
        <v>99.667774086378728</v>
      </c>
      <c r="J123" s="59">
        <f t="shared" si="24"/>
        <v>50</v>
      </c>
      <c r="K123" s="59">
        <f t="shared" si="24"/>
        <v>30.1</v>
      </c>
      <c r="L123" s="59">
        <f t="shared" si="24"/>
        <v>5</v>
      </c>
      <c r="M123" s="59">
        <f t="shared" si="24"/>
        <v>25</v>
      </c>
      <c r="N123" s="92" t="s">
        <v>216</v>
      </c>
      <c r="O123" s="48">
        <f t="shared" si="25"/>
        <v>14.471403648051103</v>
      </c>
      <c r="P123" s="67">
        <f t="shared" si="25"/>
        <v>6.4635376514526374E-2</v>
      </c>
      <c r="Q123" s="67">
        <f t="shared" si="25"/>
        <v>0.93536462348547367</v>
      </c>
      <c r="R123" s="67">
        <f t="shared" si="25"/>
        <v>1.4</v>
      </c>
      <c r="S123" s="59">
        <v>6389</v>
      </c>
      <c r="T123" s="59">
        <f t="shared" si="25"/>
        <v>2.33</v>
      </c>
      <c r="U123" s="59">
        <f t="shared" si="25"/>
        <v>1151</v>
      </c>
      <c r="V123" s="59">
        <f t="shared" si="25"/>
        <v>5.97</v>
      </c>
      <c r="W123" s="59">
        <f t="shared" si="25"/>
        <v>7450</v>
      </c>
      <c r="X123" s="59"/>
      <c r="Y123" s="59"/>
      <c r="Z123" s="67"/>
    </row>
    <row r="124" spans="2:26" x14ac:dyDescent="0.25">
      <c r="B124" s="74">
        <v>7</v>
      </c>
      <c r="D124" s="53">
        <f t="shared" si="24"/>
        <v>87</v>
      </c>
      <c r="E124" s="53">
        <f t="shared" si="24"/>
        <v>280.67858352234725</v>
      </c>
      <c r="F124" s="53">
        <f t="shared" si="24"/>
        <v>7.5</v>
      </c>
      <c r="G124" s="53">
        <f t="shared" si="24"/>
        <v>19.392835116834323</v>
      </c>
      <c r="H124" s="59">
        <f t="shared" si="24"/>
        <v>300.07141863918156</v>
      </c>
      <c r="I124" s="59">
        <f t="shared" si="24"/>
        <v>300</v>
      </c>
      <c r="J124" s="59">
        <f t="shared" si="24"/>
        <v>50</v>
      </c>
      <c r="K124" s="59">
        <f t="shared" si="24"/>
        <v>10</v>
      </c>
      <c r="L124" s="59">
        <f t="shared" si="24"/>
        <v>10</v>
      </c>
      <c r="M124" s="59">
        <f t="shared" si="24"/>
        <v>25</v>
      </c>
      <c r="N124" s="92" t="s">
        <v>216</v>
      </c>
      <c r="O124" s="48">
        <f t="shared" si="25"/>
        <v>14.473313563043639</v>
      </c>
      <c r="P124" s="67">
        <f t="shared" si="25"/>
        <v>6.4627398386625692E-2</v>
      </c>
      <c r="Q124" s="67">
        <f t="shared" si="25"/>
        <v>0.93537260161337388</v>
      </c>
      <c r="R124" s="67">
        <f t="shared" si="25"/>
        <v>1.3999999999999997</v>
      </c>
      <c r="S124" s="59">
        <f t="shared" si="25"/>
        <v>6723.8133333333326</v>
      </c>
      <c r="T124" s="59">
        <f t="shared" si="25"/>
        <v>2.3386666666666667</v>
      </c>
      <c r="U124" s="59">
        <f t="shared" si="25"/>
        <v>1093.4399999999998</v>
      </c>
      <c r="V124" s="59">
        <f t="shared" si="25"/>
        <v>6.0058666666666669</v>
      </c>
      <c r="W124" s="59">
        <f t="shared" si="25"/>
        <v>7667.6200000000008</v>
      </c>
      <c r="X124" s="59"/>
      <c r="Y124" s="59"/>
      <c r="Z124" s="67">
        <f t="shared" si="23"/>
        <v>1.1403682335902672</v>
      </c>
    </row>
    <row r="125" spans="2:26" x14ac:dyDescent="0.25">
      <c r="B125" s="74">
        <v>8</v>
      </c>
      <c r="D125" s="53">
        <f t="shared" si="24"/>
        <v>87</v>
      </c>
      <c r="E125" s="53">
        <f t="shared" si="24"/>
        <v>280.67858352234725</v>
      </c>
      <c r="F125" s="53">
        <f t="shared" si="24"/>
        <v>7.5</v>
      </c>
      <c r="G125" s="53">
        <f t="shared" si="24"/>
        <v>19.392835116834323</v>
      </c>
      <c r="H125" s="59">
        <f t="shared" si="24"/>
        <v>300.07141863918156</v>
      </c>
      <c r="I125" s="59">
        <f t="shared" si="24"/>
        <v>297.02970297029702</v>
      </c>
      <c r="J125" s="59">
        <f t="shared" si="24"/>
        <v>50</v>
      </c>
      <c r="K125" s="59">
        <f t="shared" si="24"/>
        <v>10.1</v>
      </c>
      <c r="L125" s="59">
        <f t="shared" si="24"/>
        <v>5</v>
      </c>
      <c r="M125" s="59">
        <f t="shared" si="24"/>
        <v>25</v>
      </c>
      <c r="N125" s="92" t="s">
        <v>216</v>
      </c>
      <c r="O125" s="48">
        <f t="shared" si="25"/>
        <v>14.473313563043643</v>
      </c>
      <c r="P125" s="67">
        <f t="shared" si="25"/>
        <v>6.4627398386625692E-2</v>
      </c>
      <c r="Q125" s="67">
        <f t="shared" si="25"/>
        <v>0.93537260161337432</v>
      </c>
      <c r="R125" s="67">
        <f t="shared" si="25"/>
        <v>1.4</v>
      </c>
      <c r="S125" s="59">
        <f t="shared" si="25"/>
        <v>6723.08</v>
      </c>
      <c r="T125" s="59">
        <f t="shared" si="25"/>
        <v>2.3319999999999999</v>
      </c>
      <c r="U125" s="59">
        <f t="shared" si="25"/>
        <v>1099.7400000000002</v>
      </c>
      <c r="V125" s="59">
        <f t="shared" si="25"/>
        <v>5.992</v>
      </c>
      <c r="W125" s="59">
        <f t="shared" si="25"/>
        <v>7669.9799999999987</v>
      </c>
    </row>
    <row r="126" spans="2:26" x14ac:dyDescent="0.25">
      <c r="B126" s="74">
        <v>9</v>
      </c>
      <c r="D126" s="53">
        <f t="shared" si="24"/>
        <v>87</v>
      </c>
      <c r="E126" s="53">
        <f t="shared" si="24"/>
        <v>280.67858352234725</v>
      </c>
      <c r="F126" s="53">
        <f t="shared" si="24"/>
        <v>7.5</v>
      </c>
      <c r="G126" s="53">
        <f t="shared" si="24"/>
        <v>19.392835116834323</v>
      </c>
      <c r="H126" s="59">
        <f t="shared" si="24"/>
        <v>300.07141863918156</v>
      </c>
      <c r="I126" s="59">
        <f t="shared" si="24"/>
        <v>295.27559055118115</v>
      </c>
      <c r="J126" s="59">
        <f t="shared" si="24"/>
        <v>50</v>
      </c>
      <c r="K126" s="59">
        <f t="shared" si="24"/>
        <v>10.159999999999998</v>
      </c>
      <c r="L126" s="59">
        <f t="shared" si="24"/>
        <v>1</v>
      </c>
      <c r="M126" s="59">
        <f t="shared" si="24"/>
        <v>25</v>
      </c>
      <c r="N126" s="92" t="s">
        <v>216</v>
      </c>
      <c r="O126" s="48">
        <f t="shared" si="25"/>
        <v>14.473313563043639</v>
      </c>
      <c r="P126" s="67">
        <f t="shared" si="25"/>
        <v>6.4627398386625692E-2</v>
      </c>
      <c r="Q126" s="67">
        <f t="shared" si="25"/>
        <v>0.93537260161337388</v>
      </c>
      <c r="R126" s="67">
        <f t="shared" si="25"/>
        <v>1.3999999999999997</v>
      </c>
      <c r="S126" s="59">
        <f t="shared" si="25"/>
        <v>6745.4066666666668</v>
      </c>
      <c r="T126" s="59">
        <f t="shared" si="25"/>
        <v>2.3299999999999996</v>
      </c>
      <c r="U126" s="59">
        <f t="shared" si="25"/>
        <v>1105.8599999999999</v>
      </c>
      <c r="V126" s="59">
        <f t="shared" si="25"/>
        <v>5.9635999999999996</v>
      </c>
      <c r="W126" s="59">
        <f t="shared" si="25"/>
        <v>7680.546666666668</v>
      </c>
    </row>
    <row r="127" spans="2:26" x14ac:dyDescent="0.25">
      <c r="B127" s="74">
        <v>10</v>
      </c>
      <c r="D127" s="53">
        <f t="shared" si="24"/>
        <v>95</v>
      </c>
      <c r="E127" s="53">
        <f t="shared" si="24"/>
        <v>306.38592195176705</v>
      </c>
      <c r="F127" s="53">
        <f t="shared" si="24"/>
        <v>2.5</v>
      </c>
      <c r="G127" s="53">
        <f t="shared" si="24"/>
        <v>6.5163257277916946</v>
      </c>
      <c r="H127" s="59">
        <f t="shared" si="24"/>
        <v>312.90224767955874</v>
      </c>
      <c r="I127" s="59">
        <f t="shared" si="24"/>
        <v>309.27835051546396</v>
      </c>
      <c r="J127" s="59">
        <f t="shared" si="24"/>
        <v>50</v>
      </c>
      <c r="K127" s="59">
        <f t="shared" si="24"/>
        <v>9.6999999999999993</v>
      </c>
      <c r="L127" s="59">
        <f t="shared" si="24"/>
        <v>1</v>
      </c>
      <c r="M127" s="59">
        <f t="shared" si="24"/>
        <v>25</v>
      </c>
      <c r="N127" s="92" t="s">
        <v>216</v>
      </c>
      <c r="O127" s="48">
        <f t="shared" si="25"/>
        <v>47.018202396643787</v>
      </c>
      <c r="P127" s="67">
        <f t="shared" si="25"/>
        <v>2.0825435982374352E-2</v>
      </c>
      <c r="Q127" s="67">
        <f t="shared" si="25"/>
        <v>0.97917456401762559</v>
      </c>
      <c r="R127" s="67" t="e">
        <f t="shared" si="25"/>
        <v>#DIV/0!</v>
      </c>
      <c r="S127" s="59" t="e">
        <f t="shared" si="25"/>
        <v>#DIV/0!</v>
      </c>
      <c r="T127" s="59" t="e">
        <f t="shared" si="25"/>
        <v>#DIV/0!</v>
      </c>
      <c r="U127" s="59" t="e">
        <f t="shared" si="25"/>
        <v>#DIV/0!</v>
      </c>
      <c r="V127" s="59" t="e">
        <f t="shared" si="25"/>
        <v>#DIV/0!</v>
      </c>
      <c r="W127" s="59" t="e">
        <f t="shared" si="25"/>
        <v>#DIV/0!</v>
      </c>
    </row>
    <row r="128" spans="2:26" x14ac:dyDescent="0.25">
      <c r="B128" s="74"/>
      <c r="O128" s="48"/>
      <c r="P128" s="67"/>
      <c r="Q128" s="67"/>
      <c r="R128" s="48"/>
      <c r="T128" s="48"/>
      <c r="V128" s="48"/>
    </row>
    <row r="129" spans="2:22" x14ac:dyDescent="0.25">
      <c r="B129" s="74"/>
      <c r="O129" s="48"/>
      <c r="P129" s="67"/>
      <c r="Q129" s="67"/>
      <c r="R129" s="48"/>
      <c r="T129" s="48"/>
      <c r="V129" s="48"/>
    </row>
    <row r="130" spans="2:22" x14ac:dyDescent="0.25">
      <c r="B130" s="74"/>
      <c r="O130" s="48"/>
      <c r="P130" s="67"/>
      <c r="Q130" s="67"/>
      <c r="R130" s="48"/>
      <c r="T130" s="48"/>
      <c r="V130" s="48"/>
    </row>
    <row r="131" spans="2:22" x14ac:dyDescent="0.25">
      <c r="B131" s="74"/>
      <c r="O131" s="48"/>
      <c r="P131" s="67"/>
      <c r="Q131" s="67"/>
      <c r="R131" s="48"/>
      <c r="T131" s="48"/>
      <c r="V131" s="48"/>
    </row>
    <row r="132" spans="2:22" x14ac:dyDescent="0.25">
      <c r="B132" s="74"/>
      <c r="O132" s="48"/>
      <c r="P132" s="67"/>
      <c r="Q132" s="67"/>
      <c r="R132" s="48"/>
      <c r="T132" s="48"/>
      <c r="V132" s="48"/>
    </row>
    <row r="133" spans="2:22" x14ac:dyDescent="0.25">
      <c r="B133" s="74"/>
      <c r="O133" s="48"/>
      <c r="P133" s="67"/>
      <c r="Q133" s="67"/>
      <c r="R133" s="48"/>
      <c r="T133" s="48"/>
      <c r="V133" s="48"/>
    </row>
    <row r="134" spans="2:22" x14ac:dyDescent="0.25">
      <c r="B134" s="74"/>
      <c r="O134" s="48"/>
      <c r="P134" s="67"/>
      <c r="Q134" s="67"/>
      <c r="R134" s="48"/>
      <c r="T134" s="48"/>
      <c r="V134" s="48"/>
    </row>
    <row r="135" spans="2:22" x14ac:dyDescent="0.25">
      <c r="B135" s="74"/>
      <c r="O135" s="48"/>
      <c r="P135" s="67"/>
      <c r="Q135" s="67"/>
      <c r="R135" s="48"/>
      <c r="T135" s="48"/>
      <c r="V135" s="48"/>
    </row>
    <row r="136" spans="2:22" x14ac:dyDescent="0.25">
      <c r="B136" s="74"/>
      <c r="O136" s="48"/>
      <c r="P136" s="67"/>
      <c r="Q136" s="67"/>
      <c r="R136" s="48"/>
      <c r="T136" s="48"/>
      <c r="V136" s="48"/>
    </row>
    <row r="137" spans="2:22" x14ac:dyDescent="0.25">
      <c r="B137" s="74"/>
      <c r="O137" s="48"/>
      <c r="P137" s="67"/>
      <c r="Q137" s="67"/>
      <c r="R137" s="48"/>
      <c r="T137" s="48"/>
      <c r="V137" s="48"/>
    </row>
    <row r="138" spans="2:22" x14ac:dyDescent="0.25">
      <c r="B138" s="74"/>
      <c r="O138" s="48"/>
      <c r="P138" s="67"/>
      <c r="Q138" s="67"/>
      <c r="R138" s="48"/>
      <c r="T138" s="48"/>
      <c r="V138" s="48"/>
    </row>
    <row r="139" spans="2:22" x14ac:dyDescent="0.25">
      <c r="B139" s="74"/>
      <c r="O139" s="48"/>
      <c r="P139" s="67"/>
      <c r="Q139" s="67"/>
      <c r="R139" s="48"/>
      <c r="T139" s="48"/>
      <c r="V139" s="48"/>
    </row>
    <row r="140" spans="2:22" x14ac:dyDescent="0.25">
      <c r="B140" s="74"/>
      <c r="O140" s="48"/>
      <c r="P140" s="67"/>
      <c r="Q140" s="67"/>
      <c r="R140" s="48"/>
      <c r="T140" s="48"/>
      <c r="V140" s="48"/>
    </row>
    <row r="141" spans="2:22" x14ac:dyDescent="0.25">
      <c r="B141" s="74"/>
      <c r="O141" s="48"/>
      <c r="P141" s="67"/>
      <c r="Q141" s="67"/>
      <c r="R141" s="48"/>
      <c r="T141" s="48"/>
      <c r="V141" s="48"/>
    </row>
    <row r="142" spans="2:22" x14ac:dyDescent="0.25">
      <c r="B142" s="74"/>
      <c r="O142" s="48"/>
      <c r="P142" s="67"/>
      <c r="Q142" s="67"/>
      <c r="R142" s="48"/>
      <c r="T142" s="48"/>
      <c r="V142" s="48"/>
    </row>
    <row r="143" spans="2:22" x14ac:dyDescent="0.25">
      <c r="B143" s="74"/>
      <c r="O143" s="48"/>
      <c r="P143" s="67"/>
      <c r="Q143" s="67"/>
      <c r="R143" s="48"/>
      <c r="T143" s="48"/>
      <c r="V143" s="48"/>
    </row>
    <row r="144" spans="2:22" x14ac:dyDescent="0.25">
      <c r="B144" s="74"/>
      <c r="O144" s="48"/>
      <c r="P144" s="67"/>
      <c r="Q144" s="67"/>
      <c r="R144" s="48"/>
      <c r="T144" s="48"/>
      <c r="V144" s="48"/>
    </row>
    <row r="145" spans="2:22" x14ac:dyDescent="0.25">
      <c r="B145" s="74"/>
      <c r="O145" s="48"/>
      <c r="P145" s="67"/>
      <c r="Q145" s="67"/>
      <c r="R145" s="48"/>
      <c r="T145" s="48"/>
      <c r="V145" s="48"/>
    </row>
    <row r="146" spans="2:22" x14ac:dyDescent="0.25">
      <c r="B146" s="74"/>
      <c r="O146" s="48"/>
      <c r="P146" s="67"/>
      <c r="Q146" s="67"/>
      <c r="R146" s="48"/>
      <c r="T146" s="48"/>
      <c r="V146" s="48"/>
    </row>
    <row r="147" spans="2:22" x14ac:dyDescent="0.25">
      <c r="B147" s="74"/>
      <c r="O147" s="48"/>
      <c r="P147" s="67"/>
      <c r="Q147" s="67"/>
      <c r="R147" s="48"/>
      <c r="T147" s="48"/>
      <c r="V147" s="48"/>
    </row>
    <row r="148" spans="2:22" x14ac:dyDescent="0.25">
      <c r="B148" s="74"/>
      <c r="O148" s="48"/>
      <c r="P148" s="67"/>
      <c r="Q148" s="67"/>
      <c r="R148" s="48"/>
      <c r="T148" s="48"/>
      <c r="V148" s="48"/>
    </row>
    <row r="149" spans="2:22" x14ac:dyDescent="0.25">
      <c r="B149" s="74"/>
      <c r="O149" s="48"/>
      <c r="P149" s="67"/>
      <c r="Q149" s="67"/>
      <c r="R149" s="48"/>
      <c r="T149" s="48"/>
      <c r="V149" s="48"/>
    </row>
    <row r="150" spans="2:22" x14ac:dyDescent="0.25">
      <c r="B150" s="74"/>
      <c r="O150" s="48"/>
      <c r="P150" s="67"/>
      <c r="Q150" s="67"/>
      <c r="R150" s="48"/>
      <c r="T150" s="48"/>
      <c r="V150" s="48"/>
    </row>
    <row r="151" spans="2:22" x14ac:dyDescent="0.25">
      <c r="B151" s="74"/>
      <c r="O151" s="48"/>
      <c r="P151" s="67"/>
      <c r="Q151" s="67"/>
      <c r="R151" s="48"/>
      <c r="T151" s="48"/>
      <c r="V151" s="48"/>
    </row>
    <row r="152" spans="2:22" x14ac:dyDescent="0.25">
      <c r="B152" s="74"/>
      <c r="O152" s="48"/>
      <c r="P152" s="67"/>
      <c r="Q152" s="67"/>
      <c r="R152" s="48"/>
      <c r="T152" s="48"/>
      <c r="V152" s="48"/>
    </row>
    <row r="153" spans="2:22" x14ac:dyDescent="0.25">
      <c r="B153" s="74"/>
      <c r="O153" s="48"/>
      <c r="P153" s="67"/>
      <c r="Q153" s="67"/>
      <c r="R153" s="48"/>
      <c r="T153" s="48"/>
      <c r="V153" s="48"/>
    </row>
    <row r="154" spans="2:22" x14ac:dyDescent="0.25">
      <c r="B154" s="74"/>
      <c r="O154" s="48"/>
      <c r="P154" s="67"/>
      <c r="Q154" s="67"/>
      <c r="R154" s="48"/>
      <c r="T154" s="48"/>
      <c r="V154" s="48"/>
    </row>
    <row r="155" spans="2:22" x14ac:dyDescent="0.25">
      <c r="B155" s="74"/>
      <c r="O155" s="48"/>
      <c r="P155" s="67"/>
      <c r="Q155" s="67"/>
      <c r="R155" s="48"/>
      <c r="T155" s="48"/>
      <c r="V155" s="48"/>
    </row>
    <row r="156" spans="2:22" x14ac:dyDescent="0.25">
      <c r="B156" s="74"/>
      <c r="O156" s="48"/>
      <c r="P156" s="67"/>
      <c r="Q156" s="67"/>
      <c r="R156" s="48"/>
      <c r="T156" s="48"/>
      <c r="V156" s="48"/>
    </row>
    <row r="157" spans="2:22" x14ac:dyDescent="0.25">
      <c r="B157" s="74"/>
      <c r="O157" s="48"/>
      <c r="P157" s="67"/>
      <c r="Q157" s="67"/>
      <c r="R157" s="48"/>
      <c r="T157" s="48"/>
      <c r="V157" s="48"/>
    </row>
    <row r="158" spans="2:22" x14ac:dyDescent="0.25">
      <c r="B158" s="74"/>
      <c r="O158" s="48"/>
      <c r="P158" s="67"/>
      <c r="Q158" s="67"/>
      <c r="R158" s="48"/>
      <c r="T158" s="48"/>
      <c r="V158" s="48"/>
    </row>
    <row r="159" spans="2:22" x14ac:dyDescent="0.25">
      <c r="B159" s="74"/>
      <c r="O159" s="48"/>
      <c r="P159" s="67"/>
      <c r="Q159" s="67"/>
      <c r="R159" s="48"/>
      <c r="T159" s="48"/>
      <c r="V159" s="48"/>
    </row>
    <row r="160" spans="2:22" x14ac:dyDescent="0.25">
      <c r="B160" s="74"/>
      <c r="O160" s="48"/>
      <c r="P160" s="67"/>
      <c r="Q160" s="67"/>
      <c r="R160" s="48"/>
      <c r="T160" s="48"/>
      <c r="V160" s="48"/>
    </row>
    <row r="161" spans="2:22" x14ac:dyDescent="0.25">
      <c r="B161" s="74"/>
      <c r="O161" s="48"/>
      <c r="P161" s="67"/>
      <c r="Q161" s="67"/>
      <c r="R161" s="48"/>
      <c r="T161" s="48"/>
      <c r="V161" s="48"/>
    </row>
    <row r="162" spans="2:22" x14ac:dyDescent="0.25">
      <c r="B162" s="74"/>
      <c r="O162" s="48"/>
      <c r="P162" s="67"/>
      <c r="Q162" s="67"/>
      <c r="R162" s="48"/>
      <c r="T162" s="48"/>
      <c r="V162" s="48"/>
    </row>
    <row r="163" spans="2:22" x14ac:dyDescent="0.25">
      <c r="B163" s="74"/>
      <c r="O163" s="48"/>
      <c r="P163" s="67"/>
      <c r="Q163" s="67"/>
      <c r="R163" s="48"/>
      <c r="T163" s="48"/>
      <c r="V163" s="48"/>
    </row>
    <row r="164" spans="2:22" x14ac:dyDescent="0.25">
      <c r="B164" s="74"/>
      <c r="O164" s="48"/>
      <c r="P164" s="67"/>
      <c r="Q164" s="67"/>
      <c r="R164" s="48"/>
      <c r="T164" s="48"/>
      <c r="V164" s="48"/>
    </row>
    <row r="165" spans="2:22" x14ac:dyDescent="0.25">
      <c r="B165" s="74"/>
      <c r="O165" s="48"/>
      <c r="P165" s="67"/>
      <c r="Q165" s="67"/>
      <c r="R165" s="48"/>
      <c r="T165" s="48"/>
      <c r="V165" s="48"/>
    </row>
    <row r="166" spans="2:22" x14ac:dyDescent="0.25">
      <c r="B166" s="74"/>
      <c r="O166" s="48"/>
      <c r="P166" s="67"/>
      <c r="Q166" s="67"/>
      <c r="R166" s="48"/>
      <c r="T166" s="48"/>
      <c r="V166" s="48"/>
    </row>
    <row r="167" spans="2:22" x14ac:dyDescent="0.25">
      <c r="B167" s="74"/>
      <c r="O167" s="48"/>
      <c r="P167" s="67"/>
      <c r="Q167" s="67"/>
      <c r="R167" s="48"/>
      <c r="T167" s="48"/>
      <c r="V167" s="48"/>
    </row>
    <row r="168" spans="2:22" x14ac:dyDescent="0.25">
      <c r="B168" s="74"/>
      <c r="O168" s="48"/>
      <c r="P168" s="67"/>
      <c r="Q168" s="67"/>
      <c r="R168" s="48"/>
      <c r="T168" s="48"/>
      <c r="V168" s="48"/>
    </row>
    <row r="169" spans="2:22" x14ac:dyDescent="0.25">
      <c r="B169" s="74"/>
      <c r="O169" s="48"/>
      <c r="P169" s="67"/>
      <c r="Q169" s="67"/>
      <c r="R169" s="48"/>
      <c r="T169" s="48"/>
      <c r="V169" s="48"/>
    </row>
    <row r="170" spans="2:22" x14ac:dyDescent="0.25">
      <c r="B170" s="74"/>
      <c r="O170" s="48"/>
      <c r="P170" s="67"/>
      <c r="Q170" s="67"/>
      <c r="R170" s="48"/>
      <c r="T170" s="48"/>
      <c r="V170" s="48"/>
    </row>
    <row r="171" spans="2:22" x14ac:dyDescent="0.25">
      <c r="B171" s="74"/>
      <c r="O171" s="48"/>
      <c r="P171" s="67"/>
      <c r="Q171" s="67"/>
      <c r="R171" s="48"/>
      <c r="T171" s="48"/>
      <c r="V171" s="48"/>
    </row>
    <row r="172" spans="2:22" x14ac:dyDescent="0.25">
      <c r="B172" s="74"/>
      <c r="O172" s="48"/>
      <c r="P172" s="67"/>
      <c r="Q172" s="67"/>
      <c r="R172" s="48"/>
      <c r="T172" s="48"/>
      <c r="V172" s="48"/>
    </row>
    <row r="173" spans="2:22" x14ac:dyDescent="0.25">
      <c r="B173" s="74"/>
      <c r="O173" s="48"/>
      <c r="P173" s="67"/>
      <c r="Q173" s="67"/>
      <c r="R173" s="48"/>
      <c r="T173" s="48"/>
      <c r="V173" s="48"/>
    </row>
    <row r="174" spans="2:22" x14ac:dyDescent="0.25">
      <c r="B174" s="74"/>
      <c r="O174" s="48"/>
      <c r="P174" s="67"/>
      <c r="Q174" s="67"/>
      <c r="R174" s="48"/>
      <c r="T174" s="48"/>
      <c r="V174" s="48"/>
    </row>
    <row r="175" spans="2:22" x14ac:dyDescent="0.25">
      <c r="B175" s="74"/>
      <c r="O175" s="48"/>
      <c r="P175" s="67"/>
      <c r="Q175" s="67"/>
      <c r="R175" s="48"/>
      <c r="T175" s="48"/>
      <c r="V175" s="48"/>
    </row>
    <row r="176" spans="2:22" x14ac:dyDescent="0.25">
      <c r="B176" s="74"/>
      <c r="O176" s="48"/>
      <c r="P176" s="67"/>
      <c r="Q176" s="67"/>
      <c r="R176" s="48"/>
      <c r="T176" s="48"/>
      <c r="V176" s="48"/>
    </row>
    <row r="177" spans="2:22" x14ac:dyDescent="0.25">
      <c r="B177" s="74"/>
      <c r="O177" s="48"/>
      <c r="P177" s="67"/>
      <c r="Q177" s="67"/>
      <c r="R177" s="48"/>
      <c r="T177" s="48"/>
      <c r="V177" s="48"/>
    </row>
    <row r="178" spans="2:22" x14ac:dyDescent="0.25">
      <c r="B178" s="74"/>
      <c r="O178" s="48"/>
      <c r="P178" s="67"/>
      <c r="Q178" s="67"/>
      <c r="R178" s="48"/>
      <c r="T178" s="48"/>
      <c r="V178" s="48"/>
    </row>
    <row r="179" spans="2:22" x14ac:dyDescent="0.25">
      <c r="B179" s="74"/>
      <c r="O179" s="48"/>
      <c r="P179" s="67"/>
      <c r="Q179" s="67"/>
      <c r="R179" s="48"/>
      <c r="T179" s="48"/>
      <c r="V179" s="48"/>
    </row>
    <row r="180" spans="2:22" x14ac:dyDescent="0.25">
      <c r="B180" s="74"/>
      <c r="O180" s="48"/>
      <c r="P180" s="67"/>
      <c r="Q180" s="67"/>
      <c r="R180" s="48"/>
      <c r="T180" s="48"/>
      <c r="V180" s="48"/>
    </row>
    <row r="181" spans="2:22" x14ac:dyDescent="0.25">
      <c r="B181" s="74"/>
      <c r="O181" s="48"/>
      <c r="P181" s="67"/>
      <c r="Q181" s="67"/>
      <c r="R181" s="48"/>
      <c r="T181" s="48"/>
      <c r="V181" s="48"/>
    </row>
    <row r="182" spans="2:22" x14ac:dyDescent="0.25">
      <c r="B182" s="74"/>
      <c r="O182" s="48"/>
      <c r="P182" s="67"/>
      <c r="Q182" s="67"/>
      <c r="R182" s="48"/>
      <c r="T182" s="48"/>
      <c r="V182" s="48"/>
    </row>
    <row r="183" spans="2:22" x14ac:dyDescent="0.25">
      <c r="B183" s="74"/>
      <c r="O183" s="48"/>
      <c r="P183" s="67"/>
      <c r="Q183" s="67"/>
      <c r="R183" s="48"/>
      <c r="T183" s="48"/>
      <c r="V183" s="48"/>
    </row>
    <row r="184" spans="2:22" x14ac:dyDescent="0.25">
      <c r="B184" s="74"/>
      <c r="O184" s="48"/>
      <c r="P184" s="67"/>
      <c r="Q184" s="67"/>
      <c r="R184" s="48"/>
      <c r="T184" s="48"/>
      <c r="V184" s="48"/>
    </row>
    <row r="185" spans="2:22" x14ac:dyDescent="0.25">
      <c r="B185" s="74"/>
      <c r="O185" s="48"/>
      <c r="P185" s="67"/>
      <c r="Q185" s="67"/>
      <c r="R185" s="48"/>
      <c r="T185" s="48"/>
      <c r="V185" s="48"/>
    </row>
    <row r="186" spans="2:22" x14ac:dyDescent="0.25">
      <c r="B186" s="74"/>
      <c r="O186" s="48"/>
      <c r="P186" s="67"/>
      <c r="Q186" s="67"/>
      <c r="R186" s="48"/>
      <c r="T186" s="48"/>
      <c r="V186" s="48"/>
    </row>
    <row r="187" spans="2:22" x14ac:dyDescent="0.25">
      <c r="B187" s="74"/>
      <c r="O187" s="48"/>
      <c r="P187" s="67"/>
      <c r="Q187" s="67"/>
      <c r="R187" s="48"/>
      <c r="T187" s="48"/>
      <c r="V187" s="48"/>
    </row>
    <row r="188" spans="2:22" x14ac:dyDescent="0.25">
      <c r="B188" s="74"/>
      <c r="O188" s="48"/>
      <c r="P188" s="67"/>
      <c r="Q188" s="67"/>
      <c r="R188" s="48"/>
      <c r="T188" s="48"/>
      <c r="V188" s="48"/>
    </row>
    <row r="189" spans="2:22" x14ac:dyDescent="0.25">
      <c r="B189" s="74"/>
      <c r="O189" s="48"/>
      <c r="P189" s="67"/>
      <c r="Q189" s="67"/>
      <c r="R189" s="48"/>
      <c r="T189" s="48"/>
      <c r="V189" s="48"/>
    </row>
    <row r="190" spans="2:22" x14ac:dyDescent="0.25">
      <c r="B190" s="74"/>
      <c r="O190" s="48"/>
      <c r="P190" s="67"/>
      <c r="Q190" s="67"/>
      <c r="R190" s="48"/>
      <c r="T190" s="48"/>
      <c r="V190" s="48"/>
    </row>
    <row r="191" spans="2:22" x14ac:dyDescent="0.25">
      <c r="B191" s="74"/>
      <c r="O191" s="48"/>
      <c r="P191" s="67"/>
      <c r="Q191" s="67"/>
      <c r="R191" s="48"/>
      <c r="T191" s="48"/>
      <c r="V191" s="48"/>
    </row>
    <row r="192" spans="2:22" x14ac:dyDescent="0.25">
      <c r="B192" s="74"/>
      <c r="O192" s="48"/>
      <c r="P192" s="67"/>
      <c r="Q192" s="67"/>
      <c r="R192" s="48"/>
      <c r="T192" s="48"/>
      <c r="V192" s="48"/>
    </row>
    <row r="193" spans="2:22" x14ac:dyDescent="0.25">
      <c r="B193" s="74"/>
      <c r="O193" s="48"/>
      <c r="P193" s="67"/>
      <c r="Q193" s="67"/>
      <c r="R193" s="48"/>
      <c r="T193" s="48"/>
      <c r="V193" s="48"/>
    </row>
    <row r="194" spans="2:22" x14ac:dyDescent="0.25">
      <c r="B194" s="74"/>
      <c r="O194" s="48"/>
      <c r="P194" s="67"/>
      <c r="Q194" s="67"/>
      <c r="R194" s="48"/>
      <c r="T194" s="48"/>
      <c r="V194" s="48"/>
    </row>
    <row r="195" spans="2:22" x14ac:dyDescent="0.25">
      <c r="B195" s="74"/>
      <c r="O195" s="48"/>
      <c r="P195" s="67"/>
      <c r="Q195" s="67"/>
      <c r="R195" s="48"/>
      <c r="T195" s="48"/>
      <c r="V195" s="48"/>
    </row>
    <row r="196" spans="2:22" x14ac:dyDescent="0.25">
      <c r="B196" s="74"/>
      <c r="O196" s="48"/>
      <c r="P196" s="67"/>
      <c r="Q196" s="67"/>
      <c r="R196" s="48"/>
      <c r="T196" s="48"/>
      <c r="V196" s="48"/>
    </row>
    <row r="197" spans="2:22" x14ac:dyDescent="0.25">
      <c r="B197" s="74"/>
      <c r="O197" s="48"/>
      <c r="P197" s="67"/>
      <c r="Q197" s="67"/>
      <c r="R197" s="48"/>
      <c r="T197" s="48"/>
      <c r="V197" s="48"/>
    </row>
    <row r="198" spans="2:22" x14ac:dyDescent="0.25">
      <c r="B198" s="74"/>
      <c r="O198" s="48"/>
      <c r="P198" s="67"/>
      <c r="Q198" s="67"/>
      <c r="R198" s="48"/>
      <c r="T198" s="48"/>
      <c r="V198" s="48"/>
    </row>
    <row r="199" spans="2:22" x14ac:dyDescent="0.25">
      <c r="B199" s="74"/>
      <c r="O199" s="48"/>
      <c r="P199" s="67"/>
      <c r="Q199" s="67"/>
      <c r="R199" s="48"/>
      <c r="T199" s="48"/>
      <c r="V199" s="48"/>
    </row>
    <row r="200" spans="2:22" x14ac:dyDescent="0.25">
      <c r="B200" s="74"/>
      <c r="O200" s="48"/>
      <c r="P200" s="67"/>
      <c r="Q200" s="67"/>
      <c r="R200" s="48"/>
      <c r="T200" s="48"/>
      <c r="V200" s="48"/>
    </row>
    <row r="201" spans="2:22" x14ac:dyDescent="0.25">
      <c r="B201" s="74"/>
      <c r="O201" s="48"/>
      <c r="P201" s="67"/>
      <c r="Q201" s="67"/>
      <c r="R201" s="48"/>
      <c r="T201" s="48"/>
      <c r="V201" s="48"/>
    </row>
    <row r="202" spans="2:22" x14ac:dyDescent="0.25">
      <c r="B202" s="74"/>
      <c r="O202" s="48"/>
      <c r="P202" s="67"/>
      <c r="Q202" s="67"/>
      <c r="R202" s="48"/>
      <c r="T202" s="48"/>
      <c r="V202" s="48"/>
    </row>
  </sheetData>
  <conditionalFormatting sqref="S58:S7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81:S9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81:U9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81:W93 W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94:S9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4:U9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94:W9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97:W9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0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AF68-83D9-4848-B5E1-0283706902D6}">
  <dimension ref="A1:U56"/>
  <sheetViews>
    <sheetView zoomScale="70" zoomScaleNormal="70" workbookViewId="0">
      <selection activeCell="X27" sqref="X27"/>
    </sheetView>
  </sheetViews>
  <sheetFormatPr defaultRowHeight="15.75" x14ac:dyDescent="0.25"/>
  <sheetData>
    <row r="1" spans="1:21" x14ac:dyDescent="0.25">
      <c r="O1" t="s">
        <v>182</v>
      </c>
      <c r="P1" s="29">
        <v>2.3528983004602534E-5</v>
      </c>
      <c r="Q1">
        <v>4.8981000423973344E-6</v>
      </c>
      <c r="S1" t="s">
        <v>182</v>
      </c>
      <c r="T1" s="29">
        <v>2.9951215902363447E-5</v>
      </c>
      <c r="U1">
        <v>4.8981000423973344E-6</v>
      </c>
    </row>
    <row r="2" spans="1:21" x14ac:dyDescent="0.25">
      <c r="O2" t="s">
        <v>186</v>
      </c>
      <c r="S2" t="s">
        <v>186</v>
      </c>
      <c r="T2">
        <v>0</v>
      </c>
      <c r="U2">
        <v>0</v>
      </c>
    </row>
    <row r="3" spans="1:21" x14ac:dyDescent="0.25">
      <c r="O3" t="s">
        <v>20</v>
      </c>
      <c r="P3">
        <v>9.9965620173740719E-4</v>
      </c>
      <c r="Q3">
        <v>9.9981050640933727E-4</v>
      </c>
      <c r="S3" t="s">
        <v>20</v>
      </c>
      <c r="T3">
        <v>7.3341290221979882E-2</v>
      </c>
      <c r="U3">
        <v>9.9981050640933727E-4</v>
      </c>
    </row>
    <row r="4" spans="1:21" x14ac:dyDescent="0.25">
      <c r="O4" t="s">
        <v>187</v>
      </c>
      <c r="S4" t="s">
        <v>187</v>
      </c>
    </row>
    <row r="5" spans="1:21" x14ac:dyDescent="0.25">
      <c r="O5" t="s">
        <v>188</v>
      </c>
      <c r="P5">
        <f>SUMXMY2(P8:P50,F8:F50)</f>
        <v>1.1455405037930653</v>
      </c>
      <c r="Q5">
        <f>SUMXMY2(Q8:Q50,F8:F50)</f>
        <v>3.8012460407974493</v>
      </c>
      <c r="S5" t="s">
        <v>188</v>
      </c>
      <c r="T5">
        <f>SUMXMY2(T8:T50,F8:F50)</f>
        <v>0.14924140022331225</v>
      </c>
      <c r="U5">
        <f>SUMXMY2(U8:U50,F8:F50)</f>
        <v>3.8012460407974493</v>
      </c>
    </row>
    <row r="6" spans="1:21" x14ac:dyDescent="0.25">
      <c r="P6" t="s">
        <v>28</v>
      </c>
      <c r="Q6" t="s">
        <v>29</v>
      </c>
      <c r="T6" t="s">
        <v>28</v>
      </c>
      <c r="U6" t="s">
        <v>29</v>
      </c>
    </row>
    <row r="7" spans="1:21" x14ac:dyDescent="0.25">
      <c r="A7" t="s">
        <v>156</v>
      </c>
      <c r="B7" t="s">
        <v>167</v>
      </c>
      <c r="C7" s="93" t="s">
        <v>195</v>
      </c>
      <c r="D7" s="93" t="s">
        <v>224</v>
      </c>
      <c r="E7" s="93" t="s">
        <v>197</v>
      </c>
      <c r="F7" s="93" t="s">
        <v>158</v>
      </c>
      <c r="G7" s="93" t="s">
        <v>225</v>
      </c>
      <c r="H7" s="93" t="s">
        <v>162</v>
      </c>
      <c r="I7" s="93" t="s">
        <v>208</v>
      </c>
      <c r="J7" s="93" t="s">
        <v>210</v>
      </c>
      <c r="K7" s="93" t="s">
        <v>209</v>
      </c>
      <c r="L7" s="93" t="s">
        <v>212</v>
      </c>
      <c r="M7" s="93" t="s">
        <v>211</v>
      </c>
      <c r="P7" t="s">
        <v>190</v>
      </c>
      <c r="Q7" t="s">
        <v>190</v>
      </c>
      <c r="T7" t="s">
        <v>190</v>
      </c>
      <c r="U7" t="s">
        <v>190</v>
      </c>
    </row>
    <row r="8" spans="1:21" x14ac:dyDescent="0.25">
      <c r="A8">
        <v>2</v>
      </c>
      <c r="B8">
        <v>10</v>
      </c>
      <c r="C8" s="81">
        <v>33.245451139182045</v>
      </c>
      <c r="D8" s="32">
        <v>30</v>
      </c>
      <c r="E8" s="81">
        <v>77.337127367526151</v>
      </c>
      <c r="F8" s="94">
        <f t="shared" ref="F8:F50" si="0">E8/(E8+C8)</f>
        <v>0.69936086146548582</v>
      </c>
      <c r="G8" s="94">
        <f>E8+C8</f>
        <v>110.58257850670819</v>
      </c>
      <c r="H8" s="32">
        <v>23776.1</v>
      </c>
      <c r="I8" s="66">
        <v>1.401</v>
      </c>
      <c r="J8" s="32">
        <v>925.2</v>
      </c>
      <c r="K8" s="66">
        <v>2.2650000000000001</v>
      </c>
      <c r="L8" s="32">
        <v>28657.1</v>
      </c>
      <c r="M8" s="66">
        <v>5.5949999999999998</v>
      </c>
      <c r="P8" s="29">
        <f>H8*P$1+P$3</f>
        <v>0.56042710901746762</v>
      </c>
      <c r="Q8">
        <f t="shared" ref="Q8:Q50" si="1">L8*Q$1+Q$3</f>
        <v>0.14136515323139398</v>
      </c>
      <c r="T8" s="29">
        <f>L8*T$1+G8*T$2+T$3</f>
        <v>0.93165627945759932</v>
      </c>
      <c r="U8" s="29">
        <f>L8*U$1+G8*U$2+U$3</f>
        <v>0.14136515323139398</v>
      </c>
    </row>
    <row r="9" spans="1:21" x14ac:dyDescent="0.25">
      <c r="A9">
        <v>3</v>
      </c>
      <c r="B9">
        <v>10</v>
      </c>
      <c r="C9" s="81">
        <v>33.245451139182045</v>
      </c>
      <c r="D9" s="32">
        <v>30</v>
      </c>
      <c r="E9" s="81">
        <v>77.337127367526151</v>
      </c>
      <c r="F9" s="94">
        <f t="shared" si="0"/>
        <v>0.69936086146548582</v>
      </c>
      <c r="G9" s="94">
        <f t="shared" ref="G9:G50" si="2">E9+C9</f>
        <v>110.58257850670819</v>
      </c>
      <c r="H9" s="32">
        <v>20669</v>
      </c>
      <c r="I9" s="66">
        <v>1.403</v>
      </c>
      <c r="J9" s="32">
        <v>968</v>
      </c>
      <c r="K9" s="66">
        <v>2.2730000000000001</v>
      </c>
      <c r="L9" s="32">
        <v>25043.3</v>
      </c>
      <c r="M9" s="66">
        <v>5.6509999999999998</v>
      </c>
      <c r="P9" s="29">
        <f t="shared" ref="P9:P50" si="3">H9*P$1+P$3</f>
        <v>0.48732020592386721</v>
      </c>
      <c r="Q9">
        <f t="shared" si="1"/>
        <v>0.12366439929817849</v>
      </c>
      <c r="T9" s="29">
        <f t="shared" ref="T9:T50" si="4">L9*T$1+G9*T$2+T$3</f>
        <v>0.82341857542963837</v>
      </c>
      <c r="U9" s="29">
        <f t="shared" ref="U9:U50" si="5">L9*U$1+G9*U$2+U$3</f>
        <v>0.12366439929817849</v>
      </c>
    </row>
    <row r="10" spans="1:21" x14ac:dyDescent="0.25">
      <c r="A10">
        <v>4</v>
      </c>
      <c r="B10">
        <v>25</v>
      </c>
      <c r="C10" s="81">
        <v>81.446710694344105</v>
      </c>
      <c r="D10" s="32">
        <v>30</v>
      </c>
      <c r="E10" s="81">
        <v>77.337127367526151</v>
      </c>
      <c r="F10" s="94">
        <f t="shared" si="0"/>
        <v>0.48705918884132071</v>
      </c>
      <c r="G10" s="94">
        <f t="shared" si="2"/>
        <v>158.78383806187026</v>
      </c>
      <c r="H10" s="32">
        <v>10810.3</v>
      </c>
      <c r="I10" s="66">
        <v>1.4019999999999999</v>
      </c>
      <c r="J10" s="32">
        <v>1202.7</v>
      </c>
      <c r="K10" s="66">
        <v>2.2559999999999998</v>
      </c>
      <c r="L10" s="32">
        <v>12019.2</v>
      </c>
      <c r="M10" s="66">
        <v>5.758</v>
      </c>
      <c r="P10" s="29">
        <f t="shared" si="3"/>
        <v>0.25535502117639219</v>
      </c>
      <c r="Q10">
        <f t="shared" si="1"/>
        <v>5.9871054535991376E-2</v>
      </c>
      <c r="T10" s="29">
        <f t="shared" si="4"/>
        <v>0.43333094439566666</v>
      </c>
      <c r="U10" s="29">
        <f t="shared" si="5"/>
        <v>5.9871054535991376E-2</v>
      </c>
    </row>
    <row r="11" spans="1:21" x14ac:dyDescent="0.25">
      <c r="A11">
        <v>5</v>
      </c>
      <c r="B11">
        <v>25</v>
      </c>
      <c r="C11" s="81">
        <v>81.446710694344105</v>
      </c>
      <c r="D11" s="32">
        <v>30</v>
      </c>
      <c r="E11" s="81">
        <v>77.337127367526151</v>
      </c>
      <c r="F11" s="94">
        <f t="shared" si="0"/>
        <v>0.48705918884132071</v>
      </c>
      <c r="G11" s="94">
        <f t="shared" si="2"/>
        <v>158.78383806187026</v>
      </c>
      <c r="H11" s="32">
        <v>10450.299999999999</v>
      </c>
      <c r="I11" s="66">
        <v>1.403</v>
      </c>
      <c r="J11" s="32">
        <v>1207</v>
      </c>
      <c r="K11" s="66">
        <v>2.2480000000000002</v>
      </c>
      <c r="L11" s="32">
        <v>11665.4</v>
      </c>
      <c r="M11" s="66">
        <v>5.7549999999999999</v>
      </c>
      <c r="P11" s="29">
        <f t="shared" si="3"/>
        <v>0.24688458729473528</v>
      </c>
      <c r="Q11">
        <f t="shared" si="1"/>
        <v>5.8138106740991201E-2</v>
      </c>
      <c r="T11" s="29">
        <f t="shared" si="4"/>
        <v>0.42273420420941044</v>
      </c>
      <c r="U11" s="29">
        <f t="shared" si="5"/>
        <v>5.8138106740991201E-2</v>
      </c>
    </row>
    <row r="12" spans="1:21" x14ac:dyDescent="0.25">
      <c r="A12">
        <v>6</v>
      </c>
      <c r="B12">
        <v>25</v>
      </c>
      <c r="C12" s="81">
        <v>81.446710694344105</v>
      </c>
      <c r="D12" s="32">
        <v>30</v>
      </c>
      <c r="E12" s="81">
        <v>77.337127367526151</v>
      </c>
      <c r="F12" s="94">
        <f t="shared" si="0"/>
        <v>0.48705918884132071</v>
      </c>
      <c r="G12" s="94">
        <f t="shared" si="2"/>
        <v>158.78383806187026</v>
      </c>
      <c r="H12" s="32">
        <v>10453.200000000001</v>
      </c>
      <c r="I12" s="66">
        <v>1.4019999999999999</v>
      </c>
      <c r="J12" s="32">
        <v>1211</v>
      </c>
      <c r="K12" s="66">
        <v>2.2570000000000001</v>
      </c>
      <c r="L12" s="32">
        <v>11668.2</v>
      </c>
      <c r="M12" s="66">
        <v>5.77</v>
      </c>
      <c r="P12" s="29">
        <f t="shared" si="3"/>
        <v>0.24695282134544866</v>
      </c>
      <c r="Q12">
        <f t="shared" si="1"/>
        <v>5.8151821421109917E-2</v>
      </c>
      <c r="T12" s="29">
        <f t="shared" si="4"/>
        <v>0.42281806761393709</v>
      </c>
      <c r="U12" s="29">
        <f t="shared" si="5"/>
        <v>5.8151821421109917E-2</v>
      </c>
    </row>
    <row r="13" spans="1:21" x14ac:dyDescent="0.25">
      <c r="A13">
        <v>7</v>
      </c>
      <c r="B13">
        <v>50</v>
      </c>
      <c r="C13" s="81">
        <v>161.78214328628087</v>
      </c>
      <c r="D13" s="32">
        <v>30</v>
      </c>
      <c r="E13" s="81">
        <v>77.337127367526151</v>
      </c>
      <c r="F13" s="94">
        <f t="shared" si="0"/>
        <v>0.32342490488561915</v>
      </c>
      <c r="G13" s="94">
        <f t="shared" si="2"/>
        <v>239.11927065380701</v>
      </c>
      <c r="H13" s="32">
        <v>6892.8</v>
      </c>
      <c r="I13" s="66">
        <v>1.4</v>
      </c>
      <c r="J13" s="32">
        <v>1530.8</v>
      </c>
      <c r="K13" s="66">
        <v>2.2320000000000002</v>
      </c>
      <c r="L13" s="32">
        <v>6862.5</v>
      </c>
      <c r="M13" s="66">
        <v>5.8019999999999996</v>
      </c>
      <c r="P13" s="29">
        <f t="shared" si="3"/>
        <v>0.16318023025586179</v>
      </c>
      <c r="Q13">
        <f t="shared" si="1"/>
        <v>3.4613022047361039E-2</v>
      </c>
      <c r="T13" s="29">
        <f t="shared" si="4"/>
        <v>0.278881509351949</v>
      </c>
      <c r="U13" s="29">
        <f t="shared" si="5"/>
        <v>3.4613022047361039E-2</v>
      </c>
    </row>
    <row r="14" spans="1:21" x14ac:dyDescent="0.25">
      <c r="A14">
        <v>8</v>
      </c>
      <c r="B14">
        <v>50</v>
      </c>
      <c r="C14" s="81">
        <v>161.78214328628087</v>
      </c>
      <c r="D14" s="32">
        <v>30</v>
      </c>
      <c r="E14" s="81">
        <v>77.337127367526151</v>
      </c>
      <c r="F14" s="94">
        <f t="shared" si="0"/>
        <v>0.32342490488561915</v>
      </c>
      <c r="G14" s="94">
        <f t="shared" si="2"/>
        <v>239.11927065380701</v>
      </c>
      <c r="H14" s="85">
        <v>6906.9</v>
      </c>
      <c r="I14" s="86">
        <v>1.401</v>
      </c>
      <c r="J14" s="85">
        <v>1520.8</v>
      </c>
      <c r="K14" s="86">
        <v>2.234</v>
      </c>
      <c r="L14" s="85">
        <v>6867.9</v>
      </c>
      <c r="M14" s="86">
        <v>5.8040000000000003</v>
      </c>
      <c r="P14" s="29">
        <f t="shared" si="3"/>
        <v>0.16351198891622665</v>
      </c>
      <c r="Q14">
        <f t="shared" si="1"/>
        <v>3.4639471787589984E-2</v>
      </c>
      <c r="T14" s="29">
        <f t="shared" si="4"/>
        <v>0.27904324591782181</v>
      </c>
      <c r="U14" s="29">
        <f t="shared" si="5"/>
        <v>3.4639471787589984E-2</v>
      </c>
    </row>
    <row r="15" spans="1:21" x14ac:dyDescent="0.25">
      <c r="A15">
        <v>9</v>
      </c>
      <c r="B15">
        <v>50</v>
      </c>
      <c r="C15" s="81">
        <v>161.78214328628087</v>
      </c>
      <c r="D15" s="32">
        <v>30</v>
      </c>
      <c r="E15" s="81">
        <v>77.337127367526151</v>
      </c>
      <c r="F15" s="94">
        <f t="shared" si="0"/>
        <v>0.32342490488561915</v>
      </c>
      <c r="G15" s="94">
        <f t="shared" si="2"/>
        <v>239.11927065380701</v>
      </c>
      <c r="H15" s="85">
        <v>6896.1</v>
      </c>
      <c r="I15" s="86">
        <v>1.4019999999999999</v>
      </c>
      <c r="J15" s="85">
        <v>1540.7</v>
      </c>
      <c r="K15" s="86">
        <v>2.2389999999999999</v>
      </c>
      <c r="L15" s="85">
        <v>6856.6</v>
      </c>
      <c r="M15" s="86">
        <v>5.8159999999999998</v>
      </c>
      <c r="P15" s="29">
        <f t="shared" si="3"/>
        <v>0.16325787589977697</v>
      </c>
      <c r="Q15">
        <f t="shared" si="1"/>
        <v>3.4584123257110896E-2</v>
      </c>
      <c r="T15" s="29">
        <f t="shared" si="4"/>
        <v>0.27870479717812513</v>
      </c>
      <c r="U15" s="29">
        <f t="shared" si="5"/>
        <v>3.4584123257110896E-2</v>
      </c>
    </row>
    <row r="16" spans="1:21" x14ac:dyDescent="0.25">
      <c r="A16">
        <v>10</v>
      </c>
      <c r="B16">
        <v>75</v>
      </c>
      <c r="C16" s="81">
        <v>242.11757587821762</v>
      </c>
      <c r="D16" s="32">
        <v>30</v>
      </c>
      <c r="E16" s="81">
        <v>77.337127367526151</v>
      </c>
      <c r="F16" s="94">
        <f t="shared" si="0"/>
        <v>0.24209105886299562</v>
      </c>
      <c r="G16" s="94">
        <f t="shared" si="2"/>
        <v>319.45470324574376</v>
      </c>
      <c r="H16" s="85">
        <v>5937.3</v>
      </c>
      <c r="I16" s="86">
        <v>1.401</v>
      </c>
      <c r="J16" s="85">
        <v>1871.8</v>
      </c>
      <c r="K16" s="86">
        <v>2.1970000000000001</v>
      </c>
      <c r="L16" s="85">
        <v>5491.7</v>
      </c>
      <c r="M16" s="86">
        <v>5.7750000000000004</v>
      </c>
      <c r="P16" s="29">
        <f t="shared" si="3"/>
        <v>0.14069828699496406</v>
      </c>
      <c r="Q16">
        <f t="shared" si="1"/>
        <v>2.7898706509242779E-2</v>
      </c>
      <c r="T16" s="29">
        <f t="shared" si="4"/>
        <v>0.23782438259298921</v>
      </c>
      <c r="U16" s="29">
        <f t="shared" si="5"/>
        <v>2.7898706509242779E-2</v>
      </c>
    </row>
    <row r="17" spans="1:21" x14ac:dyDescent="0.25">
      <c r="A17">
        <v>11</v>
      </c>
      <c r="B17">
        <v>75</v>
      </c>
      <c r="C17" s="81">
        <v>242.11757587821762</v>
      </c>
      <c r="D17" s="32">
        <v>30</v>
      </c>
      <c r="E17" s="81">
        <v>77.337127367526151</v>
      </c>
      <c r="F17" s="94">
        <f t="shared" si="0"/>
        <v>0.24209105886299562</v>
      </c>
      <c r="G17" s="94">
        <f t="shared" si="2"/>
        <v>319.45470324574376</v>
      </c>
      <c r="H17" s="85">
        <v>5708.6</v>
      </c>
      <c r="I17" s="86">
        <v>1.4</v>
      </c>
      <c r="J17" s="85">
        <v>1876.4</v>
      </c>
      <c r="K17" s="86">
        <v>2.2040000000000002</v>
      </c>
      <c r="L17" s="85">
        <v>5266.4</v>
      </c>
      <c r="M17" s="86">
        <v>5.7859999999999996</v>
      </c>
      <c r="P17" s="29">
        <f t="shared" si="3"/>
        <v>0.13531720858181145</v>
      </c>
      <c r="Q17">
        <f t="shared" si="1"/>
        <v>2.6795164569690659E-2</v>
      </c>
      <c r="T17" s="29">
        <f t="shared" si="4"/>
        <v>0.23107637365018674</v>
      </c>
      <c r="U17" s="29">
        <f t="shared" si="5"/>
        <v>2.6795164569690659E-2</v>
      </c>
    </row>
    <row r="18" spans="1:21" x14ac:dyDescent="0.25">
      <c r="A18">
        <v>12</v>
      </c>
      <c r="B18">
        <v>75</v>
      </c>
      <c r="C18" s="81">
        <v>242.11757587821762</v>
      </c>
      <c r="D18" s="32">
        <v>30</v>
      </c>
      <c r="E18" s="81">
        <v>77.337127367526151</v>
      </c>
      <c r="F18" s="94">
        <f t="shared" si="0"/>
        <v>0.24209105886299562</v>
      </c>
      <c r="G18" s="94">
        <f t="shared" si="2"/>
        <v>319.45470324574376</v>
      </c>
      <c r="H18" s="85">
        <v>5715.6</v>
      </c>
      <c r="I18" s="86">
        <v>1.401</v>
      </c>
      <c r="J18" s="85">
        <v>1982.5</v>
      </c>
      <c r="K18" s="86">
        <v>2.2029999999999998</v>
      </c>
      <c r="L18" s="85">
        <v>5273.7</v>
      </c>
      <c r="M18" s="86">
        <v>5.7919999999999998</v>
      </c>
      <c r="P18" s="29">
        <f t="shared" si="3"/>
        <v>0.13548191146284366</v>
      </c>
      <c r="Q18">
        <f t="shared" si="1"/>
        <v>2.683092070000016E-2</v>
      </c>
      <c r="T18" s="29">
        <f t="shared" si="4"/>
        <v>0.23129501752627399</v>
      </c>
      <c r="U18" s="29">
        <f t="shared" si="5"/>
        <v>2.683092070000016E-2</v>
      </c>
    </row>
    <row r="19" spans="1:21" x14ac:dyDescent="0.25">
      <c r="A19">
        <v>13</v>
      </c>
      <c r="B19">
        <v>90</v>
      </c>
      <c r="C19" s="81">
        <v>290.31883543337972</v>
      </c>
      <c r="D19" s="32">
        <v>30</v>
      </c>
      <c r="E19" s="81">
        <v>77.337127367526151</v>
      </c>
      <c r="F19" s="94">
        <f t="shared" si="0"/>
        <v>0.21035189196538609</v>
      </c>
      <c r="G19" s="94">
        <f t="shared" si="2"/>
        <v>367.65596280090585</v>
      </c>
      <c r="H19" s="85">
        <v>5340</v>
      </c>
      <c r="I19" s="86">
        <v>1.4</v>
      </c>
      <c r="J19" s="85">
        <v>2219.5</v>
      </c>
      <c r="K19" s="86">
        <v>2.1800000000000002</v>
      </c>
      <c r="L19" s="85">
        <v>4716.8999999999996</v>
      </c>
      <c r="M19" s="86">
        <v>5.7510000000000003</v>
      </c>
      <c r="P19" s="29">
        <f t="shared" si="3"/>
        <v>0.12664442544631496</v>
      </c>
      <c r="Q19">
        <f t="shared" si="1"/>
        <v>2.4103658596393324E-2</v>
      </c>
      <c r="T19" s="29">
        <f t="shared" si="4"/>
        <v>0.21461818051183801</v>
      </c>
      <c r="U19" s="29">
        <f t="shared" si="5"/>
        <v>2.4103658596393324E-2</v>
      </c>
    </row>
    <row r="20" spans="1:21" x14ac:dyDescent="0.25">
      <c r="A20">
        <v>14</v>
      </c>
      <c r="B20">
        <v>90</v>
      </c>
      <c r="C20" s="81">
        <v>290.31883543337972</v>
      </c>
      <c r="D20" s="32">
        <v>30</v>
      </c>
      <c r="E20" s="81">
        <v>77.337127367526151</v>
      </c>
      <c r="F20" s="94">
        <f t="shared" si="0"/>
        <v>0.21035189196538609</v>
      </c>
      <c r="G20" s="94">
        <f t="shared" si="2"/>
        <v>367.65596280090585</v>
      </c>
      <c r="H20" s="85">
        <v>5353.5</v>
      </c>
      <c r="I20" s="86">
        <v>1.4</v>
      </c>
      <c r="J20" s="85">
        <v>2182.6999999999998</v>
      </c>
      <c r="K20" s="86">
        <v>2.1920000000000002</v>
      </c>
      <c r="L20" s="85">
        <v>4726.6000000000004</v>
      </c>
      <c r="M20" s="86">
        <v>5.7990000000000004</v>
      </c>
      <c r="P20" s="29">
        <f t="shared" si="3"/>
        <v>0.1269620667168771</v>
      </c>
      <c r="Q20">
        <f t="shared" si="1"/>
        <v>2.415117016680458E-2</v>
      </c>
      <c r="T20" s="29">
        <f t="shared" si="4"/>
        <v>0.21490870730609096</v>
      </c>
      <c r="U20" s="29">
        <f t="shared" si="5"/>
        <v>2.415117016680458E-2</v>
      </c>
    </row>
    <row r="21" spans="1:21" x14ac:dyDescent="0.25">
      <c r="A21">
        <v>16</v>
      </c>
      <c r="B21">
        <v>10</v>
      </c>
      <c r="C21" s="81">
        <v>33.245451139182045</v>
      </c>
      <c r="D21" s="59">
        <v>10</v>
      </c>
      <c r="E21" s="81">
        <v>25.831089811355639</v>
      </c>
      <c r="F21" s="94">
        <f t="shared" si="0"/>
        <v>0.43724783807134088</v>
      </c>
      <c r="G21" s="94">
        <f t="shared" si="2"/>
        <v>59.076540950537684</v>
      </c>
      <c r="H21" s="85">
        <v>7510.7</v>
      </c>
      <c r="I21" s="86">
        <v>1.403</v>
      </c>
      <c r="J21" s="85">
        <v>1131.0999999999999</v>
      </c>
      <c r="K21" s="86">
        <v>2.2829999999999999</v>
      </c>
      <c r="L21" s="85">
        <v>9288.7000000000007</v>
      </c>
      <c r="M21" s="86">
        <v>5.8250000000000002</v>
      </c>
      <c r="P21" s="29">
        <f t="shared" si="3"/>
        <v>0.17771878885440567</v>
      </c>
      <c r="Q21">
        <f t="shared" si="1"/>
        <v>4.6496792370225457E-2</v>
      </c>
      <c r="T21" s="29">
        <f t="shared" si="4"/>
        <v>0.35154914937426324</v>
      </c>
      <c r="U21" s="29">
        <f t="shared" si="5"/>
        <v>4.6496792370225457E-2</v>
      </c>
    </row>
    <row r="22" spans="1:21" x14ac:dyDescent="0.25">
      <c r="A22">
        <v>17</v>
      </c>
      <c r="B22">
        <v>10</v>
      </c>
      <c r="C22" s="81">
        <v>33.245451139182045</v>
      </c>
      <c r="D22" s="59">
        <v>10</v>
      </c>
      <c r="E22" s="81">
        <v>25.831089811355639</v>
      </c>
      <c r="F22" s="94">
        <f t="shared" si="0"/>
        <v>0.43724783807134088</v>
      </c>
      <c r="G22" s="94">
        <f t="shared" si="2"/>
        <v>59.076540950537684</v>
      </c>
      <c r="H22" s="85">
        <v>7550.9</v>
      </c>
      <c r="I22" s="86">
        <v>1.403</v>
      </c>
      <c r="J22" s="85">
        <v>1129.0999999999999</v>
      </c>
      <c r="K22" s="86">
        <v>2.2829999999999999</v>
      </c>
      <c r="L22" s="85">
        <v>9287.5</v>
      </c>
      <c r="M22" s="86">
        <v>5.8369999999999997</v>
      </c>
      <c r="P22" s="29">
        <f t="shared" si="3"/>
        <v>0.17866465397119069</v>
      </c>
      <c r="Q22">
        <f t="shared" si="1"/>
        <v>4.6490914650174575E-2</v>
      </c>
      <c r="T22" s="29">
        <f t="shared" si="4"/>
        <v>0.35151320791518037</v>
      </c>
      <c r="U22" s="29">
        <f t="shared" si="5"/>
        <v>4.6490914650174575E-2</v>
      </c>
    </row>
    <row r="23" spans="1:21" x14ac:dyDescent="0.25">
      <c r="A23">
        <v>18</v>
      </c>
      <c r="B23">
        <v>10</v>
      </c>
      <c r="C23" s="81">
        <v>33.245451139182045</v>
      </c>
      <c r="D23" s="59">
        <v>10</v>
      </c>
      <c r="E23" s="81">
        <v>25.831089811355639</v>
      </c>
      <c r="F23" s="94">
        <f t="shared" si="0"/>
        <v>0.43724783807134088</v>
      </c>
      <c r="G23" s="94">
        <f t="shared" si="2"/>
        <v>59.076540950537684</v>
      </c>
      <c r="H23" s="85">
        <v>7551.2</v>
      </c>
      <c r="I23" s="86">
        <v>1.403</v>
      </c>
      <c r="J23" s="85">
        <v>1134.9000000000001</v>
      </c>
      <c r="K23" s="86">
        <v>2.27</v>
      </c>
      <c r="L23" s="85">
        <v>9331.4</v>
      </c>
      <c r="M23" s="86">
        <v>5.83</v>
      </c>
      <c r="P23" s="29">
        <f t="shared" si="3"/>
        <v>0.17867171266609208</v>
      </c>
      <c r="Q23">
        <f t="shared" si="1"/>
        <v>4.6705941242035816E-2</v>
      </c>
      <c r="T23" s="29">
        <f t="shared" si="4"/>
        <v>0.35282806629329416</v>
      </c>
      <c r="U23" s="29">
        <f t="shared" si="5"/>
        <v>4.6705941242035816E-2</v>
      </c>
    </row>
    <row r="24" spans="1:21" x14ac:dyDescent="0.25">
      <c r="A24">
        <v>19</v>
      </c>
      <c r="B24">
        <v>25</v>
      </c>
      <c r="C24" s="81">
        <v>81.446710694344105</v>
      </c>
      <c r="D24" s="59">
        <v>10</v>
      </c>
      <c r="E24" s="81">
        <v>25.831089811355639</v>
      </c>
      <c r="F24" s="94">
        <f t="shared" si="0"/>
        <v>0.24078690735259076</v>
      </c>
      <c r="G24" s="94">
        <f t="shared" si="2"/>
        <v>107.27780050569974</v>
      </c>
      <c r="H24" s="85">
        <v>3706</v>
      </c>
      <c r="I24" s="86">
        <v>1.4019999999999999</v>
      </c>
      <c r="J24" s="85">
        <v>1285.5999999999999</v>
      </c>
      <c r="K24" s="86">
        <v>2.2610000000000001</v>
      </c>
      <c r="L24" s="85">
        <v>4177.3</v>
      </c>
      <c r="M24" s="86">
        <v>5.8630000000000004</v>
      </c>
      <c r="P24" s="29">
        <f t="shared" si="3"/>
        <v>8.8198067216794393E-2</v>
      </c>
      <c r="Q24">
        <f t="shared" si="1"/>
        <v>2.1460643813515725E-2</v>
      </c>
      <c r="T24" s="29">
        <f t="shared" si="4"/>
        <v>0.19845650441092272</v>
      </c>
      <c r="U24" s="29">
        <f t="shared" si="5"/>
        <v>2.1460643813515725E-2</v>
      </c>
    </row>
    <row r="25" spans="1:21" x14ac:dyDescent="0.25">
      <c r="A25">
        <v>20</v>
      </c>
      <c r="B25">
        <v>25</v>
      </c>
      <c r="C25" s="81">
        <v>81.446710694344105</v>
      </c>
      <c r="D25" s="59">
        <v>10</v>
      </c>
      <c r="E25" s="81">
        <v>25.831089811355639</v>
      </c>
      <c r="F25" s="94">
        <f t="shared" si="0"/>
        <v>0.24078690735259076</v>
      </c>
      <c r="G25" s="94">
        <f t="shared" si="2"/>
        <v>107.27780050569974</v>
      </c>
      <c r="H25" s="85">
        <v>3618.6</v>
      </c>
      <c r="I25" s="86">
        <v>1.403</v>
      </c>
      <c r="J25" s="85">
        <v>1287.7</v>
      </c>
      <c r="K25" s="86">
        <v>2.2599999999999998</v>
      </c>
      <c r="L25" s="85">
        <v>4084.1</v>
      </c>
      <c r="M25" s="86">
        <v>5.8620000000000001</v>
      </c>
      <c r="P25" s="29">
        <f t="shared" si="3"/>
        <v>8.6141634102192138E-2</v>
      </c>
      <c r="Q25">
        <f t="shared" si="1"/>
        <v>2.1004140889564291E-2</v>
      </c>
      <c r="T25" s="29">
        <f t="shared" si="4"/>
        <v>0.19566505108882243</v>
      </c>
      <c r="U25" s="29">
        <f t="shared" si="5"/>
        <v>2.1004140889564291E-2</v>
      </c>
    </row>
    <row r="26" spans="1:21" x14ac:dyDescent="0.25">
      <c r="A26">
        <v>21</v>
      </c>
      <c r="B26">
        <v>25</v>
      </c>
      <c r="C26" s="81">
        <v>81.446710694344105</v>
      </c>
      <c r="D26" s="59">
        <v>10</v>
      </c>
      <c r="E26" s="81">
        <v>25.831089811355639</v>
      </c>
      <c r="F26" s="94">
        <f t="shared" si="0"/>
        <v>0.24078690735259076</v>
      </c>
      <c r="G26" s="94">
        <f t="shared" si="2"/>
        <v>107.27780050569974</v>
      </c>
      <c r="H26" s="85">
        <v>3612.8</v>
      </c>
      <c r="I26" s="86">
        <v>1.4019999999999999</v>
      </c>
      <c r="J26" s="85">
        <v>1279.9000000000001</v>
      </c>
      <c r="K26" s="86">
        <v>2.2639999999999998</v>
      </c>
      <c r="L26" s="85">
        <v>4079</v>
      </c>
      <c r="M26" s="86">
        <v>5.8650000000000002</v>
      </c>
      <c r="P26" s="29">
        <f t="shared" si="3"/>
        <v>8.6005166000765451E-2</v>
      </c>
      <c r="Q26">
        <f t="shared" si="1"/>
        <v>2.0979160579348066E-2</v>
      </c>
      <c r="T26" s="29">
        <f t="shared" si="4"/>
        <v>0.1955122998877204</v>
      </c>
      <c r="U26" s="29">
        <f t="shared" si="5"/>
        <v>2.0979160579348066E-2</v>
      </c>
    </row>
    <row r="27" spans="1:21" x14ac:dyDescent="0.25">
      <c r="A27">
        <v>22</v>
      </c>
      <c r="B27">
        <v>50</v>
      </c>
      <c r="C27" s="81">
        <v>161.78214328628087</v>
      </c>
      <c r="D27" s="59">
        <v>10</v>
      </c>
      <c r="E27" s="81">
        <v>25.831089811355639</v>
      </c>
      <c r="F27" s="94">
        <f t="shared" si="0"/>
        <v>0.13768266440945978</v>
      </c>
      <c r="G27" s="94">
        <f t="shared" si="2"/>
        <v>187.61323309763651</v>
      </c>
      <c r="H27" s="85">
        <v>2316.9</v>
      </c>
      <c r="I27" s="86">
        <v>1.4019999999999999</v>
      </c>
      <c r="J27" s="85">
        <v>1549.3</v>
      </c>
      <c r="K27" s="86">
        <v>2.23</v>
      </c>
      <c r="L27" s="85">
        <v>2331.1999999999998</v>
      </c>
      <c r="M27" s="86">
        <v>5.8410000000000002</v>
      </c>
      <c r="P27" s="29">
        <f t="shared" si="3"/>
        <v>5.551395692510102E-2</v>
      </c>
      <c r="Q27">
        <f t="shared" si="1"/>
        <v>1.2418261325246002E-2</v>
      </c>
      <c r="T27" s="29">
        <f t="shared" si="4"/>
        <v>0.14316356473356956</v>
      </c>
      <c r="U27" s="29">
        <f t="shared" si="5"/>
        <v>1.2418261325246002E-2</v>
      </c>
    </row>
    <row r="28" spans="1:21" x14ac:dyDescent="0.25">
      <c r="A28">
        <v>23</v>
      </c>
      <c r="B28">
        <v>50</v>
      </c>
      <c r="C28" s="81">
        <v>161.78214328628087</v>
      </c>
      <c r="D28" s="59">
        <v>10</v>
      </c>
      <c r="E28" s="81">
        <v>25.831089811355639</v>
      </c>
      <c r="F28" s="94">
        <f t="shared" si="0"/>
        <v>0.13768266440945978</v>
      </c>
      <c r="G28" s="94">
        <f t="shared" si="2"/>
        <v>187.61323309763651</v>
      </c>
      <c r="H28" s="85">
        <v>2317.9</v>
      </c>
      <c r="I28" s="86">
        <v>1.401</v>
      </c>
      <c r="J28" s="85">
        <v>1541.9</v>
      </c>
      <c r="K28" s="86">
        <v>2.234</v>
      </c>
      <c r="L28" s="85">
        <v>2323.3000000000002</v>
      </c>
      <c r="M28" s="86">
        <v>5.8470000000000004</v>
      </c>
      <c r="P28" s="29">
        <f t="shared" si="3"/>
        <v>5.5537485908105623E-2</v>
      </c>
      <c r="Q28">
        <f t="shared" si="1"/>
        <v>1.2379566334911064E-2</v>
      </c>
      <c r="T28" s="29">
        <f t="shared" si="4"/>
        <v>0.14292695012794088</v>
      </c>
      <c r="U28" s="29">
        <f t="shared" si="5"/>
        <v>1.2379566334911064E-2</v>
      </c>
    </row>
    <row r="29" spans="1:21" x14ac:dyDescent="0.25">
      <c r="A29">
        <v>24</v>
      </c>
      <c r="B29">
        <v>50</v>
      </c>
      <c r="C29" s="81">
        <v>161.78214328628087</v>
      </c>
      <c r="D29" s="59">
        <v>10</v>
      </c>
      <c r="E29" s="81">
        <v>25.831089811355639</v>
      </c>
      <c r="F29" s="94">
        <f t="shared" si="0"/>
        <v>0.13768266440945978</v>
      </c>
      <c r="G29" s="94">
        <f t="shared" si="2"/>
        <v>187.61323309763651</v>
      </c>
      <c r="H29" s="85">
        <v>2313.4</v>
      </c>
      <c r="I29" s="86">
        <v>1.4019999999999999</v>
      </c>
      <c r="J29" s="85">
        <v>1550.2</v>
      </c>
      <c r="K29" s="86">
        <v>2.23</v>
      </c>
      <c r="L29" s="85">
        <v>2324.1</v>
      </c>
      <c r="M29" s="86">
        <v>5.8330000000000002</v>
      </c>
      <c r="P29" s="29">
        <f t="shared" si="3"/>
        <v>5.5431605484584909E-2</v>
      </c>
      <c r="Q29">
        <f t="shared" si="1"/>
        <v>1.2383484814944981E-2</v>
      </c>
      <c r="T29" s="29">
        <f t="shared" si="4"/>
        <v>0.14295091110066277</v>
      </c>
      <c r="U29" s="29">
        <f t="shared" si="5"/>
        <v>1.2383484814944981E-2</v>
      </c>
    </row>
    <row r="30" spans="1:21" x14ac:dyDescent="0.25">
      <c r="A30">
        <v>25</v>
      </c>
      <c r="B30">
        <v>75</v>
      </c>
      <c r="C30" s="81">
        <v>242.11757587821762</v>
      </c>
      <c r="D30" s="59">
        <v>10</v>
      </c>
      <c r="E30" s="81">
        <v>25.831089811355639</v>
      </c>
      <c r="F30" s="94">
        <f t="shared" si="0"/>
        <v>9.6403129102653376E-2</v>
      </c>
      <c r="G30" s="94">
        <f t="shared" si="2"/>
        <v>267.94866568957326</v>
      </c>
      <c r="H30" s="85">
        <v>1902</v>
      </c>
      <c r="I30" s="86">
        <v>1.4019999999999999</v>
      </c>
      <c r="J30" s="85">
        <v>1884.8</v>
      </c>
      <c r="K30" s="86">
        <v>2.2000000000000002</v>
      </c>
      <c r="L30" s="85">
        <v>1758.6</v>
      </c>
      <c r="M30" s="86">
        <v>5.8040000000000003</v>
      </c>
      <c r="P30" s="29">
        <f t="shared" si="3"/>
        <v>4.5751781876491426E-2</v>
      </c>
      <c r="Q30">
        <f t="shared" si="1"/>
        <v>9.6136092409692883E-3</v>
      </c>
      <c r="T30" s="29">
        <f t="shared" si="4"/>
        <v>0.12601349850787624</v>
      </c>
      <c r="U30" s="29">
        <f t="shared" si="5"/>
        <v>9.6136092409692883E-3</v>
      </c>
    </row>
    <row r="31" spans="1:21" x14ac:dyDescent="0.25">
      <c r="A31">
        <v>26</v>
      </c>
      <c r="B31">
        <v>75</v>
      </c>
      <c r="C31" s="81">
        <v>242.11757587821762</v>
      </c>
      <c r="D31" s="59">
        <v>10</v>
      </c>
      <c r="E31" s="81">
        <v>25.831089811355639</v>
      </c>
      <c r="F31" s="94">
        <f t="shared" si="0"/>
        <v>9.6403129102653376E-2</v>
      </c>
      <c r="G31" s="94">
        <f t="shared" si="2"/>
        <v>267.94866568957326</v>
      </c>
      <c r="H31" s="85">
        <v>1903</v>
      </c>
      <c r="I31" s="86">
        <v>1.4</v>
      </c>
      <c r="J31" s="85">
        <v>1908.3</v>
      </c>
      <c r="K31" s="86">
        <v>2.2040000000000002</v>
      </c>
      <c r="L31" s="85">
        <v>1772.9</v>
      </c>
      <c r="M31" s="86">
        <v>5.8150000000000004</v>
      </c>
      <c r="P31" s="29">
        <f t="shared" si="3"/>
        <v>4.577531085949603E-2</v>
      </c>
      <c r="Q31">
        <f t="shared" si="1"/>
        <v>9.683652071575571E-3</v>
      </c>
      <c r="T31" s="29">
        <f t="shared" si="4"/>
        <v>0.12644180089528004</v>
      </c>
      <c r="U31" s="29">
        <f t="shared" si="5"/>
        <v>9.683652071575571E-3</v>
      </c>
    </row>
    <row r="32" spans="1:21" x14ac:dyDescent="0.25">
      <c r="A32">
        <v>27</v>
      </c>
      <c r="B32">
        <v>75</v>
      </c>
      <c r="C32" s="81">
        <v>242.11757587821762</v>
      </c>
      <c r="D32" s="59">
        <v>10</v>
      </c>
      <c r="E32" s="81">
        <v>25.831089811355639</v>
      </c>
      <c r="F32" s="94">
        <f t="shared" si="0"/>
        <v>9.6403129102653376E-2</v>
      </c>
      <c r="G32" s="94">
        <f t="shared" si="2"/>
        <v>267.94866568957326</v>
      </c>
      <c r="H32" s="85">
        <v>1903.7</v>
      </c>
      <c r="I32" s="86">
        <v>1.401</v>
      </c>
      <c r="J32" s="85">
        <v>1911.7</v>
      </c>
      <c r="K32" s="86">
        <v>2.2010000000000001</v>
      </c>
      <c r="L32" s="85">
        <v>1772.5</v>
      </c>
      <c r="M32" s="86">
        <v>5.8040000000000003</v>
      </c>
      <c r="P32" s="29">
        <f t="shared" si="3"/>
        <v>4.5791781147599249E-2</v>
      </c>
      <c r="Q32">
        <f t="shared" si="1"/>
        <v>9.6816928315586123E-3</v>
      </c>
      <c r="T32" s="29">
        <f t="shared" si="4"/>
        <v>0.12642982040891909</v>
      </c>
      <c r="U32" s="29">
        <f t="shared" si="5"/>
        <v>9.6816928315586123E-3</v>
      </c>
    </row>
    <row r="33" spans="1:21" x14ac:dyDescent="0.25">
      <c r="A33">
        <v>28</v>
      </c>
      <c r="B33">
        <v>90</v>
      </c>
      <c r="C33" s="81">
        <v>290.31883543337972</v>
      </c>
      <c r="D33" s="59">
        <v>10</v>
      </c>
      <c r="E33" s="81">
        <v>25.831089811355639</v>
      </c>
      <c r="F33" s="94">
        <f t="shared" si="0"/>
        <v>8.1705190318673931E-2</v>
      </c>
      <c r="G33" s="94">
        <f t="shared" si="2"/>
        <v>316.14992524473536</v>
      </c>
      <c r="H33" s="85">
        <v>1771.5</v>
      </c>
      <c r="I33" s="86">
        <v>1.401</v>
      </c>
      <c r="J33" s="85">
        <v>2192.8000000000002</v>
      </c>
      <c r="K33" s="86">
        <v>2.1709999999999998</v>
      </c>
      <c r="L33" s="85">
        <v>1605</v>
      </c>
      <c r="M33" s="86">
        <v>5.7759999999999998</v>
      </c>
      <c r="P33" s="29">
        <f t="shared" si="3"/>
        <v>4.2681249594390798E-2</v>
      </c>
      <c r="Q33">
        <f t="shared" si="1"/>
        <v>8.8612610744570591E-3</v>
      </c>
      <c r="T33" s="29">
        <f t="shared" si="4"/>
        <v>0.12141299174527322</v>
      </c>
      <c r="U33" s="29">
        <f t="shared" si="5"/>
        <v>8.8612610744570591E-3</v>
      </c>
    </row>
    <row r="34" spans="1:21" x14ac:dyDescent="0.25">
      <c r="A34">
        <v>29</v>
      </c>
      <c r="B34">
        <v>90</v>
      </c>
      <c r="C34" s="81">
        <v>290.31883543337972</v>
      </c>
      <c r="D34" s="59">
        <v>10</v>
      </c>
      <c r="E34" s="81">
        <v>25.831089811355639</v>
      </c>
      <c r="F34" s="94">
        <f t="shared" si="0"/>
        <v>8.1705190318673931E-2</v>
      </c>
      <c r="G34" s="94">
        <f t="shared" si="2"/>
        <v>316.14992524473536</v>
      </c>
      <c r="H34" s="85">
        <v>1767.4</v>
      </c>
      <c r="I34" s="86">
        <v>1.4</v>
      </c>
      <c r="J34" s="85">
        <v>2198.6</v>
      </c>
      <c r="K34" s="86">
        <v>2.17</v>
      </c>
      <c r="L34" s="85">
        <v>1606</v>
      </c>
      <c r="M34" s="86">
        <v>5.77</v>
      </c>
      <c r="P34" s="29">
        <f t="shared" si="3"/>
        <v>4.2584780764071926E-2</v>
      </c>
      <c r="Q34">
        <f t="shared" si="1"/>
        <v>8.866159174499455E-3</v>
      </c>
      <c r="T34" s="29">
        <f t="shared" si="4"/>
        <v>0.12144294296117558</v>
      </c>
      <c r="U34" s="29">
        <f t="shared" si="5"/>
        <v>8.866159174499455E-3</v>
      </c>
    </row>
    <row r="35" spans="1:21" x14ac:dyDescent="0.25">
      <c r="A35">
        <v>30</v>
      </c>
      <c r="B35">
        <v>90</v>
      </c>
      <c r="C35" s="81">
        <v>290.31883543337972</v>
      </c>
      <c r="D35" s="59">
        <v>10</v>
      </c>
      <c r="E35" s="81">
        <v>25.831089811355639</v>
      </c>
      <c r="F35" s="94">
        <f t="shared" si="0"/>
        <v>8.1705190318673931E-2</v>
      </c>
      <c r="G35" s="94">
        <f t="shared" si="2"/>
        <v>316.14992524473536</v>
      </c>
      <c r="H35" s="85">
        <v>1770.4</v>
      </c>
      <c r="I35" s="86">
        <v>1.401</v>
      </c>
      <c r="J35" s="85">
        <v>2182.1999999999998</v>
      </c>
      <c r="K35" s="86">
        <v>2.1789999999999998</v>
      </c>
      <c r="L35" s="85">
        <v>1607.7</v>
      </c>
      <c r="M35" s="86">
        <v>5.7930000000000001</v>
      </c>
      <c r="P35" s="29">
        <f t="shared" si="3"/>
        <v>4.2655367713085736E-2</v>
      </c>
      <c r="Q35">
        <f t="shared" si="1"/>
        <v>8.8744859445715318E-3</v>
      </c>
      <c r="T35" s="29">
        <f t="shared" si="4"/>
        <v>0.1214938600282096</v>
      </c>
      <c r="U35" s="29">
        <f t="shared" si="5"/>
        <v>8.8744859445715318E-3</v>
      </c>
    </row>
    <row r="36" spans="1:21" x14ac:dyDescent="0.25">
      <c r="A36">
        <v>31</v>
      </c>
      <c r="B36">
        <v>10</v>
      </c>
      <c r="C36" s="81">
        <v>33.245451139182045</v>
      </c>
      <c r="D36" s="59">
        <v>20</v>
      </c>
      <c r="E36" s="81">
        <v>51.584108589440902</v>
      </c>
      <c r="F36" s="94">
        <f t="shared" si="0"/>
        <v>0.60809119786148724</v>
      </c>
      <c r="G36" s="94">
        <f t="shared" si="2"/>
        <v>84.829559728622939</v>
      </c>
      <c r="H36" s="85">
        <v>12249.4</v>
      </c>
      <c r="I36" s="86">
        <v>1.403</v>
      </c>
      <c r="J36" s="85">
        <v>1070.9000000000001</v>
      </c>
      <c r="K36" s="86">
        <v>2.274</v>
      </c>
      <c r="L36" s="85">
        <v>15075.8</v>
      </c>
      <c r="M36" s="86">
        <v>5.7549999999999999</v>
      </c>
      <c r="P36" s="29">
        <f t="shared" si="3"/>
        <v>0.2892155806183157</v>
      </c>
      <c r="Q36">
        <f t="shared" si="1"/>
        <v>7.484258712558306E-2</v>
      </c>
      <c r="T36" s="29">
        <f t="shared" si="4"/>
        <v>0.52487983092283064</v>
      </c>
      <c r="U36" s="29">
        <f t="shared" si="5"/>
        <v>7.484258712558306E-2</v>
      </c>
    </row>
    <row r="37" spans="1:21" x14ac:dyDescent="0.25">
      <c r="A37">
        <v>32</v>
      </c>
      <c r="B37">
        <v>10</v>
      </c>
      <c r="C37" s="81">
        <v>33.245451139182045</v>
      </c>
      <c r="D37" s="59">
        <v>20</v>
      </c>
      <c r="E37" s="81">
        <v>51.584108589440902</v>
      </c>
      <c r="F37" s="94">
        <f t="shared" si="0"/>
        <v>0.60809119786148724</v>
      </c>
      <c r="G37" s="94">
        <f t="shared" si="2"/>
        <v>84.829559728622939</v>
      </c>
      <c r="H37" s="85">
        <v>14102.8</v>
      </c>
      <c r="I37" s="86">
        <v>1.403</v>
      </c>
      <c r="J37" s="85">
        <v>1041.5999999999999</v>
      </c>
      <c r="K37" s="86">
        <v>2.266</v>
      </c>
      <c r="L37" s="85">
        <v>17330.599999999999</v>
      </c>
      <c r="M37" s="86">
        <v>5.7190000000000003</v>
      </c>
      <c r="P37" s="29">
        <f t="shared" si="3"/>
        <v>0.33282419771904603</v>
      </c>
      <c r="Q37">
        <f t="shared" si="1"/>
        <v>8.5886823101180565E-2</v>
      </c>
      <c r="T37" s="29">
        <f t="shared" si="4"/>
        <v>0.59241383253947977</v>
      </c>
      <c r="U37" s="29">
        <f t="shared" si="5"/>
        <v>8.5886823101180565E-2</v>
      </c>
    </row>
    <row r="38" spans="1:21" x14ac:dyDescent="0.25">
      <c r="A38">
        <v>33</v>
      </c>
      <c r="B38">
        <v>10</v>
      </c>
      <c r="C38" s="81">
        <v>33.245451139182045</v>
      </c>
      <c r="D38" s="59">
        <v>20</v>
      </c>
      <c r="E38" s="81">
        <v>51.584108589440902</v>
      </c>
      <c r="F38" s="94">
        <f t="shared" si="0"/>
        <v>0.60809119786148724</v>
      </c>
      <c r="G38" s="94">
        <f t="shared" si="2"/>
        <v>84.829559728622939</v>
      </c>
      <c r="H38" s="85">
        <v>14169.7</v>
      </c>
      <c r="I38" s="86">
        <v>1.4019999999999999</v>
      </c>
      <c r="J38" s="85">
        <v>1037.7</v>
      </c>
      <c r="K38" s="86">
        <v>2.2639999999999998</v>
      </c>
      <c r="L38" s="85">
        <v>17424</v>
      </c>
      <c r="M38" s="86">
        <v>5.7169999999999996</v>
      </c>
      <c r="P38" s="29">
        <f t="shared" si="3"/>
        <v>0.33439828668205396</v>
      </c>
      <c r="Q38">
        <f t="shared" si="1"/>
        <v>8.6344305645140493E-2</v>
      </c>
      <c r="T38" s="29">
        <f t="shared" si="4"/>
        <v>0.59521127610476054</v>
      </c>
      <c r="U38" s="29">
        <f t="shared" si="5"/>
        <v>8.6344305645140493E-2</v>
      </c>
    </row>
    <row r="39" spans="1:21" x14ac:dyDescent="0.25">
      <c r="A39">
        <v>34</v>
      </c>
      <c r="B39">
        <v>25</v>
      </c>
      <c r="C39" s="81">
        <v>81.446710694344105</v>
      </c>
      <c r="D39" s="59">
        <v>20</v>
      </c>
      <c r="E39" s="81">
        <v>51.584108589440902</v>
      </c>
      <c r="F39" s="94">
        <f t="shared" si="0"/>
        <v>0.38776058711177491</v>
      </c>
      <c r="G39" s="94">
        <f t="shared" si="2"/>
        <v>133.03081928378501</v>
      </c>
      <c r="H39" s="85">
        <v>7246.1</v>
      </c>
      <c r="I39" s="86">
        <v>1.4019999999999999</v>
      </c>
      <c r="J39" s="85">
        <v>1262.2</v>
      </c>
      <c r="K39" s="86">
        <v>2.2450000000000001</v>
      </c>
      <c r="L39" s="85">
        <v>8156.3</v>
      </c>
      <c r="M39" s="86">
        <v>5.7759999999999998</v>
      </c>
      <c r="P39" s="29">
        <f t="shared" si="3"/>
        <v>0.17149301995138785</v>
      </c>
      <c r="Q39">
        <f t="shared" si="1"/>
        <v>4.0950183882214712E-2</v>
      </c>
      <c r="T39" s="29">
        <f t="shared" si="4"/>
        <v>0.31763239248642683</v>
      </c>
      <c r="U39" s="29">
        <f t="shared" si="5"/>
        <v>4.0950183882214712E-2</v>
      </c>
    </row>
    <row r="40" spans="1:21" x14ac:dyDescent="0.25">
      <c r="A40">
        <v>35</v>
      </c>
      <c r="B40">
        <v>25</v>
      </c>
      <c r="C40" s="81">
        <v>81.446710694344105</v>
      </c>
      <c r="D40" s="59">
        <v>20</v>
      </c>
      <c r="E40" s="81">
        <v>51.584108589440902</v>
      </c>
      <c r="F40" s="94">
        <f t="shared" si="0"/>
        <v>0.38776058711177491</v>
      </c>
      <c r="G40" s="94">
        <f t="shared" si="2"/>
        <v>133.03081928378501</v>
      </c>
      <c r="H40" s="85">
        <v>7087</v>
      </c>
      <c r="I40" s="86">
        <v>1.4019999999999999</v>
      </c>
      <c r="J40" s="85">
        <v>1267.5999999999999</v>
      </c>
      <c r="K40" s="86">
        <v>2.246</v>
      </c>
      <c r="L40" s="85">
        <v>8006.1</v>
      </c>
      <c r="M40" s="86">
        <v>5.7789999999999999</v>
      </c>
      <c r="P40" s="29">
        <f t="shared" si="3"/>
        <v>0.16774955875535558</v>
      </c>
      <c r="Q40">
        <f t="shared" si="1"/>
        <v>4.0214489255846635E-2</v>
      </c>
      <c r="T40" s="29">
        <f t="shared" si="4"/>
        <v>0.31313371985789185</v>
      </c>
      <c r="U40" s="29">
        <f t="shared" si="5"/>
        <v>4.0214489255846635E-2</v>
      </c>
    </row>
    <row r="41" spans="1:21" x14ac:dyDescent="0.25">
      <c r="A41">
        <v>36</v>
      </c>
      <c r="B41">
        <v>25</v>
      </c>
      <c r="C41" s="81">
        <v>81.446710694344105</v>
      </c>
      <c r="D41" s="59">
        <v>20</v>
      </c>
      <c r="E41" s="81">
        <v>51.584108589440902</v>
      </c>
      <c r="F41" s="94">
        <f t="shared" si="0"/>
        <v>0.38776058711177491</v>
      </c>
      <c r="G41" s="94">
        <f t="shared" si="2"/>
        <v>133.03081928378501</v>
      </c>
      <c r="H41" s="85">
        <v>7092.8</v>
      </c>
      <c r="I41" s="86">
        <v>1.4019999999999999</v>
      </c>
      <c r="J41" s="85">
        <v>1262.2</v>
      </c>
      <c r="K41" s="86">
        <v>2.2480000000000002</v>
      </c>
      <c r="L41" s="85">
        <v>7978.8</v>
      </c>
      <c r="M41" s="86">
        <v>5.7919999999999998</v>
      </c>
      <c r="P41" s="29">
        <f t="shared" si="3"/>
        <v>0.16788602685678228</v>
      </c>
      <c r="Q41">
        <f t="shared" si="1"/>
        <v>4.0080771124689191E-2</v>
      </c>
      <c r="T41" s="29">
        <f t="shared" si="4"/>
        <v>0.31231605166375737</v>
      </c>
      <c r="U41" s="29">
        <f t="shared" si="5"/>
        <v>4.0080771124689191E-2</v>
      </c>
    </row>
    <row r="42" spans="1:21" x14ac:dyDescent="0.25">
      <c r="A42">
        <v>37</v>
      </c>
      <c r="B42">
        <v>50</v>
      </c>
      <c r="C42" s="81">
        <v>161.78214328628087</v>
      </c>
      <c r="D42" s="59">
        <v>20</v>
      </c>
      <c r="E42" s="81">
        <v>51.584108589440902</v>
      </c>
      <c r="F42" s="94">
        <f t="shared" si="0"/>
        <v>0.24176320358051187</v>
      </c>
      <c r="G42" s="94">
        <f t="shared" si="2"/>
        <v>213.36625187572179</v>
      </c>
      <c r="H42" s="85">
        <v>4591.6000000000004</v>
      </c>
      <c r="I42" s="86">
        <v>1.401</v>
      </c>
      <c r="J42" s="85">
        <v>1563.8</v>
      </c>
      <c r="K42" s="86">
        <v>2.226</v>
      </c>
      <c r="L42" s="85">
        <v>4637.2</v>
      </c>
      <c r="M42" s="86">
        <v>5.8019999999999996</v>
      </c>
      <c r="P42" s="29">
        <f t="shared" si="3"/>
        <v>0.10903533456567041</v>
      </c>
      <c r="Q42">
        <f t="shared" si="1"/>
        <v>2.3713280023014257E-2</v>
      </c>
      <c r="T42" s="29">
        <f t="shared" si="4"/>
        <v>0.21223106860441965</v>
      </c>
      <c r="U42" s="29">
        <f t="shared" si="5"/>
        <v>2.3713280023014257E-2</v>
      </c>
    </row>
    <row r="43" spans="1:21" x14ac:dyDescent="0.25">
      <c r="A43">
        <v>38</v>
      </c>
      <c r="B43">
        <v>50</v>
      </c>
      <c r="C43" s="81">
        <v>161.78214328628087</v>
      </c>
      <c r="D43" s="59">
        <v>20</v>
      </c>
      <c r="E43" s="81">
        <v>51.584108589440902</v>
      </c>
      <c r="F43" s="94">
        <f t="shared" si="0"/>
        <v>0.24176320358051187</v>
      </c>
      <c r="G43" s="94">
        <f t="shared" si="2"/>
        <v>213.36625187572179</v>
      </c>
      <c r="H43" s="85">
        <v>4597.1000000000004</v>
      </c>
      <c r="I43" s="86">
        <v>1.401</v>
      </c>
      <c r="J43" s="85">
        <v>1569.5</v>
      </c>
      <c r="K43" s="86">
        <v>2.2229999999999999</v>
      </c>
      <c r="L43" s="85">
        <v>4643.8</v>
      </c>
      <c r="M43" s="86">
        <v>5.7960000000000003</v>
      </c>
      <c r="P43" s="29">
        <f t="shared" si="3"/>
        <v>0.10916474397219572</v>
      </c>
      <c r="Q43">
        <f t="shared" si="1"/>
        <v>2.374560748329408E-2</v>
      </c>
      <c r="T43" s="29">
        <f t="shared" si="4"/>
        <v>0.21242874662937525</v>
      </c>
      <c r="U43" s="29">
        <f t="shared" si="5"/>
        <v>2.374560748329408E-2</v>
      </c>
    </row>
    <row r="44" spans="1:21" x14ac:dyDescent="0.25">
      <c r="A44">
        <v>39</v>
      </c>
      <c r="B44">
        <v>50</v>
      </c>
      <c r="C44" s="81">
        <v>161.78214328628087</v>
      </c>
      <c r="D44" s="59">
        <v>20</v>
      </c>
      <c r="E44" s="81">
        <v>51.584108589440902</v>
      </c>
      <c r="F44" s="94">
        <f t="shared" si="0"/>
        <v>0.24176320358051187</v>
      </c>
      <c r="G44" s="94">
        <f t="shared" si="2"/>
        <v>213.36625187572179</v>
      </c>
      <c r="H44" s="85">
        <v>4594.8</v>
      </c>
      <c r="I44" s="86">
        <v>1.4019999999999999</v>
      </c>
      <c r="J44" s="85">
        <v>1574.3</v>
      </c>
      <c r="K44" s="86">
        <v>2.2189999999999999</v>
      </c>
      <c r="L44" s="85">
        <v>4658.3999999999996</v>
      </c>
      <c r="M44" s="86">
        <v>5.7880000000000003</v>
      </c>
      <c r="P44" s="29">
        <f t="shared" si="3"/>
        <v>0.10911062731128514</v>
      </c>
      <c r="Q44">
        <f t="shared" si="1"/>
        <v>2.3817119743913078E-2</v>
      </c>
      <c r="T44" s="29">
        <f t="shared" si="4"/>
        <v>0.21286603438154975</v>
      </c>
      <c r="U44" s="29">
        <f t="shared" si="5"/>
        <v>2.3817119743913078E-2</v>
      </c>
    </row>
    <row r="45" spans="1:21" x14ac:dyDescent="0.25">
      <c r="A45">
        <v>40</v>
      </c>
      <c r="B45">
        <v>75</v>
      </c>
      <c r="C45" s="81">
        <v>242.11757587821762</v>
      </c>
      <c r="D45" s="59">
        <v>20</v>
      </c>
      <c r="E45" s="81">
        <v>51.584108589440902</v>
      </c>
      <c r="F45" s="94">
        <f t="shared" si="0"/>
        <v>0.17563436410975428</v>
      </c>
      <c r="G45" s="94">
        <f t="shared" si="2"/>
        <v>293.70168446765854</v>
      </c>
      <c r="H45" s="85">
        <v>3820.5</v>
      </c>
      <c r="I45" s="86">
        <v>1.401</v>
      </c>
      <c r="J45" s="85">
        <v>1963</v>
      </c>
      <c r="K45" s="86">
        <v>2.194</v>
      </c>
      <c r="L45" s="85">
        <v>3610.2</v>
      </c>
      <c r="M45" s="86">
        <v>5.79</v>
      </c>
      <c r="P45" s="29">
        <f t="shared" si="3"/>
        <v>9.0892135770821392E-2</v>
      </c>
      <c r="Q45">
        <f t="shared" si="1"/>
        <v>1.8682931279472195E-2</v>
      </c>
      <c r="T45" s="29">
        <f t="shared" si="4"/>
        <v>0.18147116987269241</v>
      </c>
      <c r="U45" s="29">
        <f t="shared" si="5"/>
        <v>1.8682931279472195E-2</v>
      </c>
    </row>
    <row r="46" spans="1:21" x14ac:dyDescent="0.25">
      <c r="A46">
        <v>41</v>
      </c>
      <c r="B46">
        <v>75</v>
      </c>
      <c r="C46" s="81">
        <v>242.11757587821762</v>
      </c>
      <c r="D46" s="59">
        <v>20</v>
      </c>
      <c r="E46" s="81">
        <v>51.584108589440902</v>
      </c>
      <c r="F46" s="94">
        <f t="shared" si="0"/>
        <v>0.17563436410975428</v>
      </c>
      <c r="G46" s="94">
        <f t="shared" si="2"/>
        <v>293.70168446765854</v>
      </c>
      <c r="H46" s="85">
        <v>3810.8</v>
      </c>
      <c r="I46" s="86">
        <v>1.401</v>
      </c>
      <c r="J46" s="85">
        <v>1963.4</v>
      </c>
      <c r="K46" s="86">
        <v>2.2000000000000002</v>
      </c>
      <c r="L46" s="85">
        <v>3590.5</v>
      </c>
      <c r="M46" s="86">
        <v>5.7930000000000001</v>
      </c>
      <c r="P46" s="29">
        <f t="shared" si="3"/>
        <v>9.0663904635676751E-2</v>
      </c>
      <c r="Q46">
        <f t="shared" si="1"/>
        <v>1.8586438708636969E-2</v>
      </c>
      <c r="T46" s="29">
        <f t="shared" si="4"/>
        <v>0.18088113091941582</v>
      </c>
      <c r="U46" s="29">
        <f t="shared" si="5"/>
        <v>1.8586438708636969E-2</v>
      </c>
    </row>
    <row r="47" spans="1:21" x14ac:dyDescent="0.25">
      <c r="A47">
        <v>42</v>
      </c>
      <c r="B47">
        <v>75</v>
      </c>
      <c r="C47" s="81">
        <v>242.11757587821762</v>
      </c>
      <c r="D47" s="59">
        <v>20</v>
      </c>
      <c r="E47" s="81">
        <v>51.584108589440902</v>
      </c>
      <c r="F47" s="94">
        <f t="shared" si="0"/>
        <v>0.17563436410975428</v>
      </c>
      <c r="G47" s="94">
        <f t="shared" si="2"/>
        <v>293.70168446765854</v>
      </c>
      <c r="H47" s="85">
        <v>3798.8</v>
      </c>
      <c r="I47" s="86">
        <v>1.4</v>
      </c>
      <c r="J47" s="85">
        <v>1956.7</v>
      </c>
      <c r="K47" s="86">
        <v>2.198</v>
      </c>
      <c r="L47" s="85">
        <v>3586.6</v>
      </c>
      <c r="M47" s="86">
        <v>5.7960000000000003</v>
      </c>
      <c r="P47" s="29">
        <f t="shared" si="3"/>
        <v>9.0381556839621513E-2</v>
      </c>
      <c r="Q47">
        <f t="shared" si="1"/>
        <v>1.8567336118471618E-2</v>
      </c>
      <c r="T47" s="29">
        <f t="shared" si="4"/>
        <v>0.1807643211773966</v>
      </c>
      <c r="U47" s="29">
        <f t="shared" si="5"/>
        <v>1.8567336118471618E-2</v>
      </c>
    </row>
    <row r="48" spans="1:21" x14ac:dyDescent="0.25">
      <c r="A48">
        <v>43</v>
      </c>
      <c r="B48">
        <v>90</v>
      </c>
      <c r="C48" s="81">
        <v>290.31883543337972</v>
      </c>
      <c r="D48" s="59">
        <v>20</v>
      </c>
      <c r="E48" s="81">
        <v>51.584108589440902</v>
      </c>
      <c r="F48" s="94">
        <f t="shared" si="0"/>
        <v>0.15087354318305568</v>
      </c>
      <c r="G48" s="94">
        <f t="shared" si="2"/>
        <v>341.90294402282063</v>
      </c>
      <c r="H48" s="85">
        <v>3553.6</v>
      </c>
      <c r="I48" s="86">
        <v>1.4</v>
      </c>
      <c r="J48" s="85">
        <v>2221.3000000000002</v>
      </c>
      <c r="K48" s="86">
        <v>2.1800000000000002</v>
      </c>
      <c r="L48" s="85">
        <v>3228.8</v>
      </c>
      <c r="M48" s="86">
        <v>5.7789999999999999</v>
      </c>
      <c r="P48" s="29">
        <f t="shared" si="3"/>
        <v>8.4612250206892975E-2</v>
      </c>
      <c r="Q48">
        <f t="shared" si="1"/>
        <v>1.6814795923301852E-2</v>
      </c>
      <c r="T48" s="29">
        <f t="shared" si="4"/>
        <v>0.17004777612753097</v>
      </c>
      <c r="U48" s="29">
        <f t="shared" si="5"/>
        <v>1.6814795923301852E-2</v>
      </c>
    </row>
    <row r="49" spans="1:21" x14ac:dyDescent="0.25">
      <c r="A49">
        <v>44</v>
      </c>
      <c r="B49">
        <v>90</v>
      </c>
      <c r="C49" s="81">
        <v>290.31883543337972</v>
      </c>
      <c r="D49" s="59">
        <v>20</v>
      </c>
      <c r="E49" s="81">
        <v>51.584108589440902</v>
      </c>
      <c r="F49" s="94">
        <f t="shared" si="0"/>
        <v>0.15087354318305568</v>
      </c>
      <c r="G49" s="94">
        <f t="shared" si="2"/>
        <v>341.90294402282063</v>
      </c>
      <c r="H49" s="85">
        <v>3538.5</v>
      </c>
      <c r="I49" s="86">
        <v>1.4</v>
      </c>
      <c r="J49" s="85">
        <v>2330.3000000000002</v>
      </c>
      <c r="K49" s="86">
        <v>2.1829999999999998</v>
      </c>
      <c r="L49" s="85">
        <v>3241.9</v>
      </c>
      <c r="M49" s="86">
        <v>5.7960000000000003</v>
      </c>
      <c r="P49" s="29">
        <f t="shared" si="3"/>
        <v>8.4256962563523469E-2</v>
      </c>
      <c r="Q49">
        <f t="shared" si="1"/>
        <v>1.6878961033857259E-2</v>
      </c>
      <c r="T49" s="29">
        <f t="shared" si="4"/>
        <v>0.17044013705585193</v>
      </c>
      <c r="U49" s="29">
        <f t="shared" si="5"/>
        <v>1.6878961033857259E-2</v>
      </c>
    </row>
    <row r="50" spans="1:21" x14ac:dyDescent="0.25">
      <c r="A50">
        <v>45</v>
      </c>
      <c r="B50">
        <v>90</v>
      </c>
      <c r="C50" s="81">
        <v>290.31883543337972</v>
      </c>
      <c r="D50" s="59">
        <v>20</v>
      </c>
      <c r="E50" s="81">
        <v>51.584108589440902</v>
      </c>
      <c r="F50" s="94">
        <f t="shared" si="0"/>
        <v>0.15087354318305568</v>
      </c>
      <c r="G50" s="94">
        <f t="shared" si="2"/>
        <v>341.90294402282063</v>
      </c>
      <c r="H50" s="85">
        <v>3551.8</v>
      </c>
      <c r="I50" s="86">
        <v>1.4</v>
      </c>
      <c r="J50" s="85">
        <v>2222.5</v>
      </c>
      <c r="K50" s="86">
        <v>2.1819999999999999</v>
      </c>
      <c r="L50" s="85">
        <v>3226.4</v>
      </c>
      <c r="M50" s="86">
        <v>5.7859999999999996</v>
      </c>
      <c r="P50" s="29">
        <f t="shared" si="3"/>
        <v>8.4569898037484686E-2</v>
      </c>
      <c r="Q50">
        <f t="shared" si="1"/>
        <v>1.68030404832001E-2</v>
      </c>
      <c r="T50" s="29">
        <f t="shared" si="4"/>
        <v>0.16997589320936529</v>
      </c>
      <c r="U50" s="29">
        <f t="shared" si="5"/>
        <v>1.68030404832001E-2</v>
      </c>
    </row>
    <row r="51" spans="1:21" x14ac:dyDescent="0.25">
      <c r="D51" s="59"/>
    </row>
    <row r="52" spans="1:21" x14ac:dyDescent="0.25">
      <c r="D52" s="59"/>
    </row>
    <row r="53" spans="1:21" x14ac:dyDescent="0.25">
      <c r="D53" s="59"/>
    </row>
    <row r="54" spans="1:21" x14ac:dyDescent="0.25">
      <c r="D54" s="59"/>
    </row>
    <row r="55" spans="1:21" x14ac:dyDescent="0.25">
      <c r="D55" s="59"/>
    </row>
    <row r="56" spans="1:21" x14ac:dyDescent="0.25">
      <c r="D56" s="5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E7144-601F-4310-9BE6-8D60652FE37B}">
  <dimension ref="A1:M515"/>
  <sheetViews>
    <sheetView topLeftCell="A331" workbookViewId="0">
      <selection activeCell="E368" sqref="E368"/>
    </sheetView>
  </sheetViews>
  <sheetFormatPr defaultRowHeight="15.75" x14ac:dyDescent="0.25"/>
  <cols>
    <col min="2" max="2" width="12.625" bestFit="1" customWidth="1"/>
    <col min="3" max="3" width="7.125" bestFit="1" customWidth="1"/>
    <col min="4" max="4" width="15.25" style="1" bestFit="1" customWidth="1"/>
    <col min="5" max="5" width="1.875" bestFit="1" customWidth="1"/>
    <col min="6" max="6" width="5.875" bestFit="1" customWidth="1"/>
    <col min="7" max="8" width="6.875" bestFit="1" customWidth="1"/>
    <col min="9" max="9" width="8" bestFit="1" customWidth="1"/>
    <col min="10" max="10" width="6.875" bestFit="1" customWidth="1"/>
    <col min="11" max="11" width="9.25" bestFit="1" customWidth="1"/>
  </cols>
  <sheetData>
    <row r="1" spans="1:12" x14ac:dyDescent="0.25">
      <c r="A1" s="118" t="s">
        <v>80</v>
      </c>
      <c r="B1" s="118"/>
      <c r="C1" s="119"/>
      <c r="D1" s="37" t="s">
        <v>76</v>
      </c>
      <c r="E1" s="120" t="s">
        <v>77</v>
      </c>
      <c r="F1" s="120"/>
      <c r="G1" s="120"/>
      <c r="H1" s="120"/>
      <c r="I1" s="120"/>
      <c r="J1" s="120"/>
      <c r="K1" s="120"/>
    </row>
    <row r="2" spans="1:12" x14ac:dyDescent="0.25">
      <c r="A2" s="5" t="str">
        <f>C2&amp;"_"&amp;E2</f>
        <v>E2-0-3_#</v>
      </c>
      <c r="B2" s="5" t="str">
        <f>C2&amp;"_"&amp;F2</f>
        <v>E2-0-3_Time</v>
      </c>
      <c r="C2" s="5" t="str">
        <f>IF(D2="",A1,D2)</f>
        <v>E2-0-3</v>
      </c>
      <c r="D2" s="1" t="s">
        <v>57</v>
      </c>
      <c r="E2" t="s">
        <v>31</v>
      </c>
      <c r="F2" t="s">
        <v>32</v>
      </c>
      <c r="G2" t="s">
        <v>16</v>
      </c>
      <c r="H2" t="s">
        <v>17</v>
      </c>
      <c r="I2" t="s">
        <v>33</v>
      </c>
      <c r="J2" t="s">
        <v>34</v>
      </c>
      <c r="K2" t="s">
        <v>35</v>
      </c>
      <c r="L2" s="35" t="s">
        <v>79</v>
      </c>
    </row>
    <row r="3" spans="1:12" x14ac:dyDescent="0.25">
      <c r="A3" s="5" t="str">
        <f t="shared" ref="A3:A66" si="0">C3&amp;"_"&amp;E3</f>
        <v>E2-0-3_1</v>
      </c>
      <c r="B3" s="5" t="str">
        <f t="shared" ref="B3:B66" si="1">C3&amp;"_"&amp;F3</f>
        <v>E2-0-3_2.911</v>
      </c>
      <c r="C3" s="5" t="str">
        <f t="shared" ref="C3:C34" si="2">IF(D3="",C2,D3)</f>
        <v>E2-0-3</v>
      </c>
      <c r="E3">
        <v>1</v>
      </c>
      <c r="F3">
        <v>2.911</v>
      </c>
      <c r="G3">
        <v>3152.8</v>
      </c>
      <c r="H3">
        <v>2769.3</v>
      </c>
      <c r="I3">
        <v>1.7299999999999999E-2</v>
      </c>
      <c r="J3">
        <v>100</v>
      </c>
      <c r="K3">
        <v>2.0030000000000001</v>
      </c>
    </row>
    <row r="4" spans="1:12" x14ac:dyDescent="0.25">
      <c r="A4" s="5" t="str">
        <f t="shared" si="0"/>
        <v>E2-0-3_</v>
      </c>
      <c r="B4" s="5" t="str">
        <f t="shared" si="1"/>
        <v>E2-0-3_</v>
      </c>
      <c r="C4" s="5" t="str">
        <f t="shared" si="2"/>
        <v>E2-0-3</v>
      </c>
      <c r="L4" s="35" t="s">
        <v>78</v>
      </c>
    </row>
    <row r="5" spans="1:12" x14ac:dyDescent="0.25">
      <c r="A5" s="5" t="str">
        <f t="shared" si="0"/>
        <v>E2-0-4_#</v>
      </c>
      <c r="B5" s="5" t="str">
        <f t="shared" si="1"/>
        <v>E2-0-4_Time</v>
      </c>
      <c r="C5" s="5" t="str">
        <f t="shared" si="2"/>
        <v>E2-0-4</v>
      </c>
      <c r="D5" s="1" t="s">
        <v>58</v>
      </c>
      <c r="E5" t="s">
        <v>31</v>
      </c>
      <c r="F5" t="s">
        <v>32</v>
      </c>
      <c r="G5" t="s">
        <v>16</v>
      </c>
      <c r="H5" t="s">
        <v>17</v>
      </c>
      <c r="I5" t="s">
        <v>33</v>
      </c>
      <c r="J5" t="s">
        <v>34</v>
      </c>
      <c r="K5" t="s">
        <v>35</v>
      </c>
    </row>
    <row r="6" spans="1:12" x14ac:dyDescent="0.25">
      <c r="A6" s="5" t="str">
        <f t="shared" si="0"/>
        <v>E2-0-4_1</v>
      </c>
      <c r="B6" s="5" t="str">
        <f t="shared" si="1"/>
        <v>E2-0-4_2.923</v>
      </c>
      <c r="C6" s="5" t="str">
        <f t="shared" si="2"/>
        <v>E2-0-4</v>
      </c>
      <c r="E6">
        <v>1</v>
      </c>
      <c r="F6">
        <v>2.923</v>
      </c>
      <c r="G6">
        <v>3427.3</v>
      </c>
      <c r="H6">
        <v>3012.9</v>
      </c>
      <c r="I6">
        <v>1.7299999999999999E-2</v>
      </c>
      <c r="J6">
        <v>100</v>
      </c>
      <c r="K6">
        <v>1.986</v>
      </c>
    </row>
    <row r="7" spans="1:12" x14ac:dyDescent="0.25">
      <c r="A7" s="5" t="str">
        <f t="shared" si="0"/>
        <v>E2-0-4_</v>
      </c>
      <c r="B7" s="5" t="str">
        <f t="shared" si="1"/>
        <v>E2-0-4_</v>
      </c>
      <c r="C7" s="5" t="str">
        <f t="shared" si="2"/>
        <v>E2-0-4</v>
      </c>
    </row>
    <row r="8" spans="1:12" x14ac:dyDescent="0.25">
      <c r="A8" s="5" t="str">
        <f t="shared" si="0"/>
        <v>E2-0-5_#</v>
      </c>
      <c r="B8" s="5" t="str">
        <f t="shared" si="1"/>
        <v>E2-0-5_Time</v>
      </c>
      <c r="C8" s="5" t="str">
        <f t="shared" si="2"/>
        <v>E2-0-5</v>
      </c>
      <c r="D8" s="1" t="s">
        <v>59</v>
      </c>
      <c r="E8" t="s">
        <v>31</v>
      </c>
      <c r="F8" t="s">
        <v>32</v>
      </c>
      <c r="G8" t="s">
        <v>16</v>
      </c>
      <c r="H8" t="s">
        <v>17</v>
      </c>
      <c r="I8" t="s">
        <v>33</v>
      </c>
      <c r="J8" t="s">
        <v>34</v>
      </c>
      <c r="K8" t="s">
        <v>35</v>
      </c>
    </row>
    <row r="9" spans="1:12" x14ac:dyDescent="0.25">
      <c r="A9" s="5" t="str">
        <f t="shared" si="0"/>
        <v>E2-0-5_1</v>
      </c>
      <c r="B9" s="5" t="str">
        <f t="shared" si="1"/>
        <v>E2-0-5_2.922</v>
      </c>
      <c r="C9" s="5" t="str">
        <f t="shared" si="2"/>
        <v>E2-0-5</v>
      </c>
      <c r="E9">
        <v>1</v>
      </c>
      <c r="F9">
        <v>2.9220000000000002</v>
      </c>
      <c r="G9">
        <v>3424.4</v>
      </c>
      <c r="H9">
        <v>3027.7</v>
      </c>
      <c r="I9">
        <v>1.7399999999999999E-2</v>
      </c>
      <c r="J9">
        <v>100</v>
      </c>
      <c r="K9">
        <v>1.9770000000000001</v>
      </c>
    </row>
    <row r="10" spans="1:12" x14ac:dyDescent="0.25">
      <c r="A10" s="5" t="str">
        <f t="shared" si="0"/>
        <v>E2-0-5_</v>
      </c>
      <c r="B10" s="5" t="str">
        <f t="shared" si="1"/>
        <v>E2-0-5_</v>
      </c>
      <c r="C10" s="5" t="str">
        <f t="shared" si="2"/>
        <v>E2-0-5</v>
      </c>
    </row>
    <row r="11" spans="1:12" x14ac:dyDescent="0.25">
      <c r="A11" s="5" t="str">
        <f t="shared" si="0"/>
        <v>E2-1-6_#</v>
      </c>
      <c r="B11" s="5" t="str">
        <f t="shared" si="1"/>
        <v>E2-1-6_Time</v>
      </c>
      <c r="C11" s="5" t="str">
        <f t="shared" si="2"/>
        <v>E2-1-6</v>
      </c>
      <c r="D11" s="1" t="s">
        <v>60</v>
      </c>
      <c r="E11" t="s">
        <v>31</v>
      </c>
      <c r="F11" t="s">
        <v>32</v>
      </c>
      <c r="G11" t="s">
        <v>16</v>
      </c>
      <c r="H11" t="s">
        <v>17</v>
      </c>
      <c r="I11" t="s">
        <v>33</v>
      </c>
      <c r="J11" t="s">
        <v>34</v>
      </c>
      <c r="K11" t="s">
        <v>35</v>
      </c>
    </row>
    <row r="12" spans="1:12" x14ac:dyDescent="0.25">
      <c r="A12" s="5" t="str">
        <f t="shared" si="0"/>
        <v>E2-1-6_1</v>
      </c>
      <c r="B12" s="5" t="str">
        <f t="shared" si="1"/>
        <v>E2-1-6_2.08</v>
      </c>
      <c r="C12" s="5" t="str">
        <f t="shared" si="2"/>
        <v>E2-1-6</v>
      </c>
      <c r="E12">
        <v>1</v>
      </c>
      <c r="F12">
        <v>2.08</v>
      </c>
      <c r="G12">
        <v>12.2</v>
      </c>
      <c r="H12">
        <v>19</v>
      </c>
      <c r="I12">
        <v>1.03E-2</v>
      </c>
      <c r="J12">
        <v>0.34699999999999998</v>
      </c>
      <c r="K12">
        <v>0.94299999999999995</v>
      </c>
    </row>
    <row r="13" spans="1:12" x14ac:dyDescent="0.25">
      <c r="A13" s="5" t="str">
        <f t="shared" si="0"/>
        <v>E2-1-6_2</v>
      </c>
      <c r="B13" s="5" t="str">
        <f t="shared" si="1"/>
        <v>E2-1-6_2.135</v>
      </c>
      <c r="C13" s="5" t="str">
        <f t="shared" si="2"/>
        <v>E2-1-6</v>
      </c>
      <c r="E13">
        <v>2</v>
      </c>
      <c r="F13">
        <v>2.1349999999999998</v>
      </c>
      <c r="G13">
        <v>6.6</v>
      </c>
      <c r="H13">
        <v>10.7</v>
      </c>
      <c r="I13" s="29">
        <v>9.8867E-3</v>
      </c>
      <c r="J13">
        <v>0.186</v>
      </c>
      <c r="K13">
        <v>0.92</v>
      </c>
    </row>
    <row r="14" spans="1:12" x14ac:dyDescent="0.25">
      <c r="A14" s="5" t="str">
        <f t="shared" si="0"/>
        <v>E2-1-6_3</v>
      </c>
      <c r="B14" s="5" t="str">
        <f t="shared" si="1"/>
        <v>E2-1-6_2.457</v>
      </c>
      <c r="C14" s="5" t="str">
        <f t="shared" si="2"/>
        <v>E2-1-6</v>
      </c>
      <c r="E14">
        <v>3</v>
      </c>
      <c r="F14">
        <v>2.4569999999999999</v>
      </c>
      <c r="G14">
        <v>1.9</v>
      </c>
      <c r="H14">
        <v>2.2000000000000002</v>
      </c>
      <c r="I14">
        <v>1.3299999999999999E-2</v>
      </c>
      <c r="J14">
        <v>5.2999999999999999E-2</v>
      </c>
      <c r="K14">
        <v>0.64500000000000002</v>
      </c>
    </row>
    <row r="15" spans="1:12" x14ac:dyDescent="0.25">
      <c r="A15" s="5" t="str">
        <f t="shared" si="0"/>
        <v>E2-1-6_4</v>
      </c>
      <c r="B15" s="5" t="str">
        <f t="shared" si="1"/>
        <v>E2-1-6_2.915</v>
      </c>
      <c r="C15" s="5" t="str">
        <f t="shared" si="2"/>
        <v>E2-1-6</v>
      </c>
      <c r="E15">
        <v>4</v>
      </c>
      <c r="F15">
        <v>2.915</v>
      </c>
      <c r="G15">
        <v>3476</v>
      </c>
      <c r="H15">
        <v>3074.6</v>
      </c>
      <c r="I15">
        <v>1.72E-2</v>
      </c>
      <c r="J15">
        <v>98.477000000000004</v>
      </c>
      <c r="K15">
        <v>1.974</v>
      </c>
    </row>
    <row r="16" spans="1:12" x14ac:dyDescent="0.25">
      <c r="A16" s="5" t="str">
        <f t="shared" si="0"/>
        <v>E2-1-6_5</v>
      </c>
      <c r="B16" s="5" t="str">
        <f t="shared" si="1"/>
        <v>E2-1-6_3.648</v>
      </c>
      <c r="C16" s="5" t="str">
        <f t="shared" si="2"/>
        <v>E2-1-6</v>
      </c>
      <c r="E16">
        <v>5</v>
      </c>
      <c r="F16">
        <v>3.6480000000000001</v>
      </c>
      <c r="G16">
        <v>33</v>
      </c>
      <c r="H16">
        <v>21.4</v>
      </c>
      <c r="I16">
        <v>2.4E-2</v>
      </c>
      <c r="J16">
        <v>0.93600000000000005</v>
      </c>
      <c r="K16">
        <v>0.82599999999999996</v>
      </c>
    </row>
    <row r="17" spans="1:11" x14ac:dyDescent="0.25">
      <c r="A17" s="5" t="str">
        <f t="shared" si="0"/>
        <v>E2-1-6_</v>
      </c>
      <c r="B17" s="5" t="str">
        <f t="shared" si="1"/>
        <v>E2-1-6_</v>
      </c>
      <c r="C17" s="5" t="str">
        <f t="shared" si="2"/>
        <v>E2-1-6</v>
      </c>
    </row>
    <row r="18" spans="1:11" x14ac:dyDescent="0.25">
      <c r="A18" s="5" t="str">
        <f t="shared" si="0"/>
        <v>E2-1-7_#</v>
      </c>
      <c r="B18" s="5" t="str">
        <f t="shared" si="1"/>
        <v>E2-1-7_Time</v>
      </c>
      <c r="C18" s="5" t="str">
        <f t="shared" si="2"/>
        <v>E2-1-7</v>
      </c>
      <c r="D18" s="1" t="s">
        <v>61</v>
      </c>
      <c r="E18" t="s">
        <v>31</v>
      </c>
      <c r="F18" t="s">
        <v>32</v>
      </c>
      <c r="G18" t="s">
        <v>16</v>
      </c>
      <c r="H18" t="s">
        <v>17</v>
      </c>
      <c r="I18" t="s">
        <v>33</v>
      </c>
      <c r="J18" t="s">
        <v>34</v>
      </c>
      <c r="K18" t="s">
        <v>35</v>
      </c>
    </row>
    <row r="19" spans="1:11" x14ac:dyDescent="0.25">
      <c r="A19" s="5" t="str">
        <f t="shared" si="0"/>
        <v>E2-1-7_1</v>
      </c>
      <c r="B19" s="5" t="str">
        <f t="shared" si="1"/>
        <v>E2-1-7_2.08</v>
      </c>
      <c r="C19" s="5" t="str">
        <f t="shared" si="2"/>
        <v>E2-1-7</v>
      </c>
      <c r="E19">
        <v>1</v>
      </c>
      <c r="F19">
        <v>2.08</v>
      </c>
      <c r="G19">
        <v>12.9</v>
      </c>
      <c r="H19">
        <v>20</v>
      </c>
      <c r="I19">
        <v>1.03E-2</v>
      </c>
      <c r="J19">
        <v>0.32200000000000001</v>
      </c>
      <c r="K19">
        <v>0.93600000000000005</v>
      </c>
    </row>
    <row r="20" spans="1:11" x14ac:dyDescent="0.25">
      <c r="A20" s="5" t="str">
        <f t="shared" si="0"/>
        <v>E2-1-7_2</v>
      </c>
      <c r="B20" s="5" t="str">
        <f t="shared" si="1"/>
        <v>E2-1-7_2.136</v>
      </c>
      <c r="C20" s="5" t="str">
        <f t="shared" si="2"/>
        <v>E2-1-7</v>
      </c>
      <c r="E20">
        <v>2</v>
      </c>
      <c r="F20">
        <v>2.1360000000000001</v>
      </c>
      <c r="G20">
        <v>7.4</v>
      </c>
      <c r="H20">
        <v>12</v>
      </c>
      <c r="I20" s="29">
        <v>9.7002000000000008E-3</v>
      </c>
      <c r="J20">
        <v>0.185</v>
      </c>
      <c r="K20">
        <v>0.91800000000000004</v>
      </c>
    </row>
    <row r="21" spans="1:11" x14ac:dyDescent="0.25">
      <c r="A21" s="5" t="str">
        <f t="shared" si="0"/>
        <v>E2-1-7_3</v>
      </c>
      <c r="B21" s="5" t="str">
        <f t="shared" si="1"/>
        <v>E2-1-7_2.46</v>
      </c>
      <c r="C21" s="5" t="str">
        <f t="shared" si="2"/>
        <v>E2-1-7</v>
      </c>
      <c r="E21">
        <v>3</v>
      </c>
      <c r="F21">
        <v>2.46</v>
      </c>
      <c r="G21">
        <v>2.1</v>
      </c>
      <c r="H21">
        <v>2.6</v>
      </c>
      <c r="I21">
        <v>1.2699999999999999E-2</v>
      </c>
      <c r="J21">
        <v>5.2999999999999999E-2</v>
      </c>
      <c r="K21">
        <v>0.68899999999999995</v>
      </c>
    </row>
    <row r="22" spans="1:11" x14ac:dyDescent="0.25">
      <c r="A22" s="5" t="str">
        <f t="shared" si="0"/>
        <v>E2-1-7_4</v>
      </c>
      <c r="B22" s="5" t="str">
        <f t="shared" si="1"/>
        <v>E2-1-7_2.925</v>
      </c>
      <c r="C22" s="5" t="str">
        <f t="shared" si="2"/>
        <v>E2-1-7</v>
      </c>
      <c r="E22">
        <v>4</v>
      </c>
      <c r="F22">
        <v>2.9249999999999998</v>
      </c>
      <c r="G22">
        <v>3954.7</v>
      </c>
      <c r="H22">
        <v>3353.8</v>
      </c>
      <c r="I22">
        <v>1.83E-2</v>
      </c>
      <c r="J22">
        <v>98.501999999999995</v>
      </c>
      <c r="K22">
        <v>2.1909999999999998</v>
      </c>
    </row>
    <row r="23" spans="1:11" x14ac:dyDescent="0.25">
      <c r="A23" s="5" t="str">
        <f t="shared" si="0"/>
        <v>E2-1-7_5</v>
      </c>
      <c r="B23" s="5" t="str">
        <f t="shared" si="1"/>
        <v>E2-1-7_3.659</v>
      </c>
      <c r="C23" s="5" t="str">
        <f t="shared" si="2"/>
        <v>E2-1-7</v>
      </c>
      <c r="E23">
        <v>5</v>
      </c>
      <c r="F23">
        <v>3.6589999999999998</v>
      </c>
      <c r="G23">
        <v>37.700000000000003</v>
      </c>
      <c r="H23">
        <v>24.6</v>
      </c>
      <c r="I23">
        <v>2.3800000000000002E-2</v>
      </c>
      <c r="J23">
        <v>0.93799999999999994</v>
      </c>
      <c r="K23">
        <v>0.82899999999999996</v>
      </c>
    </row>
    <row r="24" spans="1:11" x14ac:dyDescent="0.25">
      <c r="A24" s="5" t="str">
        <f t="shared" si="0"/>
        <v>E2-1-7_</v>
      </c>
      <c r="B24" s="5" t="str">
        <f t="shared" si="1"/>
        <v>E2-1-7_</v>
      </c>
      <c r="C24" s="5" t="str">
        <f t="shared" si="2"/>
        <v>E2-1-7</v>
      </c>
    </row>
    <row r="25" spans="1:11" x14ac:dyDescent="0.25">
      <c r="A25" s="5" t="str">
        <f t="shared" si="0"/>
        <v>E2-2-8_#</v>
      </c>
      <c r="B25" s="5" t="str">
        <f t="shared" si="1"/>
        <v>E2-2-8_Time</v>
      </c>
      <c r="C25" s="5" t="str">
        <f t="shared" si="2"/>
        <v>E2-2-8</v>
      </c>
      <c r="D25" s="1" t="s">
        <v>62</v>
      </c>
      <c r="E25" t="s">
        <v>31</v>
      </c>
      <c r="F25" t="s">
        <v>32</v>
      </c>
      <c r="G25" t="s">
        <v>16</v>
      </c>
      <c r="H25" t="s">
        <v>17</v>
      </c>
      <c r="I25" t="s">
        <v>33</v>
      </c>
      <c r="J25" t="s">
        <v>34</v>
      </c>
      <c r="K25" t="s">
        <v>35</v>
      </c>
    </row>
    <row r="26" spans="1:11" x14ac:dyDescent="0.25">
      <c r="A26" s="5" t="str">
        <f t="shared" si="0"/>
        <v>E2-2-8_1</v>
      </c>
      <c r="B26" s="5" t="str">
        <f t="shared" si="1"/>
        <v>E2-2-8_2.079</v>
      </c>
      <c r="C26" s="5" t="str">
        <f t="shared" si="2"/>
        <v>E2-2-8</v>
      </c>
      <c r="E26">
        <v>1</v>
      </c>
      <c r="F26">
        <v>2.0790000000000002</v>
      </c>
      <c r="G26">
        <v>10.8</v>
      </c>
      <c r="H26">
        <v>16.7</v>
      </c>
      <c r="I26">
        <v>0.01</v>
      </c>
      <c r="J26">
        <v>0.33400000000000002</v>
      </c>
      <c r="K26">
        <v>0.95199999999999996</v>
      </c>
    </row>
    <row r="27" spans="1:11" x14ac:dyDescent="0.25">
      <c r="A27" s="5" t="str">
        <f t="shared" si="0"/>
        <v>E2-2-8_2</v>
      </c>
      <c r="B27" s="5" t="str">
        <f t="shared" si="1"/>
        <v>E2-2-8_2.135</v>
      </c>
      <c r="C27" s="5" t="str">
        <f t="shared" si="2"/>
        <v>E2-2-8</v>
      </c>
      <c r="E27">
        <v>2</v>
      </c>
      <c r="F27">
        <v>2.1349999999999998</v>
      </c>
      <c r="G27">
        <v>5.3</v>
      </c>
      <c r="H27">
        <v>8.6999999999999993</v>
      </c>
      <c r="I27" s="29">
        <v>9.6088000000000007E-3</v>
      </c>
      <c r="J27">
        <v>0.16300000000000001</v>
      </c>
      <c r="K27">
        <v>0.93500000000000005</v>
      </c>
    </row>
    <row r="28" spans="1:11" x14ac:dyDescent="0.25">
      <c r="A28" s="5" t="str">
        <f t="shared" si="0"/>
        <v>E2-2-8_3</v>
      </c>
      <c r="B28" s="5" t="str">
        <f t="shared" si="1"/>
        <v>E2-2-8_2.456</v>
      </c>
      <c r="C28" s="5" t="str">
        <f t="shared" si="2"/>
        <v>E2-2-8</v>
      </c>
      <c r="E28">
        <v>3</v>
      </c>
      <c r="F28">
        <v>2.456</v>
      </c>
      <c r="G28">
        <v>1.8</v>
      </c>
      <c r="H28">
        <v>2.2000000000000002</v>
      </c>
      <c r="I28">
        <v>1.2800000000000001E-2</v>
      </c>
      <c r="J28">
        <v>5.6000000000000001E-2</v>
      </c>
      <c r="K28">
        <v>0.67900000000000005</v>
      </c>
    </row>
    <row r="29" spans="1:11" x14ac:dyDescent="0.25">
      <c r="A29" s="5" t="str">
        <f t="shared" si="0"/>
        <v>E2-2-8_4</v>
      </c>
      <c r="B29" s="5" t="str">
        <f t="shared" si="1"/>
        <v>E2-2-8_2.913</v>
      </c>
      <c r="C29" s="5" t="str">
        <f t="shared" si="2"/>
        <v>E2-2-8</v>
      </c>
      <c r="E29">
        <v>4</v>
      </c>
      <c r="F29">
        <v>2.9129999999999998</v>
      </c>
      <c r="G29">
        <v>2970.6</v>
      </c>
      <c r="H29">
        <v>2632.7</v>
      </c>
      <c r="I29">
        <v>1.7399999999999999E-2</v>
      </c>
      <c r="J29">
        <v>91.924000000000007</v>
      </c>
      <c r="K29">
        <v>1.968</v>
      </c>
    </row>
    <row r="30" spans="1:11" x14ac:dyDescent="0.25">
      <c r="A30" s="5" t="str">
        <f t="shared" si="0"/>
        <v>E2-2-8_5</v>
      </c>
      <c r="B30" s="5" t="str">
        <f t="shared" si="1"/>
        <v>E2-2-8_3.644</v>
      </c>
      <c r="C30" s="5" t="str">
        <f t="shared" si="2"/>
        <v>E2-2-8</v>
      </c>
      <c r="E30">
        <v>5</v>
      </c>
      <c r="F30">
        <v>3.6440000000000001</v>
      </c>
      <c r="G30">
        <v>26</v>
      </c>
      <c r="H30">
        <v>16.600000000000001</v>
      </c>
      <c r="I30">
        <v>2.4299999999999999E-2</v>
      </c>
      <c r="J30">
        <v>0.80600000000000005</v>
      </c>
      <c r="K30">
        <v>0.80600000000000005</v>
      </c>
    </row>
    <row r="31" spans="1:11" x14ac:dyDescent="0.25">
      <c r="A31" s="5" t="str">
        <f t="shared" si="0"/>
        <v>E2-2-8_</v>
      </c>
      <c r="B31" s="5" t="str">
        <f t="shared" si="1"/>
        <v>E2-2-8_</v>
      </c>
      <c r="C31" s="5" t="str">
        <f t="shared" si="2"/>
        <v>E2-2-8</v>
      </c>
    </row>
    <row r="32" spans="1:11" x14ac:dyDescent="0.25">
      <c r="A32" s="5" t="str">
        <f t="shared" si="0"/>
        <v>E2-2-9_#</v>
      </c>
      <c r="B32" s="5" t="str">
        <f t="shared" si="1"/>
        <v>E2-2-9_Time</v>
      </c>
      <c r="C32" s="5" t="str">
        <f t="shared" si="2"/>
        <v>E2-2-9</v>
      </c>
      <c r="D32" s="1" t="s">
        <v>63</v>
      </c>
      <c r="E32" t="s">
        <v>31</v>
      </c>
      <c r="F32" t="s">
        <v>32</v>
      </c>
      <c r="G32" t="s">
        <v>16</v>
      </c>
      <c r="H32" t="s">
        <v>17</v>
      </c>
      <c r="I32" t="s">
        <v>33</v>
      </c>
      <c r="J32" t="s">
        <v>34</v>
      </c>
      <c r="K32" t="s">
        <v>35</v>
      </c>
    </row>
    <row r="33" spans="1:11" x14ac:dyDescent="0.25">
      <c r="A33" s="5" t="str">
        <f t="shared" si="0"/>
        <v>E2-2-9_1</v>
      </c>
      <c r="B33" s="5" t="str">
        <f t="shared" si="1"/>
        <v>E2-2-9_2.08</v>
      </c>
      <c r="C33" s="5" t="str">
        <f t="shared" si="2"/>
        <v>E2-2-9</v>
      </c>
      <c r="E33">
        <v>1</v>
      </c>
      <c r="F33">
        <v>2.08</v>
      </c>
      <c r="G33">
        <v>11.7</v>
      </c>
      <c r="H33">
        <v>18</v>
      </c>
      <c r="I33">
        <v>1.03E-2</v>
      </c>
      <c r="J33">
        <v>0.36299999999999999</v>
      </c>
      <c r="K33">
        <v>0.93799999999999994</v>
      </c>
    </row>
    <row r="34" spans="1:11" x14ac:dyDescent="0.25">
      <c r="A34" s="5" t="str">
        <f t="shared" si="0"/>
        <v>E2-2-9_2</v>
      </c>
      <c r="B34" s="5" t="str">
        <f t="shared" si="1"/>
        <v>E2-2-9_2.136</v>
      </c>
      <c r="C34" s="5" t="str">
        <f t="shared" si="2"/>
        <v>E2-2-9</v>
      </c>
      <c r="E34">
        <v>2</v>
      </c>
      <c r="F34">
        <v>2.1360000000000001</v>
      </c>
      <c r="G34">
        <v>5.0999999999999996</v>
      </c>
      <c r="H34">
        <v>8.3000000000000007</v>
      </c>
      <c r="I34" s="29">
        <v>9.9068000000000003E-3</v>
      </c>
      <c r="J34">
        <v>0.159</v>
      </c>
      <c r="K34">
        <v>0.92500000000000004</v>
      </c>
    </row>
    <row r="35" spans="1:11" x14ac:dyDescent="0.25">
      <c r="A35" s="5" t="str">
        <f t="shared" si="0"/>
        <v>E2-2-9_3</v>
      </c>
      <c r="B35" s="5" t="str">
        <f t="shared" si="1"/>
        <v>E2-2-9_2.459</v>
      </c>
      <c r="C35" s="5" t="str">
        <f t="shared" ref="C35:C66" si="3">IF(D35="",C34,D35)</f>
        <v>E2-2-9</v>
      </c>
      <c r="E35">
        <v>3</v>
      </c>
      <c r="F35">
        <v>2.4590000000000001</v>
      </c>
      <c r="G35">
        <v>2</v>
      </c>
      <c r="H35">
        <v>2.4</v>
      </c>
      <c r="I35">
        <v>1.2800000000000001E-2</v>
      </c>
      <c r="J35">
        <v>6.2E-2</v>
      </c>
      <c r="K35">
        <v>0.72199999999999998</v>
      </c>
    </row>
    <row r="36" spans="1:11" x14ac:dyDescent="0.25">
      <c r="A36" s="5" t="str">
        <f t="shared" si="0"/>
        <v>E2-2-9_4</v>
      </c>
      <c r="B36" s="5" t="str">
        <f t="shared" si="1"/>
        <v>E2-2-9_2.919</v>
      </c>
      <c r="C36" s="5" t="str">
        <f t="shared" si="3"/>
        <v>E2-2-9</v>
      </c>
      <c r="E36">
        <v>4</v>
      </c>
      <c r="F36">
        <v>2.919</v>
      </c>
      <c r="G36">
        <v>3181.9</v>
      </c>
      <c r="H36">
        <v>2854.7</v>
      </c>
      <c r="I36">
        <v>1.7299999999999999E-2</v>
      </c>
      <c r="J36">
        <v>98.757999999999996</v>
      </c>
      <c r="K36">
        <v>1.899</v>
      </c>
    </row>
    <row r="37" spans="1:11" x14ac:dyDescent="0.25">
      <c r="A37" s="5" t="str">
        <f t="shared" si="0"/>
        <v>E2-2-9_5</v>
      </c>
      <c r="B37" s="5" t="str">
        <f t="shared" si="1"/>
        <v>E2-2-9_3.659</v>
      </c>
      <c r="C37" s="5" t="str">
        <f t="shared" si="3"/>
        <v>E2-2-9</v>
      </c>
      <c r="E37">
        <v>5</v>
      </c>
      <c r="F37">
        <v>3.6589999999999998</v>
      </c>
      <c r="G37">
        <v>21.2</v>
      </c>
      <c r="H37">
        <v>13.7</v>
      </c>
      <c r="I37">
        <v>2.4299999999999999E-2</v>
      </c>
      <c r="J37">
        <v>0.65800000000000003</v>
      </c>
      <c r="K37">
        <v>0.83099999999999996</v>
      </c>
    </row>
    <row r="38" spans="1:11" x14ac:dyDescent="0.25">
      <c r="A38" s="5" t="str">
        <f t="shared" si="0"/>
        <v>E2-2-9_</v>
      </c>
      <c r="B38" s="5" t="str">
        <f t="shared" si="1"/>
        <v>E2-2-9_</v>
      </c>
      <c r="C38" s="5" t="str">
        <f t="shared" si="3"/>
        <v>E2-2-9</v>
      </c>
    </row>
    <row r="39" spans="1:11" x14ac:dyDescent="0.25">
      <c r="A39" s="5" t="str">
        <f t="shared" si="0"/>
        <v>E2-2-10_#</v>
      </c>
      <c r="B39" s="5" t="str">
        <f t="shared" si="1"/>
        <v>E2-2-10_Time</v>
      </c>
      <c r="C39" s="5" t="str">
        <f t="shared" si="3"/>
        <v>E2-2-10</v>
      </c>
      <c r="D39" s="1" t="s">
        <v>64</v>
      </c>
      <c r="E39" t="s">
        <v>31</v>
      </c>
      <c r="F39" t="s">
        <v>32</v>
      </c>
      <c r="G39" t="s">
        <v>16</v>
      </c>
      <c r="H39" t="s">
        <v>17</v>
      </c>
      <c r="I39" t="s">
        <v>33</v>
      </c>
      <c r="J39" t="s">
        <v>34</v>
      </c>
      <c r="K39" t="s">
        <v>35</v>
      </c>
    </row>
    <row r="40" spans="1:11" x14ac:dyDescent="0.25">
      <c r="A40" s="5" t="str">
        <f t="shared" si="0"/>
        <v>E2-2-10_1</v>
      </c>
      <c r="B40" s="5" t="str">
        <f t="shared" si="1"/>
        <v>E2-2-10_2.081</v>
      </c>
      <c r="C40" s="5" t="str">
        <f t="shared" si="3"/>
        <v>E2-2-10</v>
      </c>
      <c r="E40">
        <v>1</v>
      </c>
      <c r="F40">
        <v>2.081</v>
      </c>
      <c r="G40">
        <v>12</v>
      </c>
      <c r="H40">
        <v>18.600000000000001</v>
      </c>
      <c r="I40">
        <v>0.01</v>
      </c>
      <c r="J40">
        <v>0.33300000000000002</v>
      </c>
      <c r="K40">
        <v>0.94</v>
      </c>
    </row>
    <row r="41" spans="1:11" x14ac:dyDescent="0.25">
      <c r="A41" s="5" t="str">
        <f t="shared" si="0"/>
        <v>E2-2-10_2</v>
      </c>
      <c r="B41" s="5" t="str">
        <f t="shared" si="1"/>
        <v>E2-2-10_2.137</v>
      </c>
      <c r="C41" s="5" t="str">
        <f t="shared" si="3"/>
        <v>E2-2-10</v>
      </c>
      <c r="E41">
        <v>2</v>
      </c>
      <c r="F41">
        <v>2.137</v>
      </c>
      <c r="G41">
        <v>5.5</v>
      </c>
      <c r="H41">
        <v>9.1</v>
      </c>
      <c r="I41" s="29">
        <v>9.8662999999999997E-3</v>
      </c>
      <c r="J41">
        <v>0.154</v>
      </c>
      <c r="K41">
        <v>0.92100000000000004</v>
      </c>
    </row>
    <row r="42" spans="1:11" x14ac:dyDescent="0.25">
      <c r="A42" s="5" t="str">
        <f t="shared" si="0"/>
        <v>E2-2-10_3</v>
      </c>
      <c r="B42" s="5" t="str">
        <f t="shared" si="1"/>
        <v>E2-2-10_2.461</v>
      </c>
      <c r="C42" s="5" t="str">
        <f t="shared" si="3"/>
        <v>E2-2-10</v>
      </c>
      <c r="E42">
        <v>3</v>
      </c>
      <c r="F42">
        <v>2.4609999999999999</v>
      </c>
      <c r="G42">
        <v>2.2000000000000002</v>
      </c>
      <c r="H42">
        <v>2.6</v>
      </c>
      <c r="I42">
        <v>1.3100000000000001E-2</v>
      </c>
      <c r="J42">
        <v>6.0999999999999999E-2</v>
      </c>
      <c r="K42">
        <v>0.65800000000000003</v>
      </c>
    </row>
    <row r="43" spans="1:11" x14ac:dyDescent="0.25">
      <c r="A43" s="5" t="str">
        <f t="shared" si="0"/>
        <v>E2-2-10_4</v>
      </c>
      <c r="B43" s="5" t="str">
        <f t="shared" si="1"/>
        <v>E2-2-10_2.924</v>
      </c>
      <c r="C43" s="5" t="str">
        <f t="shared" si="3"/>
        <v>E2-2-10</v>
      </c>
      <c r="E43">
        <v>4</v>
      </c>
      <c r="F43">
        <v>2.9239999999999999</v>
      </c>
      <c r="G43">
        <v>3547.5</v>
      </c>
      <c r="H43">
        <v>3089.8</v>
      </c>
      <c r="I43">
        <v>1.7399999999999999E-2</v>
      </c>
      <c r="J43">
        <v>98.73</v>
      </c>
      <c r="K43">
        <v>2.044</v>
      </c>
    </row>
    <row r="44" spans="1:11" x14ac:dyDescent="0.25">
      <c r="A44" s="5" t="str">
        <f t="shared" si="0"/>
        <v>E2-2-10_5</v>
      </c>
      <c r="B44" s="5" t="str">
        <f t="shared" si="1"/>
        <v>E2-2-10_3.662</v>
      </c>
      <c r="C44" s="5" t="str">
        <f t="shared" si="3"/>
        <v>E2-2-10</v>
      </c>
      <c r="E44">
        <v>5</v>
      </c>
      <c r="F44">
        <v>3.6619999999999999</v>
      </c>
      <c r="G44">
        <v>25.9</v>
      </c>
      <c r="H44">
        <v>16.899999999999999</v>
      </c>
      <c r="I44">
        <v>2.3900000000000001E-2</v>
      </c>
      <c r="J44">
        <v>0.72099999999999997</v>
      </c>
      <c r="K44">
        <v>0.83399999999999996</v>
      </c>
    </row>
    <row r="45" spans="1:11" x14ac:dyDescent="0.25">
      <c r="A45" s="5" t="str">
        <f t="shared" si="0"/>
        <v>E2-2-10_</v>
      </c>
      <c r="B45" s="5" t="str">
        <f t="shared" si="1"/>
        <v>E2-2-10_</v>
      </c>
      <c r="C45" s="5" t="str">
        <f t="shared" si="3"/>
        <v>E2-2-10</v>
      </c>
    </row>
    <row r="46" spans="1:11" x14ac:dyDescent="0.25">
      <c r="A46" s="5" t="str">
        <f t="shared" si="0"/>
        <v>E2-2-11_#</v>
      </c>
      <c r="B46" s="5" t="str">
        <f t="shared" si="1"/>
        <v>E2-2-11_Time</v>
      </c>
      <c r="C46" s="5" t="str">
        <f t="shared" si="3"/>
        <v>E2-2-11</v>
      </c>
      <c r="D46" s="1" t="s">
        <v>65</v>
      </c>
      <c r="E46" t="s">
        <v>31</v>
      </c>
      <c r="F46" t="s">
        <v>32</v>
      </c>
      <c r="G46" t="s">
        <v>16</v>
      </c>
      <c r="H46" t="s">
        <v>17</v>
      </c>
      <c r="I46" t="s">
        <v>33</v>
      </c>
      <c r="J46" t="s">
        <v>34</v>
      </c>
      <c r="K46" t="s">
        <v>35</v>
      </c>
    </row>
    <row r="47" spans="1:11" x14ac:dyDescent="0.25">
      <c r="A47" s="5" t="str">
        <f t="shared" si="0"/>
        <v>E2-2-11_1</v>
      </c>
      <c r="B47" s="5" t="str">
        <f t="shared" si="1"/>
        <v>E2-2-11_2.081</v>
      </c>
      <c r="C47" s="5" t="str">
        <f t="shared" si="3"/>
        <v>E2-2-11</v>
      </c>
      <c r="E47">
        <v>1</v>
      </c>
      <c r="F47">
        <v>2.081</v>
      </c>
      <c r="G47">
        <v>11.8</v>
      </c>
      <c r="H47">
        <v>18.2</v>
      </c>
      <c r="I47">
        <v>1.03E-2</v>
      </c>
      <c r="J47">
        <v>0.35599999999999998</v>
      </c>
      <c r="K47">
        <v>0.95399999999999996</v>
      </c>
    </row>
    <row r="48" spans="1:11" x14ac:dyDescent="0.25">
      <c r="A48" s="5" t="str">
        <f t="shared" si="0"/>
        <v>E2-2-11_2</v>
      </c>
      <c r="B48" s="5" t="str">
        <f t="shared" si="1"/>
        <v>E2-2-11_2.137</v>
      </c>
      <c r="C48" s="5" t="str">
        <f t="shared" si="3"/>
        <v>E2-2-11</v>
      </c>
      <c r="E48">
        <v>2</v>
      </c>
      <c r="F48">
        <v>2.137</v>
      </c>
      <c r="G48">
        <v>5.0999999999999996</v>
      </c>
      <c r="H48">
        <v>8.1999999999999993</v>
      </c>
      <c r="I48" s="29">
        <v>9.6643000000000007E-3</v>
      </c>
      <c r="J48">
        <v>0.153</v>
      </c>
      <c r="K48">
        <v>0.93899999999999995</v>
      </c>
    </row>
    <row r="49" spans="1:11" x14ac:dyDescent="0.25">
      <c r="A49" s="5" t="str">
        <f t="shared" si="0"/>
        <v>E2-2-11_3</v>
      </c>
      <c r="B49" s="5" t="str">
        <f t="shared" si="1"/>
        <v>E2-2-11_2.461</v>
      </c>
      <c r="C49" s="5" t="str">
        <f t="shared" si="3"/>
        <v>E2-2-11</v>
      </c>
      <c r="E49">
        <v>3</v>
      </c>
      <c r="F49">
        <v>2.4609999999999999</v>
      </c>
      <c r="G49">
        <v>2.2000000000000002</v>
      </c>
      <c r="H49">
        <v>2.5</v>
      </c>
      <c r="I49">
        <v>1.32E-2</v>
      </c>
      <c r="J49">
        <v>6.6000000000000003E-2</v>
      </c>
      <c r="K49">
        <v>0.66900000000000004</v>
      </c>
    </row>
    <row r="50" spans="1:11" x14ac:dyDescent="0.25">
      <c r="A50" s="5" t="str">
        <f t="shared" si="0"/>
        <v>E2-2-11_4</v>
      </c>
      <c r="B50" s="5" t="str">
        <f t="shared" si="1"/>
        <v>E2-2-11_2.922</v>
      </c>
      <c r="C50" s="5" t="str">
        <f t="shared" si="3"/>
        <v>E2-2-11</v>
      </c>
      <c r="E50">
        <v>4</v>
      </c>
      <c r="F50">
        <v>2.9220000000000002</v>
      </c>
      <c r="G50">
        <v>3271.2</v>
      </c>
      <c r="H50">
        <v>2907.2</v>
      </c>
      <c r="I50">
        <v>1.7600000000000001E-2</v>
      </c>
      <c r="J50">
        <v>98.778000000000006</v>
      </c>
      <c r="K50">
        <v>1.9259999999999999</v>
      </c>
    </row>
    <row r="51" spans="1:11" x14ac:dyDescent="0.25">
      <c r="A51" s="5" t="str">
        <f t="shared" si="0"/>
        <v>E2-2-11_5</v>
      </c>
      <c r="B51" s="5" t="str">
        <f t="shared" si="1"/>
        <v>E2-2-11_3.66</v>
      </c>
      <c r="C51" s="5" t="str">
        <f t="shared" si="3"/>
        <v>E2-2-11</v>
      </c>
      <c r="E51">
        <v>5</v>
      </c>
      <c r="F51">
        <v>3.66</v>
      </c>
      <c r="G51">
        <v>21.4</v>
      </c>
      <c r="H51">
        <v>14</v>
      </c>
      <c r="I51">
        <v>2.3900000000000001E-2</v>
      </c>
      <c r="J51">
        <v>0.64600000000000002</v>
      </c>
      <c r="K51">
        <v>0.83399999999999996</v>
      </c>
    </row>
    <row r="52" spans="1:11" x14ac:dyDescent="0.25">
      <c r="A52" s="5" t="str">
        <f t="shared" si="0"/>
        <v>E2-2-11_</v>
      </c>
      <c r="B52" s="5" t="str">
        <f t="shared" si="1"/>
        <v>E2-2-11_</v>
      </c>
      <c r="C52" s="5" t="str">
        <f t="shared" si="3"/>
        <v>E2-2-11</v>
      </c>
    </row>
    <row r="53" spans="1:11" x14ac:dyDescent="0.25">
      <c r="A53" s="5" t="str">
        <f t="shared" si="0"/>
        <v>E2-2-12_#</v>
      </c>
      <c r="B53" s="5" t="str">
        <f t="shared" si="1"/>
        <v>E2-2-12_Time</v>
      </c>
      <c r="C53" s="5" t="str">
        <f t="shared" si="3"/>
        <v>E2-2-12</v>
      </c>
      <c r="D53" s="1" t="s">
        <v>66</v>
      </c>
      <c r="E53" t="s">
        <v>31</v>
      </c>
      <c r="F53" t="s">
        <v>32</v>
      </c>
      <c r="G53" t="s">
        <v>16</v>
      </c>
      <c r="H53" t="s">
        <v>17</v>
      </c>
      <c r="I53" t="s">
        <v>33</v>
      </c>
      <c r="J53" t="s">
        <v>34</v>
      </c>
      <c r="K53" t="s">
        <v>35</v>
      </c>
    </row>
    <row r="54" spans="1:11" x14ac:dyDescent="0.25">
      <c r="A54" s="5" t="str">
        <f t="shared" si="0"/>
        <v>E2-2-12_1</v>
      </c>
      <c r="B54" s="5" t="str">
        <f t="shared" si="1"/>
        <v>E2-2-12_2.081</v>
      </c>
      <c r="C54" s="5" t="str">
        <f t="shared" si="3"/>
        <v>E2-2-12</v>
      </c>
      <c r="E54">
        <v>1</v>
      </c>
      <c r="F54">
        <v>2.081</v>
      </c>
      <c r="G54">
        <v>12</v>
      </c>
      <c r="H54">
        <v>18.5</v>
      </c>
      <c r="I54">
        <v>1.03E-2</v>
      </c>
      <c r="J54">
        <v>0.37</v>
      </c>
      <c r="K54">
        <v>0.95199999999999996</v>
      </c>
    </row>
    <row r="55" spans="1:11" x14ac:dyDescent="0.25">
      <c r="A55" s="5" t="str">
        <f t="shared" si="0"/>
        <v>E2-2-12_2</v>
      </c>
      <c r="B55" s="5" t="str">
        <f t="shared" si="1"/>
        <v>E2-2-12_2.138</v>
      </c>
      <c r="C55" s="5" t="str">
        <f t="shared" si="3"/>
        <v>E2-2-12</v>
      </c>
      <c r="E55">
        <v>2</v>
      </c>
      <c r="F55">
        <v>2.1379999999999999</v>
      </c>
      <c r="G55">
        <v>4.9000000000000004</v>
      </c>
      <c r="H55">
        <v>8.1</v>
      </c>
      <c r="I55" s="29">
        <v>9.6554999999999992E-3</v>
      </c>
      <c r="J55">
        <v>0.153</v>
      </c>
      <c r="K55">
        <v>0.92200000000000004</v>
      </c>
    </row>
    <row r="56" spans="1:11" x14ac:dyDescent="0.25">
      <c r="A56" s="5" t="str">
        <f t="shared" si="0"/>
        <v>E2-2-12_3</v>
      </c>
      <c r="B56" s="5" t="str">
        <f t="shared" si="1"/>
        <v>E2-2-12_2.462</v>
      </c>
      <c r="C56" s="5" t="str">
        <f t="shared" si="3"/>
        <v>E2-2-12</v>
      </c>
      <c r="E56">
        <v>3</v>
      </c>
      <c r="F56">
        <v>2.4620000000000002</v>
      </c>
      <c r="G56">
        <v>2.2000000000000002</v>
      </c>
      <c r="H56">
        <v>2.5</v>
      </c>
      <c r="I56">
        <v>1.3100000000000001E-2</v>
      </c>
      <c r="J56">
        <v>6.8000000000000005E-2</v>
      </c>
      <c r="K56">
        <v>0.63100000000000001</v>
      </c>
    </row>
    <row r="57" spans="1:11" x14ac:dyDescent="0.25">
      <c r="A57" s="5" t="str">
        <f t="shared" si="0"/>
        <v>E2-2-12_4</v>
      </c>
      <c r="B57" s="5" t="str">
        <f t="shared" si="1"/>
        <v>E2-2-12_2.925</v>
      </c>
      <c r="C57" s="5" t="str">
        <f t="shared" si="3"/>
        <v>E2-2-12</v>
      </c>
      <c r="E57">
        <v>4</v>
      </c>
      <c r="F57">
        <v>2.9249999999999998</v>
      </c>
      <c r="G57">
        <v>3196.7</v>
      </c>
      <c r="H57">
        <v>2854.1</v>
      </c>
      <c r="I57">
        <v>1.7100000000000001E-2</v>
      </c>
      <c r="J57">
        <v>98.799000000000007</v>
      </c>
      <c r="K57">
        <v>1.9239999999999999</v>
      </c>
    </row>
    <row r="58" spans="1:11" x14ac:dyDescent="0.25">
      <c r="A58" s="5" t="str">
        <f t="shared" si="0"/>
        <v>E2-2-12_5</v>
      </c>
      <c r="B58" s="5" t="str">
        <f t="shared" si="1"/>
        <v>E2-2-12_3.666</v>
      </c>
      <c r="C58" s="5" t="str">
        <f t="shared" si="3"/>
        <v>E2-2-12</v>
      </c>
      <c r="E58">
        <v>5</v>
      </c>
      <c r="F58">
        <v>3.6659999999999999</v>
      </c>
      <c r="G58">
        <v>19.7</v>
      </c>
      <c r="H58">
        <v>12.8</v>
      </c>
      <c r="I58">
        <v>2.4299999999999999E-2</v>
      </c>
      <c r="J58">
        <v>0.61</v>
      </c>
      <c r="K58">
        <v>0.82499999999999996</v>
      </c>
    </row>
    <row r="59" spans="1:11" x14ac:dyDescent="0.25">
      <c r="A59" s="5" t="str">
        <f t="shared" si="0"/>
        <v>E2-2-12_</v>
      </c>
      <c r="B59" s="5" t="str">
        <f t="shared" si="1"/>
        <v>E2-2-12_</v>
      </c>
      <c r="C59" s="5" t="str">
        <f t="shared" si="3"/>
        <v>E2-2-12</v>
      </c>
    </row>
    <row r="60" spans="1:11" x14ac:dyDescent="0.25">
      <c r="A60" s="5" t="str">
        <f t="shared" si="0"/>
        <v>E2-2-13_#</v>
      </c>
      <c r="B60" s="5" t="str">
        <f t="shared" si="1"/>
        <v>E2-2-13_Time</v>
      </c>
      <c r="C60" s="5" t="str">
        <f t="shared" si="3"/>
        <v>E2-2-13</v>
      </c>
      <c r="D60" s="1" t="s">
        <v>67</v>
      </c>
      <c r="E60" t="s">
        <v>31</v>
      </c>
      <c r="F60" t="s">
        <v>32</v>
      </c>
      <c r="G60" t="s">
        <v>16</v>
      </c>
      <c r="H60" t="s">
        <v>17</v>
      </c>
      <c r="I60" t="s">
        <v>33</v>
      </c>
      <c r="J60" t="s">
        <v>34</v>
      </c>
      <c r="K60" t="s">
        <v>35</v>
      </c>
    </row>
    <row r="61" spans="1:11" x14ac:dyDescent="0.25">
      <c r="A61" s="5" t="str">
        <f t="shared" si="0"/>
        <v>E2-2-13_1</v>
      </c>
      <c r="B61" s="5" t="str">
        <f t="shared" si="1"/>
        <v>E2-2-13_2.08</v>
      </c>
      <c r="C61" s="5" t="str">
        <f t="shared" si="3"/>
        <v>E2-2-13</v>
      </c>
      <c r="E61">
        <v>1</v>
      </c>
      <c r="F61">
        <v>2.08</v>
      </c>
      <c r="G61">
        <v>12.2</v>
      </c>
      <c r="H61">
        <v>18.899999999999999</v>
      </c>
      <c r="I61">
        <v>0.01</v>
      </c>
      <c r="J61">
        <v>0.318</v>
      </c>
      <c r="K61">
        <v>0.94799999999999995</v>
      </c>
    </row>
    <row r="62" spans="1:11" x14ac:dyDescent="0.25">
      <c r="A62" s="5" t="str">
        <f t="shared" si="0"/>
        <v>E2-2-13_2</v>
      </c>
      <c r="B62" s="5" t="str">
        <f t="shared" si="1"/>
        <v>E2-2-13_2.136</v>
      </c>
      <c r="C62" s="5" t="str">
        <f t="shared" si="3"/>
        <v>E2-2-13</v>
      </c>
      <c r="E62">
        <v>2</v>
      </c>
      <c r="F62">
        <v>2.1360000000000001</v>
      </c>
      <c r="G62">
        <v>5.7</v>
      </c>
      <c r="H62">
        <v>9.3000000000000007</v>
      </c>
      <c r="I62" s="29">
        <v>9.9045999999999995E-3</v>
      </c>
      <c r="J62">
        <v>0.14799999999999999</v>
      </c>
      <c r="K62">
        <v>0.92800000000000005</v>
      </c>
    </row>
    <row r="63" spans="1:11" x14ac:dyDescent="0.25">
      <c r="A63" s="5" t="str">
        <f t="shared" si="0"/>
        <v>E2-2-13_3</v>
      </c>
      <c r="B63" s="5" t="str">
        <f t="shared" si="1"/>
        <v>E2-2-13_2.46</v>
      </c>
      <c r="C63" s="5" t="str">
        <f t="shared" si="3"/>
        <v>E2-2-13</v>
      </c>
      <c r="E63">
        <v>3</v>
      </c>
      <c r="F63">
        <v>2.46</v>
      </c>
      <c r="G63">
        <v>2.2999999999999998</v>
      </c>
      <c r="H63">
        <v>2.8</v>
      </c>
      <c r="I63">
        <v>1.26E-2</v>
      </c>
      <c r="J63">
        <v>5.8999999999999997E-2</v>
      </c>
      <c r="K63">
        <v>0.67700000000000005</v>
      </c>
    </row>
    <row r="64" spans="1:11" x14ac:dyDescent="0.25">
      <c r="A64" s="5" t="str">
        <f t="shared" si="0"/>
        <v>E2-2-13_4</v>
      </c>
      <c r="B64" s="5" t="str">
        <f t="shared" si="1"/>
        <v>E2-2-13_2.922</v>
      </c>
      <c r="C64" s="5" t="str">
        <f t="shared" si="3"/>
        <v>E2-2-13</v>
      </c>
      <c r="E64">
        <v>4</v>
      </c>
      <c r="F64">
        <v>2.9220000000000002</v>
      </c>
      <c r="G64">
        <v>3806.3</v>
      </c>
      <c r="H64">
        <v>3284.4</v>
      </c>
      <c r="I64">
        <v>1.78E-2</v>
      </c>
      <c r="J64">
        <v>98.762</v>
      </c>
      <c r="K64">
        <v>2.1309999999999998</v>
      </c>
    </row>
    <row r="65" spans="1:11" x14ac:dyDescent="0.25">
      <c r="A65" s="5" t="str">
        <f t="shared" si="0"/>
        <v>E2-2-13_5</v>
      </c>
      <c r="B65" s="5" t="str">
        <f t="shared" si="1"/>
        <v>E2-2-13_3.658</v>
      </c>
      <c r="C65" s="5" t="str">
        <f t="shared" si="3"/>
        <v>E2-2-13</v>
      </c>
      <c r="E65">
        <v>5</v>
      </c>
      <c r="F65">
        <v>3.6579999999999999</v>
      </c>
      <c r="G65">
        <v>27.5</v>
      </c>
      <c r="H65">
        <v>17.899999999999999</v>
      </c>
      <c r="I65">
        <v>2.4199999999999999E-2</v>
      </c>
      <c r="J65">
        <v>0.71299999999999997</v>
      </c>
      <c r="K65">
        <v>0.81599999999999995</v>
      </c>
    </row>
    <row r="66" spans="1:11" x14ac:dyDescent="0.25">
      <c r="A66" s="5" t="str">
        <f t="shared" si="0"/>
        <v>E2-2-13_</v>
      </c>
      <c r="B66" s="5" t="str">
        <f t="shared" si="1"/>
        <v>E2-2-13_</v>
      </c>
      <c r="C66" s="5" t="str">
        <f t="shared" si="3"/>
        <v>E2-2-13</v>
      </c>
    </row>
    <row r="67" spans="1:11" x14ac:dyDescent="0.25">
      <c r="A67" s="5" t="str">
        <f t="shared" ref="A67:A121" si="4">C67&amp;"_"&amp;E67</f>
        <v>E2-3-14_#</v>
      </c>
      <c r="B67" s="5" t="str">
        <f t="shared" ref="B67:B121" si="5">C67&amp;"_"&amp;F67</f>
        <v>E2-3-14_Time</v>
      </c>
      <c r="C67" s="5" t="str">
        <f t="shared" ref="C67:C98" si="6">IF(D67="",C66,D67)</f>
        <v>E2-3-14</v>
      </c>
      <c r="D67" s="1" t="s">
        <v>68</v>
      </c>
      <c r="E67" t="s">
        <v>31</v>
      </c>
      <c r="F67" t="s">
        <v>32</v>
      </c>
      <c r="G67" t="s">
        <v>16</v>
      </c>
      <c r="H67" t="s">
        <v>17</v>
      </c>
      <c r="I67" t="s">
        <v>33</v>
      </c>
      <c r="J67" t="s">
        <v>34</v>
      </c>
      <c r="K67" t="s">
        <v>35</v>
      </c>
    </row>
    <row r="68" spans="1:11" x14ac:dyDescent="0.25">
      <c r="A68" s="5" t="str">
        <f t="shared" si="4"/>
        <v>E2-3-14_1</v>
      </c>
      <c r="B68" s="5" t="str">
        <f t="shared" si="5"/>
        <v>E2-3-14_2.077</v>
      </c>
      <c r="C68" s="5" t="str">
        <f t="shared" si="6"/>
        <v>E2-3-14</v>
      </c>
      <c r="E68">
        <v>1</v>
      </c>
      <c r="F68">
        <v>2.077</v>
      </c>
      <c r="G68">
        <v>15.3</v>
      </c>
      <c r="H68">
        <v>23.7</v>
      </c>
      <c r="I68">
        <v>1.03E-2</v>
      </c>
      <c r="J68">
        <v>0.46</v>
      </c>
      <c r="K68">
        <v>0.94699999999999995</v>
      </c>
    </row>
    <row r="69" spans="1:11" x14ac:dyDescent="0.25">
      <c r="A69" s="5" t="str">
        <f t="shared" si="4"/>
        <v>E2-3-14_2</v>
      </c>
      <c r="B69" s="5" t="str">
        <f t="shared" si="5"/>
        <v>E2-3-14_2.133</v>
      </c>
      <c r="C69" s="5" t="str">
        <f t="shared" si="6"/>
        <v>E2-3-14</v>
      </c>
      <c r="E69">
        <v>2</v>
      </c>
      <c r="F69">
        <v>2.133</v>
      </c>
      <c r="G69">
        <v>5.2</v>
      </c>
      <c r="H69">
        <v>8.5</v>
      </c>
      <c r="I69" s="29">
        <v>9.8854000000000008E-3</v>
      </c>
      <c r="J69">
        <v>0.156</v>
      </c>
      <c r="K69">
        <v>0.93400000000000005</v>
      </c>
    </row>
    <row r="70" spans="1:11" x14ac:dyDescent="0.25">
      <c r="A70" s="5" t="str">
        <f t="shared" si="4"/>
        <v>E2-3-14_3</v>
      </c>
      <c r="B70" s="5" t="str">
        <f t="shared" si="5"/>
        <v>E2-3-14_2.452</v>
      </c>
      <c r="C70" s="5" t="str">
        <f t="shared" si="6"/>
        <v>E2-3-14</v>
      </c>
      <c r="E70">
        <v>3</v>
      </c>
      <c r="F70">
        <v>2.452</v>
      </c>
      <c r="G70">
        <v>2.6</v>
      </c>
      <c r="H70">
        <v>3.2</v>
      </c>
      <c r="I70">
        <v>1.2800000000000001E-2</v>
      </c>
      <c r="J70">
        <v>7.8E-2</v>
      </c>
      <c r="K70">
        <v>0.72</v>
      </c>
    </row>
    <row r="71" spans="1:11" x14ac:dyDescent="0.25">
      <c r="A71" s="5" t="str">
        <f t="shared" si="4"/>
        <v>E2-3-14_4</v>
      </c>
      <c r="B71" s="5" t="str">
        <f t="shared" si="5"/>
        <v>E2-3-14_2.904</v>
      </c>
      <c r="C71" s="5" t="str">
        <f t="shared" si="6"/>
        <v>E2-3-14</v>
      </c>
      <c r="E71">
        <v>4</v>
      </c>
      <c r="F71">
        <v>2.9039999999999999</v>
      </c>
      <c r="G71">
        <v>3277.1</v>
      </c>
      <c r="H71">
        <v>2942.7</v>
      </c>
      <c r="I71">
        <v>1.72E-2</v>
      </c>
      <c r="J71">
        <v>98.816999999999993</v>
      </c>
      <c r="K71">
        <v>1.9039999999999999</v>
      </c>
    </row>
    <row r="72" spans="1:11" x14ac:dyDescent="0.25">
      <c r="A72" s="5" t="str">
        <f t="shared" si="4"/>
        <v>E2-3-14_5</v>
      </c>
      <c r="B72" s="5" t="str">
        <f t="shared" si="5"/>
        <v>E2-3-14_3.637</v>
      </c>
      <c r="C72" s="5" t="str">
        <f t="shared" si="6"/>
        <v>E2-3-14</v>
      </c>
      <c r="E72">
        <v>5</v>
      </c>
      <c r="F72">
        <v>3.637</v>
      </c>
      <c r="G72">
        <v>16.2</v>
      </c>
      <c r="H72">
        <v>10.3</v>
      </c>
      <c r="I72">
        <v>2.46E-2</v>
      </c>
      <c r="J72">
        <v>0.48799999999999999</v>
      </c>
      <c r="K72">
        <v>0.81399999999999995</v>
      </c>
    </row>
    <row r="73" spans="1:11" x14ac:dyDescent="0.25">
      <c r="A73" s="5" t="str">
        <f t="shared" si="4"/>
        <v>E2-3-14_</v>
      </c>
      <c r="B73" s="5" t="str">
        <f t="shared" si="5"/>
        <v>E2-3-14_</v>
      </c>
      <c r="C73" s="5" t="str">
        <f t="shared" si="6"/>
        <v>E2-3-14</v>
      </c>
    </row>
    <row r="74" spans="1:11" x14ac:dyDescent="0.25">
      <c r="A74" s="5" t="str">
        <f t="shared" si="4"/>
        <v>E2-3-15_#</v>
      </c>
      <c r="B74" s="5" t="str">
        <f t="shared" si="5"/>
        <v>E2-3-15_Time</v>
      </c>
      <c r="C74" s="5" t="str">
        <f t="shared" si="6"/>
        <v>E2-3-15</v>
      </c>
      <c r="D74" s="1" t="s">
        <v>69</v>
      </c>
      <c r="E74" t="s">
        <v>31</v>
      </c>
      <c r="F74" t="s">
        <v>32</v>
      </c>
      <c r="G74" t="s">
        <v>16</v>
      </c>
      <c r="H74" t="s">
        <v>17</v>
      </c>
      <c r="I74" t="s">
        <v>33</v>
      </c>
      <c r="J74" t="s">
        <v>34</v>
      </c>
      <c r="K74" t="s">
        <v>35</v>
      </c>
    </row>
    <row r="75" spans="1:11" x14ac:dyDescent="0.25">
      <c r="A75" s="5" t="str">
        <f t="shared" si="4"/>
        <v>E2-3-15_1</v>
      </c>
      <c r="B75" s="5" t="str">
        <f t="shared" si="5"/>
        <v>E2-3-15_2.078</v>
      </c>
      <c r="C75" s="5" t="str">
        <f t="shared" si="6"/>
        <v>E2-3-15</v>
      </c>
      <c r="E75">
        <v>1</v>
      </c>
      <c r="F75">
        <v>2.0779999999999998</v>
      </c>
      <c r="G75">
        <v>15.5</v>
      </c>
      <c r="H75">
        <v>24</v>
      </c>
      <c r="I75">
        <v>1.03E-2</v>
      </c>
      <c r="J75">
        <v>0.43</v>
      </c>
      <c r="K75">
        <v>0.94299999999999995</v>
      </c>
    </row>
    <row r="76" spans="1:11" x14ac:dyDescent="0.25">
      <c r="A76" s="5" t="str">
        <f t="shared" si="4"/>
        <v>E2-3-15_2</v>
      </c>
      <c r="B76" s="5" t="str">
        <f t="shared" si="5"/>
        <v>E2-3-15_2.133</v>
      </c>
      <c r="C76" s="5" t="str">
        <f t="shared" si="6"/>
        <v>E2-3-15</v>
      </c>
      <c r="E76">
        <v>2</v>
      </c>
      <c r="F76">
        <v>2.133</v>
      </c>
      <c r="G76">
        <v>5.3</v>
      </c>
      <c r="H76">
        <v>8.6999999999999993</v>
      </c>
      <c r="I76" s="29">
        <v>9.8721999999999994E-3</v>
      </c>
      <c r="J76">
        <v>0.14899999999999999</v>
      </c>
      <c r="K76">
        <v>0.92600000000000005</v>
      </c>
    </row>
    <row r="77" spans="1:11" x14ac:dyDescent="0.25">
      <c r="A77" s="5" t="str">
        <f t="shared" si="4"/>
        <v>E2-3-15_3</v>
      </c>
      <c r="B77" s="5" t="str">
        <f t="shared" si="5"/>
        <v>E2-3-15_2.454</v>
      </c>
      <c r="C77" s="5" t="str">
        <f t="shared" si="6"/>
        <v>E2-3-15</v>
      </c>
      <c r="E77">
        <v>3</v>
      </c>
      <c r="F77">
        <v>2.4540000000000002</v>
      </c>
      <c r="G77">
        <v>2.7</v>
      </c>
      <c r="H77">
        <v>3.3</v>
      </c>
      <c r="I77">
        <v>1.26E-2</v>
      </c>
      <c r="J77">
        <v>7.5999999999999998E-2</v>
      </c>
      <c r="K77">
        <v>0.69599999999999995</v>
      </c>
    </row>
    <row r="78" spans="1:11" x14ac:dyDescent="0.25">
      <c r="A78" s="5" t="str">
        <f t="shared" si="4"/>
        <v>E2-3-15_4</v>
      </c>
      <c r="B78" s="5" t="str">
        <f t="shared" si="5"/>
        <v>E2-3-15_2.91</v>
      </c>
      <c r="C78" s="5" t="str">
        <f t="shared" si="6"/>
        <v>E2-3-15</v>
      </c>
      <c r="E78">
        <v>4</v>
      </c>
      <c r="F78">
        <v>2.91</v>
      </c>
      <c r="G78">
        <v>3551.5</v>
      </c>
      <c r="H78">
        <v>3125.7</v>
      </c>
      <c r="I78">
        <v>1.7299999999999999E-2</v>
      </c>
      <c r="J78">
        <v>98.805999999999997</v>
      </c>
      <c r="K78">
        <v>2.0190000000000001</v>
      </c>
    </row>
    <row r="79" spans="1:11" x14ac:dyDescent="0.25">
      <c r="A79" s="5" t="str">
        <f t="shared" si="4"/>
        <v>E2-3-15_5</v>
      </c>
      <c r="B79" s="5" t="str">
        <f t="shared" si="5"/>
        <v>E2-3-15_3.642</v>
      </c>
      <c r="C79" s="5" t="str">
        <f t="shared" si="6"/>
        <v>E2-3-15</v>
      </c>
      <c r="E79">
        <v>5</v>
      </c>
      <c r="F79">
        <v>3.6419999999999999</v>
      </c>
      <c r="G79">
        <v>19.399999999999999</v>
      </c>
      <c r="H79">
        <v>12.6</v>
      </c>
      <c r="I79">
        <v>2.4199999999999999E-2</v>
      </c>
      <c r="J79">
        <v>0.54</v>
      </c>
      <c r="K79">
        <v>0.83499999999999996</v>
      </c>
    </row>
    <row r="80" spans="1:11" x14ac:dyDescent="0.25">
      <c r="A80" s="5" t="str">
        <f t="shared" si="4"/>
        <v>E2-3-15_</v>
      </c>
      <c r="B80" s="5" t="str">
        <f t="shared" si="5"/>
        <v>E2-3-15_</v>
      </c>
      <c r="C80" s="5" t="str">
        <f t="shared" si="6"/>
        <v>E2-3-15</v>
      </c>
    </row>
    <row r="81" spans="1:11" x14ac:dyDescent="0.25">
      <c r="A81" s="5" t="str">
        <f t="shared" si="4"/>
        <v>E2-3-16_#</v>
      </c>
      <c r="B81" s="5" t="str">
        <f t="shared" si="5"/>
        <v>E2-3-16_Time</v>
      </c>
      <c r="C81" s="5" t="str">
        <f t="shared" si="6"/>
        <v>E2-3-16</v>
      </c>
      <c r="D81" s="1" t="s">
        <v>70</v>
      </c>
      <c r="E81" t="s">
        <v>31</v>
      </c>
      <c r="F81" t="s">
        <v>32</v>
      </c>
      <c r="G81" t="s">
        <v>16</v>
      </c>
      <c r="H81" t="s">
        <v>17</v>
      </c>
      <c r="I81" t="s">
        <v>33</v>
      </c>
      <c r="J81" t="s">
        <v>34</v>
      </c>
      <c r="K81" t="s">
        <v>35</v>
      </c>
    </row>
    <row r="82" spans="1:11" x14ac:dyDescent="0.25">
      <c r="A82" s="5" t="str">
        <f t="shared" si="4"/>
        <v>E2-3-16_1</v>
      </c>
      <c r="B82" s="5" t="str">
        <f t="shared" si="5"/>
        <v>E2-3-16_2.077</v>
      </c>
      <c r="C82" s="5" t="str">
        <f t="shared" si="6"/>
        <v>E2-3-16</v>
      </c>
      <c r="E82">
        <v>1</v>
      </c>
      <c r="F82">
        <v>2.077</v>
      </c>
      <c r="G82">
        <v>15.5</v>
      </c>
      <c r="H82">
        <v>24</v>
      </c>
      <c r="I82">
        <v>1.03E-2</v>
      </c>
      <c r="J82">
        <v>0.42699999999999999</v>
      </c>
      <c r="K82">
        <v>0.94499999999999995</v>
      </c>
    </row>
    <row r="83" spans="1:11" x14ac:dyDescent="0.25">
      <c r="A83" s="5" t="str">
        <f t="shared" si="4"/>
        <v>E2-3-16_2</v>
      </c>
      <c r="B83" s="5" t="str">
        <f t="shared" si="5"/>
        <v>E2-3-16_2.133</v>
      </c>
      <c r="C83" s="5" t="str">
        <f t="shared" si="6"/>
        <v>E2-3-16</v>
      </c>
      <c r="E83">
        <v>2</v>
      </c>
      <c r="F83">
        <v>2.133</v>
      </c>
      <c r="G83">
        <v>5.3</v>
      </c>
      <c r="H83">
        <v>8.6999999999999993</v>
      </c>
      <c r="I83" s="29">
        <v>9.6615999999999994E-3</v>
      </c>
      <c r="J83">
        <v>0.14699999999999999</v>
      </c>
      <c r="K83">
        <v>0.92700000000000005</v>
      </c>
    </row>
    <row r="84" spans="1:11" x14ac:dyDescent="0.25">
      <c r="A84" s="5" t="str">
        <f t="shared" si="4"/>
        <v>E2-3-16_3</v>
      </c>
      <c r="B84" s="5" t="str">
        <f t="shared" si="5"/>
        <v>E2-3-16_2.452</v>
      </c>
      <c r="C84" s="5" t="str">
        <f t="shared" si="6"/>
        <v>E2-3-16</v>
      </c>
      <c r="E84">
        <v>3</v>
      </c>
      <c r="F84">
        <v>2.452</v>
      </c>
      <c r="G84">
        <v>2.8</v>
      </c>
      <c r="H84">
        <v>3.4</v>
      </c>
      <c r="I84">
        <v>1.2500000000000001E-2</v>
      </c>
      <c r="J84">
        <v>7.5999999999999998E-2</v>
      </c>
      <c r="K84">
        <v>0.73699999999999999</v>
      </c>
    </row>
    <row r="85" spans="1:11" x14ac:dyDescent="0.25">
      <c r="A85" s="5" t="str">
        <f t="shared" si="4"/>
        <v>E2-3-16_4</v>
      </c>
      <c r="B85" s="5" t="str">
        <f t="shared" si="5"/>
        <v>E2-3-16_2.907</v>
      </c>
      <c r="C85" s="5" t="str">
        <f t="shared" si="6"/>
        <v>E2-3-16</v>
      </c>
      <c r="E85">
        <v>4</v>
      </c>
      <c r="F85">
        <v>2.907</v>
      </c>
      <c r="G85">
        <v>3584.1</v>
      </c>
      <c r="H85">
        <v>3155.9</v>
      </c>
      <c r="I85">
        <v>1.72E-2</v>
      </c>
      <c r="J85">
        <v>98.787000000000006</v>
      </c>
      <c r="K85">
        <v>2.0259999999999998</v>
      </c>
    </row>
    <row r="86" spans="1:11" x14ac:dyDescent="0.25">
      <c r="A86" s="5" t="str">
        <f t="shared" si="4"/>
        <v>E2-3-16_5</v>
      </c>
      <c r="B86" s="5" t="str">
        <f t="shared" si="5"/>
        <v>E2-3-16_3.633</v>
      </c>
      <c r="C86" s="5" t="str">
        <f t="shared" si="6"/>
        <v>E2-3-16</v>
      </c>
      <c r="E86">
        <v>5</v>
      </c>
      <c r="F86">
        <v>3.633</v>
      </c>
      <c r="G86">
        <v>20.399999999999999</v>
      </c>
      <c r="H86">
        <v>13.4</v>
      </c>
      <c r="I86">
        <v>2.3800000000000002E-2</v>
      </c>
      <c r="J86">
        <v>0.56299999999999994</v>
      </c>
      <c r="K86">
        <v>0.83</v>
      </c>
    </row>
    <row r="87" spans="1:11" x14ac:dyDescent="0.25">
      <c r="A87" s="5" t="str">
        <f t="shared" si="4"/>
        <v>E2-3-16_</v>
      </c>
      <c r="B87" s="5" t="str">
        <f t="shared" si="5"/>
        <v>E2-3-16_</v>
      </c>
      <c r="C87" s="5" t="str">
        <f t="shared" si="6"/>
        <v>E2-3-16</v>
      </c>
    </row>
    <row r="88" spans="1:11" x14ac:dyDescent="0.25">
      <c r="A88" s="5" t="str">
        <f t="shared" si="4"/>
        <v>E2-3-17_#</v>
      </c>
      <c r="B88" s="5" t="str">
        <f t="shared" si="5"/>
        <v>E2-3-17_Time</v>
      </c>
      <c r="C88" s="5" t="str">
        <f t="shared" si="6"/>
        <v>E2-3-17</v>
      </c>
      <c r="D88" s="1" t="s">
        <v>71</v>
      </c>
      <c r="E88" t="s">
        <v>31</v>
      </c>
      <c r="F88" t="s">
        <v>32</v>
      </c>
      <c r="G88" t="s">
        <v>16</v>
      </c>
      <c r="H88" t="s">
        <v>17</v>
      </c>
      <c r="I88" t="s">
        <v>33</v>
      </c>
      <c r="J88" t="s">
        <v>34</v>
      </c>
      <c r="K88" t="s">
        <v>35</v>
      </c>
    </row>
    <row r="89" spans="1:11" x14ac:dyDescent="0.25">
      <c r="A89" s="5" t="str">
        <f t="shared" si="4"/>
        <v>E2-3-17_1</v>
      </c>
      <c r="B89" s="5" t="str">
        <f t="shared" si="5"/>
        <v>E2-3-17_2.077</v>
      </c>
      <c r="C89" s="5" t="str">
        <f t="shared" si="6"/>
        <v>E2-3-17</v>
      </c>
      <c r="E89">
        <v>1</v>
      </c>
      <c r="F89">
        <v>2.077</v>
      </c>
      <c r="G89">
        <v>15.5</v>
      </c>
      <c r="H89">
        <v>24</v>
      </c>
      <c r="I89">
        <v>1.03E-2</v>
      </c>
      <c r="J89">
        <v>0.44</v>
      </c>
      <c r="K89">
        <v>0.93500000000000005</v>
      </c>
    </row>
    <row r="90" spans="1:11" x14ac:dyDescent="0.25">
      <c r="A90" s="5" t="str">
        <f t="shared" si="4"/>
        <v>E2-3-17_2</v>
      </c>
      <c r="B90" s="5" t="str">
        <f t="shared" si="5"/>
        <v>E2-3-17_2.132</v>
      </c>
      <c r="C90" s="5" t="str">
        <f t="shared" si="6"/>
        <v>E2-3-17</v>
      </c>
      <c r="E90">
        <v>2</v>
      </c>
      <c r="F90">
        <v>2.1320000000000001</v>
      </c>
      <c r="G90">
        <v>5.2</v>
      </c>
      <c r="H90">
        <v>8.4</v>
      </c>
      <c r="I90" s="29">
        <v>9.6334999999999997E-3</v>
      </c>
      <c r="J90">
        <v>0.14599999999999999</v>
      </c>
      <c r="K90">
        <v>0.92900000000000005</v>
      </c>
    </row>
    <row r="91" spans="1:11" x14ac:dyDescent="0.25">
      <c r="A91" s="5" t="str">
        <f t="shared" si="4"/>
        <v>E2-3-17_3</v>
      </c>
      <c r="B91" s="5" t="str">
        <f t="shared" si="5"/>
        <v>E2-3-17_2.451</v>
      </c>
      <c r="C91" s="5" t="str">
        <f t="shared" si="6"/>
        <v>E2-3-17</v>
      </c>
      <c r="E91">
        <v>3</v>
      </c>
      <c r="F91">
        <v>2.4510000000000001</v>
      </c>
      <c r="G91">
        <v>2.8</v>
      </c>
      <c r="H91">
        <v>3.4</v>
      </c>
      <c r="I91">
        <v>1.2999999999999999E-2</v>
      </c>
      <c r="J91">
        <v>0.08</v>
      </c>
      <c r="K91">
        <v>0.69599999999999995</v>
      </c>
    </row>
    <row r="92" spans="1:11" x14ac:dyDescent="0.25">
      <c r="A92" s="5" t="str">
        <f t="shared" si="4"/>
        <v>E2-3-17_4</v>
      </c>
      <c r="B92" s="5" t="str">
        <f t="shared" si="5"/>
        <v>E2-3-17_2.904</v>
      </c>
      <c r="C92" s="5" t="str">
        <f t="shared" si="6"/>
        <v>E2-3-17</v>
      </c>
      <c r="E92">
        <v>4</v>
      </c>
      <c r="F92">
        <v>2.9039999999999999</v>
      </c>
      <c r="G92">
        <v>3484.8</v>
      </c>
      <c r="H92">
        <v>3095</v>
      </c>
      <c r="I92">
        <v>1.7399999999999999E-2</v>
      </c>
      <c r="J92">
        <v>98.816999999999993</v>
      </c>
      <c r="K92">
        <v>1.998</v>
      </c>
    </row>
    <row r="93" spans="1:11" x14ac:dyDescent="0.25">
      <c r="A93" s="5" t="str">
        <f t="shared" si="4"/>
        <v>E2-3-17_5</v>
      </c>
      <c r="B93" s="5" t="str">
        <f t="shared" si="5"/>
        <v>E2-3-17_3.634</v>
      </c>
      <c r="C93" s="5" t="str">
        <f t="shared" si="6"/>
        <v>E2-3-17</v>
      </c>
      <c r="E93">
        <v>5</v>
      </c>
      <c r="F93">
        <v>3.6339999999999999</v>
      </c>
      <c r="G93">
        <v>18.2</v>
      </c>
      <c r="H93">
        <v>11.8</v>
      </c>
      <c r="I93">
        <v>2.4299999999999999E-2</v>
      </c>
      <c r="J93">
        <v>0.51600000000000001</v>
      </c>
      <c r="K93">
        <v>0.82099999999999995</v>
      </c>
    </row>
    <row r="94" spans="1:11" x14ac:dyDescent="0.25">
      <c r="A94" s="5" t="str">
        <f t="shared" si="4"/>
        <v>E2-3-17_</v>
      </c>
      <c r="B94" s="5" t="str">
        <f t="shared" si="5"/>
        <v>E2-3-17_</v>
      </c>
      <c r="C94" s="5" t="str">
        <f t="shared" si="6"/>
        <v>E2-3-17</v>
      </c>
    </row>
    <row r="95" spans="1:11" x14ac:dyDescent="0.25">
      <c r="A95" s="5" t="str">
        <f t="shared" si="4"/>
        <v>E2-4-18_#</v>
      </c>
      <c r="B95" s="5" t="str">
        <f t="shared" si="5"/>
        <v>E2-4-18_Time</v>
      </c>
      <c r="C95" s="5" t="str">
        <f t="shared" si="6"/>
        <v>E2-4-18</v>
      </c>
      <c r="D95" s="1" t="s">
        <v>72</v>
      </c>
      <c r="E95" t="s">
        <v>31</v>
      </c>
      <c r="F95" t="s">
        <v>32</v>
      </c>
      <c r="G95" t="s">
        <v>16</v>
      </c>
      <c r="H95" t="s">
        <v>17</v>
      </c>
      <c r="I95" t="s">
        <v>33</v>
      </c>
      <c r="J95" t="s">
        <v>34</v>
      </c>
      <c r="K95" t="s">
        <v>35</v>
      </c>
    </row>
    <row r="96" spans="1:11" x14ac:dyDescent="0.25">
      <c r="A96" s="5" t="str">
        <f t="shared" si="4"/>
        <v>E2-4-18_1</v>
      </c>
      <c r="B96" s="5" t="str">
        <f t="shared" si="5"/>
        <v>E2-4-18_2.077</v>
      </c>
      <c r="C96" s="5" t="str">
        <f t="shared" si="6"/>
        <v>E2-4-18</v>
      </c>
      <c r="E96">
        <v>1</v>
      </c>
      <c r="F96">
        <v>2.077</v>
      </c>
      <c r="G96">
        <v>22.7</v>
      </c>
      <c r="H96">
        <v>35.4</v>
      </c>
      <c r="I96">
        <v>1.0200000000000001E-2</v>
      </c>
      <c r="J96">
        <v>0.86199999999999999</v>
      </c>
      <c r="K96">
        <v>0.94799999999999995</v>
      </c>
    </row>
    <row r="97" spans="1:11" x14ac:dyDescent="0.25">
      <c r="A97" s="5" t="str">
        <f t="shared" si="4"/>
        <v>E2-4-18_2</v>
      </c>
      <c r="B97" s="5" t="str">
        <f t="shared" si="5"/>
        <v>E2-4-18_2.133</v>
      </c>
      <c r="C97" s="5" t="str">
        <f t="shared" si="6"/>
        <v>E2-4-18</v>
      </c>
      <c r="E97">
        <v>2</v>
      </c>
      <c r="F97">
        <v>2.133</v>
      </c>
      <c r="G97">
        <v>6.8</v>
      </c>
      <c r="H97">
        <v>11.2</v>
      </c>
      <c r="I97" s="29">
        <v>9.6225000000000008E-3</v>
      </c>
      <c r="J97">
        <v>0.26</v>
      </c>
      <c r="K97">
        <v>0.92900000000000005</v>
      </c>
    </row>
    <row r="98" spans="1:11" x14ac:dyDescent="0.25">
      <c r="A98" s="5" t="str">
        <f t="shared" si="4"/>
        <v>E2-4-18_3</v>
      </c>
      <c r="B98" s="5" t="str">
        <f t="shared" si="5"/>
        <v>E2-4-18_2.453</v>
      </c>
      <c r="C98" s="5" t="str">
        <f t="shared" si="6"/>
        <v>E2-4-18</v>
      </c>
      <c r="E98">
        <v>3</v>
      </c>
      <c r="F98">
        <v>2.4529999999999998</v>
      </c>
      <c r="G98">
        <v>3</v>
      </c>
      <c r="H98">
        <v>3.4</v>
      </c>
      <c r="I98">
        <v>1.32E-2</v>
      </c>
      <c r="J98">
        <v>0.114</v>
      </c>
      <c r="K98">
        <v>0.66900000000000004</v>
      </c>
    </row>
    <row r="99" spans="1:11" x14ac:dyDescent="0.25">
      <c r="A99" s="5" t="str">
        <f t="shared" si="4"/>
        <v>E2-4-18_4</v>
      </c>
      <c r="B99" s="5" t="str">
        <f t="shared" si="5"/>
        <v>E2-4-18_2.905</v>
      </c>
      <c r="C99" s="5" t="str">
        <f t="shared" ref="C99:C121" si="7">IF(D99="",C98,D99)</f>
        <v>E2-4-18</v>
      </c>
      <c r="E99">
        <v>4</v>
      </c>
      <c r="F99">
        <v>2.9049999999999998</v>
      </c>
      <c r="G99">
        <v>2585</v>
      </c>
      <c r="H99">
        <v>2432</v>
      </c>
      <c r="I99">
        <v>1.6400000000000001E-2</v>
      </c>
      <c r="J99">
        <v>98.277000000000001</v>
      </c>
      <c r="K99">
        <v>1.659</v>
      </c>
    </row>
    <row r="100" spans="1:11" x14ac:dyDescent="0.25">
      <c r="A100" s="5" t="str">
        <f t="shared" si="4"/>
        <v>E2-4-18_5</v>
      </c>
      <c r="B100" s="5" t="str">
        <f t="shared" si="5"/>
        <v>E2-4-18_3.642</v>
      </c>
      <c r="C100" s="5" t="str">
        <f t="shared" si="7"/>
        <v>E2-4-18</v>
      </c>
      <c r="E100">
        <v>5</v>
      </c>
      <c r="F100">
        <v>3.6419999999999999</v>
      </c>
      <c r="G100">
        <v>12.8</v>
      </c>
      <c r="H100">
        <v>8.1999999999999993</v>
      </c>
      <c r="I100">
        <v>2.4400000000000002E-2</v>
      </c>
      <c r="J100">
        <v>0.48699999999999999</v>
      </c>
      <c r="K100">
        <v>0.81899999999999995</v>
      </c>
    </row>
    <row r="101" spans="1:11" x14ac:dyDescent="0.25">
      <c r="A101" s="5" t="str">
        <f t="shared" si="4"/>
        <v>E2-4-18_</v>
      </c>
      <c r="B101" s="5" t="str">
        <f t="shared" si="5"/>
        <v>E2-4-18_</v>
      </c>
      <c r="C101" s="5" t="str">
        <f t="shared" si="7"/>
        <v>E2-4-18</v>
      </c>
    </row>
    <row r="102" spans="1:11" x14ac:dyDescent="0.25">
      <c r="A102" s="5" t="str">
        <f t="shared" si="4"/>
        <v>E2-4-19_#</v>
      </c>
      <c r="B102" s="5" t="str">
        <f t="shared" si="5"/>
        <v>E2-4-19_Time</v>
      </c>
      <c r="C102" s="5" t="str">
        <f t="shared" si="7"/>
        <v>E2-4-19</v>
      </c>
      <c r="D102" s="1" t="s">
        <v>73</v>
      </c>
      <c r="E102" t="s">
        <v>31</v>
      </c>
      <c r="F102" t="s">
        <v>32</v>
      </c>
      <c r="G102" t="s">
        <v>16</v>
      </c>
      <c r="H102" t="s">
        <v>17</v>
      </c>
      <c r="I102" t="s">
        <v>33</v>
      </c>
      <c r="J102" t="s">
        <v>34</v>
      </c>
      <c r="K102" t="s">
        <v>35</v>
      </c>
    </row>
    <row r="103" spans="1:11" x14ac:dyDescent="0.25">
      <c r="A103" s="5" t="str">
        <f t="shared" si="4"/>
        <v>E2-4-19_1</v>
      </c>
      <c r="B103" s="5" t="str">
        <f t="shared" si="5"/>
        <v>E2-4-19_2.078</v>
      </c>
      <c r="C103" s="5" t="str">
        <f t="shared" si="7"/>
        <v>E2-4-19</v>
      </c>
      <c r="E103">
        <v>1</v>
      </c>
      <c r="F103">
        <v>2.0779999999999998</v>
      </c>
      <c r="G103">
        <v>26.3</v>
      </c>
      <c r="H103">
        <v>40.9</v>
      </c>
      <c r="I103">
        <v>1.0200000000000001E-2</v>
      </c>
      <c r="J103">
        <v>0.84499999999999997</v>
      </c>
      <c r="K103">
        <v>0.94599999999999995</v>
      </c>
    </row>
    <row r="104" spans="1:11" x14ac:dyDescent="0.25">
      <c r="A104" s="5" t="str">
        <f t="shared" si="4"/>
        <v>E2-4-19_2</v>
      </c>
      <c r="B104" s="5" t="str">
        <f t="shared" si="5"/>
        <v>E2-4-19_2.134</v>
      </c>
      <c r="C104" s="5" t="str">
        <f t="shared" si="7"/>
        <v>E2-4-19</v>
      </c>
      <c r="E104">
        <v>2</v>
      </c>
      <c r="F104">
        <v>2.1339999999999999</v>
      </c>
      <c r="G104">
        <v>7.6</v>
      </c>
      <c r="H104">
        <v>12.5</v>
      </c>
      <c r="I104" s="29">
        <v>9.8616999999999993E-3</v>
      </c>
      <c r="J104">
        <v>0.245</v>
      </c>
      <c r="K104">
        <v>0.92200000000000004</v>
      </c>
    </row>
    <row r="105" spans="1:11" x14ac:dyDescent="0.25">
      <c r="A105" s="5" t="str">
        <f t="shared" si="4"/>
        <v>E2-4-19_3</v>
      </c>
      <c r="B105" s="5" t="str">
        <f t="shared" si="5"/>
        <v>E2-4-19_2.454</v>
      </c>
      <c r="C105" s="5" t="str">
        <f t="shared" si="7"/>
        <v>E2-4-19</v>
      </c>
      <c r="E105">
        <v>3</v>
      </c>
      <c r="F105">
        <v>2.4540000000000002</v>
      </c>
      <c r="G105">
        <v>3.3</v>
      </c>
      <c r="H105">
        <v>4</v>
      </c>
      <c r="I105">
        <v>1.26E-2</v>
      </c>
      <c r="J105">
        <v>0.107</v>
      </c>
      <c r="K105">
        <v>0.66600000000000004</v>
      </c>
    </row>
    <row r="106" spans="1:11" x14ac:dyDescent="0.25">
      <c r="A106" s="5" t="str">
        <f t="shared" si="4"/>
        <v>E2-4-19_4</v>
      </c>
      <c r="B106" s="5" t="str">
        <f t="shared" si="5"/>
        <v>E2-4-19_2.909</v>
      </c>
      <c r="C106" s="5" t="str">
        <f t="shared" si="7"/>
        <v>E2-4-19</v>
      </c>
      <c r="E106">
        <v>4</v>
      </c>
      <c r="F106">
        <v>2.9089999999999998</v>
      </c>
      <c r="G106">
        <v>3054.6</v>
      </c>
      <c r="H106">
        <v>2779.9</v>
      </c>
      <c r="I106">
        <v>1.6799999999999999E-2</v>
      </c>
      <c r="J106">
        <v>98.222999999999999</v>
      </c>
      <c r="K106">
        <v>1.8360000000000001</v>
      </c>
    </row>
    <row r="107" spans="1:11" x14ac:dyDescent="0.25">
      <c r="A107" s="5" t="str">
        <f t="shared" si="4"/>
        <v>E2-4-19_5</v>
      </c>
      <c r="B107" s="5" t="str">
        <f t="shared" si="5"/>
        <v>E2-4-19_3.642</v>
      </c>
      <c r="C107" s="5" t="str">
        <f t="shared" si="7"/>
        <v>E2-4-19</v>
      </c>
      <c r="E107">
        <v>5</v>
      </c>
      <c r="F107">
        <v>3.6419999999999999</v>
      </c>
      <c r="G107">
        <v>18</v>
      </c>
      <c r="H107">
        <v>11.6</v>
      </c>
      <c r="I107">
        <v>2.4299999999999999E-2</v>
      </c>
      <c r="J107">
        <v>0.57999999999999996</v>
      </c>
      <c r="K107">
        <v>0.82099999999999995</v>
      </c>
    </row>
    <row r="108" spans="1:11" x14ac:dyDescent="0.25">
      <c r="A108" s="5" t="str">
        <f t="shared" si="4"/>
        <v>E2-4-19_</v>
      </c>
      <c r="B108" s="5" t="str">
        <f t="shared" si="5"/>
        <v>E2-4-19_</v>
      </c>
      <c r="C108" s="5" t="str">
        <f t="shared" si="7"/>
        <v>E2-4-19</v>
      </c>
    </row>
    <row r="109" spans="1:11" x14ac:dyDescent="0.25">
      <c r="A109" s="5" t="str">
        <f t="shared" si="4"/>
        <v>E2-4-20_#</v>
      </c>
      <c r="B109" s="5" t="str">
        <f t="shared" si="5"/>
        <v>E2-4-20_Time</v>
      </c>
      <c r="C109" s="5" t="str">
        <f t="shared" si="7"/>
        <v>E2-4-20</v>
      </c>
      <c r="D109" s="1" t="s">
        <v>74</v>
      </c>
      <c r="E109" t="s">
        <v>31</v>
      </c>
      <c r="F109" t="s">
        <v>32</v>
      </c>
      <c r="G109" t="s">
        <v>16</v>
      </c>
      <c r="H109" t="s">
        <v>17</v>
      </c>
      <c r="I109" t="s">
        <v>33</v>
      </c>
      <c r="J109" t="s">
        <v>34</v>
      </c>
      <c r="K109" t="s">
        <v>35</v>
      </c>
    </row>
    <row r="110" spans="1:11" x14ac:dyDescent="0.25">
      <c r="A110" s="5" t="str">
        <f t="shared" si="4"/>
        <v>E2-4-20_1</v>
      </c>
      <c r="B110" s="5" t="str">
        <f t="shared" si="5"/>
        <v>E2-4-20_2.077</v>
      </c>
      <c r="C110" s="5" t="str">
        <f t="shared" si="7"/>
        <v>E2-4-20</v>
      </c>
      <c r="E110">
        <v>1</v>
      </c>
      <c r="F110">
        <v>2.077</v>
      </c>
      <c r="G110">
        <v>27.2</v>
      </c>
      <c r="H110">
        <v>42.5</v>
      </c>
      <c r="I110">
        <v>1.0200000000000001E-2</v>
      </c>
      <c r="J110">
        <v>0.77500000000000002</v>
      </c>
      <c r="K110">
        <v>0.94599999999999995</v>
      </c>
    </row>
    <row r="111" spans="1:11" x14ac:dyDescent="0.25">
      <c r="A111" s="5" t="str">
        <f t="shared" si="4"/>
        <v>E2-4-20_2</v>
      </c>
      <c r="B111" s="5" t="str">
        <f t="shared" si="5"/>
        <v>E2-4-20_2.133</v>
      </c>
      <c r="C111" s="5" t="str">
        <f t="shared" si="7"/>
        <v>E2-4-20</v>
      </c>
      <c r="E111">
        <v>2</v>
      </c>
      <c r="F111">
        <v>2.133</v>
      </c>
      <c r="G111">
        <v>7.9</v>
      </c>
      <c r="H111">
        <v>13</v>
      </c>
      <c r="I111" s="29">
        <v>9.6051000000000001E-3</v>
      </c>
      <c r="J111">
        <v>0.22500000000000001</v>
      </c>
      <c r="K111">
        <v>0.93200000000000005</v>
      </c>
    </row>
    <row r="112" spans="1:11" x14ac:dyDescent="0.25">
      <c r="A112" s="5" t="str">
        <f t="shared" si="4"/>
        <v>E2-4-20_3</v>
      </c>
      <c r="B112" s="5" t="str">
        <f t="shared" si="5"/>
        <v>E2-4-20_2.453</v>
      </c>
      <c r="C112" s="5" t="str">
        <f t="shared" si="7"/>
        <v>E2-4-20</v>
      </c>
      <c r="E112">
        <v>3</v>
      </c>
      <c r="F112">
        <v>2.4529999999999998</v>
      </c>
      <c r="G112">
        <v>3.6</v>
      </c>
      <c r="H112">
        <v>4.4000000000000004</v>
      </c>
      <c r="I112">
        <v>1.2699999999999999E-2</v>
      </c>
      <c r="J112">
        <v>0.10199999999999999</v>
      </c>
      <c r="K112">
        <v>0.71699999999999997</v>
      </c>
    </row>
    <row r="113" spans="1:11" x14ac:dyDescent="0.25">
      <c r="A113" s="5" t="str">
        <f t="shared" si="4"/>
        <v>E2-4-20_4</v>
      </c>
      <c r="B113" s="5" t="str">
        <f t="shared" si="5"/>
        <v>E2-4-20_2.909</v>
      </c>
      <c r="C113" s="5" t="str">
        <f t="shared" si="7"/>
        <v>E2-4-20</v>
      </c>
      <c r="E113">
        <v>4</v>
      </c>
      <c r="F113">
        <v>2.9089999999999998</v>
      </c>
      <c r="G113">
        <v>3453.8</v>
      </c>
      <c r="H113">
        <v>3061</v>
      </c>
      <c r="I113">
        <v>1.72E-2</v>
      </c>
      <c r="J113">
        <v>98.247</v>
      </c>
      <c r="K113">
        <v>1.978</v>
      </c>
    </row>
    <row r="114" spans="1:11" x14ac:dyDescent="0.25">
      <c r="A114" s="5" t="str">
        <f t="shared" si="4"/>
        <v>E2-4-20_5</v>
      </c>
      <c r="B114" s="5" t="str">
        <f t="shared" si="5"/>
        <v>E2-4-20_3.642</v>
      </c>
      <c r="C114" s="5" t="str">
        <f t="shared" si="7"/>
        <v>E2-4-20</v>
      </c>
      <c r="E114">
        <v>5</v>
      </c>
      <c r="F114">
        <v>3.6419999999999999</v>
      </c>
      <c r="G114">
        <v>22.9</v>
      </c>
      <c r="H114">
        <v>14.8</v>
      </c>
      <c r="I114">
        <v>2.4299999999999999E-2</v>
      </c>
      <c r="J114">
        <v>0.65100000000000002</v>
      </c>
      <c r="K114">
        <v>0.83299999999999996</v>
      </c>
    </row>
    <row r="115" spans="1:11" x14ac:dyDescent="0.25">
      <c r="A115" s="5" t="str">
        <f t="shared" si="4"/>
        <v>E2-4-20_</v>
      </c>
      <c r="B115" s="5" t="str">
        <f t="shared" si="5"/>
        <v>E2-4-20_</v>
      </c>
      <c r="C115" s="5" t="str">
        <f t="shared" si="7"/>
        <v>E2-4-20</v>
      </c>
    </row>
    <row r="116" spans="1:11" x14ac:dyDescent="0.25">
      <c r="A116" s="5" t="str">
        <f t="shared" si="4"/>
        <v>E2-4-21_#</v>
      </c>
      <c r="B116" s="5" t="str">
        <f t="shared" si="5"/>
        <v>E2-4-21_Time</v>
      </c>
      <c r="C116" s="5" t="str">
        <f t="shared" si="7"/>
        <v>E2-4-21</v>
      </c>
      <c r="D116" s="1" t="s">
        <v>75</v>
      </c>
      <c r="E116" t="s">
        <v>31</v>
      </c>
      <c r="F116" t="s">
        <v>32</v>
      </c>
      <c r="G116" t="s">
        <v>16</v>
      </c>
      <c r="H116" t="s">
        <v>17</v>
      </c>
      <c r="I116" t="s">
        <v>33</v>
      </c>
      <c r="J116" t="s">
        <v>34</v>
      </c>
      <c r="K116" t="s">
        <v>35</v>
      </c>
    </row>
    <row r="117" spans="1:11" x14ac:dyDescent="0.25">
      <c r="A117" s="5" t="str">
        <f t="shared" si="4"/>
        <v>E2-4-21_1</v>
      </c>
      <c r="B117" s="5" t="str">
        <f t="shared" si="5"/>
        <v>E2-4-21_2.078</v>
      </c>
      <c r="C117" s="5" t="str">
        <f t="shared" si="7"/>
        <v>E2-4-21</v>
      </c>
      <c r="E117">
        <v>1</v>
      </c>
      <c r="F117">
        <v>2.0779999999999998</v>
      </c>
      <c r="G117">
        <v>25.8</v>
      </c>
      <c r="H117">
        <v>40.299999999999997</v>
      </c>
      <c r="I117">
        <v>1.0200000000000001E-2</v>
      </c>
      <c r="J117">
        <v>0.85799999999999998</v>
      </c>
      <c r="K117">
        <v>0.94499999999999995</v>
      </c>
    </row>
    <row r="118" spans="1:11" x14ac:dyDescent="0.25">
      <c r="A118" s="5" t="str">
        <f t="shared" si="4"/>
        <v>E2-4-21_2</v>
      </c>
      <c r="B118" s="5" t="str">
        <f t="shared" si="5"/>
        <v>E2-4-21_2.134</v>
      </c>
      <c r="C118" s="5" t="str">
        <f t="shared" si="7"/>
        <v>E2-4-21</v>
      </c>
      <c r="E118">
        <v>2</v>
      </c>
      <c r="F118">
        <v>2.1339999999999999</v>
      </c>
      <c r="G118">
        <v>7.3</v>
      </c>
      <c r="H118">
        <v>12</v>
      </c>
      <c r="I118" s="29">
        <v>9.8691000000000004E-3</v>
      </c>
      <c r="J118">
        <v>0.24399999999999999</v>
      </c>
      <c r="K118">
        <v>0.93</v>
      </c>
    </row>
    <row r="119" spans="1:11" x14ac:dyDescent="0.25">
      <c r="A119" s="5" t="str">
        <f t="shared" si="4"/>
        <v>E2-4-21_3</v>
      </c>
      <c r="B119" s="5" t="str">
        <f t="shared" si="5"/>
        <v>E2-4-21_2.454</v>
      </c>
      <c r="C119" s="5" t="str">
        <f t="shared" si="7"/>
        <v>E2-4-21</v>
      </c>
      <c r="E119">
        <v>3</v>
      </c>
      <c r="F119">
        <v>2.4540000000000002</v>
      </c>
      <c r="G119">
        <v>3.3</v>
      </c>
      <c r="H119">
        <v>4</v>
      </c>
      <c r="I119">
        <v>1.29E-2</v>
      </c>
      <c r="J119">
        <v>0.11</v>
      </c>
      <c r="K119">
        <v>0.66300000000000003</v>
      </c>
    </row>
    <row r="120" spans="1:11" x14ac:dyDescent="0.25">
      <c r="A120" s="5" t="str">
        <f t="shared" si="4"/>
        <v>E2-4-21_4</v>
      </c>
      <c r="B120" s="5" t="str">
        <f t="shared" si="5"/>
        <v>E2-4-21_2.909</v>
      </c>
      <c r="C120" s="5" t="str">
        <f t="shared" si="7"/>
        <v>E2-4-21</v>
      </c>
      <c r="E120">
        <v>4</v>
      </c>
      <c r="F120">
        <v>2.9089999999999998</v>
      </c>
      <c r="G120">
        <v>2958.8</v>
      </c>
      <c r="H120">
        <v>2721.2</v>
      </c>
      <c r="I120">
        <v>1.67E-2</v>
      </c>
      <c r="J120">
        <v>98.245000000000005</v>
      </c>
      <c r="K120">
        <v>1.8069999999999999</v>
      </c>
    </row>
    <row r="121" spans="1:11" x14ac:dyDescent="0.25">
      <c r="A121" s="5" t="str">
        <f t="shared" si="4"/>
        <v>E2-4-21_5</v>
      </c>
      <c r="B121" s="5" t="str">
        <f t="shared" si="5"/>
        <v>E2-4-21_3.647</v>
      </c>
      <c r="C121" s="5" t="str">
        <f t="shared" si="7"/>
        <v>E2-4-21</v>
      </c>
      <c r="E121">
        <v>5</v>
      </c>
      <c r="F121">
        <v>3.6469999999999998</v>
      </c>
      <c r="G121">
        <v>16.399999999999999</v>
      </c>
      <c r="H121">
        <v>10.5</v>
      </c>
      <c r="I121">
        <v>2.4400000000000002E-2</v>
      </c>
      <c r="J121">
        <v>0.54300000000000004</v>
      </c>
      <c r="K121">
        <v>0.83299999999999996</v>
      </c>
    </row>
    <row r="122" spans="1:11" x14ac:dyDescent="0.25">
      <c r="A122" s="5" t="str">
        <f t="shared" ref="A122" si="8">C122&amp;"_"&amp;E122</f>
        <v>E2-4-21_</v>
      </c>
      <c r="B122" s="5" t="str">
        <f t="shared" ref="B122" si="9">C122&amp;"_"&amp;F122</f>
        <v>E2-4-21_</v>
      </c>
      <c r="C122" s="5" t="str">
        <f t="shared" ref="C122" si="10">IF(D122="",C121,D122)</f>
        <v>E2-4-21</v>
      </c>
    </row>
    <row r="123" spans="1:11" x14ac:dyDescent="0.25">
      <c r="A123" s="5" t="str">
        <f t="shared" ref="A123:A186" si="11">C123&amp;"_"&amp;E123</f>
        <v>E2-5-1_#</v>
      </c>
      <c r="B123" s="5" t="str">
        <f t="shared" ref="B123:B186" si="12">C123&amp;"_"&amp;F123</f>
        <v>E2-5-1_Time</v>
      </c>
      <c r="C123" s="5" t="str">
        <f t="shared" ref="C123:C186" si="13">IF(D123="",C122,D123)</f>
        <v>E2-5-1</v>
      </c>
      <c r="D123" s="1" t="s">
        <v>118</v>
      </c>
      <c r="E123" t="s">
        <v>31</v>
      </c>
      <c r="F123" t="s">
        <v>32</v>
      </c>
      <c r="G123" t="s">
        <v>16</v>
      </c>
      <c r="H123" t="s">
        <v>17</v>
      </c>
      <c r="I123" t="s">
        <v>33</v>
      </c>
      <c r="J123" t="s">
        <v>34</v>
      </c>
      <c r="K123" t="s">
        <v>35</v>
      </c>
    </row>
    <row r="124" spans="1:11" x14ac:dyDescent="0.25">
      <c r="A124" s="5" t="str">
        <f t="shared" si="11"/>
        <v>E2-5-1_1</v>
      </c>
      <c r="B124" s="5" t="str">
        <f t="shared" si="12"/>
        <v>E2-5-1_2.079</v>
      </c>
      <c r="C124" s="5" t="str">
        <f t="shared" si="13"/>
        <v>E2-5-1</v>
      </c>
      <c r="E124">
        <v>1</v>
      </c>
      <c r="F124">
        <v>2.0790000000000002</v>
      </c>
      <c r="G124">
        <v>59.5</v>
      </c>
      <c r="H124">
        <v>92.9</v>
      </c>
      <c r="I124">
        <v>1.0200000000000001E-2</v>
      </c>
      <c r="J124">
        <v>2.0139999999999998</v>
      </c>
      <c r="K124">
        <v>0.94799999999999995</v>
      </c>
    </row>
    <row r="125" spans="1:11" x14ac:dyDescent="0.25">
      <c r="A125" s="5" t="str">
        <f t="shared" si="11"/>
        <v>E2-5-1_2</v>
      </c>
      <c r="B125" s="5" t="str">
        <f t="shared" si="12"/>
        <v>E2-5-1_2.135</v>
      </c>
      <c r="C125" s="5" t="str">
        <f t="shared" si="13"/>
        <v>E2-5-1</v>
      </c>
      <c r="E125">
        <v>2</v>
      </c>
      <c r="F125">
        <v>2.1349999999999998</v>
      </c>
      <c r="G125">
        <v>2.8</v>
      </c>
      <c r="H125">
        <v>4.5999999999999996</v>
      </c>
      <c r="I125" s="29">
        <v>9.7268000000000007E-3</v>
      </c>
      <c r="J125">
        <v>9.6000000000000002E-2</v>
      </c>
      <c r="K125">
        <v>0.91300000000000003</v>
      </c>
    </row>
    <row r="126" spans="1:11" x14ac:dyDescent="0.25">
      <c r="A126" s="5" t="str">
        <f t="shared" si="11"/>
        <v>E2-5-1_3</v>
      </c>
      <c r="B126" s="5" t="str">
        <f t="shared" si="12"/>
        <v>E2-5-1_2.46</v>
      </c>
      <c r="C126" s="5" t="str">
        <f t="shared" si="13"/>
        <v>E2-5-1</v>
      </c>
      <c r="E126">
        <v>3</v>
      </c>
      <c r="F126">
        <v>2.46</v>
      </c>
      <c r="G126">
        <v>13.5</v>
      </c>
      <c r="H126">
        <v>17.399999999999999</v>
      </c>
      <c r="I126">
        <v>1.2E-2</v>
      </c>
      <c r="J126">
        <v>0.45600000000000002</v>
      </c>
      <c r="K126">
        <v>0.81399999999999995</v>
      </c>
    </row>
    <row r="127" spans="1:11" x14ac:dyDescent="0.25">
      <c r="A127" s="5" t="str">
        <f t="shared" si="11"/>
        <v>E2-5-1_4</v>
      </c>
      <c r="B127" s="5" t="str">
        <f t="shared" si="12"/>
        <v>E2-5-1_2.926</v>
      </c>
      <c r="C127" s="5" t="str">
        <f t="shared" si="13"/>
        <v>E2-5-1</v>
      </c>
      <c r="E127">
        <v>4</v>
      </c>
      <c r="F127">
        <v>2.9260000000000002</v>
      </c>
      <c r="G127">
        <v>2877.8</v>
      </c>
      <c r="H127">
        <v>2579.6</v>
      </c>
      <c r="I127">
        <v>1.7299999999999999E-2</v>
      </c>
      <c r="J127">
        <v>97.433999999999997</v>
      </c>
      <c r="K127">
        <v>1.87</v>
      </c>
    </row>
    <row r="128" spans="1:11" x14ac:dyDescent="0.25">
      <c r="A128" s="5" t="str">
        <f t="shared" si="11"/>
        <v>E2-5-1_</v>
      </c>
      <c r="B128" s="5" t="str">
        <f t="shared" si="12"/>
        <v>E2-5-1_</v>
      </c>
      <c r="C128" s="5" t="str">
        <f t="shared" si="13"/>
        <v>E2-5-1</v>
      </c>
    </row>
    <row r="129" spans="1:11" x14ac:dyDescent="0.25">
      <c r="A129" s="5" t="str">
        <f t="shared" si="11"/>
        <v>E2-5-2_#</v>
      </c>
      <c r="B129" s="5" t="str">
        <f t="shared" si="12"/>
        <v>E2-5-2_Time</v>
      </c>
      <c r="C129" s="5" t="str">
        <f t="shared" si="13"/>
        <v>E2-5-2</v>
      </c>
      <c r="D129" s="1" t="s">
        <v>119</v>
      </c>
      <c r="E129" t="s">
        <v>31</v>
      </c>
      <c r="F129" t="s">
        <v>32</v>
      </c>
      <c r="G129" t="s">
        <v>16</v>
      </c>
      <c r="H129" t="s">
        <v>17</v>
      </c>
      <c r="I129" t="s">
        <v>33</v>
      </c>
      <c r="J129" t="s">
        <v>34</v>
      </c>
      <c r="K129" t="s">
        <v>35</v>
      </c>
    </row>
    <row r="130" spans="1:11" x14ac:dyDescent="0.25">
      <c r="A130" s="5" t="str">
        <f t="shared" si="11"/>
        <v>E2-5-2_1</v>
      </c>
      <c r="B130" s="5" t="str">
        <f t="shared" si="12"/>
        <v>E2-5-2_2.078</v>
      </c>
      <c r="C130" s="5" t="str">
        <f t="shared" si="13"/>
        <v>E2-5-2</v>
      </c>
      <c r="E130">
        <v>1</v>
      </c>
      <c r="F130">
        <v>2.0779999999999998</v>
      </c>
      <c r="G130">
        <v>22.8</v>
      </c>
      <c r="H130">
        <v>35.4</v>
      </c>
      <c r="I130">
        <v>1.03E-2</v>
      </c>
      <c r="J130">
        <v>0.7</v>
      </c>
      <c r="K130">
        <v>0.94599999999999995</v>
      </c>
    </row>
    <row r="131" spans="1:11" x14ac:dyDescent="0.25">
      <c r="A131" s="5" t="str">
        <f t="shared" si="11"/>
        <v>E2-5-2_2</v>
      </c>
      <c r="B131" s="5" t="str">
        <f t="shared" si="12"/>
        <v>E2-5-2_2.134</v>
      </c>
      <c r="C131" s="5" t="str">
        <f t="shared" si="13"/>
        <v>E2-5-2</v>
      </c>
      <c r="E131">
        <v>2</v>
      </c>
      <c r="F131">
        <v>2.1339999999999999</v>
      </c>
      <c r="G131">
        <v>8.5</v>
      </c>
      <c r="H131">
        <v>13.9</v>
      </c>
      <c r="I131" s="29">
        <v>9.6611000000000006E-3</v>
      </c>
      <c r="J131">
        <v>0.26100000000000001</v>
      </c>
      <c r="K131">
        <v>0.93700000000000006</v>
      </c>
    </row>
    <row r="132" spans="1:11" x14ac:dyDescent="0.25">
      <c r="A132" s="5" t="str">
        <f t="shared" si="11"/>
        <v>E2-5-2_3</v>
      </c>
      <c r="B132" s="5" t="str">
        <f t="shared" si="12"/>
        <v>E2-5-2_2.455</v>
      </c>
      <c r="C132" s="5" t="str">
        <f t="shared" si="13"/>
        <v>E2-5-2</v>
      </c>
      <c r="E132">
        <v>3</v>
      </c>
      <c r="F132">
        <v>2.4550000000000001</v>
      </c>
      <c r="G132">
        <v>3.1</v>
      </c>
      <c r="H132">
        <v>3.7</v>
      </c>
      <c r="I132">
        <v>1.2800000000000001E-2</v>
      </c>
      <c r="J132">
        <v>9.5000000000000001E-2</v>
      </c>
      <c r="K132">
        <v>0.66300000000000003</v>
      </c>
    </row>
    <row r="133" spans="1:11" x14ac:dyDescent="0.25">
      <c r="A133" s="5" t="str">
        <f t="shared" si="11"/>
        <v>E2-5-2_4</v>
      </c>
      <c r="B133" s="5" t="str">
        <f t="shared" si="12"/>
        <v>E2-5-2_2.91</v>
      </c>
      <c r="C133" s="5" t="str">
        <f t="shared" si="13"/>
        <v>E2-5-2</v>
      </c>
      <c r="E133">
        <v>4</v>
      </c>
      <c r="F133">
        <v>2.91</v>
      </c>
      <c r="G133">
        <v>3170.2</v>
      </c>
      <c r="H133">
        <v>2876.2</v>
      </c>
      <c r="I133">
        <v>1.7100000000000001E-2</v>
      </c>
      <c r="J133">
        <v>97.457999999999998</v>
      </c>
      <c r="K133">
        <v>1.8680000000000001</v>
      </c>
    </row>
    <row r="134" spans="1:11" x14ac:dyDescent="0.25">
      <c r="A134" s="5" t="str">
        <f t="shared" si="11"/>
        <v>E2-5-2_5</v>
      </c>
      <c r="B134" s="5" t="str">
        <f t="shared" si="12"/>
        <v>E2-5-2_3.639</v>
      </c>
      <c r="C134" s="5" t="str">
        <f t="shared" si="13"/>
        <v>E2-5-2</v>
      </c>
      <c r="E134">
        <v>5</v>
      </c>
      <c r="F134">
        <v>3.6389999999999998</v>
      </c>
      <c r="G134">
        <v>48.3</v>
      </c>
      <c r="H134">
        <v>32</v>
      </c>
      <c r="I134">
        <v>2.3900000000000001E-2</v>
      </c>
      <c r="J134">
        <v>1.486</v>
      </c>
      <c r="K134">
        <v>0.85</v>
      </c>
    </row>
    <row r="135" spans="1:11" x14ac:dyDescent="0.25">
      <c r="A135" s="5" t="str">
        <f t="shared" si="11"/>
        <v>E2-5-2_</v>
      </c>
      <c r="B135" s="5" t="str">
        <f t="shared" si="12"/>
        <v>E2-5-2_</v>
      </c>
      <c r="C135" s="5" t="str">
        <f t="shared" si="13"/>
        <v>E2-5-2</v>
      </c>
    </row>
    <row r="136" spans="1:11" x14ac:dyDescent="0.25">
      <c r="A136" s="5" t="str">
        <f t="shared" si="11"/>
        <v>E2-5-3_#</v>
      </c>
      <c r="B136" s="5" t="str">
        <f t="shared" si="12"/>
        <v>E2-5-3_Time</v>
      </c>
      <c r="C136" s="5" t="str">
        <f t="shared" si="13"/>
        <v>E2-5-3</v>
      </c>
      <c r="D136" s="1" t="s">
        <v>120</v>
      </c>
      <c r="E136" t="s">
        <v>31</v>
      </c>
      <c r="F136" t="s">
        <v>32</v>
      </c>
      <c r="G136" t="s">
        <v>16</v>
      </c>
      <c r="H136" t="s">
        <v>17</v>
      </c>
      <c r="I136" t="s">
        <v>33</v>
      </c>
      <c r="J136" t="s">
        <v>34</v>
      </c>
      <c r="K136" t="s">
        <v>35</v>
      </c>
    </row>
    <row r="137" spans="1:11" x14ac:dyDescent="0.25">
      <c r="A137" s="5" t="str">
        <f t="shared" si="11"/>
        <v>E2-5-3_1</v>
      </c>
      <c r="B137" s="5" t="str">
        <f t="shared" si="12"/>
        <v>E2-5-3_2.077</v>
      </c>
      <c r="C137" s="5" t="str">
        <f t="shared" si="13"/>
        <v>E2-5-3</v>
      </c>
      <c r="E137">
        <v>1</v>
      </c>
      <c r="F137">
        <v>2.077</v>
      </c>
      <c r="G137">
        <v>22.6</v>
      </c>
      <c r="H137">
        <v>35.200000000000003</v>
      </c>
      <c r="I137">
        <v>1.0200000000000001E-2</v>
      </c>
      <c r="J137">
        <v>0.72599999999999998</v>
      </c>
      <c r="K137">
        <v>0.94399999999999995</v>
      </c>
    </row>
    <row r="138" spans="1:11" x14ac:dyDescent="0.25">
      <c r="A138" s="5" t="str">
        <f t="shared" si="11"/>
        <v>E2-5-3_2</v>
      </c>
      <c r="B138" s="5" t="str">
        <f t="shared" si="12"/>
        <v>E2-5-3_2.133</v>
      </c>
      <c r="C138" s="5" t="str">
        <f t="shared" si="13"/>
        <v>E2-5-3</v>
      </c>
      <c r="E138">
        <v>2</v>
      </c>
      <c r="F138">
        <v>2.133</v>
      </c>
      <c r="G138">
        <v>7.7</v>
      </c>
      <c r="H138">
        <v>12.7</v>
      </c>
      <c r="I138" s="29">
        <v>9.6095E-3</v>
      </c>
      <c r="J138">
        <v>0.249</v>
      </c>
      <c r="K138">
        <v>0.93600000000000005</v>
      </c>
    </row>
    <row r="139" spans="1:11" x14ac:dyDescent="0.25">
      <c r="A139" s="5" t="str">
        <f t="shared" si="11"/>
        <v>E2-5-3_3</v>
      </c>
      <c r="B139" s="5" t="str">
        <f t="shared" si="12"/>
        <v>E2-5-3_2.452</v>
      </c>
      <c r="C139" s="5" t="str">
        <f t="shared" si="13"/>
        <v>E2-5-3</v>
      </c>
      <c r="E139">
        <v>3</v>
      </c>
      <c r="F139">
        <v>2.452</v>
      </c>
      <c r="G139">
        <v>3.1</v>
      </c>
      <c r="H139">
        <v>3.7</v>
      </c>
      <c r="I139">
        <v>1.2999999999999999E-2</v>
      </c>
      <c r="J139">
        <v>0.10100000000000001</v>
      </c>
      <c r="K139">
        <v>0.64900000000000002</v>
      </c>
    </row>
    <row r="140" spans="1:11" x14ac:dyDescent="0.25">
      <c r="A140" s="5" t="str">
        <f t="shared" si="11"/>
        <v>E2-5-3_4</v>
      </c>
      <c r="B140" s="5" t="str">
        <f t="shared" si="12"/>
        <v>E2-5-3_2.903</v>
      </c>
      <c r="C140" s="5" t="str">
        <f t="shared" si="13"/>
        <v>E2-5-3</v>
      </c>
      <c r="E140">
        <v>4</v>
      </c>
      <c r="F140">
        <v>2.903</v>
      </c>
      <c r="G140">
        <v>3033.5</v>
      </c>
      <c r="H140">
        <v>2771</v>
      </c>
      <c r="I140">
        <v>1.7000000000000001E-2</v>
      </c>
      <c r="J140">
        <v>97.536000000000001</v>
      </c>
      <c r="K140">
        <v>1.8140000000000001</v>
      </c>
    </row>
    <row r="141" spans="1:11" x14ac:dyDescent="0.25">
      <c r="A141" s="5" t="str">
        <f t="shared" si="11"/>
        <v>E2-5-3_5</v>
      </c>
      <c r="B141" s="5" t="str">
        <f t="shared" si="12"/>
        <v>E2-5-3_3.635</v>
      </c>
      <c r="C141" s="5" t="str">
        <f t="shared" si="13"/>
        <v>E2-5-3</v>
      </c>
      <c r="E141">
        <v>5</v>
      </c>
      <c r="F141">
        <v>3.6349999999999998</v>
      </c>
      <c r="G141">
        <v>43.2</v>
      </c>
      <c r="H141">
        <v>27.7</v>
      </c>
      <c r="I141">
        <v>2.4199999999999999E-2</v>
      </c>
      <c r="J141">
        <v>1.3879999999999999</v>
      </c>
      <c r="K141">
        <v>0.84899999999999998</v>
      </c>
    </row>
    <row r="142" spans="1:11" x14ac:dyDescent="0.25">
      <c r="A142" s="5" t="str">
        <f t="shared" si="11"/>
        <v>E2-5-3_</v>
      </c>
      <c r="B142" s="5" t="str">
        <f t="shared" si="12"/>
        <v>E2-5-3_</v>
      </c>
      <c r="C142" s="5" t="str">
        <f t="shared" si="13"/>
        <v>E2-5-3</v>
      </c>
    </row>
    <row r="143" spans="1:11" x14ac:dyDescent="0.25">
      <c r="A143" s="5" t="str">
        <f t="shared" si="11"/>
        <v>E2-5-4_#</v>
      </c>
      <c r="B143" s="5" t="str">
        <f t="shared" si="12"/>
        <v>E2-5-4_Time</v>
      </c>
      <c r="C143" s="5" t="str">
        <f t="shared" si="13"/>
        <v>E2-5-4</v>
      </c>
      <c r="D143" s="1" t="s">
        <v>121</v>
      </c>
      <c r="E143" t="s">
        <v>31</v>
      </c>
      <c r="F143" t="s">
        <v>32</v>
      </c>
      <c r="G143" t="s">
        <v>16</v>
      </c>
      <c r="H143" t="s">
        <v>17</v>
      </c>
      <c r="I143" t="s">
        <v>33</v>
      </c>
      <c r="J143" t="s">
        <v>34</v>
      </c>
      <c r="K143" t="s">
        <v>35</v>
      </c>
    </row>
    <row r="144" spans="1:11" x14ac:dyDescent="0.25">
      <c r="A144" s="5" t="str">
        <f t="shared" si="11"/>
        <v>E2-5-4_1</v>
      </c>
      <c r="B144" s="5" t="str">
        <f t="shared" si="12"/>
        <v>E2-5-4_2.078</v>
      </c>
      <c r="C144" s="5" t="str">
        <f t="shared" si="13"/>
        <v>E2-5-4</v>
      </c>
      <c r="E144">
        <v>1</v>
      </c>
      <c r="F144">
        <v>2.0779999999999998</v>
      </c>
      <c r="G144">
        <v>22.3</v>
      </c>
      <c r="H144">
        <v>34.700000000000003</v>
      </c>
      <c r="I144">
        <v>1.0200000000000001E-2</v>
      </c>
      <c r="J144">
        <v>0.79500000000000004</v>
      </c>
      <c r="K144">
        <v>0.95</v>
      </c>
    </row>
    <row r="145" spans="1:11" x14ac:dyDescent="0.25">
      <c r="A145" s="5" t="str">
        <f t="shared" si="11"/>
        <v>E2-5-4_2</v>
      </c>
      <c r="B145" s="5" t="str">
        <f t="shared" si="12"/>
        <v>E2-5-4_2.134</v>
      </c>
      <c r="C145" s="5" t="str">
        <f t="shared" si="13"/>
        <v>E2-5-4</v>
      </c>
      <c r="E145">
        <v>2</v>
      </c>
      <c r="F145">
        <v>2.1339999999999999</v>
      </c>
      <c r="G145">
        <v>6.6</v>
      </c>
      <c r="H145">
        <v>10.9</v>
      </c>
      <c r="I145" s="29">
        <v>9.6150000000000003E-3</v>
      </c>
      <c r="J145">
        <v>0.23699999999999999</v>
      </c>
      <c r="K145">
        <v>0.93300000000000005</v>
      </c>
    </row>
    <row r="146" spans="1:11" x14ac:dyDescent="0.25">
      <c r="A146" s="5" t="str">
        <f t="shared" si="11"/>
        <v>E2-5-4_3</v>
      </c>
      <c r="B146" s="5" t="str">
        <f t="shared" si="12"/>
        <v>E2-5-4_2.455</v>
      </c>
      <c r="C146" s="5" t="str">
        <f t="shared" si="13"/>
        <v>E2-5-4</v>
      </c>
      <c r="E146">
        <v>3</v>
      </c>
      <c r="F146">
        <v>2.4550000000000001</v>
      </c>
      <c r="G146">
        <v>2.9</v>
      </c>
      <c r="H146">
        <v>3.4</v>
      </c>
      <c r="I146">
        <v>1.2999999999999999E-2</v>
      </c>
      <c r="J146">
        <v>0.10199999999999999</v>
      </c>
      <c r="K146">
        <v>0.66400000000000003</v>
      </c>
    </row>
    <row r="147" spans="1:11" x14ac:dyDescent="0.25">
      <c r="A147" s="5" t="str">
        <f t="shared" si="11"/>
        <v>E2-5-4_4</v>
      </c>
      <c r="B147" s="5" t="str">
        <f t="shared" si="12"/>
        <v>E2-5-4_2.908</v>
      </c>
      <c r="C147" s="5" t="str">
        <f t="shared" si="13"/>
        <v>E2-5-4</v>
      </c>
      <c r="E147">
        <v>4</v>
      </c>
      <c r="F147">
        <v>2.9079999999999999</v>
      </c>
      <c r="G147">
        <v>2739.6</v>
      </c>
      <c r="H147">
        <v>2555.1999999999998</v>
      </c>
      <c r="I147">
        <v>1.6500000000000001E-2</v>
      </c>
      <c r="J147">
        <v>97.638999999999996</v>
      </c>
      <c r="K147">
        <v>1.7030000000000001</v>
      </c>
    </row>
    <row r="148" spans="1:11" x14ac:dyDescent="0.25">
      <c r="A148" s="5" t="str">
        <f t="shared" si="11"/>
        <v>E2-5-4_5</v>
      </c>
      <c r="B148" s="5" t="str">
        <f t="shared" si="12"/>
        <v>E2-5-4_3.639</v>
      </c>
      <c r="C148" s="5" t="str">
        <f t="shared" si="13"/>
        <v>E2-5-4</v>
      </c>
      <c r="E148">
        <v>5</v>
      </c>
      <c r="F148">
        <v>3.6389999999999998</v>
      </c>
      <c r="G148">
        <v>34.4</v>
      </c>
      <c r="H148">
        <v>22.6</v>
      </c>
      <c r="I148">
        <v>2.3800000000000002E-2</v>
      </c>
      <c r="J148">
        <v>1.2270000000000001</v>
      </c>
      <c r="K148">
        <v>0.83799999999999997</v>
      </c>
    </row>
    <row r="149" spans="1:11" x14ac:dyDescent="0.25">
      <c r="A149" s="5" t="str">
        <f t="shared" si="11"/>
        <v>E2-5-4_</v>
      </c>
      <c r="B149" s="5" t="str">
        <f t="shared" si="12"/>
        <v>E2-5-4_</v>
      </c>
      <c r="C149" s="5" t="str">
        <f t="shared" si="13"/>
        <v>E2-5-4</v>
      </c>
    </row>
    <row r="150" spans="1:11" x14ac:dyDescent="0.25">
      <c r="A150" s="5" t="str">
        <f t="shared" si="11"/>
        <v>E2-5-5_#</v>
      </c>
      <c r="B150" s="5" t="str">
        <f t="shared" si="12"/>
        <v>E2-5-5_Time</v>
      </c>
      <c r="C150" s="5" t="str">
        <f t="shared" si="13"/>
        <v>E2-5-5</v>
      </c>
      <c r="D150" s="1" t="s">
        <v>122</v>
      </c>
      <c r="E150" t="s">
        <v>31</v>
      </c>
      <c r="F150" t="s">
        <v>32</v>
      </c>
      <c r="G150" t="s">
        <v>16</v>
      </c>
      <c r="H150" t="s">
        <v>17</v>
      </c>
      <c r="I150" t="s">
        <v>33</v>
      </c>
      <c r="J150" t="s">
        <v>34</v>
      </c>
      <c r="K150" t="s">
        <v>35</v>
      </c>
    </row>
    <row r="151" spans="1:11" x14ac:dyDescent="0.25">
      <c r="A151" s="5" t="str">
        <f t="shared" si="11"/>
        <v>E2-5-5_1</v>
      </c>
      <c r="B151" s="5" t="str">
        <f t="shared" si="12"/>
        <v>E2-5-5_2.077</v>
      </c>
      <c r="C151" s="5" t="str">
        <f t="shared" si="13"/>
        <v>E2-5-5</v>
      </c>
      <c r="E151">
        <v>1</v>
      </c>
      <c r="F151">
        <v>2.077</v>
      </c>
      <c r="G151">
        <v>22.9</v>
      </c>
      <c r="H151">
        <v>35.6</v>
      </c>
      <c r="I151">
        <v>1.0200000000000001E-2</v>
      </c>
      <c r="J151">
        <v>0.73199999999999998</v>
      </c>
      <c r="K151">
        <v>0.94799999999999995</v>
      </c>
    </row>
    <row r="152" spans="1:11" x14ac:dyDescent="0.25">
      <c r="A152" s="5" t="str">
        <f t="shared" si="11"/>
        <v>E2-5-5_2</v>
      </c>
      <c r="B152" s="5" t="str">
        <f t="shared" si="12"/>
        <v>E2-5-5_2.133</v>
      </c>
      <c r="C152" s="5" t="str">
        <f t="shared" si="13"/>
        <v>E2-5-5</v>
      </c>
      <c r="E152">
        <v>2</v>
      </c>
      <c r="F152">
        <v>2.133</v>
      </c>
      <c r="G152">
        <v>7.5</v>
      </c>
      <c r="H152">
        <v>12.3</v>
      </c>
      <c r="I152" s="29">
        <v>9.8773999999999997E-3</v>
      </c>
      <c r="J152">
        <v>0.24099999999999999</v>
      </c>
      <c r="K152">
        <v>0.92800000000000005</v>
      </c>
    </row>
    <row r="153" spans="1:11" x14ac:dyDescent="0.25">
      <c r="A153" s="5" t="str">
        <f t="shared" si="11"/>
        <v>E2-5-5_3</v>
      </c>
      <c r="B153" s="5" t="str">
        <f t="shared" si="12"/>
        <v>E2-5-5_2.452</v>
      </c>
      <c r="C153" s="5" t="str">
        <f t="shared" si="13"/>
        <v>E2-5-5</v>
      </c>
      <c r="E153">
        <v>3</v>
      </c>
      <c r="F153">
        <v>2.452</v>
      </c>
      <c r="G153">
        <v>3.2</v>
      </c>
      <c r="H153">
        <v>3.7</v>
      </c>
      <c r="I153">
        <v>1.29E-2</v>
      </c>
      <c r="J153">
        <v>0.10100000000000001</v>
      </c>
      <c r="K153">
        <v>0.64300000000000002</v>
      </c>
    </row>
    <row r="154" spans="1:11" x14ac:dyDescent="0.25">
      <c r="A154" s="5" t="str">
        <f t="shared" si="11"/>
        <v>E2-5-5_4</v>
      </c>
      <c r="B154" s="5" t="str">
        <f t="shared" si="12"/>
        <v>E2-5-5_2.905</v>
      </c>
      <c r="C154" s="5" t="str">
        <f t="shared" si="13"/>
        <v>E2-5-5</v>
      </c>
      <c r="E154">
        <v>4</v>
      </c>
      <c r="F154">
        <v>2.9049999999999998</v>
      </c>
      <c r="G154">
        <v>3051.7</v>
      </c>
      <c r="H154">
        <v>2782</v>
      </c>
      <c r="I154">
        <v>1.7000000000000001E-2</v>
      </c>
      <c r="J154">
        <v>97.602000000000004</v>
      </c>
      <c r="K154">
        <v>1.8220000000000001</v>
      </c>
    </row>
    <row r="155" spans="1:11" x14ac:dyDescent="0.25">
      <c r="A155" s="5" t="str">
        <f t="shared" si="11"/>
        <v>E2-5-5_5</v>
      </c>
      <c r="B155" s="5" t="str">
        <f t="shared" si="12"/>
        <v>E2-5-5_3.638</v>
      </c>
      <c r="C155" s="5" t="str">
        <f t="shared" si="13"/>
        <v>E2-5-5</v>
      </c>
      <c r="E155">
        <v>5</v>
      </c>
      <c r="F155">
        <v>3.6379999999999999</v>
      </c>
      <c r="G155">
        <v>41.4</v>
      </c>
      <c r="H155">
        <v>26.9</v>
      </c>
      <c r="I155">
        <v>2.4199999999999999E-2</v>
      </c>
      <c r="J155">
        <v>1.3240000000000001</v>
      </c>
      <c r="K155">
        <v>0.84899999999999998</v>
      </c>
    </row>
    <row r="156" spans="1:11" x14ac:dyDescent="0.25">
      <c r="A156" s="5" t="str">
        <f t="shared" si="11"/>
        <v>E2-5-5_</v>
      </c>
      <c r="B156" s="5" t="str">
        <f t="shared" si="12"/>
        <v>E2-5-5_</v>
      </c>
      <c r="C156" s="5" t="str">
        <f t="shared" si="13"/>
        <v>E2-5-5</v>
      </c>
    </row>
    <row r="157" spans="1:11" x14ac:dyDescent="0.25">
      <c r="A157" s="5" t="str">
        <f t="shared" si="11"/>
        <v>E2-5-6_#</v>
      </c>
      <c r="B157" s="5" t="str">
        <f t="shared" si="12"/>
        <v>E2-5-6_Time</v>
      </c>
      <c r="C157" s="5" t="str">
        <f t="shared" si="13"/>
        <v>E2-5-6</v>
      </c>
      <c r="D157" s="1" t="s">
        <v>123</v>
      </c>
      <c r="E157" t="s">
        <v>31</v>
      </c>
      <c r="F157" t="s">
        <v>32</v>
      </c>
      <c r="G157" t="s">
        <v>16</v>
      </c>
      <c r="H157" t="s">
        <v>17</v>
      </c>
      <c r="I157" t="s">
        <v>33</v>
      </c>
      <c r="J157" t="s">
        <v>34</v>
      </c>
      <c r="K157" t="s">
        <v>35</v>
      </c>
    </row>
    <row r="158" spans="1:11" x14ac:dyDescent="0.25">
      <c r="A158" s="5" t="str">
        <f t="shared" si="11"/>
        <v>E2-5-6_1</v>
      </c>
      <c r="B158" s="5" t="str">
        <f t="shared" si="12"/>
        <v>E2-5-6_2.078</v>
      </c>
      <c r="C158" s="5" t="str">
        <f t="shared" si="13"/>
        <v>E2-5-6</v>
      </c>
      <c r="E158">
        <v>1</v>
      </c>
      <c r="F158">
        <v>2.0779999999999998</v>
      </c>
      <c r="G158">
        <v>22.2</v>
      </c>
      <c r="H158">
        <v>34.6</v>
      </c>
      <c r="I158">
        <v>1.0200000000000001E-2</v>
      </c>
      <c r="J158">
        <v>0.83799999999999997</v>
      </c>
      <c r="K158">
        <v>0.94699999999999995</v>
      </c>
    </row>
    <row r="159" spans="1:11" x14ac:dyDescent="0.25">
      <c r="A159" s="5" t="str">
        <f t="shared" si="11"/>
        <v>E2-5-6_2</v>
      </c>
      <c r="B159" s="5" t="str">
        <f t="shared" si="12"/>
        <v>E2-5-6_2.134</v>
      </c>
      <c r="C159" s="5" t="str">
        <f t="shared" si="13"/>
        <v>E2-5-6</v>
      </c>
      <c r="E159">
        <v>2</v>
      </c>
      <c r="F159">
        <v>2.1339999999999999</v>
      </c>
      <c r="G159">
        <v>6</v>
      </c>
      <c r="H159">
        <v>9.9</v>
      </c>
      <c r="I159" s="29">
        <v>9.9094000000000005E-3</v>
      </c>
      <c r="J159">
        <v>0.22800000000000001</v>
      </c>
      <c r="K159">
        <v>0.92300000000000004</v>
      </c>
    </row>
    <row r="160" spans="1:11" x14ac:dyDescent="0.25">
      <c r="A160" s="5" t="str">
        <f t="shared" si="11"/>
        <v>E2-5-6_3</v>
      </c>
      <c r="B160" s="5" t="str">
        <f t="shared" si="12"/>
        <v>E2-5-6_2.454</v>
      </c>
      <c r="C160" s="5" t="str">
        <f t="shared" si="13"/>
        <v>E2-5-6</v>
      </c>
      <c r="E160">
        <v>3</v>
      </c>
      <c r="F160">
        <v>2.4540000000000002</v>
      </c>
      <c r="G160">
        <v>2.9</v>
      </c>
      <c r="H160">
        <v>3.4</v>
      </c>
      <c r="I160">
        <v>1.29E-2</v>
      </c>
      <c r="J160">
        <v>0.108</v>
      </c>
      <c r="K160">
        <v>0.67300000000000004</v>
      </c>
    </row>
    <row r="161" spans="1:13" x14ac:dyDescent="0.25">
      <c r="A161" s="5" t="str">
        <f t="shared" si="11"/>
        <v>E2-5-6_4</v>
      </c>
      <c r="B161" s="5" t="str">
        <f t="shared" si="12"/>
        <v>E2-5-6_2.905</v>
      </c>
      <c r="C161" s="5" t="str">
        <f t="shared" si="13"/>
        <v>E2-5-6</v>
      </c>
      <c r="E161">
        <v>4</v>
      </c>
      <c r="F161">
        <v>2.9049999999999998</v>
      </c>
      <c r="G161">
        <v>2590</v>
      </c>
      <c r="H161">
        <v>2438.5</v>
      </c>
      <c r="I161">
        <v>1.6400000000000001E-2</v>
      </c>
      <c r="J161">
        <v>97.727000000000004</v>
      </c>
      <c r="K161">
        <v>1.6479999999999999</v>
      </c>
    </row>
    <row r="162" spans="1:13" x14ac:dyDescent="0.25">
      <c r="A162" s="5" t="str">
        <f t="shared" si="11"/>
        <v>E2-5-6_5</v>
      </c>
      <c r="B162" s="5" t="str">
        <f t="shared" si="12"/>
        <v>E2-5-6_3.636</v>
      </c>
      <c r="C162" s="5" t="str">
        <f t="shared" si="13"/>
        <v>E2-5-6</v>
      </c>
      <c r="E162">
        <v>5</v>
      </c>
      <c r="F162">
        <v>3.6360000000000001</v>
      </c>
      <c r="G162">
        <v>29.1</v>
      </c>
      <c r="H162">
        <v>19</v>
      </c>
      <c r="I162">
        <v>2.3900000000000001E-2</v>
      </c>
      <c r="J162">
        <v>1.0980000000000001</v>
      </c>
      <c r="K162">
        <v>0.82799999999999996</v>
      </c>
    </row>
    <row r="163" spans="1:13" x14ac:dyDescent="0.25">
      <c r="A163" s="5" t="str">
        <f t="shared" si="11"/>
        <v>E2-5-6_</v>
      </c>
      <c r="B163" s="5" t="str">
        <f t="shared" si="12"/>
        <v>E2-5-6_</v>
      </c>
      <c r="C163" s="5" t="str">
        <f t="shared" si="13"/>
        <v>E2-5-6</v>
      </c>
    </row>
    <row r="164" spans="1:13" x14ac:dyDescent="0.25">
      <c r="A164" s="5" t="str">
        <f t="shared" si="11"/>
        <v>E2-5-7_#</v>
      </c>
      <c r="B164" s="5" t="str">
        <f t="shared" si="12"/>
        <v>E2-5-7_Time</v>
      </c>
      <c r="C164" s="5" t="str">
        <f t="shared" si="13"/>
        <v>E2-5-7</v>
      </c>
      <c r="D164" s="1" t="s">
        <v>124</v>
      </c>
      <c r="E164" t="s">
        <v>31</v>
      </c>
      <c r="F164" t="s">
        <v>32</v>
      </c>
      <c r="G164" t="s">
        <v>16</v>
      </c>
      <c r="H164" t="s">
        <v>17</v>
      </c>
      <c r="I164" t="s">
        <v>33</v>
      </c>
      <c r="J164" t="s">
        <v>34</v>
      </c>
      <c r="K164" t="s">
        <v>35</v>
      </c>
    </row>
    <row r="165" spans="1:13" x14ac:dyDescent="0.25">
      <c r="A165" s="5" t="str">
        <f t="shared" si="11"/>
        <v>E2-5-7_1</v>
      </c>
      <c r="B165" s="5" t="str">
        <f t="shared" si="12"/>
        <v>E2-5-7_2.078</v>
      </c>
      <c r="C165" s="5" t="str">
        <f t="shared" si="13"/>
        <v>E2-5-7</v>
      </c>
      <c r="E165">
        <v>1</v>
      </c>
      <c r="F165">
        <v>2.0779999999999998</v>
      </c>
      <c r="G165">
        <v>22.8</v>
      </c>
      <c r="H165">
        <v>35.4</v>
      </c>
      <c r="I165">
        <v>1.03E-2</v>
      </c>
      <c r="J165">
        <v>0.76400000000000001</v>
      </c>
      <c r="K165">
        <v>0.94899999999999995</v>
      </c>
    </row>
    <row r="166" spans="1:13" x14ac:dyDescent="0.25">
      <c r="A166" s="5" t="str">
        <f t="shared" si="11"/>
        <v>E2-5-7_2</v>
      </c>
      <c r="B166" s="5" t="str">
        <f t="shared" si="12"/>
        <v>E2-5-7_2.134</v>
      </c>
      <c r="C166" s="5" t="str">
        <f t="shared" si="13"/>
        <v>E2-5-7</v>
      </c>
      <c r="E166">
        <v>2</v>
      </c>
      <c r="F166">
        <v>2.1339999999999999</v>
      </c>
      <c r="G166">
        <v>7</v>
      </c>
      <c r="H166">
        <v>11.3</v>
      </c>
      <c r="I166" s="29">
        <v>9.9287000000000004E-3</v>
      </c>
      <c r="J166">
        <v>0.23300000000000001</v>
      </c>
      <c r="K166">
        <v>0.93100000000000005</v>
      </c>
    </row>
    <row r="167" spans="1:13" x14ac:dyDescent="0.25">
      <c r="A167" s="5" t="str">
        <f t="shared" si="11"/>
        <v>E2-5-7_3</v>
      </c>
      <c r="B167" s="5" t="str">
        <f t="shared" si="12"/>
        <v>E2-5-7_2.454</v>
      </c>
      <c r="C167" s="5" t="str">
        <f t="shared" si="13"/>
        <v>E2-5-7</v>
      </c>
      <c r="E167">
        <v>3</v>
      </c>
      <c r="F167">
        <v>2.4540000000000002</v>
      </c>
      <c r="G167">
        <v>3.1</v>
      </c>
      <c r="H167">
        <v>3.7</v>
      </c>
      <c r="I167">
        <v>1.2999999999999999E-2</v>
      </c>
      <c r="J167">
        <v>0.10299999999999999</v>
      </c>
      <c r="K167">
        <v>0.65400000000000003</v>
      </c>
    </row>
    <row r="168" spans="1:13" x14ac:dyDescent="0.25">
      <c r="A168" s="5" t="str">
        <f t="shared" si="11"/>
        <v>E2-5-7_4</v>
      </c>
      <c r="B168" s="5" t="str">
        <f t="shared" si="12"/>
        <v>E2-5-7_2.907</v>
      </c>
      <c r="C168" s="5" t="str">
        <f t="shared" si="13"/>
        <v>E2-5-7</v>
      </c>
      <c r="E168">
        <v>4</v>
      </c>
      <c r="F168">
        <v>2.907</v>
      </c>
      <c r="G168">
        <v>2918.5</v>
      </c>
      <c r="H168">
        <v>2687.8</v>
      </c>
      <c r="I168">
        <v>1.67E-2</v>
      </c>
      <c r="J168">
        <v>97.673000000000002</v>
      </c>
      <c r="K168">
        <v>1.768</v>
      </c>
    </row>
    <row r="169" spans="1:13" x14ac:dyDescent="0.25">
      <c r="A169" s="5" t="str">
        <f t="shared" si="11"/>
        <v>E2-5-7_5</v>
      </c>
      <c r="B169" s="5" t="str">
        <f t="shared" si="12"/>
        <v>E2-5-7_3.636</v>
      </c>
      <c r="C169" s="5" t="str">
        <f t="shared" si="13"/>
        <v>E2-5-7</v>
      </c>
      <c r="E169">
        <v>5</v>
      </c>
      <c r="F169">
        <v>3.6360000000000001</v>
      </c>
      <c r="G169">
        <v>36.6</v>
      </c>
      <c r="H169">
        <v>24.1</v>
      </c>
      <c r="I169">
        <v>2.3699999999999999E-2</v>
      </c>
      <c r="J169">
        <v>1.226</v>
      </c>
      <c r="K169">
        <v>0.85299999999999998</v>
      </c>
    </row>
    <row r="170" spans="1:13" x14ac:dyDescent="0.25">
      <c r="A170" s="5" t="str">
        <f t="shared" si="11"/>
        <v>E2-5-7_</v>
      </c>
      <c r="B170" s="5" t="str">
        <f t="shared" si="12"/>
        <v>E2-5-7_</v>
      </c>
      <c r="C170" s="5" t="str">
        <f t="shared" si="13"/>
        <v>E2-5-7</v>
      </c>
    </row>
    <row r="171" spans="1:13" x14ac:dyDescent="0.25">
      <c r="A171" s="5" t="str">
        <f t="shared" si="11"/>
        <v>E2-6-8_#</v>
      </c>
      <c r="B171" s="5" t="str">
        <f t="shared" si="12"/>
        <v>E2-6-8_Time</v>
      </c>
      <c r="C171" s="5" t="str">
        <f t="shared" si="13"/>
        <v>E2-6-8</v>
      </c>
      <c r="D171" s="1" t="s">
        <v>125</v>
      </c>
      <c r="E171" t="s">
        <v>31</v>
      </c>
      <c r="F171" t="s">
        <v>32</v>
      </c>
      <c r="G171" t="s">
        <v>16</v>
      </c>
      <c r="H171" t="s">
        <v>17</v>
      </c>
      <c r="I171" t="s">
        <v>33</v>
      </c>
      <c r="J171" t="s">
        <v>34</v>
      </c>
      <c r="K171" t="s">
        <v>35</v>
      </c>
      <c r="M171" s="57">
        <v>0.8208333333333333</v>
      </c>
    </row>
    <row r="172" spans="1:13" x14ac:dyDescent="0.25">
      <c r="A172" s="5" t="str">
        <f t="shared" si="11"/>
        <v>E2-6-8_1</v>
      </c>
      <c r="B172" s="5" t="str">
        <f t="shared" si="12"/>
        <v>E2-6-8_2.078</v>
      </c>
      <c r="C172" s="5" t="str">
        <f t="shared" si="13"/>
        <v>E2-6-8</v>
      </c>
      <c r="E172">
        <v>1</v>
      </c>
      <c r="F172">
        <v>2.0779999999999998</v>
      </c>
      <c r="G172">
        <v>30.2</v>
      </c>
      <c r="H172">
        <v>47.1</v>
      </c>
      <c r="I172">
        <v>1.0200000000000001E-2</v>
      </c>
      <c r="J172">
        <v>0.71299999999999997</v>
      </c>
      <c r="K172">
        <v>0.94899999999999995</v>
      </c>
    </row>
    <row r="173" spans="1:13" x14ac:dyDescent="0.25">
      <c r="A173" s="5" t="str">
        <f t="shared" si="11"/>
        <v>E2-6-8_2</v>
      </c>
      <c r="B173" s="5" t="str">
        <f t="shared" si="12"/>
        <v>E2-6-8_2.134</v>
      </c>
      <c r="C173" s="5" t="str">
        <f t="shared" si="13"/>
        <v>E2-6-8</v>
      </c>
      <c r="E173">
        <v>2</v>
      </c>
      <c r="F173">
        <v>2.1339999999999999</v>
      </c>
      <c r="G173">
        <v>7.4</v>
      </c>
      <c r="H173">
        <v>12.2</v>
      </c>
      <c r="I173" s="29">
        <v>9.8513000000000003E-3</v>
      </c>
      <c r="J173">
        <v>0.17499999999999999</v>
      </c>
      <c r="K173">
        <v>0.92700000000000005</v>
      </c>
    </row>
    <row r="174" spans="1:13" x14ac:dyDescent="0.25">
      <c r="A174" s="5" t="str">
        <f t="shared" si="11"/>
        <v>E2-6-8_3</v>
      </c>
      <c r="B174" s="5" t="str">
        <f t="shared" si="12"/>
        <v>E2-6-8_2.453</v>
      </c>
      <c r="C174" s="5" t="str">
        <f t="shared" si="13"/>
        <v>E2-6-8</v>
      </c>
      <c r="E174">
        <v>3</v>
      </c>
      <c r="F174">
        <v>2.4529999999999998</v>
      </c>
      <c r="G174">
        <v>5</v>
      </c>
      <c r="H174">
        <v>6.2</v>
      </c>
      <c r="I174">
        <v>1.23E-2</v>
      </c>
      <c r="J174">
        <v>0.11700000000000001</v>
      </c>
      <c r="K174">
        <v>0.73399999999999999</v>
      </c>
    </row>
    <row r="175" spans="1:13" x14ac:dyDescent="0.25">
      <c r="A175" s="5" t="str">
        <f t="shared" si="11"/>
        <v>E2-6-8_4</v>
      </c>
      <c r="B175" s="5" t="str">
        <f t="shared" si="12"/>
        <v>E2-6-8_2.909</v>
      </c>
      <c r="C175" s="5" t="str">
        <f t="shared" si="13"/>
        <v>E2-6-8</v>
      </c>
      <c r="E175">
        <v>4</v>
      </c>
      <c r="F175">
        <v>2.9089999999999998</v>
      </c>
      <c r="G175">
        <v>4147.7</v>
      </c>
      <c r="H175">
        <v>3529.6</v>
      </c>
      <c r="I175">
        <v>1.7999999999999999E-2</v>
      </c>
      <c r="J175">
        <v>98.033000000000001</v>
      </c>
      <c r="K175">
        <v>2.2280000000000002</v>
      </c>
    </row>
    <row r="176" spans="1:13" x14ac:dyDescent="0.25">
      <c r="A176" s="5" t="str">
        <f t="shared" si="11"/>
        <v>E2-6-8_5</v>
      </c>
      <c r="B176" s="5" t="str">
        <f t="shared" si="12"/>
        <v>E2-6-8_3.638</v>
      </c>
      <c r="C176" s="5" t="str">
        <f t="shared" si="13"/>
        <v>E2-6-8</v>
      </c>
      <c r="E176">
        <v>5</v>
      </c>
      <c r="F176">
        <v>3.6379999999999999</v>
      </c>
      <c r="G176">
        <v>40.700000000000003</v>
      </c>
      <c r="H176">
        <v>26.2</v>
      </c>
      <c r="I176">
        <v>2.41E-2</v>
      </c>
      <c r="J176">
        <v>0.96099999999999997</v>
      </c>
      <c r="K176">
        <v>0.84199999999999997</v>
      </c>
    </row>
    <row r="177" spans="1:13" x14ac:dyDescent="0.25">
      <c r="A177" s="5" t="str">
        <f t="shared" si="11"/>
        <v>E2-6-8_</v>
      </c>
      <c r="B177" s="5" t="str">
        <f t="shared" si="12"/>
        <v>E2-6-8_</v>
      </c>
      <c r="C177" s="5" t="str">
        <f t="shared" si="13"/>
        <v>E2-6-8</v>
      </c>
    </row>
    <row r="178" spans="1:13" x14ac:dyDescent="0.25">
      <c r="A178" s="5" t="str">
        <f t="shared" si="11"/>
        <v>E2-6-9_#</v>
      </c>
      <c r="B178" s="5" t="str">
        <f t="shared" si="12"/>
        <v>E2-6-9_Time</v>
      </c>
      <c r="C178" s="5" t="str">
        <f t="shared" si="13"/>
        <v>E2-6-9</v>
      </c>
      <c r="D178" s="1" t="s">
        <v>126</v>
      </c>
      <c r="E178" t="s">
        <v>31</v>
      </c>
      <c r="F178" t="s">
        <v>32</v>
      </c>
      <c r="G178" t="s">
        <v>16</v>
      </c>
      <c r="H178" t="s">
        <v>17</v>
      </c>
      <c r="I178" t="s">
        <v>33</v>
      </c>
      <c r="J178" t="s">
        <v>34</v>
      </c>
      <c r="K178" t="s">
        <v>35</v>
      </c>
      <c r="M178" s="57">
        <v>0.85763888888888884</v>
      </c>
    </row>
    <row r="179" spans="1:13" x14ac:dyDescent="0.25">
      <c r="A179" s="5" t="str">
        <f t="shared" si="11"/>
        <v>E2-6-9_1</v>
      </c>
      <c r="B179" s="5" t="str">
        <f t="shared" si="12"/>
        <v>E2-6-9_2.078</v>
      </c>
      <c r="C179" s="5" t="str">
        <f t="shared" si="13"/>
        <v>E2-6-9</v>
      </c>
      <c r="E179">
        <v>1</v>
      </c>
      <c r="F179">
        <v>2.0779999999999998</v>
      </c>
      <c r="G179">
        <v>29.3</v>
      </c>
      <c r="H179">
        <v>45.6</v>
      </c>
      <c r="I179">
        <v>1.0200000000000001E-2</v>
      </c>
      <c r="J179">
        <v>0.77400000000000002</v>
      </c>
      <c r="K179">
        <v>0.95199999999999996</v>
      </c>
    </row>
    <row r="180" spans="1:13" x14ac:dyDescent="0.25">
      <c r="A180" s="5" t="str">
        <f t="shared" si="11"/>
        <v>E2-6-9_2</v>
      </c>
      <c r="B180" s="5" t="str">
        <f t="shared" si="12"/>
        <v>E2-6-9_2.134</v>
      </c>
      <c r="C180" s="5" t="str">
        <f t="shared" si="13"/>
        <v>E2-6-9</v>
      </c>
      <c r="E180">
        <v>2</v>
      </c>
      <c r="F180">
        <v>2.1339999999999999</v>
      </c>
      <c r="G180">
        <v>6.4</v>
      </c>
      <c r="H180">
        <v>10.4</v>
      </c>
      <c r="I180" s="29">
        <v>9.6632999999999997E-3</v>
      </c>
      <c r="J180">
        <v>0.17</v>
      </c>
      <c r="K180">
        <v>0.92400000000000004</v>
      </c>
    </row>
    <row r="181" spans="1:13" x14ac:dyDescent="0.25">
      <c r="A181" s="5" t="str">
        <f t="shared" si="11"/>
        <v>E2-6-9_3</v>
      </c>
      <c r="B181" s="5" t="str">
        <f t="shared" si="12"/>
        <v>E2-6-9_2.454</v>
      </c>
      <c r="C181" s="5" t="str">
        <f t="shared" si="13"/>
        <v>E2-6-9</v>
      </c>
      <c r="E181">
        <v>3</v>
      </c>
      <c r="F181">
        <v>2.4540000000000002</v>
      </c>
      <c r="G181">
        <v>4.5999999999999996</v>
      </c>
      <c r="H181">
        <v>5.8</v>
      </c>
      <c r="I181">
        <v>1.26E-2</v>
      </c>
      <c r="J181">
        <v>0.123</v>
      </c>
      <c r="K181">
        <v>0.72899999999999998</v>
      </c>
    </row>
    <row r="182" spans="1:13" x14ac:dyDescent="0.25">
      <c r="A182" s="5" t="str">
        <f t="shared" si="11"/>
        <v>E2-6-9_4</v>
      </c>
      <c r="B182" s="5" t="str">
        <f t="shared" si="12"/>
        <v>E2-6-9_2.913</v>
      </c>
      <c r="C182" s="5" t="str">
        <f t="shared" si="13"/>
        <v>E2-6-9</v>
      </c>
      <c r="E182">
        <v>4</v>
      </c>
      <c r="F182">
        <v>2.9129999999999998</v>
      </c>
      <c r="G182">
        <v>3707.3</v>
      </c>
      <c r="H182">
        <v>3231</v>
      </c>
      <c r="I182">
        <v>1.7399999999999999E-2</v>
      </c>
      <c r="J182">
        <v>98.070999999999998</v>
      </c>
      <c r="K182">
        <v>2.0779999999999998</v>
      </c>
    </row>
    <row r="183" spans="1:13" x14ac:dyDescent="0.25">
      <c r="A183" s="5" t="str">
        <f t="shared" si="11"/>
        <v>E2-6-9_5</v>
      </c>
      <c r="B183" s="5" t="str">
        <f t="shared" si="12"/>
        <v>E2-6-9_3.646</v>
      </c>
      <c r="C183" s="5" t="str">
        <f t="shared" si="13"/>
        <v>E2-6-9</v>
      </c>
      <c r="E183">
        <v>5</v>
      </c>
      <c r="F183">
        <v>3.6459999999999999</v>
      </c>
      <c r="G183">
        <v>32.6</v>
      </c>
      <c r="H183">
        <v>21.1</v>
      </c>
      <c r="I183">
        <v>2.4E-2</v>
      </c>
      <c r="J183">
        <v>0.86299999999999999</v>
      </c>
      <c r="K183">
        <v>0.83899999999999997</v>
      </c>
    </row>
    <row r="184" spans="1:13" x14ac:dyDescent="0.25">
      <c r="A184" s="5" t="str">
        <f t="shared" si="11"/>
        <v>E2-6-9_</v>
      </c>
      <c r="B184" s="5" t="str">
        <f t="shared" si="12"/>
        <v>E2-6-9_</v>
      </c>
      <c r="C184" s="5" t="str">
        <f t="shared" si="13"/>
        <v>E2-6-9</v>
      </c>
    </row>
    <row r="185" spans="1:13" x14ac:dyDescent="0.25">
      <c r="A185" s="5" t="str">
        <f t="shared" si="11"/>
        <v>E2-6-10_#</v>
      </c>
      <c r="B185" s="5" t="str">
        <f t="shared" si="12"/>
        <v>E2-6-10_Time</v>
      </c>
      <c r="C185" s="5" t="str">
        <f t="shared" si="13"/>
        <v>E2-6-10</v>
      </c>
      <c r="D185" s="1" t="s">
        <v>127</v>
      </c>
      <c r="E185" t="s">
        <v>31</v>
      </c>
      <c r="F185" t="s">
        <v>32</v>
      </c>
      <c r="G185" t="s">
        <v>16</v>
      </c>
      <c r="H185" t="s">
        <v>17</v>
      </c>
      <c r="I185" t="s">
        <v>33</v>
      </c>
      <c r="J185" t="s">
        <v>34</v>
      </c>
      <c r="K185" t="s">
        <v>35</v>
      </c>
      <c r="M185" s="57">
        <v>0.90069444444444446</v>
      </c>
    </row>
    <row r="186" spans="1:13" x14ac:dyDescent="0.25">
      <c r="A186" s="5" t="str">
        <f t="shared" si="11"/>
        <v>E2-6-10_1</v>
      </c>
      <c r="B186" s="5" t="str">
        <f t="shared" si="12"/>
        <v>E2-6-10_2.078</v>
      </c>
      <c r="C186" s="5" t="str">
        <f t="shared" si="13"/>
        <v>E2-6-10</v>
      </c>
      <c r="E186">
        <v>1</v>
      </c>
      <c r="F186">
        <v>2.0779999999999998</v>
      </c>
      <c r="G186">
        <v>30.2</v>
      </c>
      <c r="H186">
        <v>47.2</v>
      </c>
      <c r="I186">
        <v>1.0200000000000001E-2</v>
      </c>
      <c r="J186">
        <v>0.70599999999999996</v>
      </c>
      <c r="K186">
        <v>0.94899999999999995</v>
      </c>
    </row>
    <row r="187" spans="1:13" x14ac:dyDescent="0.25">
      <c r="A187" s="5" t="str">
        <f t="shared" ref="A187:A250" si="14">C187&amp;"_"&amp;E187</f>
        <v>E2-6-10_2</v>
      </c>
      <c r="B187" s="5" t="str">
        <f t="shared" ref="B187:B250" si="15">C187&amp;"_"&amp;F187</f>
        <v>E2-6-10_2.134</v>
      </c>
      <c r="C187" s="5" t="str">
        <f t="shared" ref="C187:C250" si="16">IF(D187="",C186,D187)</f>
        <v>E2-6-10</v>
      </c>
      <c r="E187">
        <v>2</v>
      </c>
      <c r="F187">
        <v>2.1339999999999999</v>
      </c>
      <c r="G187">
        <v>7.4</v>
      </c>
      <c r="H187">
        <v>12.1</v>
      </c>
      <c r="I187" s="29">
        <v>9.6247999999999993E-3</v>
      </c>
      <c r="J187">
        <v>0.17299999999999999</v>
      </c>
      <c r="K187">
        <v>0.93899999999999995</v>
      </c>
    </row>
    <row r="188" spans="1:13" x14ac:dyDescent="0.25">
      <c r="A188" s="5" t="str">
        <f t="shared" si="14"/>
        <v>E2-6-10_3</v>
      </c>
      <c r="B188" s="5" t="str">
        <f t="shared" si="15"/>
        <v>E2-6-10_2.453</v>
      </c>
      <c r="C188" s="5" t="str">
        <f t="shared" si="16"/>
        <v>E2-6-10</v>
      </c>
      <c r="E188">
        <v>3</v>
      </c>
      <c r="F188">
        <v>2.4529999999999998</v>
      </c>
      <c r="G188">
        <v>5.0999999999999996</v>
      </c>
      <c r="H188">
        <v>6.3</v>
      </c>
      <c r="I188">
        <v>1.24E-2</v>
      </c>
      <c r="J188">
        <v>0.12</v>
      </c>
      <c r="K188">
        <v>0.71699999999999997</v>
      </c>
    </row>
    <row r="189" spans="1:13" x14ac:dyDescent="0.25">
      <c r="A189" s="5" t="str">
        <f t="shared" si="14"/>
        <v>E2-6-10_4</v>
      </c>
      <c r="B189" s="5" t="str">
        <f t="shared" si="15"/>
        <v>E2-6-10_2.912</v>
      </c>
      <c r="C189" s="5" t="str">
        <f t="shared" si="16"/>
        <v>E2-6-10</v>
      </c>
      <c r="E189">
        <v>4</v>
      </c>
      <c r="F189">
        <v>2.9119999999999999</v>
      </c>
      <c r="G189">
        <v>4198.3</v>
      </c>
      <c r="H189">
        <v>3551.3</v>
      </c>
      <c r="I189">
        <v>1.7999999999999999E-2</v>
      </c>
      <c r="J189">
        <v>98.064999999999998</v>
      </c>
      <c r="K189">
        <v>2.2589999999999999</v>
      </c>
    </row>
    <row r="190" spans="1:13" x14ac:dyDescent="0.25">
      <c r="A190" s="5" t="str">
        <f t="shared" si="14"/>
        <v>E2-6-10_5</v>
      </c>
      <c r="B190" s="5" t="str">
        <f t="shared" si="15"/>
        <v>E2-6-10_3.64</v>
      </c>
      <c r="C190" s="5" t="str">
        <f t="shared" si="16"/>
        <v>E2-6-10</v>
      </c>
      <c r="E190">
        <v>5</v>
      </c>
      <c r="F190">
        <v>3.64</v>
      </c>
      <c r="G190">
        <v>40.1</v>
      </c>
      <c r="H190">
        <v>26.2</v>
      </c>
      <c r="I190">
        <v>2.3900000000000001E-2</v>
      </c>
      <c r="J190">
        <v>0.93700000000000006</v>
      </c>
      <c r="K190">
        <v>0.82699999999999996</v>
      </c>
    </row>
    <row r="191" spans="1:13" x14ac:dyDescent="0.25">
      <c r="A191" s="5" t="str">
        <f t="shared" si="14"/>
        <v>E2-6-10_</v>
      </c>
      <c r="B191" s="5" t="str">
        <f t="shared" si="15"/>
        <v>E2-6-10_</v>
      </c>
      <c r="C191" s="5" t="str">
        <f t="shared" si="16"/>
        <v>E2-6-10</v>
      </c>
    </row>
    <row r="192" spans="1:13" x14ac:dyDescent="0.25">
      <c r="A192" s="5" t="str">
        <f t="shared" si="14"/>
        <v>E2-6-11_#</v>
      </c>
      <c r="B192" s="5" t="str">
        <f t="shared" si="15"/>
        <v>E2-6-11_Time</v>
      </c>
      <c r="C192" s="5" t="str">
        <f t="shared" si="16"/>
        <v>E2-6-11</v>
      </c>
      <c r="D192" s="1" t="s">
        <v>128</v>
      </c>
      <c r="E192" t="s">
        <v>31</v>
      </c>
      <c r="F192" t="s">
        <v>32</v>
      </c>
      <c r="G192" t="s">
        <v>16</v>
      </c>
      <c r="H192" t="s">
        <v>17</v>
      </c>
      <c r="I192" t="s">
        <v>33</v>
      </c>
      <c r="J192" t="s">
        <v>34</v>
      </c>
      <c r="K192" t="s">
        <v>35</v>
      </c>
      <c r="M192" s="57">
        <v>0.93611111111111101</v>
      </c>
    </row>
    <row r="193" spans="1:13" x14ac:dyDescent="0.25">
      <c r="A193" s="5" t="str">
        <f t="shared" si="14"/>
        <v>E2-6-11_1</v>
      </c>
      <c r="B193" s="5" t="str">
        <f t="shared" si="15"/>
        <v>E2-6-11_2.078</v>
      </c>
      <c r="C193" s="5" t="str">
        <f t="shared" si="16"/>
        <v>E2-6-11</v>
      </c>
      <c r="E193">
        <v>1</v>
      </c>
      <c r="F193">
        <v>2.0779999999999998</v>
      </c>
      <c r="G193">
        <v>29</v>
      </c>
      <c r="H193">
        <v>45.3</v>
      </c>
      <c r="I193">
        <v>1.0200000000000001E-2</v>
      </c>
      <c r="J193">
        <v>0.78300000000000003</v>
      </c>
      <c r="K193">
        <v>0.94699999999999995</v>
      </c>
    </row>
    <row r="194" spans="1:13" x14ac:dyDescent="0.25">
      <c r="A194" s="5" t="str">
        <f t="shared" si="14"/>
        <v>E2-6-11_2</v>
      </c>
      <c r="B194" s="5" t="str">
        <f t="shared" si="15"/>
        <v>E2-6-11_2.133</v>
      </c>
      <c r="C194" s="5" t="str">
        <f t="shared" si="16"/>
        <v>E2-6-11</v>
      </c>
      <c r="E194">
        <v>2</v>
      </c>
      <c r="F194">
        <v>2.133</v>
      </c>
      <c r="G194">
        <v>6.1</v>
      </c>
      <c r="H194">
        <v>10</v>
      </c>
      <c r="I194" s="29">
        <v>9.6421000000000007E-3</v>
      </c>
      <c r="J194">
        <v>0.16500000000000001</v>
      </c>
      <c r="K194">
        <v>0.94199999999999995</v>
      </c>
    </row>
    <row r="195" spans="1:13" x14ac:dyDescent="0.25">
      <c r="A195" s="5" t="str">
        <f t="shared" si="14"/>
        <v>E2-6-11_3</v>
      </c>
      <c r="B195" s="5" t="str">
        <f t="shared" si="15"/>
        <v>E2-6-11_2.453</v>
      </c>
      <c r="C195" s="5" t="str">
        <f t="shared" si="16"/>
        <v>E2-6-11</v>
      </c>
      <c r="E195">
        <v>3</v>
      </c>
      <c r="F195">
        <v>2.4529999999999998</v>
      </c>
      <c r="G195">
        <v>4.5999999999999996</v>
      </c>
      <c r="H195">
        <v>5.8</v>
      </c>
      <c r="I195">
        <v>1.2500000000000001E-2</v>
      </c>
      <c r="J195">
        <v>0.124</v>
      </c>
      <c r="K195">
        <v>0.73099999999999998</v>
      </c>
    </row>
    <row r="196" spans="1:13" x14ac:dyDescent="0.25">
      <c r="A196" s="5" t="str">
        <f t="shared" si="14"/>
        <v>E2-6-11_4</v>
      </c>
      <c r="B196" s="5" t="str">
        <f t="shared" si="15"/>
        <v>E2-6-11_2.908</v>
      </c>
      <c r="C196" s="5" t="str">
        <f t="shared" si="16"/>
        <v>E2-6-11</v>
      </c>
      <c r="E196">
        <v>4</v>
      </c>
      <c r="F196">
        <v>2.9079999999999999</v>
      </c>
      <c r="G196">
        <v>3635.8</v>
      </c>
      <c r="H196">
        <v>3200.6</v>
      </c>
      <c r="I196">
        <v>1.7500000000000002E-2</v>
      </c>
      <c r="J196">
        <v>98.084999999999994</v>
      </c>
      <c r="K196">
        <v>2.0470000000000002</v>
      </c>
    </row>
    <row r="197" spans="1:13" x14ac:dyDescent="0.25">
      <c r="A197" s="5" t="str">
        <f t="shared" si="14"/>
        <v>E2-6-11_5</v>
      </c>
      <c r="B197" s="5" t="str">
        <f t="shared" si="15"/>
        <v>E2-6-11_3.637</v>
      </c>
      <c r="C197" s="5" t="str">
        <f t="shared" si="16"/>
        <v>E2-6-11</v>
      </c>
      <c r="E197">
        <v>5</v>
      </c>
      <c r="F197">
        <v>3.637</v>
      </c>
      <c r="G197">
        <v>31.2</v>
      </c>
      <c r="H197">
        <v>20.399999999999999</v>
      </c>
      <c r="I197">
        <v>2.41E-2</v>
      </c>
      <c r="J197">
        <v>0.84199999999999997</v>
      </c>
      <c r="K197">
        <v>0.81200000000000006</v>
      </c>
    </row>
    <row r="198" spans="1:13" x14ac:dyDescent="0.25">
      <c r="A198" s="5" t="str">
        <f t="shared" si="14"/>
        <v>E2-6-11_</v>
      </c>
      <c r="B198" s="5" t="str">
        <f t="shared" si="15"/>
        <v>E2-6-11_</v>
      </c>
      <c r="C198" s="5" t="str">
        <f t="shared" si="16"/>
        <v>E2-6-11</v>
      </c>
    </row>
    <row r="199" spans="1:13" x14ac:dyDescent="0.25">
      <c r="A199" s="5" t="str">
        <f t="shared" si="14"/>
        <v>E2-6-12_#</v>
      </c>
      <c r="B199" s="5" t="str">
        <f t="shared" si="15"/>
        <v>E2-6-12_Time</v>
      </c>
      <c r="C199" s="5" t="str">
        <f t="shared" si="16"/>
        <v>E2-6-12</v>
      </c>
      <c r="D199" s="1" t="s">
        <v>129</v>
      </c>
      <c r="E199" t="s">
        <v>31</v>
      </c>
      <c r="F199" t="s">
        <v>32</v>
      </c>
      <c r="G199" t="s">
        <v>16</v>
      </c>
      <c r="H199" t="s">
        <v>17</v>
      </c>
      <c r="I199" t="s">
        <v>33</v>
      </c>
      <c r="J199" t="s">
        <v>34</v>
      </c>
      <c r="K199" t="s">
        <v>35</v>
      </c>
      <c r="M199" s="57">
        <v>0.97499999999999998</v>
      </c>
    </row>
    <row r="200" spans="1:13" x14ac:dyDescent="0.25">
      <c r="A200" s="5" t="str">
        <f t="shared" si="14"/>
        <v>E2-6-12_1</v>
      </c>
      <c r="B200" s="5" t="str">
        <f t="shared" si="15"/>
        <v>E2-6-12_2.077</v>
      </c>
      <c r="C200" s="5" t="str">
        <f t="shared" si="16"/>
        <v>E2-6-12</v>
      </c>
      <c r="E200">
        <v>1</v>
      </c>
      <c r="F200">
        <v>2.077</v>
      </c>
      <c r="G200">
        <v>29.2</v>
      </c>
      <c r="H200">
        <v>45.5</v>
      </c>
      <c r="I200">
        <v>1.0200000000000001E-2</v>
      </c>
      <c r="J200">
        <v>0.745</v>
      </c>
      <c r="K200">
        <v>0.95399999999999996</v>
      </c>
    </row>
    <row r="201" spans="1:13" x14ac:dyDescent="0.25">
      <c r="A201" s="5" t="str">
        <f t="shared" si="14"/>
        <v>E2-6-12_2</v>
      </c>
      <c r="B201" s="5" t="str">
        <f t="shared" si="15"/>
        <v>E2-6-12_2.133</v>
      </c>
      <c r="C201" s="5" t="str">
        <f t="shared" si="16"/>
        <v>E2-6-12</v>
      </c>
      <c r="E201">
        <v>2</v>
      </c>
      <c r="F201">
        <v>2.133</v>
      </c>
      <c r="G201">
        <v>6.5</v>
      </c>
      <c r="H201">
        <v>10.6</v>
      </c>
      <c r="I201" s="29">
        <v>9.6185000000000003E-3</v>
      </c>
      <c r="J201">
        <v>0.16500000000000001</v>
      </c>
      <c r="K201">
        <v>0.93100000000000005</v>
      </c>
    </row>
    <row r="202" spans="1:13" x14ac:dyDescent="0.25">
      <c r="A202" s="5" t="str">
        <f t="shared" si="14"/>
        <v>E2-6-12_3</v>
      </c>
      <c r="B202" s="5" t="str">
        <f t="shared" si="15"/>
        <v>E2-6-12_2.453</v>
      </c>
      <c r="C202" s="5" t="str">
        <f t="shared" si="16"/>
        <v>E2-6-12</v>
      </c>
      <c r="E202">
        <v>3</v>
      </c>
      <c r="F202">
        <v>2.4529999999999998</v>
      </c>
      <c r="G202">
        <v>4.8</v>
      </c>
      <c r="H202">
        <v>6</v>
      </c>
      <c r="I202">
        <v>1.24E-2</v>
      </c>
      <c r="J202">
        <v>0.123</v>
      </c>
      <c r="K202">
        <v>0.72599999999999998</v>
      </c>
    </row>
    <row r="203" spans="1:13" x14ac:dyDescent="0.25">
      <c r="A203" s="5" t="str">
        <f t="shared" si="14"/>
        <v>E2-6-12_4</v>
      </c>
      <c r="B203" s="5" t="str">
        <f t="shared" si="15"/>
        <v>E2-6-12_2.911</v>
      </c>
      <c r="C203" s="5" t="str">
        <f t="shared" si="16"/>
        <v>E2-6-12</v>
      </c>
      <c r="E203">
        <v>4</v>
      </c>
      <c r="F203">
        <v>2.911</v>
      </c>
      <c r="G203">
        <v>3850.2</v>
      </c>
      <c r="H203">
        <v>3337.5</v>
      </c>
      <c r="I203">
        <v>1.77E-2</v>
      </c>
      <c r="J203">
        <v>98.105999999999995</v>
      </c>
      <c r="K203">
        <v>2.1349999999999998</v>
      </c>
    </row>
    <row r="204" spans="1:13" x14ac:dyDescent="0.25">
      <c r="A204" s="5" t="str">
        <f t="shared" si="14"/>
        <v>E2-6-12_5</v>
      </c>
      <c r="B204" s="5" t="str">
        <f t="shared" si="15"/>
        <v>E2-6-12_3.643</v>
      </c>
      <c r="C204" s="5" t="str">
        <f t="shared" si="16"/>
        <v>E2-6-12</v>
      </c>
      <c r="E204">
        <v>5</v>
      </c>
      <c r="F204">
        <v>3.6429999999999998</v>
      </c>
      <c r="G204">
        <v>33.799999999999997</v>
      </c>
      <c r="H204">
        <v>21.9</v>
      </c>
      <c r="I204">
        <v>2.4E-2</v>
      </c>
      <c r="J204">
        <v>0.86099999999999999</v>
      </c>
      <c r="K204">
        <v>0.82499999999999996</v>
      </c>
    </row>
    <row r="205" spans="1:13" x14ac:dyDescent="0.25">
      <c r="A205" s="5" t="str">
        <f t="shared" si="14"/>
        <v>E2-6-12_</v>
      </c>
      <c r="B205" s="5" t="str">
        <f t="shared" si="15"/>
        <v>E2-6-12_</v>
      </c>
      <c r="C205" s="5" t="str">
        <f t="shared" si="16"/>
        <v>E2-6-12</v>
      </c>
    </row>
    <row r="206" spans="1:13" x14ac:dyDescent="0.25">
      <c r="A206" s="5" t="str">
        <f t="shared" si="14"/>
        <v>E2-6-13_#</v>
      </c>
      <c r="B206" s="5" t="str">
        <f t="shared" si="15"/>
        <v>E2-6-13_Time</v>
      </c>
      <c r="C206" s="5" t="str">
        <f t="shared" si="16"/>
        <v>E2-6-13</v>
      </c>
      <c r="D206" s="1" t="s">
        <v>130</v>
      </c>
      <c r="E206" t="s">
        <v>31</v>
      </c>
      <c r="F206" t="s">
        <v>32</v>
      </c>
      <c r="G206" t="s">
        <v>16</v>
      </c>
      <c r="H206" t="s">
        <v>17</v>
      </c>
      <c r="I206" t="s">
        <v>33</v>
      </c>
      <c r="J206" t="s">
        <v>34</v>
      </c>
      <c r="K206" t="s">
        <v>35</v>
      </c>
      <c r="M206" s="57">
        <v>1.5972222222222224E-2</v>
      </c>
    </row>
    <row r="207" spans="1:13" x14ac:dyDescent="0.25">
      <c r="A207" s="5" t="str">
        <f t="shared" si="14"/>
        <v>E2-6-13_1</v>
      </c>
      <c r="B207" s="5" t="str">
        <f t="shared" si="15"/>
        <v>E2-6-13_2.077</v>
      </c>
      <c r="C207" s="5" t="str">
        <f t="shared" si="16"/>
        <v>E2-6-13</v>
      </c>
      <c r="E207">
        <v>1</v>
      </c>
      <c r="F207">
        <v>2.077</v>
      </c>
      <c r="G207">
        <v>29.6</v>
      </c>
      <c r="H207">
        <v>46.2</v>
      </c>
      <c r="I207">
        <v>1.0200000000000001E-2</v>
      </c>
      <c r="J207">
        <v>0.73299999999999998</v>
      </c>
      <c r="K207">
        <v>0.95099999999999996</v>
      </c>
    </row>
    <row r="208" spans="1:13" x14ac:dyDescent="0.25">
      <c r="A208" s="5" t="str">
        <f t="shared" si="14"/>
        <v>E2-6-13_2</v>
      </c>
      <c r="B208" s="5" t="str">
        <f t="shared" si="15"/>
        <v>E2-6-13_2.133</v>
      </c>
      <c r="C208" s="5" t="str">
        <f t="shared" si="16"/>
        <v>E2-6-13</v>
      </c>
      <c r="E208">
        <v>2</v>
      </c>
      <c r="F208">
        <v>2.133</v>
      </c>
      <c r="G208">
        <v>6.7</v>
      </c>
      <c r="H208">
        <v>10.9</v>
      </c>
      <c r="I208" s="29">
        <v>9.8639000000000001E-3</v>
      </c>
      <c r="J208">
        <v>0.16500000000000001</v>
      </c>
      <c r="K208">
        <v>0.92900000000000005</v>
      </c>
    </row>
    <row r="209" spans="1:13" x14ac:dyDescent="0.25">
      <c r="A209" s="5" t="str">
        <f t="shared" si="14"/>
        <v>E2-6-13_3</v>
      </c>
      <c r="B209" s="5" t="str">
        <f t="shared" si="15"/>
        <v>E2-6-13_2.451</v>
      </c>
      <c r="C209" s="5" t="str">
        <f t="shared" si="16"/>
        <v>E2-6-13</v>
      </c>
      <c r="E209">
        <v>3</v>
      </c>
      <c r="F209">
        <v>2.4510000000000001</v>
      </c>
      <c r="G209">
        <v>5</v>
      </c>
      <c r="H209">
        <v>6.2</v>
      </c>
      <c r="I209">
        <v>1.23E-2</v>
      </c>
      <c r="J209">
        <v>0.123</v>
      </c>
      <c r="K209">
        <v>0.73099999999999998</v>
      </c>
    </row>
    <row r="210" spans="1:13" x14ac:dyDescent="0.25">
      <c r="A210" s="5" t="str">
        <f t="shared" si="14"/>
        <v>E2-6-13_4</v>
      </c>
      <c r="B210" s="5" t="str">
        <f t="shared" si="15"/>
        <v>E2-6-13_2.907</v>
      </c>
      <c r="C210" s="5" t="str">
        <f t="shared" si="16"/>
        <v>E2-6-13</v>
      </c>
      <c r="E210">
        <v>4</v>
      </c>
      <c r="F210">
        <v>2.907</v>
      </c>
      <c r="G210">
        <v>3961.1</v>
      </c>
      <c r="H210">
        <v>3410.2</v>
      </c>
      <c r="I210">
        <v>1.8100000000000002E-2</v>
      </c>
      <c r="J210">
        <v>98.088999999999999</v>
      </c>
      <c r="K210">
        <v>2.1859999999999999</v>
      </c>
    </row>
    <row r="211" spans="1:13" x14ac:dyDescent="0.25">
      <c r="A211" s="5" t="str">
        <f t="shared" si="14"/>
        <v>E2-6-13_5</v>
      </c>
      <c r="B211" s="5" t="str">
        <f t="shared" si="15"/>
        <v>E2-6-13_3.631</v>
      </c>
      <c r="C211" s="5" t="str">
        <f t="shared" si="16"/>
        <v>E2-6-13</v>
      </c>
      <c r="E211">
        <v>5</v>
      </c>
      <c r="F211">
        <v>3.6309999999999998</v>
      </c>
      <c r="G211">
        <v>36</v>
      </c>
      <c r="H211">
        <v>23.5</v>
      </c>
      <c r="I211">
        <v>2.3900000000000001E-2</v>
      </c>
      <c r="J211">
        <v>0.89200000000000002</v>
      </c>
      <c r="K211">
        <v>0.83799999999999997</v>
      </c>
    </row>
    <row r="212" spans="1:13" x14ac:dyDescent="0.25">
      <c r="A212" s="5" t="str">
        <f t="shared" si="14"/>
        <v>E2-6-13_</v>
      </c>
      <c r="B212" s="5" t="str">
        <f t="shared" si="15"/>
        <v>E2-6-13_</v>
      </c>
      <c r="C212" s="5" t="str">
        <f t="shared" si="16"/>
        <v>E2-6-13</v>
      </c>
    </row>
    <row r="213" spans="1:13" x14ac:dyDescent="0.25">
      <c r="A213" s="5" t="str">
        <f t="shared" si="14"/>
        <v>E2-6-14_#</v>
      </c>
      <c r="B213" s="5" t="str">
        <f t="shared" si="15"/>
        <v>E2-6-14_Time</v>
      </c>
      <c r="C213" s="5" t="str">
        <f t="shared" si="16"/>
        <v>E2-6-14</v>
      </c>
      <c r="D213" s="1" t="s">
        <v>131</v>
      </c>
      <c r="E213" t="s">
        <v>31</v>
      </c>
      <c r="F213" t="s">
        <v>32</v>
      </c>
      <c r="G213" t="s">
        <v>16</v>
      </c>
      <c r="H213" t="s">
        <v>17</v>
      </c>
      <c r="I213" t="s">
        <v>33</v>
      </c>
      <c r="J213" t="s">
        <v>34</v>
      </c>
      <c r="K213" t="s">
        <v>35</v>
      </c>
      <c r="M213" s="57">
        <v>5.2777777777777778E-2</v>
      </c>
    </row>
    <row r="214" spans="1:13" x14ac:dyDescent="0.25">
      <c r="A214" s="5" t="str">
        <f t="shared" si="14"/>
        <v>E2-6-14_1</v>
      </c>
      <c r="B214" s="5" t="str">
        <f t="shared" si="15"/>
        <v>E2-6-14_2.078</v>
      </c>
      <c r="C214" s="5" t="str">
        <f t="shared" si="16"/>
        <v>E2-6-14</v>
      </c>
      <c r="E214">
        <v>1</v>
      </c>
      <c r="F214">
        <v>2.0779999999999998</v>
      </c>
      <c r="G214">
        <v>29.1</v>
      </c>
      <c r="H214">
        <v>45.4</v>
      </c>
      <c r="I214">
        <v>1.0200000000000001E-2</v>
      </c>
      <c r="J214">
        <v>0.749</v>
      </c>
      <c r="K214">
        <v>0.94299999999999995</v>
      </c>
    </row>
    <row r="215" spans="1:13" x14ac:dyDescent="0.25">
      <c r="A215" s="5" t="str">
        <f t="shared" si="14"/>
        <v>E2-6-14_2</v>
      </c>
      <c r="B215" s="5" t="str">
        <f t="shared" si="15"/>
        <v>E2-6-14_2.134</v>
      </c>
      <c r="C215" s="5" t="str">
        <f t="shared" si="16"/>
        <v>E2-6-14</v>
      </c>
      <c r="E215">
        <v>2</v>
      </c>
      <c r="F215">
        <v>2.1339999999999999</v>
      </c>
      <c r="G215">
        <v>6.4</v>
      </c>
      <c r="H215">
        <v>10.4</v>
      </c>
      <c r="I215" s="29">
        <v>9.6574999999999994E-3</v>
      </c>
      <c r="J215">
        <v>0.16400000000000001</v>
      </c>
      <c r="K215">
        <v>0.95199999999999996</v>
      </c>
    </row>
    <row r="216" spans="1:13" x14ac:dyDescent="0.25">
      <c r="A216" s="5" t="str">
        <f t="shared" si="14"/>
        <v>E2-6-14_3</v>
      </c>
      <c r="B216" s="5" t="str">
        <f t="shared" si="15"/>
        <v>E2-6-14_2.454</v>
      </c>
      <c r="C216" s="5" t="str">
        <f t="shared" si="16"/>
        <v>E2-6-14</v>
      </c>
      <c r="E216">
        <v>3</v>
      </c>
      <c r="F216">
        <v>2.4540000000000002</v>
      </c>
      <c r="G216">
        <v>5</v>
      </c>
      <c r="H216">
        <v>6</v>
      </c>
      <c r="I216">
        <v>1.29E-2</v>
      </c>
      <c r="J216">
        <v>0.127</v>
      </c>
      <c r="K216">
        <v>0.69199999999999995</v>
      </c>
    </row>
    <row r="217" spans="1:13" x14ac:dyDescent="0.25">
      <c r="A217" s="5" t="str">
        <f t="shared" si="14"/>
        <v>E2-6-14_4</v>
      </c>
      <c r="B217" s="5" t="str">
        <f t="shared" si="15"/>
        <v>E2-6-14_2.912</v>
      </c>
      <c r="C217" s="5" t="str">
        <f t="shared" si="16"/>
        <v>E2-6-14</v>
      </c>
      <c r="E217">
        <v>4</v>
      </c>
      <c r="F217">
        <v>2.9119999999999999</v>
      </c>
      <c r="G217">
        <v>3820</v>
      </c>
      <c r="H217">
        <v>3308.2</v>
      </c>
      <c r="I217">
        <v>1.7999999999999999E-2</v>
      </c>
      <c r="J217">
        <v>98.131</v>
      </c>
      <c r="K217">
        <v>2.125</v>
      </c>
    </row>
    <row r="218" spans="1:13" x14ac:dyDescent="0.25">
      <c r="A218" s="5" t="str">
        <f t="shared" si="14"/>
        <v>E2-6-14_5</v>
      </c>
      <c r="B218" s="5" t="str">
        <f t="shared" si="15"/>
        <v>E2-6-14_3.647</v>
      </c>
      <c r="C218" s="5" t="str">
        <f t="shared" si="16"/>
        <v>E2-6-14</v>
      </c>
      <c r="E218">
        <v>5</v>
      </c>
      <c r="F218">
        <v>3.6469999999999998</v>
      </c>
      <c r="G218">
        <v>32.299999999999997</v>
      </c>
      <c r="H218">
        <v>20.8</v>
      </c>
      <c r="I218">
        <v>2.4400000000000002E-2</v>
      </c>
      <c r="J218">
        <v>0.82899999999999996</v>
      </c>
      <c r="K218">
        <v>0.85599999999999998</v>
      </c>
    </row>
    <row r="219" spans="1:13" x14ac:dyDescent="0.25">
      <c r="A219" s="5" t="str">
        <f t="shared" si="14"/>
        <v>E2-6-14_</v>
      </c>
      <c r="B219" s="5" t="str">
        <f t="shared" si="15"/>
        <v>E2-6-14_</v>
      </c>
      <c r="C219" s="5" t="str">
        <f t="shared" si="16"/>
        <v>E2-6-14</v>
      </c>
    </row>
    <row r="220" spans="1:13" x14ac:dyDescent="0.25">
      <c r="A220" s="5" t="str">
        <f t="shared" si="14"/>
        <v>E2-6-15_#</v>
      </c>
      <c r="B220" s="5" t="str">
        <f t="shared" si="15"/>
        <v>E2-6-15_Time</v>
      </c>
      <c r="C220" s="5" t="str">
        <f t="shared" si="16"/>
        <v>E2-6-15</v>
      </c>
      <c r="D220" s="1" t="s">
        <v>132</v>
      </c>
      <c r="E220" t="s">
        <v>31</v>
      </c>
      <c r="F220" t="s">
        <v>32</v>
      </c>
      <c r="G220" t="s">
        <v>16</v>
      </c>
      <c r="H220" t="s">
        <v>17</v>
      </c>
      <c r="I220" t="s">
        <v>33</v>
      </c>
      <c r="J220" t="s">
        <v>34</v>
      </c>
      <c r="K220" t="s">
        <v>35</v>
      </c>
      <c r="M220" s="57">
        <v>0.1361111111111111</v>
      </c>
    </row>
    <row r="221" spans="1:13" x14ac:dyDescent="0.25">
      <c r="A221" s="5" t="str">
        <f t="shared" si="14"/>
        <v>E2-6-15_1</v>
      </c>
      <c r="B221" s="5" t="str">
        <f t="shared" si="15"/>
        <v>E2-6-15_2.078</v>
      </c>
      <c r="C221" s="5" t="str">
        <f t="shared" si="16"/>
        <v>E2-6-15</v>
      </c>
      <c r="E221">
        <v>1</v>
      </c>
      <c r="F221">
        <v>2.0779999999999998</v>
      </c>
      <c r="G221">
        <v>29.8</v>
      </c>
      <c r="H221">
        <v>46.6</v>
      </c>
      <c r="I221">
        <v>1.0200000000000001E-2</v>
      </c>
      <c r="J221">
        <v>0.70699999999999996</v>
      </c>
      <c r="K221">
        <v>0.94899999999999995</v>
      </c>
    </row>
    <row r="222" spans="1:13" x14ac:dyDescent="0.25">
      <c r="A222" s="5" t="str">
        <f t="shared" si="14"/>
        <v>E2-6-15_2</v>
      </c>
      <c r="B222" s="5" t="str">
        <f t="shared" si="15"/>
        <v>E2-6-15_2.134</v>
      </c>
      <c r="C222" s="5" t="str">
        <f t="shared" si="16"/>
        <v>E2-6-15</v>
      </c>
      <c r="E222">
        <v>2</v>
      </c>
      <c r="F222">
        <v>2.1339999999999999</v>
      </c>
      <c r="G222">
        <v>6.9</v>
      </c>
      <c r="H222">
        <v>11.4</v>
      </c>
      <c r="I222" s="29">
        <v>9.868E-3</v>
      </c>
      <c r="J222">
        <v>0.16400000000000001</v>
      </c>
      <c r="K222">
        <v>0.93300000000000005</v>
      </c>
    </row>
    <row r="223" spans="1:13" x14ac:dyDescent="0.25">
      <c r="A223" s="5" t="str">
        <f t="shared" si="14"/>
        <v>E2-6-15_3</v>
      </c>
      <c r="B223" s="5" t="str">
        <f t="shared" si="15"/>
        <v>E2-6-15_2.454</v>
      </c>
      <c r="C223" s="5" t="str">
        <f t="shared" si="16"/>
        <v>E2-6-15</v>
      </c>
      <c r="E223">
        <v>3</v>
      </c>
      <c r="F223">
        <v>2.4540000000000002</v>
      </c>
      <c r="G223">
        <v>5.2</v>
      </c>
      <c r="H223">
        <v>6.4</v>
      </c>
      <c r="I223">
        <v>1.2800000000000001E-2</v>
      </c>
      <c r="J223">
        <v>0.124</v>
      </c>
      <c r="K223">
        <v>0.72499999999999998</v>
      </c>
    </row>
    <row r="224" spans="1:13" x14ac:dyDescent="0.25">
      <c r="A224" s="5" t="str">
        <f t="shared" si="14"/>
        <v>E2-6-15_4</v>
      </c>
      <c r="B224" s="5" t="str">
        <f t="shared" si="15"/>
        <v>E2-6-15_2.912</v>
      </c>
      <c r="C224" s="5" t="str">
        <f t="shared" si="16"/>
        <v>E2-6-15</v>
      </c>
      <c r="E224">
        <v>4</v>
      </c>
      <c r="F224">
        <v>2.9119999999999999</v>
      </c>
      <c r="G224">
        <v>4138.6000000000004</v>
      </c>
      <c r="H224">
        <v>3493.4</v>
      </c>
      <c r="I224">
        <v>1.8100000000000002E-2</v>
      </c>
      <c r="J224">
        <v>98.106999999999999</v>
      </c>
      <c r="K224">
        <v>2.2469999999999999</v>
      </c>
    </row>
    <row r="225" spans="1:13" x14ac:dyDescent="0.25">
      <c r="A225" s="5" t="str">
        <f t="shared" si="14"/>
        <v>E2-6-15_5</v>
      </c>
      <c r="B225" s="5" t="str">
        <f t="shared" si="15"/>
        <v>E2-6-15_3.644</v>
      </c>
      <c r="C225" s="5" t="str">
        <f t="shared" si="16"/>
        <v>E2-6-15</v>
      </c>
      <c r="E225">
        <v>5</v>
      </c>
      <c r="F225">
        <v>3.6440000000000001</v>
      </c>
      <c r="G225">
        <v>37.799999999999997</v>
      </c>
      <c r="H225">
        <v>24.5</v>
      </c>
      <c r="I225">
        <v>2.4299999999999999E-2</v>
      </c>
      <c r="J225">
        <v>0.89700000000000002</v>
      </c>
      <c r="K225">
        <v>0.83799999999999997</v>
      </c>
    </row>
    <row r="226" spans="1:13" x14ac:dyDescent="0.25">
      <c r="A226" s="5" t="str">
        <f t="shared" si="14"/>
        <v>E2-6-15_</v>
      </c>
      <c r="B226" s="5" t="str">
        <f t="shared" si="15"/>
        <v>E2-6-15_</v>
      </c>
      <c r="C226" s="5" t="str">
        <f t="shared" si="16"/>
        <v>E2-6-15</v>
      </c>
    </row>
    <row r="227" spans="1:13" x14ac:dyDescent="0.25">
      <c r="A227" s="5" t="str">
        <f t="shared" si="14"/>
        <v>E2-6-16_#</v>
      </c>
      <c r="B227" s="5" t="str">
        <f t="shared" si="15"/>
        <v>E2-6-16_Time</v>
      </c>
      <c r="C227" s="5" t="str">
        <f t="shared" si="16"/>
        <v>E2-6-16</v>
      </c>
      <c r="D227" s="1" t="s">
        <v>133</v>
      </c>
      <c r="E227" t="s">
        <v>31</v>
      </c>
      <c r="F227" t="s">
        <v>32</v>
      </c>
      <c r="G227" t="s">
        <v>16</v>
      </c>
      <c r="H227" t="s">
        <v>17</v>
      </c>
      <c r="I227" t="s">
        <v>33</v>
      </c>
      <c r="J227" t="s">
        <v>34</v>
      </c>
      <c r="K227" t="s">
        <v>35</v>
      </c>
      <c r="M227" s="57">
        <v>0.17222222222222225</v>
      </c>
    </row>
    <row r="228" spans="1:13" x14ac:dyDescent="0.25">
      <c r="A228" s="5" t="str">
        <f t="shared" si="14"/>
        <v>E2-6-16_1</v>
      </c>
      <c r="B228" s="5" t="str">
        <f t="shared" si="15"/>
        <v>E2-6-16_2.078</v>
      </c>
      <c r="C228" s="5" t="str">
        <f t="shared" si="16"/>
        <v>E2-6-16</v>
      </c>
      <c r="E228">
        <v>1</v>
      </c>
      <c r="F228">
        <v>2.0779999999999998</v>
      </c>
      <c r="G228">
        <v>28.9</v>
      </c>
      <c r="H228">
        <v>45.1</v>
      </c>
      <c r="I228">
        <v>1.0200000000000001E-2</v>
      </c>
      <c r="J228">
        <v>0.76400000000000001</v>
      </c>
      <c r="K228">
        <v>0.94399999999999995</v>
      </c>
    </row>
    <row r="229" spans="1:13" x14ac:dyDescent="0.25">
      <c r="A229" s="5" t="str">
        <f t="shared" si="14"/>
        <v>E2-6-16_2</v>
      </c>
      <c r="B229" s="5" t="str">
        <f t="shared" si="15"/>
        <v>E2-6-16_2.134</v>
      </c>
      <c r="C229" s="5" t="str">
        <f t="shared" si="16"/>
        <v>E2-6-16</v>
      </c>
      <c r="E229">
        <v>2</v>
      </c>
      <c r="F229">
        <v>2.1339999999999999</v>
      </c>
      <c r="G229">
        <v>6</v>
      </c>
      <c r="H229">
        <v>9.9</v>
      </c>
      <c r="I229" s="29">
        <v>9.6042999999999996E-3</v>
      </c>
      <c r="J229">
        <v>0.159</v>
      </c>
      <c r="K229">
        <v>0.93100000000000005</v>
      </c>
    </row>
    <row r="230" spans="1:13" x14ac:dyDescent="0.25">
      <c r="A230" s="5" t="str">
        <f t="shared" si="14"/>
        <v>E2-6-16_3</v>
      </c>
      <c r="B230" s="5" t="str">
        <f t="shared" si="15"/>
        <v>E2-6-16_2.453</v>
      </c>
      <c r="C230" s="5" t="str">
        <f t="shared" si="16"/>
        <v>E2-6-16</v>
      </c>
      <c r="E230">
        <v>3</v>
      </c>
      <c r="F230">
        <v>2.4529999999999998</v>
      </c>
      <c r="G230">
        <v>4.9000000000000004</v>
      </c>
      <c r="H230">
        <v>6</v>
      </c>
      <c r="I230">
        <v>1.2500000000000001E-2</v>
      </c>
      <c r="J230">
        <v>0.13</v>
      </c>
      <c r="K230">
        <v>0.71799999999999997</v>
      </c>
    </row>
    <row r="231" spans="1:13" x14ac:dyDescent="0.25">
      <c r="A231" s="5" t="str">
        <f t="shared" si="14"/>
        <v>E2-6-16_4</v>
      </c>
      <c r="B231" s="5" t="str">
        <f t="shared" si="15"/>
        <v>E2-6-16_2.91</v>
      </c>
      <c r="C231" s="5" t="str">
        <f t="shared" si="16"/>
        <v>E2-6-16</v>
      </c>
      <c r="E231">
        <v>4</v>
      </c>
      <c r="F231">
        <v>2.91</v>
      </c>
      <c r="G231">
        <v>3719.9</v>
      </c>
      <c r="H231">
        <v>3234.6</v>
      </c>
      <c r="I231">
        <v>1.7399999999999999E-2</v>
      </c>
      <c r="J231">
        <v>98.158000000000001</v>
      </c>
      <c r="K231">
        <v>2.089</v>
      </c>
    </row>
    <row r="232" spans="1:13" x14ac:dyDescent="0.25">
      <c r="A232" s="5" t="str">
        <f t="shared" si="14"/>
        <v>E2-6-16_5</v>
      </c>
      <c r="B232" s="5" t="str">
        <f t="shared" si="15"/>
        <v>E2-6-16_3.637</v>
      </c>
      <c r="C232" s="5" t="str">
        <f t="shared" si="16"/>
        <v>E2-6-16</v>
      </c>
      <c r="E232">
        <v>5</v>
      </c>
      <c r="F232">
        <v>3.637</v>
      </c>
      <c r="G232">
        <v>30</v>
      </c>
      <c r="H232">
        <v>19.7</v>
      </c>
      <c r="I232">
        <v>2.3699999999999999E-2</v>
      </c>
      <c r="J232">
        <v>0.79</v>
      </c>
      <c r="K232">
        <v>0.83099999999999996</v>
      </c>
    </row>
    <row r="233" spans="1:13" x14ac:dyDescent="0.25">
      <c r="A233" s="5" t="str">
        <f t="shared" si="14"/>
        <v>E2-6-16_</v>
      </c>
      <c r="B233" s="5" t="str">
        <f t="shared" si="15"/>
        <v>E2-6-16_</v>
      </c>
      <c r="C233" s="5" t="str">
        <f t="shared" si="16"/>
        <v>E2-6-16</v>
      </c>
    </row>
    <row r="234" spans="1:13" x14ac:dyDescent="0.25">
      <c r="A234" s="5" t="str">
        <f t="shared" si="14"/>
        <v>E2-6-17_#</v>
      </c>
      <c r="B234" s="5" t="str">
        <f t="shared" si="15"/>
        <v>E2-6-17_Time</v>
      </c>
      <c r="C234" s="5" t="str">
        <f t="shared" si="16"/>
        <v>E2-6-17</v>
      </c>
      <c r="D234" s="1" t="s">
        <v>134</v>
      </c>
      <c r="E234" t="s">
        <v>31</v>
      </c>
      <c r="F234" t="s">
        <v>32</v>
      </c>
      <c r="G234" t="s">
        <v>16</v>
      </c>
      <c r="H234" t="s">
        <v>17</v>
      </c>
      <c r="I234" t="s">
        <v>33</v>
      </c>
      <c r="J234" t="s">
        <v>34</v>
      </c>
      <c r="K234" t="s">
        <v>35</v>
      </c>
      <c r="M234" s="57">
        <v>0.21111111111111111</v>
      </c>
    </row>
    <row r="235" spans="1:13" x14ac:dyDescent="0.25">
      <c r="A235" s="5" t="str">
        <f t="shared" si="14"/>
        <v>E2-6-17_1</v>
      </c>
      <c r="B235" s="5" t="str">
        <f t="shared" si="15"/>
        <v>E2-6-17_2.077</v>
      </c>
      <c r="C235" s="5" t="str">
        <f t="shared" si="16"/>
        <v>E2-6-17</v>
      </c>
      <c r="E235">
        <v>1</v>
      </c>
      <c r="F235">
        <v>2.077</v>
      </c>
      <c r="G235">
        <v>29.2</v>
      </c>
      <c r="H235">
        <v>45.5</v>
      </c>
      <c r="I235">
        <v>1.0200000000000001E-2</v>
      </c>
      <c r="J235">
        <v>0.73699999999999999</v>
      </c>
      <c r="K235">
        <v>0.95199999999999996</v>
      </c>
    </row>
    <row r="236" spans="1:13" x14ac:dyDescent="0.25">
      <c r="A236" s="5" t="str">
        <f t="shared" si="14"/>
        <v>E2-6-17_2</v>
      </c>
      <c r="B236" s="5" t="str">
        <f t="shared" si="15"/>
        <v>E2-6-17_2.133</v>
      </c>
      <c r="C236" s="5" t="str">
        <f t="shared" si="16"/>
        <v>E2-6-17</v>
      </c>
      <c r="E236">
        <v>2</v>
      </c>
      <c r="F236">
        <v>2.133</v>
      </c>
      <c r="G236">
        <v>6.3</v>
      </c>
      <c r="H236">
        <v>10.3</v>
      </c>
      <c r="I236" s="29">
        <v>9.6051000000000001E-3</v>
      </c>
      <c r="J236">
        <v>0.159</v>
      </c>
      <c r="K236">
        <v>0.93500000000000005</v>
      </c>
    </row>
    <row r="237" spans="1:13" x14ac:dyDescent="0.25">
      <c r="A237" s="5" t="str">
        <f t="shared" si="14"/>
        <v>E2-6-17_3</v>
      </c>
      <c r="B237" s="5" t="str">
        <f t="shared" si="15"/>
        <v>E2-6-17_2.453</v>
      </c>
      <c r="C237" s="5" t="str">
        <f t="shared" si="16"/>
        <v>E2-6-17</v>
      </c>
      <c r="E237">
        <v>3</v>
      </c>
      <c r="F237">
        <v>2.4529999999999998</v>
      </c>
      <c r="G237">
        <v>5</v>
      </c>
      <c r="H237">
        <v>6.2</v>
      </c>
      <c r="I237">
        <v>1.2699999999999999E-2</v>
      </c>
      <c r="J237">
        <v>0.127</v>
      </c>
      <c r="K237">
        <v>0.70299999999999996</v>
      </c>
    </row>
    <row r="238" spans="1:13" x14ac:dyDescent="0.25">
      <c r="A238" s="5" t="str">
        <f t="shared" si="14"/>
        <v>E2-6-17_4</v>
      </c>
      <c r="B238" s="5" t="str">
        <f t="shared" si="15"/>
        <v>E2-6-17_2.911</v>
      </c>
      <c r="C238" s="5" t="str">
        <f t="shared" si="16"/>
        <v>E2-6-17</v>
      </c>
      <c r="E238">
        <v>4</v>
      </c>
      <c r="F238">
        <v>2.911</v>
      </c>
      <c r="G238">
        <v>3884.8</v>
      </c>
      <c r="H238">
        <v>3334</v>
      </c>
      <c r="I238">
        <v>1.83E-2</v>
      </c>
      <c r="J238">
        <v>98.155000000000001</v>
      </c>
      <c r="K238">
        <v>2.141</v>
      </c>
    </row>
    <row r="239" spans="1:13" x14ac:dyDescent="0.25">
      <c r="A239" s="5" t="str">
        <f t="shared" si="14"/>
        <v>E2-6-17_5</v>
      </c>
      <c r="B239" s="5" t="str">
        <f t="shared" si="15"/>
        <v>E2-6-17_3.639</v>
      </c>
      <c r="C239" s="5" t="str">
        <f t="shared" si="16"/>
        <v>E2-6-17</v>
      </c>
      <c r="E239">
        <v>5</v>
      </c>
      <c r="F239">
        <v>3.6389999999999998</v>
      </c>
      <c r="G239">
        <v>32.5</v>
      </c>
      <c r="H239">
        <v>21.2</v>
      </c>
      <c r="I239">
        <v>2.41E-2</v>
      </c>
      <c r="J239">
        <v>0.82199999999999995</v>
      </c>
      <c r="K239">
        <v>0.82899999999999996</v>
      </c>
    </row>
    <row r="240" spans="1:13" x14ac:dyDescent="0.25">
      <c r="A240" s="5" t="str">
        <f t="shared" si="14"/>
        <v>E2-6-17_</v>
      </c>
      <c r="B240" s="5" t="str">
        <f t="shared" si="15"/>
        <v>E2-6-17_</v>
      </c>
      <c r="C240" s="5" t="str">
        <f t="shared" si="16"/>
        <v>E2-6-17</v>
      </c>
    </row>
    <row r="241" spans="1:13" x14ac:dyDescent="0.25">
      <c r="A241" s="5" t="str">
        <f t="shared" si="14"/>
        <v>E2-6-18_#</v>
      </c>
      <c r="B241" s="5" t="str">
        <f t="shared" si="15"/>
        <v>E2-6-18_Time</v>
      </c>
      <c r="C241" s="5" t="str">
        <f t="shared" si="16"/>
        <v>E2-6-18</v>
      </c>
      <c r="D241" s="1" t="s">
        <v>135</v>
      </c>
      <c r="E241" t="s">
        <v>31</v>
      </c>
      <c r="F241" t="s">
        <v>32</v>
      </c>
      <c r="G241" t="s">
        <v>16</v>
      </c>
      <c r="H241" t="s">
        <v>17</v>
      </c>
      <c r="I241" t="s">
        <v>33</v>
      </c>
      <c r="J241" t="s">
        <v>34</v>
      </c>
      <c r="K241" t="s">
        <v>35</v>
      </c>
      <c r="M241" s="57">
        <v>0.25416666666666665</v>
      </c>
    </row>
    <row r="242" spans="1:13" x14ac:dyDescent="0.25">
      <c r="A242" s="5" t="str">
        <f t="shared" si="14"/>
        <v>E2-6-18_1</v>
      </c>
      <c r="B242" s="5" t="str">
        <f t="shared" si="15"/>
        <v>E2-6-18_2.078</v>
      </c>
      <c r="C242" s="5" t="str">
        <f t="shared" si="16"/>
        <v>E2-6-18</v>
      </c>
      <c r="E242">
        <v>1</v>
      </c>
      <c r="F242">
        <v>2.0779999999999998</v>
      </c>
      <c r="G242">
        <v>29.6</v>
      </c>
      <c r="H242">
        <v>46.1</v>
      </c>
      <c r="I242">
        <v>1.0200000000000001E-2</v>
      </c>
      <c r="J242">
        <v>0.70499999999999996</v>
      </c>
      <c r="K242">
        <v>0.95099999999999996</v>
      </c>
    </row>
    <row r="243" spans="1:13" x14ac:dyDescent="0.25">
      <c r="A243" s="5" t="str">
        <f t="shared" si="14"/>
        <v>E2-6-18_2</v>
      </c>
      <c r="B243" s="5" t="str">
        <f t="shared" si="15"/>
        <v>E2-6-18_2.134</v>
      </c>
      <c r="C243" s="5" t="str">
        <f t="shared" si="16"/>
        <v>E2-6-18</v>
      </c>
      <c r="E243">
        <v>2</v>
      </c>
      <c r="F243">
        <v>2.1339999999999999</v>
      </c>
      <c r="G243">
        <v>6.7</v>
      </c>
      <c r="H243">
        <v>11</v>
      </c>
      <c r="I243" s="29">
        <v>9.8598999999999996E-3</v>
      </c>
      <c r="J243">
        <v>0.16</v>
      </c>
      <c r="K243">
        <v>0.94</v>
      </c>
    </row>
    <row r="244" spans="1:13" x14ac:dyDescent="0.25">
      <c r="A244" s="5" t="str">
        <f t="shared" si="14"/>
        <v>E2-6-18_3</v>
      </c>
      <c r="B244" s="5" t="str">
        <f t="shared" si="15"/>
        <v>E2-6-18_2.453</v>
      </c>
      <c r="C244" s="5" t="str">
        <f t="shared" si="16"/>
        <v>E2-6-18</v>
      </c>
      <c r="E244">
        <v>3</v>
      </c>
      <c r="F244">
        <v>2.4529999999999998</v>
      </c>
      <c r="G244">
        <v>5.3</v>
      </c>
      <c r="H244">
        <v>6.5</v>
      </c>
      <c r="I244">
        <v>1.2800000000000001E-2</v>
      </c>
      <c r="J244">
        <v>0.126</v>
      </c>
      <c r="K244">
        <v>0.69399999999999995</v>
      </c>
    </row>
    <row r="245" spans="1:13" x14ac:dyDescent="0.25">
      <c r="A245" s="5" t="str">
        <f t="shared" si="14"/>
        <v>E2-6-18_4</v>
      </c>
      <c r="B245" s="5" t="str">
        <f t="shared" si="15"/>
        <v>E2-6-18_2.911</v>
      </c>
      <c r="C245" s="5" t="str">
        <f t="shared" si="16"/>
        <v>E2-6-18</v>
      </c>
      <c r="E245">
        <v>4</v>
      </c>
      <c r="F245">
        <v>2.911</v>
      </c>
      <c r="G245">
        <v>4117.2</v>
      </c>
      <c r="H245">
        <v>3489.3</v>
      </c>
      <c r="I245">
        <v>1.83E-2</v>
      </c>
      <c r="J245">
        <v>98.155000000000001</v>
      </c>
      <c r="K245">
        <v>2.2320000000000002</v>
      </c>
    </row>
    <row r="246" spans="1:13" x14ac:dyDescent="0.25">
      <c r="A246" s="5" t="str">
        <f t="shared" si="14"/>
        <v>E2-6-18_5</v>
      </c>
      <c r="B246" s="5" t="str">
        <f t="shared" si="15"/>
        <v>E2-6-18_3.634</v>
      </c>
      <c r="C246" s="5" t="str">
        <f t="shared" si="16"/>
        <v>E2-6-18</v>
      </c>
      <c r="E246">
        <v>5</v>
      </c>
      <c r="F246">
        <v>3.6339999999999999</v>
      </c>
      <c r="G246">
        <v>35.799999999999997</v>
      </c>
      <c r="H246">
        <v>23.6</v>
      </c>
      <c r="I246">
        <v>2.3699999999999999E-2</v>
      </c>
      <c r="J246">
        <v>0.85399999999999998</v>
      </c>
      <c r="K246">
        <v>0.84499999999999997</v>
      </c>
    </row>
    <row r="247" spans="1:13" x14ac:dyDescent="0.25">
      <c r="A247" s="5" t="str">
        <f t="shared" si="14"/>
        <v>E2-6-18_</v>
      </c>
      <c r="B247" s="5" t="str">
        <f t="shared" si="15"/>
        <v>E2-6-18_</v>
      </c>
      <c r="C247" s="5" t="str">
        <f t="shared" si="16"/>
        <v>E2-6-18</v>
      </c>
    </row>
    <row r="248" spans="1:13" x14ac:dyDescent="0.25">
      <c r="A248" s="5" t="str">
        <f t="shared" si="14"/>
        <v>E2-6-19_#</v>
      </c>
      <c r="B248" s="5" t="str">
        <f t="shared" si="15"/>
        <v>E2-6-19_Time</v>
      </c>
      <c r="C248" s="5" t="str">
        <f t="shared" si="16"/>
        <v>E2-6-19</v>
      </c>
      <c r="D248" s="1" t="s">
        <v>136</v>
      </c>
      <c r="E248" t="s">
        <v>31</v>
      </c>
      <c r="F248" t="s">
        <v>32</v>
      </c>
      <c r="G248" t="s">
        <v>16</v>
      </c>
      <c r="H248" t="s">
        <v>17</v>
      </c>
      <c r="I248" t="s">
        <v>33</v>
      </c>
      <c r="J248" t="s">
        <v>34</v>
      </c>
      <c r="K248" t="s">
        <v>35</v>
      </c>
      <c r="M248" s="57">
        <v>0.28958333333333336</v>
      </c>
    </row>
    <row r="249" spans="1:13" x14ac:dyDescent="0.25">
      <c r="A249" s="5" t="str">
        <f t="shared" si="14"/>
        <v>E2-6-19_1</v>
      </c>
      <c r="B249" s="5" t="str">
        <f t="shared" si="15"/>
        <v>E2-6-19_2.078</v>
      </c>
      <c r="C249" s="5" t="str">
        <f t="shared" si="16"/>
        <v>E2-6-19</v>
      </c>
      <c r="E249">
        <v>1</v>
      </c>
      <c r="F249">
        <v>2.0779999999999998</v>
      </c>
      <c r="G249">
        <v>28.8</v>
      </c>
      <c r="H249">
        <v>44.8</v>
      </c>
      <c r="I249">
        <v>1.0200000000000001E-2</v>
      </c>
      <c r="J249">
        <v>0.76400000000000001</v>
      </c>
      <c r="K249">
        <v>0.95199999999999996</v>
      </c>
    </row>
    <row r="250" spans="1:13" x14ac:dyDescent="0.25">
      <c r="A250" s="5" t="str">
        <f t="shared" si="14"/>
        <v>E2-6-19_2</v>
      </c>
      <c r="B250" s="5" t="str">
        <f t="shared" si="15"/>
        <v>E2-6-19_2.134</v>
      </c>
      <c r="C250" s="5" t="str">
        <f t="shared" si="16"/>
        <v>E2-6-19</v>
      </c>
      <c r="E250">
        <v>2</v>
      </c>
      <c r="F250">
        <v>2.1339999999999999</v>
      </c>
      <c r="G250">
        <v>5.8</v>
      </c>
      <c r="H250">
        <v>9.6</v>
      </c>
      <c r="I250" s="29">
        <v>9.6133E-3</v>
      </c>
      <c r="J250">
        <v>0.155</v>
      </c>
      <c r="K250">
        <v>0.92200000000000004</v>
      </c>
    </row>
    <row r="251" spans="1:13" x14ac:dyDescent="0.25">
      <c r="A251" s="5" t="str">
        <f t="shared" ref="A251:A300" si="17">C251&amp;"_"&amp;E251</f>
        <v>E2-6-19_3</v>
      </c>
      <c r="B251" s="5" t="str">
        <f t="shared" ref="B251:B300" si="18">C251&amp;"_"&amp;F251</f>
        <v>E2-6-19_2.454</v>
      </c>
      <c r="C251" s="5" t="str">
        <f t="shared" ref="C251:C300" si="19">IF(D251="",C250,D251)</f>
        <v>E2-6-19</v>
      </c>
      <c r="E251">
        <v>3</v>
      </c>
      <c r="F251">
        <v>2.4540000000000002</v>
      </c>
      <c r="G251">
        <v>4.9000000000000004</v>
      </c>
      <c r="H251">
        <v>6</v>
      </c>
      <c r="I251">
        <v>1.2500000000000001E-2</v>
      </c>
      <c r="J251">
        <v>0.13</v>
      </c>
      <c r="K251">
        <v>0.72399999999999998</v>
      </c>
    </row>
    <row r="252" spans="1:13" x14ac:dyDescent="0.25">
      <c r="A252" s="5" t="str">
        <f t="shared" si="17"/>
        <v>E2-6-19_4</v>
      </c>
      <c r="B252" s="5" t="str">
        <f t="shared" si="18"/>
        <v>E2-6-19_2.913</v>
      </c>
      <c r="C252" s="5" t="str">
        <f t="shared" si="19"/>
        <v>E2-6-19</v>
      </c>
      <c r="E252">
        <v>4</v>
      </c>
      <c r="F252">
        <v>2.9129999999999998</v>
      </c>
      <c r="G252">
        <v>3694.4</v>
      </c>
      <c r="H252">
        <v>3215.6</v>
      </c>
      <c r="I252">
        <v>1.7399999999999999E-2</v>
      </c>
      <c r="J252">
        <v>98.183000000000007</v>
      </c>
      <c r="K252">
        <v>2.0819999999999999</v>
      </c>
    </row>
    <row r="253" spans="1:13" x14ac:dyDescent="0.25">
      <c r="A253" s="5" t="str">
        <f t="shared" si="17"/>
        <v>E2-6-19_5</v>
      </c>
      <c r="B253" s="5" t="str">
        <f t="shared" si="18"/>
        <v>E2-6-19_3.648</v>
      </c>
      <c r="C253" s="5" t="str">
        <f t="shared" si="19"/>
        <v>E2-6-19</v>
      </c>
      <c r="E253">
        <v>5</v>
      </c>
      <c r="F253">
        <v>3.6480000000000001</v>
      </c>
      <c r="G253">
        <v>28.9</v>
      </c>
      <c r="H253">
        <v>18.7</v>
      </c>
      <c r="I253">
        <v>2.4299999999999999E-2</v>
      </c>
      <c r="J253">
        <v>0.76800000000000002</v>
      </c>
      <c r="K253">
        <v>0.83699999999999997</v>
      </c>
    </row>
    <row r="254" spans="1:13" x14ac:dyDescent="0.25">
      <c r="A254" s="5" t="str">
        <f t="shared" si="17"/>
        <v>E2-6-19_</v>
      </c>
      <c r="B254" s="5" t="str">
        <f t="shared" si="18"/>
        <v>E2-6-19_</v>
      </c>
      <c r="C254" s="5" t="str">
        <f t="shared" si="19"/>
        <v>E2-6-19</v>
      </c>
    </row>
    <row r="255" spans="1:13" x14ac:dyDescent="0.25">
      <c r="A255" s="5" t="str">
        <f t="shared" si="17"/>
        <v>E2-6-20_#</v>
      </c>
      <c r="B255" s="5" t="str">
        <f t="shared" si="18"/>
        <v>E2-6-20_Time</v>
      </c>
      <c r="C255" s="5" t="str">
        <f t="shared" si="19"/>
        <v>E2-6-20</v>
      </c>
      <c r="D255" s="1" t="s">
        <v>137</v>
      </c>
      <c r="E255" t="s">
        <v>31</v>
      </c>
      <c r="F255" t="s">
        <v>32</v>
      </c>
      <c r="G255" t="s">
        <v>16</v>
      </c>
      <c r="H255" t="s">
        <v>17</v>
      </c>
      <c r="I255" t="s">
        <v>33</v>
      </c>
      <c r="J255" t="s">
        <v>34</v>
      </c>
      <c r="K255" t="s">
        <v>35</v>
      </c>
      <c r="M255" s="57">
        <v>0.32916666666666666</v>
      </c>
    </row>
    <row r="256" spans="1:13" x14ac:dyDescent="0.25">
      <c r="A256" s="5" t="str">
        <f t="shared" si="17"/>
        <v>E2-6-20_1</v>
      </c>
      <c r="B256" s="5" t="str">
        <f t="shared" si="18"/>
        <v>E2-6-20_2.078</v>
      </c>
      <c r="C256" s="5" t="str">
        <f t="shared" si="19"/>
        <v>E2-6-20</v>
      </c>
      <c r="E256">
        <v>1</v>
      </c>
      <c r="F256">
        <v>2.0779999999999998</v>
      </c>
      <c r="G256">
        <v>28.9</v>
      </c>
      <c r="H256">
        <v>45</v>
      </c>
      <c r="I256" s="29">
        <v>9.9892999999999996E-3</v>
      </c>
      <c r="J256">
        <v>0.74</v>
      </c>
      <c r="K256">
        <v>0.94699999999999995</v>
      </c>
    </row>
    <row r="257" spans="1:13" x14ac:dyDescent="0.25">
      <c r="A257" s="5" t="str">
        <f t="shared" si="17"/>
        <v>E2-6-20_2</v>
      </c>
      <c r="B257" s="5" t="str">
        <f t="shared" si="18"/>
        <v>E2-6-20_2.134</v>
      </c>
      <c r="C257" s="5" t="str">
        <f t="shared" si="19"/>
        <v>E2-6-20</v>
      </c>
      <c r="E257">
        <v>2</v>
      </c>
      <c r="F257">
        <v>2.1339999999999999</v>
      </c>
      <c r="G257">
        <v>6.1</v>
      </c>
      <c r="H257">
        <v>9.9</v>
      </c>
      <c r="I257" s="29">
        <v>9.6176000000000005E-3</v>
      </c>
      <c r="J257">
        <v>0.155</v>
      </c>
      <c r="K257">
        <v>0.92700000000000005</v>
      </c>
    </row>
    <row r="258" spans="1:13" x14ac:dyDescent="0.25">
      <c r="A258" s="5" t="str">
        <f t="shared" si="17"/>
        <v>E2-6-20_3</v>
      </c>
      <c r="B258" s="5" t="str">
        <f t="shared" si="18"/>
        <v>E2-6-20_2.453</v>
      </c>
      <c r="C258" s="5" t="str">
        <f t="shared" si="19"/>
        <v>E2-6-20</v>
      </c>
      <c r="E258">
        <v>3</v>
      </c>
      <c r="F258">
        <v>2.4529999999999998</v>
      </c>
      <c r="G258">
        <v>5.0999999999999996</v>
      </c>
      <c r="H258">
        <v>6.2</v>
      </c>
      <c r="I258">
        <v>1.2800000000000001E-2</v>
      </c>
      <c r="J258">
        <v>0.13</v>
      </c>
      <c r="K258">
        <v>0.71599999999999997</v>
      </c>
    </row>
    <row r="259" spans="1:13" x14ac:dyDescent="0.25">
      <c r="A259" s="5" t="str">
        <f t="shared" si="17"/>
        <v>E2-6-20_4</v>
      </c>
      <c r="B259" s="5" t="str">
        <f t="shared" si="18"/>
        <v>E2-6-20_2.91</v>
      </c>
      <c r="C259" s="5" t="str">
        <f t="shared" si="19"/>
        <v>E2-6-20</v>
      </c>
      <c r="E259">
        <v>4</v>
      </c>
      <c r="F259">
        <v>2.91</v>
      </c>
      <c r="G259">
        <v>3830.8</v>
      </c>
      <c r="H259">
        <v>3314.1</v>
      </c>
      <c r="I259">
        <v>1.77E-2</v>
      </c>
      <c r="J259">
        <v>98.174999999999997</v>
      </c>
      <c r="K259">
        <v>2.1259999999999999</v>
      </c>
    </row>
    <row r="260" spans="1:13" x14ac:dyDescent="0.25">
      <c r="A260" s="5" t="str">
        <f t="shared" si="17"/>
        <v>E2-6-20_5</v>
      </c>
      <c r="B260" s="5" t="str">
        <f t="shared" si="18"/>
        <v>E2-6-20_3.64</v>
      </c>
      <c r="C260" s="5" t="str">
        <f t="shared" si="19"/>
        <v>E2-6-20</v>
      </c>
      <c r="E260">
        <v>5</v>
      </c>
      <c r="F260">
        <v>3.64</v>
      </c>
      <c r="G260">
        <v>31.2</v>
      </c>
      <c r="H260">
        <v>20.3</v>
      </c>
      <c r="I260">
        <v>2.4199999999999999E-2</v>
      </c>
      <c r="J260">
        <v>0.8</v>
      </c>
      <c r="K260">
        <v>0.83299999999999996</v>
      </c>
    </row>
    <row r="261" spans="1:13" x14ac:dyDescent="0.25">
      <c r="A261" s="5" t="str">
        <f t="shared" si="17"/>
        <v>E2-6-20_</v>
      </c>
      <c r="B261" s="5" t="str">
        <f t="shared" si="18"/>
        <v>E2-6-20_</v>
      </c>
      <c r="C261" s="5" t="str">
        <f t="shared" si="19"/>
        <v>E2-6-20</v>
      </c>
    </row>
    <row r="262" spans="1:13" x14ac:dyDescent="0.25">
      <c r="A262" s="5" t="str">
        <f t="shared" si="17"/>
        <v>E2-6-21_#</v>
      </c>
      <c r="B262" s="5" t="str">
        <f t="shared" si="18"/>
        <v>E2-6-21_Time</v>
      </c>
      <c r="C262" s="5" t="str">
        <f t="shared" si="19"/>
        <v>E2-6-21</v>
      </c>
      <c r="D262" s="1" t="s">
        <v>138</v>
      </c>
      <c r="E262" t="s">
        <v>31</v>
      </c>
      <c r="F262" t="s">
        <v>32</v>
      </c>
      <c r="G262" t="s">
        <v>16</v>
      </c>
      <c r="H262" t="s">
        <v>17</v>
      </c>
      <c r="I262" t="s">
        <v>33</v>
      </c>
      <c r="J262" t="s">
        <v>34</v>
      </c>
      <c r="K262" t="s">
        <v>35</v>
      </c>
      <c r="M262" s="57">
        <v>0.3659722222222222</v>
      </c>
    </row>
    <row r="263" spans="1:13" x14ac:dyDescent="0.25">
      <c r="A263" s="5" t="str">
        <f t="shared" si="17"/>
        <v>E2-6-21_1</v>
      </c>
      <c r="B263" s="5" t="str">
        <f t="shared" si="18"/>
        <v>E2-6-21_2.078</v>
      </c>
      <c r="C263" s="5" t="str">
        <f t="shared" si="19"/>
        <v>E2-6-21</v>
      </c>
      <c r="E263">
        <v>1</v>
      </c>
      <c r="F263">
        <v>2.0779999999999998</v>
      </c>
      <c r="G263">
        <v>28.7</v>
      </c>
      <c r="H263">
        <v>44.8</v>
      </c>
      <c r="I263">
        <v>1.0200000000000001E-2</v>
      </c>
      <c r="J263">
        <v>0.76700000000000002</v>
      </c>
      <c r="K263">
        <v>0.94899999999999995</v>
      </c>
    </row>
    <row r="264" spans="1:13" x14ac:dyDescent="0.25">
      <c r="A264" s="5" t="str">
        <f t="shared" si="17"/>
        <v>E2-6-21_2</v>
      </c>
      <c r="B264" s="5" t="str">
        <f t="shared" si="18"/>
        <v>E2-6-21_2.134</v>
      </c>
      <c r="C264" s="5" t="str">
        <f t="shared" si="19"/>
        <v>E2-6-21</v>
      </c>
      <c r="E264">
        <v>2</v>
      </c>
      <c r="F264">
        <v>2.1339999999999999</v>
      </c>
      <c r="G264">
        <v>5.7</v>
      </c>
      <c r="H264">
        <v>9.4</v>
      </c>
      <c r="I264" s="29">
        <v>9.6158000000000007E-3</v>
      </c>
      <c r="J264">
        <v>0.153</v>
      </c>
      <c r="K264">
        <v>0.93899999999999995</v>
      </c>
    </row>
    <row r="265" spans="1:13" x14ac:dyDescent="0.25">
      <c r="A265" s="5" t="str">
        <f t="shared" si="17"/>
        <v>E2-6-21_3</v>
      </c>
      <c r="B265" s="5" t="str">
        <f t="shared" si="18"/>
        <v>E2-6-21_2.453</v>
      </c>
      <c r="C265" s="5" t="str">
        <f t="shared" si="19"/>
        <v>E2-6-21</v>
      </c>
      <c r="E265">
        <v>3</v>
      </c>
      <c r="F265">
        <v>2.4529999999999998</v>
      </c>
      <c r="G265">
        <v>4.8</v>
      </c>
      <c r="H265">
        <v>6.1</v>
      </c>
      <c r="I265">
        <v>1.23E-2</v>
      </c>
      <c r="J265">
        <v>0.129</v>
      </c>
      <c r="K265">
        <v>0.73899999999999999</v>
      </c>
    </row>
    <row r="266" spans="1:13" x14ac:dyDescent="0.25">
      <c r="A266" s="5" t="str">
        <f t="shared" si="17"/>
        <v>E2-6-21_4</v>
      </c>
      <c r="B266" s="5" t="str">
        <f t="shared" si="18"/>
        <v>E2-6-21_2.907</v>
      </c>
      <c r="C266" s="5" t="str">
        <f t="shared" si="19"/>
        <v>E2-6-21</v>
      </c>
      <c r="E266">
        <v>4</v>
      </c>
      <c r="F266">
        <v>2.907</v>
      </c>
      <c r="G266">
        <v>3678.9</v>
      </c>
      <c r="H266">
        <v>3219.4</v>
      </c>
      <c r="I266">
        <v>1.7600000000000001E-2</v>
      </c>
      <c r="J266">
        <v>98.177999999999997</v>
      </c>
      <c r="K266">
        <v>2.069</v>
      </c>
    </row>
    <row r="267" spans="1:13" x14ac:dyDescent="0.25">
      <c r="A267" s="5" t="str">
        <f t="shared" si="17"/>
        <v>E2-6-21_5</v>
      </c>
      <c r="B267" s="5" t="str">
        <f t="shared" si="18"/>
        <v>E2-6-21_3.631</v>
      </c>
      <c r="C267" s="5" t="str">
        <f t="shared" si="19"/>
        <v>E2-6-21</v>
      </c>
      <c r="E267">
        <v>5</v>
      </c>
      <c r="F267">
        <v>3.6309999999999998</v>
      </c>
      <c r="G267">
        <v>29</v>
      </c>
      <c r="H267">
        <v>19.100000000000001</v>
      </c>
      <c r="I267">
        <v>2.3800000000000002E-2</v>
      </c>
      <c r="J267">
        <v>0.77400000000000002</v>
      </c>
      <c r="K267">
        <v>0.84499999999999997</v>
      </c>
    </row>
    <row r="268" spans="1:13" x14ac:dyDescent="0.25">
      <c r="A268" s="5" t="str">
        <f t="shared" si="17"/>
        <v>E2-6-21_</v>
      </c>
      <c r="B268" s="5" t="str">
        <f t="shared" si="18"/>
        <v>E2-6-21_</v>
      </c>
      <c r="C268" s="5" t="str">
        <f t="shared" si="19"/>
        <v>E2-6-21</v>
      </c>
    </row>
    <row r="269" spans="1:13" x14ac:dyDescent="0.25">
      <c r="A269" s="5" t="str">
        <f t="shared" si="17"/>
        <v>E2-6-22_#</v>
      </c>
      <c r="B269" s="5" t="str">
        <f t="shared" si="18"/>
        <v>E2-6-22_Time</v>
      </c>
      <c r="C269" s="5" t="str">
        <f t="shared" si="19"/>
        <v>E2-6-22</v>
      </c>
      <c r="D269" s="1" t="s">
        <v>139</v>
      </c>
      <c r="E269" t="s">
        <v>31</v>
      </c>
      <c r="F269" t="s">
        <v>32</v>
      </c>
      <c r="G269" t="s">
        <v>16</v>
      </c>
      <c r="H269" t="s">
        <v>17</v>
      </c>
      <c r="I269" t="s">
        <v>33</v>
      </c>
      <c r="J269" t="s">
        <v>34</v>
      </c>
      <c r="K269" t="s">
        <v>35</v>
      </c>
      <c r="M269" s="57">
        <v>0.40277777777777773</v>
      </c>
    </row>
    <row r="270" spans="1:13" x14ac:dyDescent="0.25">
      <c r="A270" s="5" t="str">
        <f t="shared" si="17"/>
        <v>E2-6-22_1</v>
      </c>
      <c r="B270" s="5" t="str">
        <f t="shared" si="18"/>
        <v>E2-6-22_2.078</v>
      </c>
      <c r="C270" s="5" t="str">
        <f t="shared" si="19"/>
        <v>E2-6-22</v>
      </c>
      <c r="E270">
        <v>1</v>
      </c>
      <c r="F270">
        <v>2.0779999999999998</v>
      </c>
      <c r="G270">
        <v>28.8</v>
      </c>
      <c r="H270">
        <v>44.8</v>
      </c>
      <c r="I270">
        <v>1.03E-2</v>
      </c>
      <c r="J270">
        <v>0.75700000000000001</v>
      </c>
      <c r="K270">
        <v>0.95499999999999996</v>
      </c>
    </row>
    <row r="271" spans="1:13" x14ac:dyDescent="0.25">
      <c r="A271" s="5" t="str">
        <f t="shared" si="17"/>
        <v>E2-6-22_2</v>
      </c>
      <c r="B271" s="5" t="str">
        <f t="shared" si="18"/>
        <v>E2-6-22_2.134</v>
      </c>
      <c r="C271" s="5" t="str">
        <f t="shared" si="19"/>
        <v>E2-6-22</v>
      </c>
      <c r="E271">
        <v>2</v>
      </c>
      <c r="F271">
        <v>2.1339999999999999</v>
      </c>
      <c r="G271">
        <v>6</v>
      </c>
      <c r="H271">
        <v>9.6999999999999993</v>
      </c>
      <c r="I271" s="29">
        <v>9.7120999999999996E-3</v>
      </c>
      <c r="J271">
        <v>0.157</v>
      </c>
      <c r="K271">
        <v>0.92100000000000004</v>
      </c>
    </row>
    <row r="272" spans="1:13" x14ac:dyDescent="0.25">
      <c r="A272" s="5" t="str">
        <f t="shared" si="17"/>
        <v>E2-6-22_3</v>
      </c>
      <c r="B272" s="5" t="str">
        <f t="shared" si="18"/>
        <v>E2-6-22_2.454</v>
      </c>
      <c r="C272" s="5" t="str">
        <f t="shared" si="19"/>
        <v>E2-6-22</v>
      </c>
      <c r="E272">
        <v>3</v>
      </c>
      <c r="F272">
        <v>2.4540000000000002</v>
      </c>
      <c r="G272">
        <v>5.2</v>
      </c>
      <c r="H272">
        <v>6.1</v>
      </c>
      <c r="I272">
        <v>1.2800000000000001E-2</v>
      </c>
      <c r="J272">
        <v>0.13600000000000001</v>
      </c>
      <c r="K272">
        <v>0.73099999999999998</v>
      </c>
    </row>
    <row r="273" spans="1:13" x14ac:dyDescent="0.25">
      <c r="A273" s="5" t="str">
        <f t="shared" si="17"/>
        <v>E2-6-22_4</v>
      </c>
      <c r="B273" s="5" t="str">
        <f t="shared" si="18"/>
        <v>E2-6-22_2.912</v>
      </c>
      <c r="C273" s="5" t="str">
        <f t="shared" si="19"/>
        <v>E2-6-22</v>
      </c>
      <c r="E273">
        <v>4</v>
      </c>
      <c r="F273">
        <v>2.9119999999999999</v>
      </c>
      <c r="G273">
        <v>3738.3</v>
      </c>
      <c r="H273">
        <v>3246.8</v>
      </c>
      <c r="I273">
        <v>1.7399999999999999E-2</v>
      </c>
      <c r="J273">
        <v>98.183000000000007</v>
      </c>
      <c r="K273">
        <v>2.1030000000000002</v>
      </c>
    </row>
    <row r="274" spans="1:13" x14ac:dyDescent="0.25">
      <c r="A274" s="5" t="str">
        <f t="shared" si="17"/>
        <v>E2-6-22_5</v>
      </c>
      <c r="B274" s="5" t="str">
        <f t="shared" si="18"/>
        <v>E2-6-22_3.643</v>
      </c>
      <c r="C274" s="5" t="str">
        <f t="shared" si="19"/>
        <v>E2-6-22</v>
      </c>
      <c r="E274">
        <v>5</v>
      </c>
      <c r="F274">
        <v>3.6429999999999998</v>
      </c>
      <c r="G274">
        <v>29.2</v>
      </c>
      <c r="H274">
        <v>19.100000000000001</v>
      </c>
      <c r="I274">
        <v>2.41E-2</v>
      </c>
      <c r="J274">
        <v>0.76800000000000002</v>
      </c>
      <c r="K274">
        <v>0.82</v>
      </c>
    </row>
    <row r="275" spans="1:13" x14ac:dyDescent="0.25">
      <c r="A275" s="5" t="str">
        <f t="shared" si="17"/>
        <v>E2-6-22_</v>
      </c>
      <c r="B275" s="5" t="str">
        <f t="shared" si="18"/>
        <v>E2-6-22_</v>
      </c>
      <c r="C275" s="5" t="str">
        <f t="shared" si="19"/>
        <v>E2-6-22</v>
      </c>
    </row>
    <row r="276" spans="1:13" x14ac:dyDescent="0.25">
      <c r="A276" s="5" t="str">
        <f t="shared" si="17"/>
        <v>E2-6-23_#</v>
      </c>
      <c r="B276" s="5" t="str">
        <f t="shared" si="18"/>
        <v>E2-6-23_Time</v>
      </c>
      <c r="C276" s="5" t="str">
        <f t="shared" si="19"/>
        <v>E2-6-23</v>
      </c>
      <c r="D276" s="1" t="s">
        <v>140</v>
      </c>
      <c r="E276" t="s">
        <v>31</v>
      </c>
      <c r="F276" t="s">
        <v>32</v>
      </c>
      <c r="G276" t="s">
        <v>16</v>
      </c>
      <c r="H276" t="s">
        <v>17</v>
      </c>
      <c r="I276" t="s">
        <v>33</v>
      </c>
      <c r="J276" t="s">
        <v>34</v>
      </c>
      <c r="K276" t="s">
        <v>35</v>
      </c>
      <c r="M276" s="57">
        <v>0.44444444444444442</v>
      </c>
    </row>
    <row r="277" spans="1:13" x14ac:dyDescent="0.25">
      <c r="A277" s="5" t="str">
        <f t="shared" si="17"/>
        <v>E2-6-23_1</v>
      </c>
      <c r="B277" s="5" t="str">
        <f t="shared" si="18"/>
        <v>E2-6-23_2.078</v>
      </c>
      <c r="C277" s="5" t="str">
        <f t="shared" si="19"/>
        <v>E2-6-23</v>
      </c>
      <c r="E277">
        <v>1</v>
      </c>
      <c r="F277">
        <v>2.0779999999999998</v>
      </c>
      <c r="G277">
        <v>29.4</v>
      </c>
      <c r="H277">
        <v>45.9</v>
      </c>
      <c r="I277">
        <v>1.0200000000000001E-2</v>
      </c>
      <c r="J277">
        <v>0.72599999999999998</v>
      </c>
      <c r="K277">
        <v>0.94199999999999995</v>
      </c>
    </row>
    <row r="278" spans="1:13" x14ac:dyDescent="0.25">
      <c r="A278" s="5" t="str">
        <f t="shared" si="17"/>
        <v>E2-6-23_2</v>
      </c>
      <c r="B278" s="5" t="str">
        <f t="shared" si="18"/>
        <v>E2-6-23_2.134</v>
      </c>
      <c r="C278" s="5" t="str">
        <f t="shared" si="19"/>
        <v>E2-6-23</v>
      </c>
      <c r="E278">
        <v>2</v>
      </c>
      <c r="F278">
        <v>2.1339999999999999</v>
      </c>
      <c r="G278">
        <v>6.2</v>
      </c>
      <c r="H278">
        <v>10.199999999999999</v>
      </c>
      <c r="I278" s="29">
        <v>9.6083000000000002E-3</v>
      </c>
      <c r="J278">
        <v>0.154</v>
      </c>
      <c r="K278">
        <v>0.93100000000000005</v>
      </c>
    </row>
    <row r="279" spans="1:13" x14ac:dyDescent="0.25">
      <c r="A279" s="5" t="str">
        <f t="shared" si="17"/>
        <v>E2-6-23_3</v>
      </c>
      <c r="B279" s="5" t="str">
        <f t="shared" si="18"/>
        <v>E2-6-23_2.453</v>
      </c>
      <c r="C279" s="5" t="str">
        <f t="shared" si="19"/>
        <v>E2-6-23</v>
      </c>
      <c r="E279">
        <v>3</v>
      </c>
      <c r="F279">
        <v>2.4529999999999998</v>
      </c>
      <c r="G279">
        <v>5.2</v>
      </c>
      <c r="H279">
        <v>6.5</v>
      </c>
      <c r="I279">
        <v>1.2699999999999999E-2</v>
      </c>
      <c r="J279">
        <v>0.129</v>
      </c>
      <c r="K279">
        <v>0.71199999999999997</v>
      </c>
    </row>
    <row r="280" spans="1:13" x14ac:dyDescent="0.25">
      <c r="A280" s="5" t="str">
        <f t="shared" si="17"/>
        <v>E2-6-23_4</v>
      </c>
      <c r="B280" s="5" t="str">
        <f t="shared" si="18"/>
        <v>E2-6-23_2.909</v>
      </c>
      <c r="C280" s="5" t="str">
        <f t="shared" si="19"/>
        <v>E2-6-23</v>
      </c>
      <c r="E280">
        <v>4</v>
      </c>
      <c r="F280">
        <v>2.9089999999999998</v>
      </c>
      <c r="G280">
        <v>3975.1</v>
      </c>
      <c r="H280">
        <v>3397.7</v>
      </c>
      <c r="I280">
        <v>1.7600000000000001E-2</v>
      </c>
      <c r="J280">
        <v>98.185000000000002</v>
      </c>
      <c r="K280">
        <v>2.1970000000000001</v>
      </c>
    </row>
    <row r="281" spans="1:13" x14ac:dyDescent="0.25">
      <c r="A281" s="5" t="str">
        <f t="shared" si="17"/>
        <v>E2-6-23_5</v>
      </c>
      <c r="B281" s="5" t="str">
        <f t="shared" si="18"/>
        <v>E2-6-23_3.633</v>
      </c>
      <c r="C281" s="5" t="str">
        <f t="shared" si="19"/>
        <v>E2-6-23</v>
      </c>
      <c r="E281">
        <v>5</v>
      </c>
      <c r="F281">
        <v>3.633</v>
      </c>
      <c r="G281">
        <v>32.700000000000003</v>
      </c>
      <c r="H281">
        <v>21.6</v>
      </c>
      <c r="I281">
        <v>2.3900000000000001E-2</v>
      </c>
      <c r="J281">
        <v>0.80700000000000005</v>
      </c>
      <c r="K281">
        <v>0.83899999999999997</v>
      </c>
    </row>
    <row r="282" spans="1:13" x14ac:dyDescent="0.25">
      <c r="A282" s="5" t="str">
        <f t="shared" si="17"/>
        <v>E2-6-23_</v>
      </c>
      <c r="B282" s="5" t="str">
        <f t="shared" si="18"/>
        <v>E2-6-23_</v>
      </c>
      <c r="C282" s="5" t="str">
        <f t="shared" si="19"/>
        <v>E2-6-23</v>
      </c>
    </row>
    <row r="283" spans="1:13" x14ac:dyDescent="0.25">
      <c r="A283" s="5" t="str">
        <f t="shared" si="17"/>
        <v>E2-6-24_#</v>
      </c>
      <c r="B283" s="5" t="str">
        <f t="shared" si="18"/>
        <v>E2-6-24_Time</v>
      </c>
      <c r="C283" s="5" t="str">
        <f t="shared" si="19"/>
        <v>E2-6-24</v>
      </c>
      <c r="D283" s="1" t="s">
        <v>141</v>
      </c>
      <c r="E283" t="s">
        <v>31</v>
      </c>
      <c r="F283" t="s">
        <v>32</v>
      </c>
      <c r="G283" t="s">
        <v>16</v>
      </c>
      <c r="H283" t="s">
        <v>17</v>
      </c>
      <c r="I283" t="s">
        <v>33</v>
      </c>
      <c r="J283" t="s">
        <v>34</v>
      </c>
      <c r="K283" t="s">
        <v>35</v>
      </c>
      <c r="M283" s="57">
        <v>0.47986111111111113</v>
      </c>
    </row>
    <row r="284" spans="1:13" x14ac:dyDescent="0.25">
      <c r="A284" s="5" t="str">
        <f t="shared" si="17"/>
        <v>E2-6-24_1</v>
      </c>
      <c r="B284" s="5" t="str">
        <f t="shared" si="18"/>
        <v>E2-6-24_2.079</v>
      </c>
      <c r="C284" s="5" t="str">
        <f t="shared" si="19"/>
        <v>E2-6-24</v>
      </c>
      <c r="E284">
        <v>1</v>
      </c>
      <c r="F284">
        <v>2.0790000000000002</v>
      </c>
      <c r="G284">
        <v>28.8</v>
      </c>
      <c r="H284">
        <v>44.9</v>
      </c>
      <c r="I284">
        <v>1.0200000000000001E-2</v>
      </c>
      <c r="J284">
        <v>0.74299999999999999</v>
      </c>
      <c r="K284">
        <v>0.95299999999999996</v>
      </c>
    </row>
    <row r="285" spans="1:13" x14ac:dyDescent="0.25">
      <c r="A285" s="5" t="str">
        <f t="shared" si="17"/>
        <v>E2-6-24_2</v>
      </c>
      <c r="B285" s="5" t="str">
        <f t="shared" si="18"/>
        <v>E2-6-24_2.135</v>
      </c>
      <c r="C285" s="5" t="str">
        <f t="shared" si="19"/>
        <v>E2-6-24</v>
      </c>
      <c r="E285">
        <v>2</v>
      </c>
      <c r="F285">
        <v>2.1349999999999998</v>
      </c>
      <c r="G285">
        <v>5.9</v>
      </c>
      <c r="H285">
        <v>9.6999999999999993</v>
      </c>
      <c r="I285" s="29">
        <v>9.6492999999999995E-3</v>
      </c>
      <c r="J285">
        <v>0.153</v>
      </c>
      <c r="K285">
        <v>0.93799999999999994</v>
      </c>
    </row>
    <row r="286" spans="1:13" x14ac:dyDescent="0.25">
      <c r="A286" s="5" t="str">
        <f t="shared" si="17"/>
        <v>E2-6-24_3</v>
      </c>
      <c r="B286" s="5" t="str">
        <f t="shared" si="18"/>
        <v>E2-6-24_2.455</v>
      </c>
      <c r="C286" s="5" t="str">
        <f t="shared" si="19"/>
        <v>E2-6-24</v>
      </c>
      <c r="E286">
        <v>3</v>
      </c>
      <c r="F286">
        <v>2.4550000000000001</v>
      </c>
      <c r="G286">
        <v>5.0999999999999996</v>
      </c>
      <c r="H286">
        <v>6.2</v>
      </c>
      <c r="I286">
        <v>1.2500000000000001E-2</v>
      </c>
      <c r="J286">
        <v>0.13100000000000001</v>
      </c>
      <c r="K286">
        <v>0.71199999999999997</v>
      </c>
    </row>
    <row r="287" spans="1:13" x14ac:dyDescent="0.25">
      <c r="A287" s="5" t="str">
        <f t="shared" si="17"/>
        <v>E2-6-24_4</v>
      </c>
      <c r="B287" s="5" t="str">
        <f t="shared" si="18"/>
        <v>E2-6-24_2.914</v>
      </c>
      <c r="C287" s="5" t="str">
        <f t="shared" si="19"/>
        <v>E2-6-24</v>
      </c>
      <c r="E287">
        <v>4</v>
      </c>
      <c r="F287">
        <v>2.9140000000000001</v>
      </c>
      <c r="G287">
        <v>3808.3</v>
      </c>
      <c r="H287">
        <v>3290.6</v>
      </c>
      <c r="I287">
        <v>1.7500000000000002E-2</v>
      </c>
      <c r="J287">
        <v>98.215000000000003</v>
      </c>
      <c r="K287">
        <v>2.117</v>
      </c>
    </row>
    <row r="288" spans="1:13" x14ac:dyDescent="0.25">
      <c r="A288" s="5" t="str">
        <f t="shared" si="17"/>
        <v>E2-6-24_5</v>
      </c>
      <c r="B288" s="5" t="str">
        <f t="shared" si="18"/>
        <v>E2-6-24_3.648</v>
      </c>
      <c r="C288" s="5" t="str">
        <f t="shared" si="19"/>
        <v>E2-6-24</v>
      </c>
      <c r="E288">
        <v>5</v>
      </c>
      <c r="F288">
        <v>3.6480000000000001</v>
      </c>
      <c r="G288">
        <v>29.4</v>
      </c>
      <c r="H288">
        <v>18.899999999999999</v>
      </c>
      <c r="I288">
        <v>2.4400000000000002E-2</v>
      </c>
      <c r="J288">
        <v>0.75800000000000001</v>
      </c>
      <c r="K288">
        <v>0.82599999999999996</v>
      </c>
    </row>
    <row r="289" spans="1:13" x14ac:dyDescent="0.25">
      <c r="A289" s="5" t="str">
        <f t="shared" si="17"/>
        <v>E2-6-24_</v>
      </c>
      <c r="B289" s="5" t="str">
        <f t="shared" si="18"/>
        <v>E2-6-24_</v>
      </c>
      <c r="C289" s="5" t="str">
        <f t="shared" si="19"/>
        <v>E2-6-24</v>
      </c>
    </row>
    <row r="290" spans="1:13" x14ac:dyDescent="0.25">
      <c r="A290" s="5" t="str">
        <f t="shared" si="17"/>
        <v>E2-6-25_#</v>
      </c>
      <c r="B290" s="5" t="str">
        <f t="shared" si="18"/>
        <v>E2-6-25_Time</v>
      </c>
      <c r="C290" s="5" t="str">
        <f t="shared" si="19"/>
        <v>E2-6-25</v>
      </c>
      <c r="D290" s="1" t="s">
        <v>142</v>
      </c>
      <c r="E290" t="s">
        <v>31</v>
      </c>
      <c r="F290" t="s">
        <v>32</v>
      </c>
      <c r="G290" t="s">
        <v>16</v>
      </c>
      <c r="H290" t="s">
        <v>17</v>
      </c>
      <c r="I290" t="s">
        <v>33</v>
      </c>
      <c r="J290" t="s">
        <v>34</v>
      </c>
      <c r="K290" t="s">
        <v>35</v>
      </c>
      <c r="M290" s="57">
        <v>0.52083333333333337</v>
      </c>
    </row>
    <row r="291" spans="1:13" x14ac:dyDescent="0.25">
      <c r="A291" s="5" t="str">
        <f t="shared" si="17"/>
        <v>E2-6-25_1</v>
      </c>
      <c r="B291" s="5" t="str">
        <f t="shared" si="18"/>
        <v>E2-6-25_2.078</v>
      </c>
      <c r="C291" s="5" t="str">
        <f t="shared" si="19"/>
        <v>E2-6-25</v>
      </c>
      <c r="E291">
        <v>1</v>
      </c>
      <c r="F291">
        <v>2.0779999999999998</v>
      </c>
      <c r="G291">
        <v>29.3</v>
      </c>
      <c r="H291">
        <v>45.7</v>
      </c>
      <c r="I291">
        <v>1.0200000000000001E-2</v>
      </c>
      <c r="J291">
        <v>0.72</v>
      </c>
      <c r="K291">
        <v>0.94899999999999995</v>
      </c>
    </row>
    <row r="292" spans="1:13" x14ac:dyDescent="0.25">
      <c r="A292" s="5" t="str">
        <f t="shared" si="17"/>
        <v>E2-6-25_2</v>
      </c>
      <c r="B292" s="5" t="str">
        <f t="shared" si="18"/>
        <v>E2-6-25_2.134</v>
      </c>
      <c r="C292" s="5" t="str">
        <f t="shared" si="19"/>
        <v>E2-6-25</v>
      </c>
      <c r="E292">
        <v>2</v>
      </c>
      <c r="F292">
        <v>2.1339999999999999</v>
      </c>
      <c r="G292">
        <v>6.2</v>
      </c>
      <c r="H292">
        <v>10.199999999999999</v>
      </c>
      <c r="I292" s="29">
        <v>9.6226999999999997E-3</v>
      </c>
      <c r="J292">
        <v>0.153</v>
      </c>
      <c r="K292">
        <v>0.93</v>
      </c>
    </row>
    <row r="293" spans="1:13" x14ac:dyDescent="0.25">
      <c r="A293" s="5" t="str">
        <f t="shared" si="17"/>
        <v>E2-6-25_3</v>
      </c>
      <c r="B293" s="5" t="str">
        <f t="shared" si="18"/>
        <v>E2-6-25_2.454</v>
      </c>
      <c r="C293" s="5" t="str">
        <f t="shared" si="19"/>
        <v>E2-6-25</v>
      </c>
      <c r="E293">
        <v>3</v>
      </c>
      <c r="F293">
        <v>2.4540000000000002</v>
      </c>
      <c r="G293">
        <v>5.0999999999999996</v>
      </c>
      <c r="H293">
        <v>6.5</v>
      </c>
      <c r="I293">
        <v>1.2200000000000001E-2</v>
      </c>
      <c r="J293">
        <v>0.125</v>
      </c>
      <c r="K293">
        <v>0.745</v>
      </c>
    </row>
    <row r="294" spans="1:13" x14ac:dyDescent="0.25">
      <c r="A294" s="5" t="str">
        <f t="shared" si="17"/>
        <v>E2-6-25_4</v>
      </c>
      <c r="B294" s="5" t="str">
        <f t="shared" si="18"/>
        <v>E2-6-25_2.912</v>
      </c>
      <c r="C294" s="5" t="str">
        <f t="shared" si="19"/>
        <v>E2-6-25</v>
      </c>
      <c r="E294">
        <v>4</v>
      </c>
      <c r="F294">
        <v>2.9119999999999999</v>
      </c>
      <c r="G294">
        <v>3992.9</v>
      </c>
      <c r="H294">
        <v>3399.7</v>
      </c>
      <c r="I294">
        <v>1.8200000000000001E-2</v>
      </c>
      <c r="J294">
        <v>98.183999999999997</v>
      </c>
      <c r="K294">
        <v>2.1930000000000001</v>
      </c>
    </row>
    <row r="295" spans="1:13" x14ac:dyDescent="0.25">
      <c r="A295" s="5" t="str">
        <f t="shared" si="17"/>
        <v>E2-6-25_5</v>
      </c>
      <c r="B295" s="5" t="str">
        <f t="shared" si="18"/>
        <v>E2-6-25_3.644</v>
      </c>
      <c r="C295" s="5" t="str">
        <f t="shared" si="19"/>
        <v>E2-6-25</v>
      </c>
      <c r="E295">
        <v>5</v>
      </c>
      <c r="F295">
        <v>3.6440000000000001</v>
      </c>
      <c r="G295">
        <v>33.299999999999997</v>
      </c>
      <c r="H295">
        <v>21.4</v>
      </c>
      <c r="I295">
        <v>2.4400000000000002E-2</v>
      </c>
      <c r="J295">
        <v>0.81799999999999995</v>
      </c>
      <c r="K295">
        <v>0.85099999999999998</v>
      </c>
    </row>
    <row r="296" spans="1:13" x14ac:dyDescent="0.25">
      <c r="A296" s="5" t="str">
        <f t="shared" si="17"/>
        <v>E2-6-25_</v>
      </c>
      <c r="B296" s="5" t="str">
        <f t="shared" si="18"/>
        <v>E2-6-25_</v>
      </c>
      <c r="C296" s="5" t="str">
        <f t="shared" si="19"/>
        <v>E2-6-25</v>
      </c>
    </row>
    <row r="297" spans="1:13" x14ac:dyDescent="0.25">
      <c r="A297" s="5" t="str">
        <f t="shared" si="17"/>
        <v>E2-6-26_#</v>
      </c>
      <c r="B297" s="5" t="str">
        <f t="shared" si="18"/>
        <v>E2-6-26_Time</v>
      </c>
      <c r="C297" s="5" t="str">
        <f t="shared" si="19"/>
        <v>E2-6-26</v>
      </c>
      <c r="D297" s="1" t="s">
        <v>143</v>
      </c>
      <c r="E297" t="s">
        <v>31</v>
      </c>
      <c r="F297" t="s">
        <v>32</v>
      </c>
      <c r="G297" t="s">
        <v>16</v>
      </c>
      <c r="H297" t="s">
        <v>17</v>
      </c>
      <c r="I297" t="s">
        <v>33</v>
      </c>
      <c r="J297" t="s">
        <v>34</v>
      </c>
      <c r="K297" t="s">
        <v>35</v>
      </c>
      <c r="M297" s="57">
        <v>0.55625000000000002</v>
      </c>
    </row>
    <row r="298" spans="1:13" x14ac:dyDescent="0.25">
      <c r="A298" s="5" t="str">
        <f t="shared" si="17"/>
        <v>E2-6-26_1</v>
      </c>
      <c r="B298" s="5" t="str">
        <f t="shared" si="18"/>
        <v>E2-6-26_2.079</v>
      </c>
      <c r="C298" s="5" t="str">
        <f t="shared" si="19"/>
        <v>E2-6-26</v>
      </c>
      <c r="E298">
        <v>1</v>
      </c>
      <c r="F298">
        <v>2.0790000000000002</v>
      </c>
      <c r="G298">
        <v>28.8</v>
      </c>
      <c r="H298">
        <v>44.9</v>
      </c>
      <c r="I298">
        <v>1.0200000000000001E-2</v>
      </c>
      <c r="J298">
        <v>0.749</v>
      </c>
      <c r="K298">
        <v>0.94399999999999995</v>
      </c>
    </row>
    <row r="299" spans="1:13" x14ac:dyDescent="0.25">
      <c r="A299" s="5" t="str">
        <f t="shared" si="17"/>
        <v>E2-6-26_2</v>
      </c>
      <c r="B299" s="5" t="str">
        <f t="shared" si="18"/>
        <v>E2-6-26_2.134</v>
      </c>
      <c r="C299" s="5" t="str">
        <f t="shared" si="19"/>
        <v>E2-6-26</v>
      </c>
      <c r="E299">
        <v>2</v>
      </c>
      <c r="F299">
        <v>2.1339999999999999</v>
      </c>
      <c r="G299">
        <v>5.8</v>
      </c>
      <c r="H299">
        <v>9.4</v>
      </c>
      <c r="I299" s="29">
        <v>9.6760000000000006E-3</v>
      </c>
      <c r="J299">
        <v>0.151</v>
      </c>
      <c r="K299">
        <v>0.91400000000000003</v>
      </c>
    </row>
    <row r="300" spans="1:13" x14ac:dyDescent="0.25">
      <c r="A300" s="5" t="str">
        <f t="shared" si="17"/>
        <v>E2-6-26_3</v>
      </c>
      <c r="B300" s="5" t="str">
        <f t="shared" si="18"/>
        <v>E2-6-26_2.454</v>
      </c>
      <c r="C300" s="5" t="str">
        <f t="shared" si="19"/>
        <v>E2-6-26</v>
      </c>
      <c r="E300">
        <v>3</v>
      </c>
      <c r="F300">
        <v>2.4540000000000002</v>
      </c>
      <c r="G300">
        <v>5.0999999999999996</v>
      </c>
      <c r="H300">
        <v>6.3</v>
      </c>
      <c r="I300">
        <v>1.2500000000000001E-2</v>
      </c>
      <c r="J300">
        <v>0.13300000000000001</v>
      </c>
      <c r="K300">
        <v>0.70899999999999996</v>
      </c>
    </row>
    <row r="301" spans="1:13" x14ac:dyDescent="0.25">
      <c r="A301" s="5" t="str">
        <f t="shared" ref="A301:A364" si="20">C301&amp;"_"&amp;E301</f>
        <v>E2-6-26_4</v>
      </c>
      <c r="B301" s="5" t="str">
        <f t="shared" ref="B301:B364" si="21">C301&amp;"_"&amp;F301</f>
        <v>E2-6-26_2.91</v>
      </c>
      <c r="C301" s="5" t="str">
        <f t="shared" ref="C301:C364" si="22">IF(D301="",C300,D301)</f>
        <v>E2-6-26</v>
      </c>
      <c r="E301">
        <v>4</v>
      </c>
      <c r="F301">
        <v>2.91</v>
      </c>
      <c r="G301">
        <v>3777.8</v>
      </c>
      <c r="H301">
        <v>3281.6</v>
      </c>
      <c r="I301">
        <v>1.77E-2</v>
      </c>
      <c r="J301">
        <v>98.239000000000004</v>
      </c>
      <c r="K301">
        <v>2.1160000000000001</v>
      </c>
    </row>
    <row r="302" spans="1:13" x14ac:dyDescent="0.25">
      <c r="A302" s="5" t="str">
        <f t="shared" si="20"/>
        <v>E2-6-26_5</v>
      </c>
      <c r="B302" s="5" t="str">
        <f t="shared" si="21"/>
        <v>E2-6-26_3.638</v>
      </c>
      <c r="C302" s="5" t="str">
        <f t="shared" si="22"/>
        <v>E2-6-26</v>
      </c>
      <c r="E302">
        <v>5</v>
      </c>
      <c r="F302">
        <v>3.6379999999999999</v>
      </c>
      <c r="G302">
        <v>28</v>
      </c>
      <c r="H302">
        <v>18.3</v>
      </c>
      <c r="I302">
        <v>2.3900000000000001E-2</v>
      </c>
      <c r="J302">
        <v>0.72799999999999998</v>
      </c>
      <c r="K302">
        <v>0.84</v>
      </c>
    </row>
    <row r="303" spans="1:13" x14ac:dyDescent="0.25">
      <c r="A303" s="5" t="str">
        <f t="shared" si="20"/>
        <v>E2-6-26_</v>
      </c>
      <c r="B303" s="5" t="str">
        <f t="shared" si="21"/>
        <v>E2-6-26_</v>
      </c>
      <c r="C303" s="5" t="str">
        <f t="shared" si="22"/>
        <v>E2-6-26</v>
      </c>
    </row>
    <row r="304" spans="1:13" x14ac:dyDescent="0.25">
      <c r="A304" s="5" t="str">
        <f t="shared" si="20"/>
        <v>E2-6-27_#</v>
      </c>
      <c r="B304" s="5" t="str">
        <f t="shared" si="21"/>
        <v>E2-6-27_Time</v>
      </c>
      <c r="C304" s="5" t="str">
        <f t="shared" si="22"/>
        <v>E2-6-27</v>
      </c>
      <c r="D304" s="1" t="s">
        <v>144</v>
      </c>
      <c r="E304" t="s">
        <v>31</v>
      </c>
      <c r="F304" t="s">
        <v>32</v>
      </c>
      <c r="G304" t="s">
        <v>16</v>
      </c>
      <c r="H304" t="s">
        <v>17</v>
      </c>
      <c r="I304" t="s">
        <v>33</v>
      </c>
      <c r="J304" t="s">
        <v>34</v>
      </c>
      <c r="K304" t="s">
        <v>35</v>
      </c>
      <c r="M304" s="57">
        <v>0.59722222222222221</v>
      </c>
    </row>
    <row r="305" spans="1:13" x14ac:dyDescent="0.25">
      <c r="A305" s="5" t="str">
        <f t="shared" si="20"/>
        <v>E2-6-27_1</v>
      </c>
      <c r="B305" s="5" t="str">
        <f t="shared" si="21"/>
        <v>E2-6-27_2.078</v>
      </c>
      <c r="C305" s="5" t="str">
        <f t="shared" si="22"/>
        <v>E2-6-27</v>
      </c>
      <c r="E305">
        <v>1</v>
      </c>
      <c r="F305">
        <v>2.0779999999999998</v>
      </c>
      <c r="G305">
        <v>28.4</v>
      </c>
      <c r="H305">
        <v>44.3</v>
      </c>
      <c r="I305">
        <v>1.0200000000000001E-2</v>
      </c>
      <c r="J305">
        <v>0.72599999999999998</v>
      </c>
      <c r="K305">
        <v>0.94199999999999995</v>
      </c>
    </row>
    <row r="306" spans="1:13" x14ac:dyDescent="0.25">
      <c r="A306" s="5" t="str">
        <f t="shared" si="20"/>
        <v>E2-6-27_2</v>
      </c>
      <c r="B306" s="5" t="str">
        <f t="shared" si="21"/>
        <v>E2-6-27_2.134</v>
      </c>
      <c r="C306" s="5" t="str">
        <f t="shared" si="22"/>
        <v>E2-6-27</v>
      </c>
      <c r="E306">
        <v>2</v>
      </c>
      <c r="F306">
        <v>2.1339999999999999</v>
      </c>
      <c r="G306">
        <v>5.8</v>
      </c>
      <c r="H306">
        <v>9.5</v>
      </c>
      <c r="I306" s="29">
        <v>9.6051999999999995E-3</v>
      </c>
      <c r="J306">
        <v>0.14899999999999999</v>
      </c>
      <c r="K306">
        <v>0.92900000000000005</v>
      </c>
    </row>
    <row r="307" spans="1:13" x14ac:dyDescent="0.25">
      <c r="A307" s="5" t="str">
        <f t="shared" si="20"/>
        <v>E2-6-27_3</v>
      </c>
      <c r="B307" s="5" t="str">
        <f t="shared" si="21"/>
        <v>E2-6-27_2.454</v>
      </c>
      <c r="C307" s="5" t="str">
        <f t="shared" si="22"/>
        <v>E2-6-27</v>
      </c>
      <c r="E307">
        <v>3</v>
      </c>
      <c r="F307">
        <v>2.4540000000000002</v>
      </c>
      <c r="G307">
        <v>5.0999999999999996</v>
      </c>
      <c r="H307">
        <v>6.3</v>
      </c>
      <c r="I307">
        <v>1.2500000000000001E-2</v>
      </c>
      <c r="J307">
        <v>0.13</v>
      </c>
      <c r="K307">
        <v>0.72099999999999997</v>
      </c>
    </row>
    <row r="308" spans="1:13" x14ac:dyDescent="0.25">
      <c r="A308" s="5" t="str">
        <f t="shared" si="20"/>
        <v>E2-6-27_4</v>
      </c>
      <c r="B308" s="5" t="str">
        <f t="shared" si="21"/>
        <v>E2-6-27_2.911</v>
      </c>
      <c r="C308" s="5" t="str">
        <f t="shared" si="22"/>
        <v>E2-6-27</v>
      </c>
      <c r="E308">
        <v>4</v>
      </c>
      <c r="F308">
        <v>2.911</v>
      </c>
      <c r="G308">
        <v>3840.2</v>
      </c>
      <c r="H308">
        <v>3300.7</v>
      </c>
      <c r="I308">
        <v>1.8100000000000002E-2</v>
      </c>
      <c r="J308">
        <v>98.221000000000004</v>
      </c>
      <c r="K308">
        <v>2.117</v>
      </c>
    </row>
    <row r="309" spans="1:13" x14ac:dyDescent="0.25">
      <c r="A309" s="5" t="str">
        <f t="shared" si="20"/>
        <v>E2-6-27_5</v>
      </c>
      <c r="B309" s="5" t="str">
        <f t="shared" si="21"/>
        <v>E2-6-27_3.637</v>
      </c>
      <c r="C309" s="5" t="str">
        <f t="shared" si="22"/>
        <v>E2-6-27</v>
      </c>
      <c r="E309">
        <v>5</v>
      </c>
      <c r="F309">
        <v>3.637</v>
      </c>
      <c r="G309">
        <v>30.3</v>
      </c>
      <c r="H309">
        <v>19.899999999999999</v>
      </c>
      <c r="I309">
        <v>2.3699999999999999E-2</v>
      </c>
      <c r="J309">
        <v>0.77400000000000002</v>
      </c>
      <c r="K309">
        <v>0.84099999999999997</v>
      </c>
    </row>
    <row r="310" spans="1:13" x14ac:dyDescent="0.25">
      <c r="A310" s="5" t="str">
        <f t="shared" si="20"/>
        <v>E2-6-27_</v>
      </c>
      <c r="B310" s="5" t="str">
        <f t="shared" si="21"/>
        <v>E2-6-27_</v>
      </c>
      <c r="C310" s="5" t="str">
        <f t="shared" si="22"/>
        <v>E2-6-27</v>
      </c>
    </row>
    <row r="311" spans="1:13" x14ac:dyDescent="0.25">
      <c r="A311" s="5" t="str">
        <f t="shared" si="20"/>
        <v>E2-6-28_#</v>
      </c>
      <c r="B311" s="5" t="str">
        <f t="shared" si="21"/>
        <v>E2-6-28_Time</v>
      </c>
      <c r="C311" s="5" t="str">
        <f t="shared" si="22"/>
        <v>E2-6-28</v>
      </c>
      <c r="D311" s="1" t="s">
        <v>145</v>
      </c>
      <c r="E311" t="s">
        <v>31</v>
      </c>
      <c r="F311" t="s">
        <v>32</v>
      </c>
      <c r="G311" t="s">
        <v>16</v>
      </c>
      <c r="H311" t="s">
        <v>17</v>
      </c>
      <c r="I311" t="s">
        <v>33</v>
      </c>
      <c r="J311" t="s">
        <v>34</v>
      </c>
      <c r="K311" t="s">
        <v>35</v>
      </c>
      <c r="M311" s="57">
        <v>0.63541666666666663</v>
      </c>
    </row>
    <row r="312" spans="1:13" x14ac:dyDescent="0.25">
      <c r="A312" s="5" t="str">
        <f t="shared" si="20"/>
        <v>E2-6-28_1</v>
      </c>
      <c r="B312" s="5" t="str">
        <f t="shared" si="21"/>
        <v>E2-6-28_2.078</v>
      </c>
      <c r="C312" s="5" t="str">
        <f t="shared" si="22"/>
        <v>E2-6-28</v>
      </c>
      <c r="E312">
        <v>1</v>
      </c>
      <c r="F312">
        <v>2.0779999999999998</v>
      </c>
      <c r="G312">
        <v>28.9</v>
      </c>
      <c r="H312">
        <v>45</v>
      </c>
      <c r="I312">
        <v>1.0200000000000001E-2</v>
      </c>
      <c r="J312">
        <v>0.74299999999999999</v>
      </c>
      <c r="K312">
        <v>0.94299999999999995</v>
      </c>
    </row>
    <row r="313" spans="1:13" x14ac:dyDescent="0.25">
      <c r="A313" s="5" t="str">
        <f t="shared" si="20"/>
        <v>E2-6-28_2</v>
      </c>
      <c r="B313" s="5" t="str">
        <f t="shared" si="21"/>
        <v>E2-6-28_2.133</v>
      </c>
      <c r="C313" s="5" t="str">
        <f t="shared" si="22"/>
        <v>E2-6-28</v>
      </c>
      <c r="E313">
        <v>2</v>
      </c>
      <c r="F313">
        <v>2.133</v>
      </c>
      <c r="G313">
        <v>5.8</v>
      </c>
      <c r="H313">
        <v>9.5</v>
      </c>
      <c r="I313" s="29">
        <v>9.5980000000000006E-3</v>
      </c>
      <c r="J313">
        <v>0.14899999999999999</v>
      </c>
      <c r="K313">
        <v>0.93200000000000005</v>
      </c>
    </row>
    <row r="314" spans="1:13" x14ac:dyDescent="0.25">
      <c r="A314" s="5" t="str">
        <f t="shared" si="20"/>
        <v>E2-6-28_3</v>
      </c>
      <c r="B314" s="5" t="str">
        <f t="shared" si="21"/>
        <v>E2-6-28_2.452</v>
      </c>
      <c r="C314" s="5" t="str">
        <f t="shared" si="22"/>
        <v>E2-6-28</v>
      </c>
      <c r="E314">
        <v>3</v>
      </c>
      <c r="F314">
        <v>2.452</v>
      </c>
      <c r="G314">
        <v>5.2</v>
      </c>
      <c r="H314">
        <v>6.3</v>
      </c>
      <c r="I314">
        <v>1.2800000000000001E-2</v>
      </c>
      <c r="J314">
        <v>0.13300000000000001</v>
      </c>
      <c r="K314">
        <v>0.69799999999999995</v>
      </c>
    </row>
    <row r="315" spans="1:13" x14ac:dyDescent="0.25">
      <c r="A315" s="5" t="str">
        <f t="shared" si="20"/>
        <v>E2-6-28_4</v>
      </c>
      <c r="B315" s="5" t="str">
        <f t="shared" si="21"/>
        <v>E2-6-28_2.907</v>
      </c>
      <c r="C315" s="5" t="str">
        <f t="shared" si="22"/>
        <v>E2-6-28</v>
      </c>
      <c r="E315">
        <v>4</v>
      </c>
      <c r="F315">
        <v>2.907</v>
      </c>
      <c r="G315">
        <v>3823.4</v>
      </c>
      <c r="H315">
        <v>3299.1</v>
      </c>
      <c r="I315">
        <v>1.7500000000000002E-2</v>
      </c>
      <c r="J315">
        <v>98.234999999999999</v>
      </c>
      <c r="K315">
        <v>2.137</v>
      </c>
    </row>
    <row r="316" spans="1:13" x14ac:dyDescent="0.25">
      <c r="A316" s="5" t="str">
        <f t="shared" si="20"/>
        <v>E2-6-28_5</v>
      </c>
      <c r="B316" s="5" t="str">
        <f t="shared" si="21"/>
        <v>E2-6-28_3.632</v>
      </c>
      <c r="C316" s="5" t="str">
        <f t="shared" si="22"/>
        <v>E2-6-28</v>
      </c>
      <c r="E316">
        <v>5</v>
      </c>
      <c r="F316">
        <v>3.6320000000000001</v>
      </c>
      <c r="G316">
        <v>28.8</v>
      </c>
      <c r="H316">
        <v>18.899999999999999</v>
      </c>
      <c r="I316">
        <v>2.3800000000000002E-2</v>
      </c>
      <c r="J316">
        <v>0.74</v>
      </c>
      <c r="K316">
        <v>0.83899999999999997</v>
      </c>
    </row>
    <row r="317" spans="1:13" x14ac:dyDescent="0.25">
      <c r="A317" s="5" t="str">
        <f t="shared" si="20"/>
        <v>E2-6-28_</v>
      </c>
      <c r="B317" s="5" t="str">
        <f t="shared" si="21"/>
        <v>E2-6-28_</v>
      </c>
      <c r="C317" s="5" t="str">
        <f t="shared" si="22"/>
        <v>E2-6-28</v>
      </c>
    </row>
    <row r="318" spans="1:13" x14ac:dyDescent="0.25">
      <c r="A318" s="5" t="str">
        <f t="shared" si="20"/>
        <v>E2-6-29_#</v>
      </c>
      <c r="B318" s="5" t="str">
        <f t="shared" si="21"/>
        <v>E2-6-29_Time</v>
      </c>
      <c r="C318" s="5" t="str">
        <f t="shared" si="22"/>
        <v>E2-6-29</v>
      </c>
      <c r="D318" s="1" t="s">
        <v>146</v>
      </c>
      <c r="E318" t="s">
        <v>31</v>
      </c>
      <c r="F318" t="s">
        <v>32</v>
      </c>
      <c r="G318" t="s">
        <v>16</v>
      </c>
      <c r="H318" t="s">
        <v>17</v>
      </c>
      <c r="I318" t="s">
        <v>33</v>
      </c>
      <c r="J318" t="s">
        <v>34</v>
      </c>
      <c r="K318" t="s">
        <v>35</v>
      </c>
      <c r="M318" s="57">
        <v>0.67291666666666661</v>
      </c>
    </row>
    <row r="319" spans="1:13" x14ac:dyDescent="0.25">
      <c r="A319" s="5" t="str">
        <f t="shared" si="20"/>
        <v>E2-6-29_1</v>
      </c>
      <c r="B319" s="5" t="str">
        <f t="shared" si="21"/>
        <v>E2-6-29_2.078</v>
      </c>
      <c r="C319" s="5" t="str">
        <f t="shared" si="22"/>
        <v>E2-6-29</v>
      </c>
      <c r="E319">
        <v>1</v>
      </c>
      <c r="F319">
        <v>2.0779999999999998</v>
      </c>
      <c r="G319">
        <v>28.5</v>
      </c>
      <c r="H319">
        <v>44.4</v>
      </c>
      <c r="I319">
        <v>1.0200000000000001E-2</v>
      </c>
      <c r="J319">
        <v>0.75</v>
      </c>
      <c r="K319">
        <v>0.94899999999999995</v>
      </c>
    </row>
    <row r="320" spans="1:13" x14ac:dyDescent="0.25">
      <c r="A320" s="5" t="str">
        <f t="shared" si="20"/>
        <v>E2-6-29_2</v>
      </c>
      <c r="B320" s="5" t="str">
        <f t="shared" si="21"/>
        <v>E2-6-29_2.134</v>
      </c>
      <c r="C320" s="5" t="str">
        <f t="shared" si="22"/>
        <v>E2-6-29</v>
      </c>
      <c r="E320">
        <v>2</v>
      </c>
      <c r="F320">
        <v>2.1339999999999999</v>
      </c>
      <c r="G320">
        <v>5.6</v>
      </c>
      <c r="H320">
        <v>9.1</v>
      </c>
      <c r="I320" s="29">
        <v>9.6217000000000004E-3</v>
      </c>
      <c r="J320">
        <v>0.14699999999999999</v>
      </c>
      <c r="K320">
        <v>0.93</v>
      </c>
    </row>
    <row r="321" spans="1:13" x14ac:dyDescent="0.25">
      <c r="A321" s="5" t="str">
        <f t="shared" si="20"/>
        <v>E2-6-29_3</v>
      </c>
      <c r="B321" s="5" t="str">
        <f t="shared" si="21"/>
        <v>E2-6-29_2.454</v>
      </c>
      <c r="C321" s="5" t="str">
        <f t="shared" si="22"/>
        <v>E2-6-29</v>
      </c>
      <c r="E321">
        <v>3</v>
      </c>
      <c r="F321">
        <v>2.4540000000000002</v>
      </c>
      <c r="G321">
        <v>5.0999999999999996</v>
      </c>
      <c r="H321">
        <v>6.2</v>
      </c>
      <c r="I321">
        <v>1.2699999999999999E-2</v>
      </c>
      <c r="J321">
        <v>0.13300000000000001</v>
      </c>
      <c r="K321">
        <v>0.72599999999999998</v>
      </c>
    </row>
    <row r="322" spans="1:13" x14ac:dyDescent="0.25">
      <c r="A322" s="5" t="str">
        <f t="shared" si="20"/>
        <v>E2-6-29_4</v>
      </c>
      <c r="B322" s="5" t="str">
        <f t="shared" si="21"/>
        <v>E2-6-29_2.911</v>
      </c>
      <c r="C322" s="5" t="str">
        <f t="shared" si="22"/>
        <v>E2-6-29</v>
      </c>
      <c r="E322">
        <v>4</v>
      </c>
      <c r="F322">
        <v>2.911</v>
      </c>
      <c r="G322">
        <v>3727.9</v>
      </c>
      <c r="H322">
        <v>3245.2</v>
      </c>
      <c r="I322">
        <v>1.77E-2</v>
      </c>
      <c r="J322">
        <v>98.247</v>
      </c>
      <c r="K322">
        <v>2.085</v>
      </c>
    </row>
    <row r="323" spans="1:13" x14ac:dyDescent="0.25">
      <c r="A323" s="5" t="str">
        <f t="shared" si="20"/>
        <v>E2-6-29_5</v>
      </c>
      <c r="B323" s="5" t="str">
        <f t="shared" si="21"/>
        <v>E2-6-29_3.638</v>
      </c>
      <c r="C323" s="5" t="str">
        <f t="shared" si="22"/>
        <v>E2-6-29</v>
      </c>
      <c r="E323">
        <v>5</v>
      </c>
      <c r="F323">
        <v>3.6379999999999999</v>
      </c>
      <c r="G323">
        <v>27.4</v>
      </c>
      <c r="H323">
        <v>18.100000000000001</v>
      </c>
      <c r="I323">
        <v>2.3699999999999999E-2</v>
      </c>
      <c r="J323">
        <v>0.72199999999999998</v>
      </c>
      <c r="K323">
        <v>0.85199999999999998</v>
      </c>
    </row>
    <row r="324" spans="1:13" x14ac:dyDescent="0.25">
      <c r="A324" s="5" t="str">
        <f t="shared" si="20"/>
        <v>E2-6-29_</v>
      </c>
      <c r="B324" s="5" t="str">
        <f t="shared" si="21"/>
        <v>E2-6-29_</v>
      </c>
      <c r="C324" s="5" t="str">
        <f t="shared" si="22"/>
        <v>E2-6-29</v>
      </c>
    </row>
    <row r="325" spans="1:13" x14ac:dyDescent="0.25">
      <c r="A325" s="5" t="str">
        <f t="shared" si="20"/>
        <v>E2-6-30_#</v>
      </c>
      <c r="B325" s="5" t="str">
        <f t="shared" si="21"/>
        <v>E2-6-30_Time</v>
      </c>
      <c r="C325" s="5" t="str">
        <f t="shared" si="22"/>
        <v>E2-6-30</v>
      </c>
      <c r="D325" s="1" t="s">
        <v>147</v>
      </c>
      <c r="E325" t="s">
        <v>31</v>
      </c>
      <c r="F325" t="s">
        <v>32</v>
      </c>
      <c r="G325" t="s">
        <v>16</v>
      </c>
      <c r="H325" t="s">
        <v>17</v>
      </c>
      <c r="I325" t="s">
        <v>33</v>
      </c>
      <c r="J325" t="s">
        <v>34</v>
      </c>
      <c r="K325" t="s">
        <v>35</v>
      </c>
      <c r="M325" s="57">
        <v>0.71597222222222223</v>
      </c>
    </row>
    <row r="326" spans="1:13" x14ac:dyDescent="0.25">
      <c r="A326" s="5" t="str">
        <f t="shared" si="20"/>
        <v>E2-6-30_1</v>
      </c>
      <c r="B326" s="5" t="str">
        <f t="shared" si="21"/>
        <v>E2-6-30_2.078</v>
      </c>
      <c r="C326" s="5" t="str">
        <f t="shared" si="22"/>
        <v>E2-6-30</v>
      </c>
      <c r="E326">
        <v>1</v>
      </c>
      <c r="F326">
        <v>2.0779999999999998</v>
      </c>
      <c r="G326">
        <v>29</v>
      </c>
      <c r="H326">
        <v>45.2</v>
      </c>
      <c r="I326">
        <v>0.01</v>
      </c>
      <c r="J326">
        <v>0.72699999999999998</v>
      </c>
      <c r="K326">
        <v>0.94899999999999995</v>
      </c>
    </row>
    <row r="327" spans="1:13" x14ac:dyDescent="0.25">
      <c r="A327" s="5" t="str">
        <f t="shared" si="20"/>
        <v>E2-6-30_2</v>
      </c>
      <c r="B327" s="5" t="str">
        <f t="shared" si="21"/>
        <v>E2-6-30_2.133</v>
      </c>
      <c r="C327" s="5" t="str">
        <f t="shared" si="22"/>
        <v>E2-6-30</v>
      </c>
      <c r="E327">
        <v>2</v>
      </c>
      <c r="F327">
        <v>2.133</v>
      </c>
      <c r="G327">
        <v>6</v>
      </c>
      <c r="H327">
        <v>9.6999999999999993</v>
      </c>
      <c r="I327" s="29">
        <v>9.6653999999999993E-3</v>
      </c>
      <c r="J327">
        <v>0.14899999999999999</v>
      </c>
      <c r="K327">
        <v>0.93</v>
      </c>
    </row>
    <row r="328" spans="1:13" x14ac:dyDescent="0.25">
      <c r="A328" s="5" t="str">
        <f t="shared" si="20"/>
        <v>E2-6-30_3</v>
      </c>
      <c r="B328" s="5" t="str">
        <f t="shared" si="21"/>
        <v>E2-6-30_2.452</v>
      </c>
      <c r="C328" s="5" t="str">
        <f t="shared" si="22"/>
        <v>E2-6-30</v>
      </c>
      <c r="E328">
        <v>3</v>
      </c>
      <c r="F328">
        <v>2.452</v>
      </c>
      <c r="G328">
        <v>5.2</v>
      </c>
      <c r="H328">
        <v>6.5</v>
      </c>
      <c r="I328">
        <v>1.24E-2</v>
      </c>
      <c r="J328">
        <v>0.13100000000000001</v>
      </c>
      <c r="K328">
        <v>0.72299999999999998</v>
      </c>
    </row>
    <row r="329" spans="1:13" x14ac:dyDescent="0.25">
      <c r="A329" s="5" t="str">
        <f t="shared" si="20"/>
        <v>E2-6-30_4</v>
      </c>
      <c r="B329" s="5" t="str">
        <f t="shared" si="21"/>
        <v>E2-6-30_2.907</v>
      </c>
      <c r="C329" s="5" t="str">
        <f t="shared" si="22"/>
        <v>E2-6-30</v>
      </c>
      <c r="E329">
        <v>4</v>
      </c>
      <c r="F329">
        <v>2.907</v>
      </c>
      <c r="G329">
        <v>3925</v>
      </c>
      <c r="H329">
        <v>3385.5</v>
      </c>
      <c r="I329">
        <v>1.78E-2</v>
      </c>
      <c r="J329">
        <v>98.23</v>
      </c>
      <c r="K329">
        <v>2.17</v>
      </c>
    </row>
    <row r="330" spans="1:13" x14ac:dyDescent="0.25">
      <c r="A330" s="5" t="str">
        <f t="shared" si="20"/>
        <v>E2-6-30_5</v>
      </c>
      <c r="B330" s="5" t="str">
        <f t="shared" si="21"/>
        <v>E2-6-30_3.629</v>
      </c>
      <c r="C330" s="5" t="str">
        <f t="shared" si="22"/>
        <v>E2-6-30</v>
      </c>
      <c r="E330">
        <v>5</v>
      </c>
      <c r="F330">
        <v>3.629</v>
      </c>
      <c r="G330">
        <v>30.5</v>
      </c>
      <c r="H330">
        <v>20.100000000000001</v>
      </c>
      <c r="I330">
        <v>2.3699999999999999E-2</v>
      </c>
      <c r="J330">
        <v>0.76300000000000001</v>
      </c>
      <c r="K330">
        <v>0.82799999999999996</v>
      </c>
    </row>
    <row r="331" spans="1:13" x14ac:dyDescent="0.25">
      <c r="A331" s="5" t="str">
        <f t="shared" si="20"/>
        <v>E2-6-30_</v>
      </c>
      <c r="B331" s="5" t="str">
        <f t="shared" si="21"/>
        <v>E2-6-30_</v>
      </c>
      <c r="C331" s="5" t="str">
        <f t="shared" si="22"/>
        <v>E2-6-30</v>
      </c>
    </row>
    <row r="332" spans="1:13" x14ac:dyDescent="0.25">
      <c r="A332" s="5" t="str">
        <f t="shared" si="20"/>
        <v>E2-6-31_#</v>
      </c>
      <c r="B332" s="5" t="str">
        <f t="shared" si="21"/>
        <v>E2-6-31_Time</v>
      </c>
      <c r="C332" s="5" t="str">
        <f t="shared" si="22"/>
        <v>E2-6-31</v>
      </c>
      <c r="D332" s="1" t="s">
        <v>148</v>
      </c>
      <c r="E332" t="s">
        <v>31</v>
      </c>
      <c r="F332" t="s">
        <v>32</v>
      </c>
      <c r="G332" t="s">
        <v>16</v>
      </c>
      <c r="H332" t="s">
        <v>17</v>
      </c>
      <c r="I332" t="s">
        <v>33</v>
      </c>
      <c r="J332" t="s">
        <v>34</v>
      </c>
      <c r="K332" t="s">
        <v>35</v>
      </c>
      <c r="M332" s="57">
        <v>0.75208333333333333</v>
      </c>
    </row>
    <row r="333" spans="1:13" x14ac:dyDescent="0.25">
      <c r="A333" s="5" t="str">
        <f t="shared" si="20"/>
        <v>E2-6-31_1</v>
      </c>
      <c r="B333" s="5" t="str">
        <f t="shared" si="21"/>
        <v>E2-6-31_2.079</v>
      </c>
      <c r="C333" s="5" t="str">
        <f t="shared" si="22"/>
        <v>E2-6-31</v>
      </c>
      <c r="E333">
        <v>1</v>
      </c>
      <c r="F333">
        <v>2.0790000000000002</v>
      </c>
      <c r="G333">
        <v>28.4</v>
      </c>
      <c r="H333">
        <v>44.2</v>
      </c>
      <c r="I333">
        <v>1.0200000000000001E-2</v>
      </c>
      <c r="J333">
        <v>0.73699999999999999</v>
      </c>
      <c r="K333">
        <v>0.94799999999999995</v>
      </c>
    </row>
    <row r="334" spans="1:13" x14ac:dyDescent="0.25">
      <c r="A334" s="5" t="str">
        <f t="shared" si="20"/>
        <v>E2-6-31_2</v>
      </c>
      <c r="B334" s="5" t="str">
        <f t="shared" si="21"/>
        <v>E2-6-31_2.135</v>
      </c>
      <c r="C334" s="5" t="str">
        <f t="shared" si="22"/>
        <v>E2-6-31</v>
      </c>
      <c r="E334">
        <v>2</v>
      </c>
      <c r="F334">
        <v>2.1349999999999998</v>
      </c>
      <c r="G334">
        <v>5.6</v>
      </c>
      <c r="H334">
        <v>9.1999999999999993</v>
      </c>
      <c r="I334" s="29">
        <v>9.8594000000000008E-3</v>
      </c>
      <c r="J334">
        <v>0.14499999999999999</v>
      </c>
      <c r="K334">
        <v>0.92600000000000005</v>
      </c>
    </row>
    <row r="335" spans="1:13" x14ac:dyDescent="0.25">
      <c r="A335" s="5" t="str">
        <f t="shared" si="20"/>
        <v>E2-6-31_3</v>
      </c>
      <c r="B335" s="5" t="str">
        <f t="shared" si="21"/>
        <v>E2-6-31_2.455</v>
      </c>
      <c r="C335" s="5" t="str">
        <f t="shared" si="22"/>
        <v>E2-6-31</v>
      </c>
      <c r="E335">
        <v>3</v>
      </c>
      <c r="F335">
        <v>2.4550000000000001</v>
      </c>
      <c r="G335">
        <v>5.0999999999999996</v>
      </c>
      <c r="H335">
        <v>6.3</v>
      </c>
      <c r="I335">
        <v>1.2500000000000001E-2</v>
      </c>
      <c r="J335">
        <v>0.13300000000000001</v>
      </c>
      <c r="K335">
        <v>0.71499999999999997</v>
      </c>
    </row>
    <row r="336" spans="1:13" x14ac:dyDescent="0.25">
      <c r="A336" s="5" t="str">
        <f t="shared" si="20"/>
        <v>E2-6-31_4</v>
      </c>
      <c r="B336" s="5" t="str">
        <f t="shared" si="21"/>
        <v>E2-6-31_2.913</v>
      </c>
      <c r="C336" s="5" t="str">
        <f t="shared" si="22"/>
        <v>E2-6-31</v>
      </c>
      <c r="E336">
        <v>4</v>
      </c>
      <c r="F336">
        <v>2.9129999999999998</v>
      </c>
      <c r="G336">
        <v>3784.5</v>
      </c>
      <c r="H336">
        <v>3269.5</v>
      </c>
      <c r="I336">
        <v>1.7999999999999999E-2</v>
      </c>
      <c r="J336">
        <v>98.263999999999996</v>
      </c>
      <c r="K336">
        <v>2.1070000000000002</v>
      </c>
    </row>
    <row r="337" spans="1:13" x14ac:dyDescent="0.25">
      <c r="A337" s="5" t="str">
        <f t="shared" si="20"/>
        <v>E2-6-31_5</v>
      </c>
      <c r="B337" s="5" t="str">
        <f t="shared" si="21"/>
        <v>E2-6-31_3.644</v>
      </c>
      <c r="C337" s="5" t="str">
        <f t="shared" si="22"/>
        <v>E2-6-31</v>
      </c>
      <c r="E337">
        <v>5</v>
      </c>
      <c r="F337">
        <v>3.6440000000000001</v>
      </c>
      <c r="G337">
        <v>27.7</v>
      </c>
      <c r="H337">
        <v>18.100000000000001</v>
      </c>
      <c r="I337">
        <v>2.3900000000000001E-2</v>
      </c>
      <c r="J337">
        <v>0.72</v>
      </c>
      <c r="K337">
        <v>0.83799999999999997</v>
      </c>
    </row>
    <row r="338" spans="1:13" x14ac:dyDescent="0.25">
      <c r="A338" s="5" t="str">
        <f t="shared" si="20"/>
        <v>E2-6-31_</v>
      </c>
      <c r="B338" s="5" t="str">
        <f t="shared" si="21"/>
        <v>E2-6-31_</v>
      </c>
      <c r="C338" s="5" t="str">
        <f t="shared" si="22"/>
        <v>E2-6-31</v>
      </c>
    </row>
    <row r="339" spans="1:13" x14ac:dyDescent="0.25">
      <c r="A339" s="5" t="str">
        <f t="shared" si="20"/>
        <v>E2-7-1_#</v>
      </c>
      <c r="B339" s="5" t="str">
        <f t="shared" si="21"/>
        <v>E2-7-1_Time</v>
      </c>
      <c r="C339" s="5" t="str">
        <f t="shared" si="22"/>
        <v>E2-7-1</v>
      </c>
      <c r="D339" s="1" t="s">
        <v>149</v>
      </c>
      <c r="E339" t="s">
        <v>31</v>
      </c>
      <c r="F339" t="s">
        <v>32</v>
      </c>
      <c r="G339" t="s">
        <v>16</v>
      </c>
      <c r="H339" t="s">
        <v>17</v>
      </c>
      <c r="I339" t="s">
        <v>33</v>
      </c>
      <c r="J339" t="s">
        <v>34</v>
      </c>
      <c r="K339" t="s">
        <v>35</v>
      </c>
      <c r="M339" s="57">
        <v>0.3756944444444445</v>
      </c>
    </row>
    <row r="340" spans="1:13" x14ac:dyDescent="0.25">
      <c r="A340" s="5" t="str">
        <f t="shared" si="20"/>
        <v>E2-7-1_1</v>
      </c>
      <c r="B340" s="5" t="str">
        <f t="shared" si="21"/>
        <v>E2-7-1_2.078</v>
      </c>
      <c r="C340" s="5" t="str">
        <f t="shared" si="22"/>
        <v>E2-7-1</v>
      </c>
      <c r="E340">
        <v>1</v>
      </c>
      <c r="F340">
        <v>2.0779999999999998</v>
      </c>
      <c r="G340">
        <v>29.6</v>
      </c>
      <c r="H340">
        <v>46.2</v>
      </c>
      <c r="I340">
        <v>1.0200000000000001E-2</v>
      </c>
      <c r="J340">
        <v>6.1509999999999998</v>
      </c>
      <c r="K340">
        <v>0.95199999999999996</v>
      </c>
    </row>
    <row r="341" spans="1:13" x14ac:dyDescent="0.25">
      <c r="A341" s="5" t="str">
        <f t="shared" si="20"/>
        <v>E2-7-1_2</v>
      </c>
      <c r="B341" s="5" t="str">
        <f t="shared" si="21"/>
        <v>E2-7-1_2.134</v>
      </c>
      <c r="C341" s="5" t="str">
        <f t="shared" si="22"/>
        <v>E2-7-1</v>
      </c>
      <c r="E341">
        <v>2</v>
      </c>
      <c r="F341">
        <v>2.1339999999999999</v>
      </c>
      <c r="G341">
        <v>8.8000000000000007</v>
      </c>
      <c r="H341">
        <v>14.4</v>
      </c>
      <c r="I341" s="29">
        <v>9.6237000000000007E-3</v>
      </c>
      <c r="J341">
        <v>1.8280000000000001</v>
      </c>
      <c r="K341">
        <v>0.94499999999999995</v>
      </c>
    </row>
    <row r="342" spans="1:13" x14ac:dyDescent="0.25">
      <c r="A342" s="5" t="str">
        <f t="shared" si="20"/>
        <v>E2-7-1_3</v>
      </c>
      <c r="B342" s="5" t="str">
        <f t="shared" si="21"/>
        <v>E2-7-1_2.461</v>
      </c>
      <c r="C342" s="5" t="str">
        <f t="shared" si="22"/>
        <v>E2-7-1</v>
      </c>
      <c r="E342">
        <v>3</v>
      </c>
      <c r="F342">
        <v>2.4609999999999999</v>
      </c>
      <c r="G342">
        <v>1.7</v>
      </c>
      <c r="H342">
        <v>1.2</v>
      </c>
      <c r="I342">
        <v>1.8700000000000001E-2</v>
      </c>
      <c r="J342">
        <v>0.36</v>
      </c>
      <c r="K342">
        <v>0.33400000000000002</v>
      </c>
    </row>
    <row r="343" spans="1:13" x14ac:dyDescent="0.25">
      <c r="A343" s="5" t="str">
        <f t="shared" si="20"/>
        <v>E2-7-1_4</v>
      </c>
      <c r="B343" s="5" t="str">
        <f t="shared" si="21"/>
        <v>E2-7-1_2.914</v>
      </c>
      <c r="C343" s="5" t="str">
        <f t="shared" si="22"/>
        <v>E2-7-1</v>
      </c>
      <c r="E343">
        <v>4</v>
      </c>
      <c r="F343">
        <v>2.9140000000000001</v>
      </c>
      <c r="G343">
        <v>437.2</v>
      </c>
      <c r="H343">
        <v>437.5</v>
      </c>
      <c r="I343">
        <v>1.5699999999999999E-2</v>
      </c>
      <c r="J343">
        <v>90.837000000000003</v>
      </c>
      <c r="K343">
        <v>0.89100000000000001</v>
      </c>
    </row>
    <row r="344" spans="1:13" x14ac:dyDescent="0.25">
      <c r="A344" s="5" t="str">
        <f t="shared" si="20"/>
        <v>E2-7-1_5</v>
      </c>
      <c r="B344" s="5" t="str">
        <f t="shared" si="21"/>
        <v>E2-7-1_3.665</v>
      </c>
      <c r="C344" s="5" t="str">
        <f t="shared" si="22"/>
        <v>E2-7-1</v>
      </c>
      <c r="E344">
        <v>5</v>
      </c>
      <c r="F344">
        <v>3.665</v>
      </c>
      <c r="G344">
        <v>4</v>
      </c>
      <c r="H344">
        <v>2.6</v>
      </c>
      <c r="I344">
        <v>2.41E-2</v>
      </c>
      <c r="J344">
        <v>0.82399999999999995</v>
      </c>
      <c r="K344">
        <v>0.81100000000000005</v>
      </c>
    </row>
    <row r="345" spans="1:13" x14ac:dyDescent="0.25">
      <c r="A345" s="5" t="str">
        <f t="shared" si="20"/>
        <v>E2-7-1_</v>
      </c>
      <c r="B345" s="5" t="str">
        <f t="shared" si="21"/>
        <v>E2-7-1_</v>
      </c>
      <c r="C345" s="5" t="str">
        <f t="shared" si="22"/>
        <v>E2-7-1</v>
      </c>
    </row>
    <row r="346" spans="1:13" x14ac:dyDescent="0.25">
      <c r="A346" s="5" t="str">
        <f t="shared" si="20"/>
        <v>E2-7-2_#</v>
      </c>
      <c r="B346" s="5" t="str">
        <f t="shared" si="21"/>
        <v>E2-7-2_Time</v>
      </c>
      <c r="C346" s="5" t="str">
        <f t="shared" si="22"/>
        <v>E2-7-2</v>
      </c>
      <c r="D346" s="1" t="s">
        <v>150</v>
      </c>
      <c r="E346" t="s">
        <v>31</v>
      </c>
      <c r="F346" t="s">
        <v>32</v>
      </c>
      <c r="G346" t="s">
        <v>16</v>
      </c>
      <c r="H346" t="s">
        <v>17</v>
      </c>
      <c r="I346" t="s">
        <v>33</v>
      </c>
      <c r="J346" t="s">
        <v>34</v>
      </c>
      <c r="K346" t="s">
        <v>35</v>
      </c>
      <c r="M346" s="57">
        <v>0.41319444444444442</v>
      </c>
    </row>
    <row r="347" spans="1:13" x14ac:dyDescent="0.25">
      <c r="A347" s="5" t="str">
        <f t="shared" si="20"/>
        <v>E2-7-2_1</v>
      </c>
      <c r="B347" s="5" t="str">
        <f t="shared" si="21"/>
        <v>E2-7-2_2.079</v>
      </c>
      <c r="C347" s="5" t="str">
        <f t="shared" si="22"/>
        <v>E2-7-2</v>
      </c>
      <c r="E347">
        <v>1</v>
      </c>
      <c r="F347">
        <v>2.0790000000000002</v>
      </c>
      <c r="G347">
        <v>21.3</v>
      </c>
      <c r="H347">
        <v>32.200000000000003</v>
      </c>
      <c r="I347">
        <v>1.0200000000000001E-2</v>
      </c>
      <c r="J347">
        <v>0.69799999999999995</v>
      </c>
      <c r="K347">
        <v>0.98</v>
      </c>
    </row>
    <row r="348" spans="1:13" x14ac:dyDescent="0.25">
      <c r="A348" s="5" t="str">
        <f t="shared" si="20"/>
        <v>E2-7-2_2</v>
      </c>
      <c r="B348" s="5" t="str">
        <f t="shared" si="21"/>
        <v>E2-7-2_2.134</v>
      </c>
      <c r="C348" s="5" t="str">
        <f t="shared" si="22"/>
        <v>E2-7-2</v>
      </c>
      <c r="E348">
        <v>2</v>
      </c>
      <c r="F348">
        <v>2.1339999999999999</v>
      </c>
      <c r="G348">
        <v>5.3</v>
      </c>
      <c r="H348">
        <v>8.1</v>
      </c>
      <c r="I348">
        <v>1.01E-2</v>
      </c>
      <c r="J348">
        <v>0.17299999999999999</v>
      </c>
      <c r="K348">
        <v>0.91800000000000004</v>
      </c>
    </row>
    <row r="349" spans="1:13" x14ac:dyDescent="0.25">
      <c r="A349" s="5" t="str">
        <f t="shared" si="20"/>
        <v>E2-7-2_3</v>
      </c>
      <c r="B349" s="5" t="str">
        <f t="shared" si="21"/>
        <v>E2-7-2_2.455</v>
      </c>
      <c r="C349" s="5" t="str">
        <f t="shared" si="22"/>
        <v>E2-7-2</v>
      </c>
      <c r="E349">
        <v>3</v>
      </c>
      <c r="F349">
        <v>2.4550000000000001</v>
      </c>
      <c r="G349">
        <v>4.2</v>
      </c>
      <c r="H349">
        <v>4.2</v>
      </c>
      <c r="I349">
        <v>1.49E-2</v>
      </c>
      <c r="J349">
        <v>0.13800000000000001</v>
      </c>
      <c r="K349">
        <v>0.60099999999999998</v>
      </c>
    </row>
    <row r="350" spans="1:13" x14ac:dyDescent="0.25">
      <c r="A350" s="5" t="str">
        <f t="shared" si="20"/>
        <v>E2-7-2_4</v>
      </c>
      <c r="B350" s="5" t="str">
        <f t="shared" si="21"/>
        <v>E2-7-2_2.91</v>
      </c>
      <c r="C350" s="5" t="str">
        <f t="shared" si="22"/>
        <v>E2-7-2</v>
      </c>
      <c r="E350">
        <v>4</v>
      </c>
      <c r="F350">
        <v>2.91</v>
      </c>
      <c r="G350">
        <v>2997.6</v>
      </c>
      <c r="H350">
        <v>2740.6</v>
      </c>
      <c r="I350">
        <v>1.6500000000000001E-2</v>
      </c>
      <c r="J350">
        <v>98.138999999999996</v>
      </c>
      <c r="K350">
        <v>1.855</v>
      </c>
    </row>
    <row r="351" spans="1:13" x14ac:dyDescent="0.25">
      <c r="A351" s="5" t="str">
        <f t="shared" si="20"/>
        <v>E2-7-2_5</v>
      </c>
      <c r="B351" s="5" t="str">
        <f t="shared" si="21"/>
        <v>E2-7-2_3.647</v>
      </c>
      <c r="C351" s="5" t="str">
        <f t="shared" si="22"/>
        <v>E2-7-2</v>
      </c>
      <c r="E351">
        <v>5</v>
      </c>
      <c r="F351">
        <v>3.6469999999999998</v>
      </c>
      <c r="G351">
        <v>24.6</v>
      </c>
      <c r="H351">
        <v>15.9</v>
      </c>
      <c r="I351">
        <v>2.41E-2</v>
      </c>
      <c r="J351">
        <v>0.80500000000000005</v>
      </c>
      <c r="K351">
        <v>0.85499999999999998</v>
      </c>
    </row>
    <row r="352" spans="1:13" x14ac:dyDescent="0.25">
      <c r="A352" s="5" t="str">
        <f t="shared" si="20"/>
        <v>E2-7-2_</v>
      </c>
      <c r="B352" s="5" t="str">
        <f t="shared" si="21"/>
        <v>E2-7-2_</v>
      </c>
      <c r="C352" s="5" t="str">
        <f t="shared" si="22"/>
        <v>E2-7-2</v>
      </c>
    </row>
    <row r="353" spans="1:13" x14ac:dyDescent="0.25">
      <c r="A353" s="5" t="str">
        <f t="shared" si="20"/>
        <v>E2-7-3_#</v>
      </c>
      <c r="B353" s="5" t="str">
        <f t="shared" si="21"/>
        <v>E2-7-3_Time</v>
      </c>
      <c r="C353" s="5" t="str">
        <f t="shared" si="22"/>
        <v>E2-7-3</v>
      </c>
      <c r="D353" s="1" t="s">
        <v>151</v>
      </c>
      <c r="E353" t="s">
        <v>31</v>
      </c>
      <c r="F353" t="s">
        <v>32</v>
      </c>
      <c r="G353" t="s">
        <v>16</v>
      </c>
      <c r="H353" t="s">
        <v>17</v>
      </c>
      <c r="I353" t="s">
        <v>33</v>
      </c>
      <c r="J353" t="s">
        <v>34</v>
      </c>
      <c r="K353" t="s">
        <v>35</v>
      </c>
      <c r="M353" s="57">
        <v>0.4513888888888889</v>
      </c>
    </row>
    <row r="354" spans="1:13" x14ac:dyDescent="0.25">
      <c r="A354" s="5" t="str">
        <f t="shared" si="20"/>
        <v>E2-7-3_1</v>
      </c>
      <c r="B354" s="5" t="str">
        <f t="shared" si="21"/>
        <v>E2-7-3_2.079</v>
      </c>
      <c r="C354" s="5" t="str">
        <f t="shared" si="22"/>
        <v>E2-7-3</v>
      </c>
      <c r="E354">
        <v>1</v>
      </c>
      <c r="F354">
        <v>2.0790000000000002</v>
      </c>
      <c r="G354">
        <v>21.3</v>
      </c>
      <c r="H354">
        <v>32.200000000000003</v>
      </c>
      <c r="I354">
        <v>1.0200000000000001E-2</v>
      </c>
      <c r="J354">
        <v>0.69799999999999995</v>
      </c>
      <c r="K354">
        <v>0.98</v>
      </c>
    </row>
    <row r="355" spans="1:13" x14ac:dyDescent="0.25">
      <c r="A355" s="5" t="str">
        <f t="shared" si="20"/>
        <v>E2-7-3_2</v>
      </c>
      <c r="B355" s="5" t="str">
        <f t="shared" si="21"/>
        <v>E2-7-3_2.134</v>
      </c>
      <c r="C355" s="5" t="str">
        <f t="shared" si="22"/>
        <v>E2-7-3</v>
      </c>
      <c r="E355">
        <v>2</v>
      </c>
      <c r="F355">
        <v>2.1339999999999999</v>
      </c>
      <c r="G355">
        <v>5.3</v>
      </c>
      <c r="H355">
        <v>8.1</v>
      </c>
      <c r="I355">
        <v>1.01E-2</v>
      </c>
      <c r="J355">
        <v>0.17299999999999999</v>
      </c>
      <c r="K355">
        <v>0.91800000000000004</v>
      </c>
    </row>
    <row r="356" spans="1:13" x14ac:dyDescent="0.25">
      <c r="A356" s="5" t="str">
        <f t="shared" si="20"/>
        <v>E2-7-3_3</v>
      </c>
      <c r="B356" s="5" t="str">
        <f t="shared" si="21"/>
        <v>E2-7-3_2.455</v>
      </c>
      <c r="C356" s="5" t="str">
        <f t="shared" si="22"/>
        <v>E2-7-3</v>
      </c>
      <c r="E356">
        <v>3</v>
      </c>
      <c r="F356">
        <v>2.4550000000000001</v>
      </c>
      <c r="G356">
        <v>4.2</v>
      </c>
      <c r="H356">
        <v>4.2</v>
      </c>
      <c r="I356">
        <v>1.49E-2</v>
      </c>
      <c r="J356">
        <v>0.13800000000000001</v>
      </c>
      <c r="K356">
        <v>0.60099999999999998</v>
      </c>
    </row>
    <row r="357" spans="1:13" x14ac:dyDescent="0.25">
      <c r="A357" s="5" t="str">
        <f t="shared" si="20"/>
        <v>E2-7-3_4</v>
      </c>
      <c r="B357" s="5" t="str">
        <f t="shared" si="21"/>
        <v>E2-7-3_2.91</v>
      </c>
      <c r="C357" s="5" t="str">
        <f t="shared" si="22"/>
        <v>E2-7-3</v>
      </c>
      <c r="E357">
        <v>4</v>
      </c>
      <c r="F357">
        <v>2.91</v>
      </c>
      <c r="G357">
        <v>2997.6</v>
      </c>
      <c r="H357">
        <v>2740.6</v>
      </c>
      <c r="I357">
        <v>1.6500000000000001E-2</v>
      </c>
      <c r="J357">
        <v>98.138999999999996</v>
      </c>
      <c r="K357">
        <v>1.855</v>
      </c>
    </row>
    <row r="358" spans="1:13" x14ac:dyDescent="0.25">
      <c r="A358" s="5" t="str">
        <f t="shared" si="20"/>
        <v>E2-7-3_5</v>
      </c>
      <c r="B358" s="5" t="str">
        <f t="shared" si="21"/>
        <v>E2-7-3_3.647</v>
      </c>
      <c r="C358" s="5" t="str">
        <f t="shared" si="22"/>
        <v>E2-7-3</v>
      </c>
      <c r="E358">
        <v>5</v>
      </c>
      <c r="F358">
        <v>3.6469999999999998</v>
      </c>
      <c r="G358">
        <v>24.6</v>
      </c>
      <c r="H358">
        <v>15.9</v>
      </c>
      <c r="I358">
        <v>2.41E-2</v>
      </c>
      <c r="J358">
        <v>0.80500000000000005</v>
      </c>
      <c r="K358">
        <v>0.85499999999999998</v>
      </c>
    </row>
    <row r="359" spans="1:13" x14ac:dyDescent="0.25">
      <c r="A359" s="5" t="str">
        <f t="shared" si="20"/>
        <v>E2-7-3_</v>
      </c>
      <c r="B359" s="5" t="str">
        <f t="shared" si="21"/>
        <v>E2-7-3_</v>
      </c>
      <c r="C359" s="5" t="str">
        <f t="shared" si="22"/>
        <v>E2-7-3</v>
      </c>
    </row>
    <row r="360" spans="1:13" x14ac:dyDescent="0.25">
      <c r="A360" s="5" t="str">
        <f t="shared" si="20"/>
        <v>E2-7-4_#</v>
      </c>
      <c r="B360" s="5" t="str">
        <f t="shared" si="21"/>
        <v>E2-7-4_Time</v>
      </c>
      <c r="C360" s="5" t="str">
        <f t="shared" si="22"/>
        <v>E2-7-4</v>
      </c>
      <c r="D360" s="1" t="s">
        <v>152</v>
      </c>
      <c r="E360" t="s">
        <v>31</v>
      </c>
      <c r="F360" t="s">
        <v>32</v>
      </c>
      <c r="G360" t="s">
        <v>16</v>
      </c>
      <c r="H360" t="s">
        <v>17</v>
      </c>
      <c r="I360" t="s">
        <v>33</v>
      </c>
      <c r="J360" t="s">
        <v>34</v>
      </c>
      <c r="K360" t="s">
        <v>35</v>
      </c>
      <c r="M360" s="57">
        <v>0.4861111111111111</v>
      </c>
    </row>
    <row r="361" spans="1:13" x14ac:dyDescent="0.25">
      <c r="A361" s="5" t="str">
        <f t="shared" si="20"/>
        <v>E2-7-4_1</v>
      </c>
      <c r="B361" s="5" t="str">
        <f t="shared" si="21"/>
        <v>E2-7-4_2.079</v>
      </c>
      <c r="C361" s="5" t="str">
        <f t="shared" si="22"/>
        <v>E2-7-4</v>
      </c>
      <c r="E361">
        <v>1</v>
      </c>
      <c r="F361">
        <v>2.0790000000000002</v>
      </c>
      <c r="G361">
        <v>24.8</v>
      </c>
      <c r="H361">
        <v>38.4</v>
      </c>
      <c r="I361">
        <v>1.03E-2</v>
      </c>
      <c r="J361">
        <v>0.74099999999999999</v>
      </c>
      <c r="K361">
        <v>0.94399999999999995</v>
      </c>
    </row>
    <row r="362" spans="1:13" x14ac:dyDescent="0.25">
      <c r="A362" s="5" t="str">
        <f t="shared" si="20"/>
        <v>E2-7-4_2</v>
      </c>
      <c r="B362" s="5" t="str">
        <f t="shared" si="21"/>
        <v>E2-7-4_2.135</v>
      </c>
      <c r="C362" s="5" t="str">
        <f t="shared" si="22"/>
        <v>E2-7-4</v>
      </c>
      <c r="E362">
        <v>2</v>
      </c>
      <c r="F362">
        <v>2.1349999999999998</v>
      </c>
      <c r="G362">
        <v>5.8</v>
      </c>
      <c r="H362">
        <v>9.3000000000000007</v>
      </c>
      <c r="I362" s="29">
        <v>9.8245999999999993E-3</v>
      </c>
      <c r="J362">
        <v>0.17399999999999999</v>
      </c>
      <c r="K362">
        <v>0.89900000000000002</v>
      </c>
    </row>
    <row r="363" spans="1:13" x14ac:dyDescent="0.25">
      <c r="A363" s="5" t="str">
        <f t="shared" si="20"/>
        <v>E2-7-4_3</v>
      </c>
      <c r="B363" s="5" t="str">
        <f t="shared" si="21"/>
        <v>E2-7-4_2.455</v>
      </c>
      <c r="C363" s="5" t="str">
        <f t="shared" si="22"/>
        <v>E2-7-4</v>
      </c>
      <c r="E363">
        <v>3</v>
      </c>
      <c r="F363">
        <v>2.4550000000000001</v>
      </c>
      <c r="G363">
        <v>3.7</v>
      </c>
      <c r="H363">
        <v>4.7</v>
      </c>
      <c r="I363">
        <v>1.2200000000000001E-2</v>
      </c>
      <c r="J363">
        <v>0.112</v>
      </c>
      <c r="K363">
        <v>0.78100000000000003</v>
      </c>
    </row>
    <row r="364" spans="1:13" x14ac:dyDescent="0.25">
      <c r="A364" s="5" t="str">
        <f t="shared" si="20"/>
        <v>E2-7-4_4</v>
      </c>
      <c r="B364" s="5" t="str">
        <f t="shared" si="21"/>
        <v>E2-7-4_2.912</v>
      </c>
      <c r="C364" s="5" t="str">
        <f t="shared" si="22"/>
        <v>E2-7-4</v>
      </c>
      <c r="E364">
        <v>4</v>
      </c>
      <c r="F364">
        <v>2.9119999999999999</v>
      </c>
      <c r="G364">
        <v>3281.4</v>
      </c>
      <c r="H364">
        <v>2951.7</v>
      </c>
      <c r="I364">
        <v>1.7000000000000001E-2</v>
      </c>
      <c r="J364">
        <v>98.161000000000001</v>
      </c>
      <c r="K364">
        <v>1.895</v>
      </c>
    </row>
    <row r="365" spans="1:13" x14ac:dyDescent="0.25">
      <c r="A365" s="5" t="str">
        <f t="shared" ref="A365:A428" si="23">C365&amp;"_"&amp;E365</f>
        <v>E2-7-4_5</v>
      </c>
      <c r="B365" s="5" t="str">
        <f t="shared" ref="B365:B428" si="24">C365&amp;"_"&amp;F365</f>
        <v>E2-7-4_3.646</v>
      </c>
      <c r="C365" s="5" t="str">
        <f t="shared" ref="C365:C428" si="25">IF(D365="",C364,D365)</f>
        <v>E2-7-4</v>
      </c>
      <c r="E365">
        <v>5</v>
      </c>
      <c r="F365">
        <v>3.6459999999999999</v>
      </c>
      <c r="G365">
        <v>27.2</v>
      </c>
      <c r="H365">
        <v>17.7</v>
      </c>
      <c r="I365">
        <v>2.3900000000000001E-2</v>
      </c>
      <c r="J365">
        <v>0.81299999999999994</v>
      </c>
      <c r="K365">
        <v>0.82099999999999995</v>
      </c>
    </row>
    <row r="366" spans="1:13" x14ac:dyDescent="0.25">
      <c r="A366" s="5" t="str">
        <f t="shared" si="23"/>
        <v>E2-7-4_</v>
      </c>
      <c r="B366" s="5" t="str">
        <f t="shared" si="24"/>
        <v>E2-7-4_</v>
      </c>
      <c r="C366" s="5" t="str">
        <f t="shared" si="25"/>
        <v>E2-7-4</v>
      </c>
    </row>
    <row r="367" spans="1:13" x14ac:dyDescent="0.25">
      <c r="A367" s="5" t="str">
        <f t="shared" si="23"/>
        <v>E2-7-4_</v>
      </c>
      <c r="B367" s="5" t="str">
        <f t="shared" si="24"/>
        <v>E2-7-4_</v>
      </c>
      <c r="C367" s="5" t="str">
        <f t="shared" si="25"/>
        <v>E2-7-4</v>
      </c>
    </row>
    <row r="368" spans="1:13" x14ac:dyDescent="0.25">
      <c r="A368" s="5" t="str">
        <f t="shared" si="23"/>
        <v>E2-7-4_</v>
      </c>
      <c r="B368" s="5" t="str">
        <f t="shared" si="24"/>
        <v>E2-7-4_</v>
      </c>
      <c r="C368" s="5" t="str">
        <f t="shared" si="25"/>
        <v>E2-7-4</v>
      </c>
    </row>
    <row r="369" spans="1:3" x14ac:dyDescent="0.25">
      <c r="A369" s="5" t="str">
        <f t="shared" si="23"/>
        <v>E2-7-4_</v>
      </c>
      <c r="B369" s="5" t="str">
        <f t="shared" si="24"/>
        <v>E2-7-4_</v>
      </c>
      <c r="C369" s="5" t="str">
        <f t="shared" si="25"/>
        <v>E2-7-4</v>
      </c>
    </row>
    <row r="370" spans="1:3" x14ac:dyDescent="0.25">
      <c r="A370" s="5" t="str">
        <f t="shared" si="23"/>
        <v>E2-7-4_</v>
      </c>
      <c r="B370" s="5" t="str">
        <f t="shared" si="24"/>
        <v>E2-7-4_</v>
      </c>
      <c r="C370" s="5" t="str">
        <f t="shared" si="25"/>
        <v>E2-7-4</v>
      </c>
    </row>
    <row r="371" spans="1:3" x14ac:dyDescent="0.25">
      <c r="A371" s="5" t="str">
        <f t="shared" si="23"/>
        <v>E2-7-4_</v>
      </c>
      <c r="B371" s="5" t="str">
        <f t="shared" si="24"/>
        <v>E2-7-4_</v>
      </c>
      <c r="C371" s="5" t="str">
        <f t="shared" si="25"/>
        <v>E2-7-4</v>
      </c>
    </row>
    <row r="372" spans="1:3" x14ac:dyDescent="0.25">
      <c r="A372" s="5" t="str">
        <f t="shared" si="23"/>
        <v>E2-7-4_</v>
      </c>
      <c r="B372" s="5" t="str">
        <f t="shared" si="24"/>
        <v>E2-7-4_</v>
      </c>
      <c r="C372" s="5" t="str">
        <f t="shared" si="25"/>
        <v>E2-7-4</v>
      </c>
    </row>
    <row r="373" spans="1:3" x14ac:dyDescent="0.25">
      <c r="A373" s="5" t="str">
        <f t="shared" si="23"/>
        <v>E2-7-4_</v>
      </c>
      <c r="B373" s="5" t="str">
        <f t="shared" si="24"/>
        <v>E2-7-4_</v>
      </c>
      <c r="C373" s="5" t="str">
        <f t="shared" si="25"/>
        <v>E2-7-4</v>
      </c>
    </row>
    <row r="374" spans="1:3" x14ac:dyDescent="0.25">
      <c r="A374" s="5" t="str">
        <f t="shared" si="23"/>
        <v>E2-7-4_</v>
      </c>
      <c r="B374" s="5" t="str">
        <f t="shared" si="24"/>
        <v>E2-7-4_</v>
      </c>
      <c r="C374" s="5" t="str">
        <f t="shared" si="25"/>
        <v>E2-7-4</v>
      </c>
    </row>
    <row r="375" spans="1:3" x14ac:dyDescent="0.25">
      <c r="A375" s="5" t="str">
        <f t="shared" si="23"/>
        <v>E2-7-4_</v>
      </c>
      <c r="B375" s="5" t="str">
        <f t="shared" si="24"/>
        <v>E2-7-4_</v>
      </c>
      <c r="C375" s="5" t="str">
        <f t="shared" si="25"/>
        <v>E2-7-4</v>
      </c>
    </row>
    <row r="376" spans="1:3" x14ac:dyDescent="0.25">
      <c r="A376" s="5" t="str">
        <f t="shared" si="23"/>
        <v>E2-7-4_</v>
      </c>
      <c r="B376" s="5" t="str">
        <f t="shared" si="24"/>
        <v>E2-7-4_</v>
      </c>
      <c r="C376" s="5" t="str">
        <f t="shared" si="25"/>
        <v>E2-7-4</v>
      </c>
    </row>
    <row r="377" spans="1:3" x14ac:dyDescent="0.25">
      <c r="A377" s="5" t="str">
        <f t="shared" si="23"/>
        <v>E2-7-4_</v>
      </c>
      <c r="B377" s="5" t="str">
        <f t="shared" si="24"/>
        <v>E2-7-4_</v>
      </c>
      <c r="C377" s="5" t="str">
        <f t="shared" si="25"/>
        <v>E2-7-4</v>
      </c>
    </row>
    <row r="378" spans="1:3" x14ac:dyDescent="0.25">
      <c r="A378" s="5" t="str">
        <f t="shared" si="23"/>
        <v>E2-7-4_</v>
      </c>
      <c r="B378" s="5" t="str">
        <f t="shared" si="24"/>
        <v>E2-7-4_</v>
      </c>
      <c r="C378" s="5" t="str">
        <f t="shared" si="25"/>
        <v>E2-7-4</v>
      </c>
    </row>
    <row r="379" spans="1:3" x14ac:dyDescent="0.25">
      <c r="A379" s="5" t="str">
        <f t="shared" si="23"/>
        <v>E2-7-4_</v>
      </c>
      <c r="B379" s="5" t="str">
        <f t="shared" si="24"/>
        <v>E2-7-4_</v>
      </c>
      <c r="C379" s="5" t="str">
        <f t="shared" si="25"/>
        <v>E2-7-4</v>
      </c>
    </row>
    <row r="380" spans="1:3" x14ac:dyDescent="0.25">
      <c r="A380" s="5" t="str">
        <f t="shared" si="23"/>
        <v>E2-7-4_</v>
      </c>
      <c r="B380" s="5" t="str">
        <f t="shared" si="24"/>
        <v>E2-7-4_</v>
      </c>
      <c r="C380" s="5" t="str">
        <f t="shared" si="25"/>
        <v>E2-7-4</v>
      </c>
    </row>
    <row r="381" spans="1:3" x14ac:dyDescent="0.25">
      <c r="A381" s="5" t="str">
        <f t="shared" si="23"/>
        <v>E2-7-4_</v>
      </c>
      <c r="B381" s="5" t="str">
        <f t="shared" si="24"/>
        <v>E2-7-4_</v>
      </c>
      <c r="C381" s="5" t="str">
        <f t="shared" si="25"/>
        <v>E2-7-4</v>
      </c>
    </row>
    <row r="382" spans="1:3" x14ac:dyDescent="0.25">
      <c r="A382" s="5" t="str">
        <f t="shared" si="23"/>
        <v>E2-7-4_</v>
      </c>
      <c r="B382" s="5" t="str">
        <f t="shared" si="24"/>
        <v>E2-7-4_</v>
      </c>
      <c r="C382" s="5" t="str">
        <f t="shared" si="25"/>
        <v>E2-7-4</v>
      </c>
    </row>
    <row r="383" spans="1:3" x14ac:dyDescent="0.25">
      <c r="A383" s="5" t="str">
        <f t="shared" si="23"/>
        <v>E2-7-4_</v>
      </c>
      <c r="B383" s="5" t="str">
        <f t="shared" si="24"/>
        <v>E2-7-4_</v>
      </c>
      <c r="C383" s="5" t="str">
        <f t="shared" si="25"/>
        <v>E2-7-4</v>
      </c>
    </row>
    <row r="384" spans="1:3" x14ac:dyDescent="0.25">
      <c r="A384" s="5" t="str">
        <f t="shared" si="23"/>
        <v>E2-7-4_</v>
      </c>
      <c r="B384" s="5" t="str">
        <f t="shared" si="24"/>
        <v>E2-7-4_</v>
      </c>
      <c r="C384" s="5" t="str">
        <f t="shared" si="25"/>
        <v>E2-7-4</v>
      </c>
    </row>
    <row r="385" spans="1:3" x14ac:dyDescent="0.25">
      <c r="A385" s="5" t="str">
        <f t="shared" si="23"/>
        <v>E2-7-4_</v>
      </c>
      <c r="B385" s="5" t="str">
        <f t="shared" si="24"/>
        <v>E2-7-4_</v>
      </c>
      <c r="C385" s="5" t="str">
        <f t="shared" si="25"/>
        <v>E2-7-4</v>
      </c>
    </row>
    <row r="386" spans="1:3" x14ac:dyDescent="0.25">
      <c r="A386" s="5" t="str">
        <f t="shared" si="23"/>
        <v>E2-7-4_</v>
      </c>
      <c r="B386" s="5" t="str">
        <f t="shared" si="24"/>
        <v>E2-7-4_</v>
      </c>
      <c r="C386" s="5" t="str">
        <f t="shared" si="25"/>
        <v>E2-7-4</v>
      </c>
    </row>
    <row r="387" spans="1:3" x14ac:dyDescent="0.25">
      <c r="A387" s="5" t="str">
        <f t="shared" si="23"/>
        <v>E2-7-4_</v>
      </c>
      <c r="B387" s="5" t="str">
        <f t="shared" si="24"/>
        <v>E2-7-4_</v>
      </c>
      <c r="C387" s="5" t="str">
        <f t="shared" si="25"/>
        <v>E2-7-4</v>
      </c>
    </row>
    <row r="388" spans="1:3" x14ac:dyDescent="0.25">
      <c r="A388" s="5" t="str">
        <f t="shared" si="23"/>
        <v>E2-7-4_</v>
      </c>
      <c r="B388" s="5" t="str">
        <f t="shared" si="24"/>
        <v>E2-7-4_</v>
      </c>
      <c r="C388" s="5" t="str">
        <f t="shared" si="25"/>
        <v>E2-7-4</v>
      </c>
    </row>
    <row r="389" spans="1:3" x14ac:dyDescent="0.25">
      <c r="A389" s="5" t="str">
        <f t="shared" si="23"/>
        <v>E2-7-4_</v>
      </c>
      <c r="B389" s="5" t="str">
        <f t="shared" si="24"/>
        <v>E2-7-4_</v>
      </c>
      <c r="C389" s="5" t="str">
        <f t="shared" si="25"/>
        <v>E2-7-4</v>
      </c>
    </row>
    <row r="390" spans="1:3" x14ac:dyDescent="0.25">
      <c r="A390" s="5" t="str">
        <f t="shared" si="23"/>
        <v>E2-7-4_</v>
      </c>
      <c r="B390" s="5" t="str">
        <f t="shared" si="24"/>
        <v>E2-7-4_</v>
      </c>
      <c r="C390" s="5" t="str">
        <f t="shared" si="25"/>
        <v>E2-7-4</v>
      </c>
    </row>
    <row r="391" spans="1:3" x14ac:dyDescent="0.25">
      <c r="A391" s="5" t="str">
        <f t="shared" si="23"/>
        <v>E2-7-4_</v>
      </c>
      <c r="B391" s="5" t="str">
        <f t="shared" si="24"/>
        <v>E2-7-4_</v>
      </c>
      <c r="C391" s="5" t="str">
        <f t="shared" si="25"/>
        <v>E2-7-4</v>
      </c>
    </row>
    <row r="392" spans="1:3" x14ac:dyDescent="0.25">
      <c r="A392" s="5" t="str">
        <f t="shared" si="23"/>
        <v>E2-7-4_</v>
      </c>
      <c r="B392" s="5" t="str">
        <f t="shared" si="24"/>
        <v>E2-7-4_</v>
      </c>
      <c r="C392" s="5" t="str">
        <f t="shared" si="25"/>
        <v>E2-7-4</v>
      </c>
    </row>
    <row r="393" spans="1:3" x14ac:dyDescent="0.25">
      <c r="A393" s="5" t="str">
        <f t="shared" si="23"/>
        <v>E2-7-4_</v>
      </c>
      <c r="B393" s="5" t="str">
        <f t="shared" si="24"/>
        <v>E2-7-4_</v>
      </c>
      <c r="C393" s="5" t="str">
        <f t="shared" si="25"/>
        <v>E2-7-4</v>
      </c>
    </row>
    <row r="394" spans="1:3" x14ac:dyDescent="0.25">
      <c r="A394" s="5" t="str">
        <f t="shared" si="23"/>
        <v>E2-7-4_</v>
      </c>
      <c r="B394" s="5" t="str">
        <f t="shared" si="24"/>
        <v>E2-7-4_</v>
      </c>
      <c r="C394" s="5" t="str">
        <f t="shared" si="25"/>
        <v>E2-7-4</v>
      </c>
    </row>
    <row r="395" spans="1:3" x14ac:dyDescent="0.25">
      <c r="A395" s="5" t="str">
        <f t="shared" si="23"/>
        <v>E2-7-4_</v>
      </c>
      <c r="B395" s="5" t="str">
        <f t="shared" si="24"/>
        <v>E2-7-4_</v>
      </c>
      <c r="C395" s="5" t="str">
        <f t="shared" si="25"/>
        <v>E2-7-4</v>
      </c>
    </row>
    <row r="396" spans="1:3" x14ac:dyDescent="0.25">
      <c r="A396" s="5" t="str">
        <f t="shared" si="23"/>
        <v>E2-7-4_</v>
      </c>
      <c r="B396" s="5" t="str">
        <f t="shared" si="24"/>
        <v>E2-7-4_</v>
      </c>
      <c r="C396" s="5" t="str">
        <f t="shared" si="25"/>
        <v>E2-7-4</v>
      </c>
    </row>
    <row r="397" spans="1:3" x14ac:dyDescent="0.25">
      <c r="A397" s="5" t="str">
        <f t="shared" si="23"/>
        <v>E2-7-4_</v>
      </c>
      <c r="B397" s="5" t="str">
        <f t="shared" si="24"/>
        <v>E2-7-4_</v>
      </c>
      <c r="C397" s="5" t="str">
        <f t="shared" si="25"/>
        <v>E2-7-4</v>
      </c>
    </row>
    <row r="398" spans="1:3" x14ac:dyDescent="0.25">
      <c r="A398" s="5" t="str">
        <f t="shared" si="23"/>
        <v>E2-7-4_</v>
      </c>
      <c r="B398" s="5" t="str">
        <f t="shared" si="24"/>
        <v>E2-7-4_</v>
      </c>
      <c r="C398" s="5" t="str">
        <f t="shared" si="25"/>
        <v>E2-7-4</v>
      </c>
    </row>
    <row r="399" spans="1:3" x14ac:dyDescent="0.25">
      <c r="A399" s="5" t="str">
        <f t="shared" si="23"/>
        <v>E2-7-4_</v>
      </c>
      <c r="B399" s="5" t="str">
        <f t="shared" si="24"/>
        <v>E2-7-4_</v>
      </c>
      <c r="C399" s="5" t="str">
        <f t="shared" si="25"/>
        <v>E2-7-4</v>
      </c>
    </row>
    <row r="400" spans="1:3" x14ac:dyDescent="0.25">
      <c r="A400" s="5" t="str">
        <f t="shared" si="23"/>
        <v>E2-7-4_</v>
      </c>
      <c r="B400" s="5" t="str">
        <f t="shared" si="24"/>
        <v>E2-7-4_</v>
      </c>
      <c r="C400" s="5" t="str">
        <f t="shared" si="25"/>
        <v>E2-7-4</v>
      </c>
    </row>
    <row r="401" spans="1:3" x14ac:dyDescent="0.25">
      <c r="A401" s="5" t="str">
        <f t="shared" si="23"/>
        <v>E2-7-4_</v>
      </c>
      <c r="B401" s="5" t="str">
        <f t="shared" si="24"/>
        <v>E2-7-4_</v>
      </c>
      <c r="C401" s="5" t="str">
        <f t="shared" si="25"/>
        <v>E2-7-4</v>
      </c>
    </row>
    <row r="402" spans="1:3" x14ac:dyDescent="0.25">
      <c r="A402" s="5" t="str">
        <f t="shared" si="23"/>
        <v>E2-7-4_</v>
      </c>
      <c r="B402" s="5" t="str">
        <f t="shared" si="24"/>
        <v>E2-7-4_</v>
      </c>
      <c r="C402" s="5" t="str">
        <f t="shared" si="25"/>
        <v>E2-7-4</v>
      </c>
    </row>
    <row r="403" spans="1:3" x14ac:dyDescent="0.25">
      <c r="A403" s="5" t="str">
        <f t="shared" si="23"/>
        <v>E2-7-4_</v>
      </c>
      <c r="B403" s="5" t="str">
        <f t="shared" si="24"/>
        <v>E2-7-4_</v>
      </c>
      <c r="C403" s="5" t="str">
        <f t="shared" si="25"/>
        <v>E2-7-4</v>
      </c>
    </row>
    <row r="404" spans="1:3" x14ac:dyDescent="0.25">
      <c r="A404" s="5" t="str">
        <f t="shared" si="23"/>
        <v>E2-7-4_</v>
      </c>
      <c r="B404" s="5" t="str">
        <f t="shared" si="24"/>
        <v>E2-7-4_</v>
      </c>
      <c r="C404" s="5" t="str">
        <f t="shared" si="25"/>
        <v>E2-7-4</v>
      </c>
    </row>
    <row r="405" spans="1:3" x14ac:dyDescent="0.25">
      <c r="A405" s="5" t="str">
        <f t="shared" si="23"/>
        <v>E2-7-4_</v>
      </c>
      <c r="B405" s="5" t="str">
        <f t="shared" si="24"/>
        <v>E2-7-4_</v>
      </c>
      <c r="C405" s="5" t="str">
        <f t="shared" si="25"/>
        <v>E2-7-4</v>
      </c>
    </row>
    <row r="406" spans="1:3" x14ac:dyDescent="0.25">
      <c r="A406" s="5" t="str">
        <f t="shared" si="23"/>
        <v>E2-7-4_</v>
      </c>
      <c r="B406" s="5" t="str">
        <f t="shared" si="24"/>
        <v>E2-7-4_</v>
      </c>
      <c r="C406" s="5" t="str">
        <f t="shared" si="25"/>
        <v>E2-7-4</v>
      </c>
    </row>
    <row r="407" spans="1:3" x14ac:dyDescent="0.25">
      <c r="A407" s="5" t="str">
        <f t="shared" si="23"/>
        <v>E2-7-4_</v>
      </c>
      <c r="B407" s="5" t="str">
        <f t="shared" si="24"/>
        <v>E2-7-4_</v>
      </c>
      <c r="C407" s="5" t="str">
        <f t="shared" si="25"/>
        <v>E2-7-4</v>
      </c>
    </row>
    <row r="408" spans="1:3" x14ac:dyDescent="0.25">
      <c r="A408" s="5" t="str">
        <f t="shared" si="23"/>
        <v>E2-7-4_</v>
      </c>
      <c r="B408" s="5" t="str">
        <f t="shared" si="24"/>
        <v>E2-7-4_</v>
      </c>
      <c r="C408" s="5" t="str">
        <f t="shared" si="25"/>
        <v>E2-7-4</v>
      </c>
    </row>
    <row r="409" spans="1:3" x14ac:dyDescent="0.25">
      <c r="A409" s="5" t="str">
        <f t="shared" si="23"/>
        <v>E2-7-4_</v>
      </c>
      <c r="B409" s="5" t="str">
        <f t="shared" si="24"/>
        <v>E2-7-4_</v>
      </c>
      <c r="C409" s="5" t="str">
        <f t="shared" si="25"/>
        <v>E2-7-4</v>
      </c>
    </row>
    <row r="410" spans="1:3" x14ac:dyDescent="0.25">
      <c r="A410" s="5" t="str">
        <f t="shared" si="23"/>
        <v>E2-7-4_</v>
      </c>
      <c r="B410" s="5" t="str">
        <f t="shared" si="24"/>
        <v>E2-7-4_</v>
      </c>
      <c r="C410" s="5" t="str">
        <f t="shared" si="25"/>
        <v>E2-7-4</v>
      </c>
    </row>
    <row r="411" spans="1:3" x14ac:dyDescent="0.25">
      <c r="A411" s="5" t="str">
        <f t="shared" si="23"/>
        <v>E2-7-4_</v>
      </c>
      <c r="B411" s="5" t="str">
        <f t="shared" si="24"/>
        <v>E2-7-4_</v>
      </c>
      <c r="C411" s="5" t="str">
        <f t="shared" si="25"/>
        <v>E2-7-4</v>
      </c>
    </row>
    <row r="412" spans="1:3" x14ac:dyDescent="0.25">
      <c r="A412" s="5" t="str">
        <f t="shared" si="23"/>
        <v>E2-7-4_</v>
      </c>
      <c r="B412" s="5" t="str">
        <f t="shared" si="24"/>
        <v>E2-7-4_</v>
      </c>
      <c r="C412" s="5" t="str">
        <f t="shared" si="25"/>
        <v>E2-7-4</v>
      </c>
    </row>
    <row r="413" spans="1:3" x14ac:dyDescent="0.25">
      <c r="A413" s="5" t="str">
        <f t="shared" si="23"/>
        <v>E2-7-4_</v>
      </c>
      <c r="B413" s="5" t="str">
        <f t="shared" si="24"/>
        <v>E2-7-4_</v>
      </c>
      <c r="C413" s="5" t="str">
        <f t="shared" si="25"/>
        <v>E2-7-4</v>
      </c>
    </row>
    <row r="414" spans="1:3" x14ac:dyDescent="0.25">
      <c r="A414" s="5" t="str">
        <f t="shared" si="23"/>
        <v>E2-7-4_</v>
      </c>
      <c r="B414" s="5" t="str">
        <f t="shared" si="24"/>
        <v>E2-7-4_</v>
      </c>
      <c r="C414" s="5" t="str">
        <f t="shared" si="25"/>
        <v>E2-7-4</v>
      </c>
    </row>
    <row r="415" spans="1:3" x14ac:dyDescent="0.25">
      <c r="A415" s="5" t="str">
        <f t="shared" si="23"/>
        <v>E2-7-4_</v>
      </c>
      <c r="B415" s="5" t="str">
        <f t="shared" si="24"/>
        <v>E2-7-4_</v>
      </c>
      <c r="C415" s="5" t="str">
        <f t="shared" si="25"/>
        <v>E2-7-4</v>
      </c>
    </row>
    <row r="416" spans="1:3" x14ac:dyDescent="0.25">
      <c r="A416" s="5" t="str">
        <f t="shared" si="23"/>
        <v>E2-7-4_</v>
      </c>
      <c r="B416" s="5" t="str">
        <f t="shared" si="24"/>
        <v>E2-7-4_</v>
      </c>
      <c r="C416" s="5" t="str">
        <f t="shared" si="25"/>
        <v>E2-7-4</v>
      </c>
    </row>
    <row r="417" spans="1:3" x14ac:dyDescent="0.25">
      <c r="A417" s="5" t="str">
        <f t="shared" si="23"/>
        <v>E2-7-4_</v>
      </c>
      <c r="B417" s="5" t="str">
        <f t="shared" si="24"/>
        <v>E2-7-4_</v>
      </c>
      <c r="C417" s="5" t="str">
        <f t="shared" si="25"/>
        <v>E2-7-4</v>
      </c>
    </row>
    <row r="418" spans="1:3" x14ac:dyDescent="0.25">
      <c r="A418" s="5" t="str">
        <f t="shared" si="23"/>
        <v>E2-7-4_</v>
      </c>
      <c r="B418" s="5" t="str">
        <f t="shared" si="24"/>
        <v>E2-7-4_</v>
      </c>
      <c r="C418" s="5" t="str">
        <f t="shared" si="25"/>
        <v>E2-7-4</v>
      </c>
    </row>
    <row r="419" spans="1:3" x14ac:dyDescent="0.25">
      <c r="A419" s="5" t="str">
        <f t="shared" si="23"/>
        <v>E2-7-4_</v>
      </c>
      <c r="B419" s="5" t="str">
        <f t="shared" si="24"/>
        <v>E2-7-4_</v>
      </c>
      <c r="C419" s="5" t="str">
        <f t="shared" si="25"/>
        <v>E2-7-4</v>
      </c>
    </row>
    <row r="420" spans="1:3" x14ac:dyDescent="0.25">
      <c r="A420" s="5" t="str">
        <f t="shared" si="23"/>
        <v>E2-7-4_</v>
      </c>
      <c r="B420" s="5" t="str">
        <f t="shared" si="24"/>
        <v>E2-7-4_</v>
      </c>
      <c r="C420" s="5" t="str">
        <f t="shared" si="25"/>
        <v>E2-7-4</v>
      </c>
    </row>
    <row r="421" spans="1:3" x14ac:dyDescent="0.25">
      <c r="A421" s="5" t="str">
        <f t="shared" si="23"/>
        <v>E2-7-4_</v>
      </c>
      <c r="B421" s="5" t="str">
        <f t="shared" si="24"/>
        <v>E2-7-4_</v>
      </c>
      <c r="C421" s="5" t="str">
        <f t="shared" si="25"/>
        <v>E2-7-4</v>
      </c>
    </row>
    <row r="422" spans="1:3" x14ac:dyDescent="0.25">
      <c r="A422" s="5" t="str">
        <f t="shared" si="23"/>
        <v>E2-7-4_</v>
      </c>
      <c r="B422" s="5" t="str">
        <f t="shared" si="24"/>
        <v>E2-7-4_</v>
      </c>
      <c r="C422" s="5" t="str">
        <f t="shared" si="25"/>
        <v>E2-7-4</v>
      </c>
    </row>
    <row r="423" spans="1:3" x14ac:dyDescent="0.25">
      <c r="A423" s="5" t="str">
        <f t="shared" si="23"/>
        <v>E2-7-4_</v>
      </c>
      <c r="B423" s="5" t="str">
        <f t="shared" si="24"/>
        <v>E2-7-4_</v>
      </c>
      <c r="C423" s="5" t="str">
        <f t="shared" si="25"/>
        <v>E2-7-4</v>
      </c>
    </row>
    <row r="424" spans="1:3" x14ac:dyDescent="0.25">
      <c r="A424" s="5" t="str">
        <f t="shared" si="23"/>
        <v>E2-7-4_</v>
      </c>
      <c r="B424" s="5" t="str">
        <f t="shared" si="24"/>
        <v>E2-7-4_</v>
      </c>
      <c r="C424" s="5" t="str">
        <f t="shared" si="25"/>
        <v>E2-7-4</v>
      </c>
    </row>
    <row r="425" spans="1:3" x14ac:dyDescent="0.25">
      <c r="A425" s="5" t="str">
        <f t="shared" si="23"/>
        <v>E2-7-4_</v>
      </c>
      <c r="B425" s="5" t="str">
        <f t="shared" si="24"/>
        <v>E2-7-4_</v>
      </c>
      <c r="C425" s="5" t="str">
        <f t="shared" si="25"/>
        <v>E2-7-4</v>
      </c>
    </row>
    <row r="426" spans="1:3" x14ac:dyDescent="0.25">
      <c r="A426" s="5" t="str">
        <f t="shared" si="23"/>
        <v>E2-7-4_</v>
      </c>
      <c r="B426" s="5" t="str">
        <f t="shared" si="24"/>
        <v>E2-7-4_</v>
      </c>
      <c r="C426" s="5" t="str">
        <f t="shared" si="25"/>
        <v>E2-7-4</v>
      </c>
    </row>
    <row r="427" spans="1:3" x14ac:dyDescent="0.25">
      <c r="A427" s="5" t="str">
        <f t="shared" si="23"/>
        <v>E2-7-4_</v>
      </c>
      <c r="B427" s="5" t="str">
        <f t="shared" si="24"/>
        <v>E2-7-4_</v>
      </c>
      <c r="C427" s="5" t="str">
        <f t="shared" si="25"/>
        <v>E2-7-4</v>
      </c>
    </row>
    <row r="428" spans="1:3" x14ac:dyDescent="0.25">
      <c r="A428" s="5" t="str">
        <f t="shared" si="23"/>
        <v>E2-7-4_</v>
      </c>
      <c r="B428" s="5" t="str">
        <f t="shared" si="24"/>
        <v>E2-7-4_</v>
      </c>
      <c r="C428" s="5" t="str">
        <f t="shared" si="25"/>
        <v>E2-7-4</v>
      </c>
    </row>
    <row r="429" spans="1:3" x14ac:dyDescent="0.25">
      <c r="A429" s="5" t="str">
        <f t="shared" ref="A429:A492" si="26">C429&amp;"_"&amp;E429</f>
        <v>E2-7-4_</v>
      </c>
      <c r="B429" s="5" t="str">
        <f t="shared" ref="B429:B492" si="27">C429&amp;"_"&amp;F429</f>
        <v>E2-7-4_</v>
      </c>
      <c r="C429" s="5" t="str">
        <f t="shared" ref="C429:C492" si="28">IF(D429="",C428,D429)</f>
        <v>E2-7-4</v>
      </c>
    </row>
    <row r="430" spans="1:3" x14ac:dyDescent="0.25">
      <c r="A430" s="5" t="str">
        <f t="shared" si="26"/>
        <v>E2-7-4_</v>
      </c>
      <c r="B430" s="5" t="str">
        <f t="shared" si="27"/>
        <v>E2-7-4_</v>
      </c>
      <c r="C430" s="5" t="str">
        <f t="shared" si="28"/>
        <v>E2-7-4</v>
      </c>
    </row>
    <row r="431" spans="1:3" x14ac:dyDescent="0.25">
      <c r="A431" s="5" t="str">
        <f t="shared" si="26"/>
        <v>E2-7-4_</v>
      </c>
      <c r="B431" s="5" t="str">
        <f t="shared" si="27"/>
        <v>E2-7-4_</v>
      </c>
      <c r="C431" s="5" t="str">
        <f t="shared" si="28"/>
        <v>E2-7-4</v>
      </c>
    </row>
    <row r="432" spans="1:3" x14ac:dyDescent="0.25">
      <c r="A432" s="5" t="str">
        <f t="shared" si="26"/>
        <v>E2-7-4_</v>
      </c>
      <c r="B432" s="5" t="str">
        <f t="shared" si="27"/>
        <v>E2-7-4_</v>
      </c>
      <c r="C432" s="5" t="str">
        <f t="shared" si="28"/>
        <v>E2-7-4</v>
      </c>
    </row>
    <row r="433" spans="1:3" x14ac:dyDescent="0.25">
      <c r="A433" s="5" t="str">
        <f t="shared" si="26"/>
        <v>E2-7-4_</v>
      </c>
      <c r="B433" s="5" t="str">
        <f t="shared" si="27"/>
        <v>E2-7-4_</v>
      </c>
      <c r="C433" s="5" t="str">
        <f t="shared" si="28"/>
        <v>E2-7-4</v>
      </c>
    </row>
    <row r="434" spans="1:3" x14ac:dyDescent="0.25">
      <c r="A434" s="5" t="str">
        <f t="shared" si="26"/>
        <v>E2-7-4_</v>
      </c>
      <c r="B434" s="5" t="str">
        <f t="shared" si="27"/>
        <v>E2-7-4_</v>
      </c>
      <c r="C434" s="5" t="str">
        <f t="shared" si="28"/>
        <v>E2-7-4</v>
      </c>
    </row>
    <row r="435" spans="1:3" x14ac:dyDescent="0.25">
      <c r="A435" s="5" t="str">
        <f t="shared" si="26"/>
        <v>E2-7-4_</v>
      </c>
      <c r="B435" s="5" t="str">
        <f t="shared" si="27"/>
        <v>E2-7-4_</v>
      </c>
      <c r="C435" s="5" t="str">
        <f t="shared" si="28"/>
        <v>E2-7-4</v>
      </c>
    </row>
    <row r="436" spans="1:3" x14ac:dyDescent="0.25">
      <c r="A436" s="5" t="str">
        <f t="shared" si="26"/>
        <v>E2-7-4_</v>
      </c>
      <c r="B436" s="5" t="str">
        <f t="shared" si="27"/>
        <v>E2-7-4_</v>
      </c>
      <c r="C436" s="5" t="str">
        <f t="shared" si="28"/>
        <v>E2-7-4</v>
      </c>
    </row>
    <row r="437" spans="1:3" x14ac:dyDescent="0.25">
      <c r="A437" s="5" t="str">
        <f t="shared" si="26"/>
        <v>E2-7-4_</v>
      </c>
      <c r="B437" s="5" t="str">
        <f t="shared" si="27"/>
        <v>E2-7-4_</v>
      </c>
      <c r="C437" s="5" t="str">
        <f t="shared" si="28"/>
        <v>E2-7-4</v>
      </c>
    </row>
    <row r="438" spans="1:3" x14ac:dyDescent="0.25">
      <c r="A438" s="5" t="str">
        <f t="shared" si="26"/>
        <v>E2-7-4_</v>
      </c>
      <c r="B438" s="5" t="str">
        <f t="shared" si="27"/>
        <v>E2-7-4_</v>
      </c>
      <c r="C438" s="5" t="str">
        <f t="shared" si="28"/>
        <v>E2-7-4</v>
      </c>
    </row>
    <row r="439" spans="1:3" x14ac:dyDescent="0.25">
      <c r="A439" s="5" t="str">
        <f t="shared" si="26"/>
        <v>E2-7-4_</v>
      </c>
      <c r="B439" s="5" t="str">
        <f t="shared" si="27"/>
        <v>E2-7-4_</v>
      </c>
      <c r="C439" s="5" t="str">
        <f t="shared" si="28"/>
        <v>E2-7-4</v>
      </c>
    </row>
    <row r="440" spans="1:3" x14ac:dyDescent="0.25">
      <c r="A440" s="5" t="str">
        <f t="shared" si="26"/>
        <v>E2-7-4_</v>
      </c>
      <c r="B440" s="5" t="str">
        <f t="shared" si="27"/>
        <v>E2-7-4_</v>
      </c>
      <c r="C440" s="5" t="str">
        <f t="shared" si="28"/>
        <v>E2-7-4</v>
      </c>
    </row>
    <row r="441" spans="1:3" x14ac:dyDescent="0.25">
      <c r="A441" s="5" t="str">
        <f t="shared" si="26"/>
        <v>E2-7-4_</v>
      </c>
      <c r="B441" s="5" t="str">
        <f t="shared" si="27"/>
        <v>E2-7-4_</v>
      </c>
      <c r="C441" s="5" t="str">
        <f t="shared" si="28"/>
        <v>E2-7-4</v>
      </c>
    </row>
    <row r="442" spans="1:3" x14ac:dyDescent="0.25">
      <c r="A442" s="5" t="str">
        <f t="shared" si="26"/>
        <v>E2-7-4_</v>
      </c>
      <c r="B442" s="5" t="str">
        <f t="shared" si="27"/>
        <v>E2-7-4_</v>
      </c>
      <c r="C442" s="5" t="str">
        <f t="shared" si="28"/>
        <v>E2-7-4</v>
      </c>
    </row>
    <row r="443" spans="1:3" x14ac:dyDescent="0.25">
      <c r="A443" s="5" t="str">
        <f t="shared" si="26"/>
        <v>E2-7-4_</v>
      </c>
      <c r="B443" s="5" t="str">
        <f t="shared" si="27"/>
        <v>E2-7-4_</v>
      </c>
      <c r="C443" s="5" t="str">
        <f t="shared" si="28"/>
        <v>E2-7-4</v>
      </c>
    </row>
    <row r="444" spans="1:3" x14ac:dyDescent="0.25">
      <c r="A444" s="5" t="str">
        <f t="shared" si="26"/>
        <v>E2-7-4_</v>
      </c>
      <c r="B444" s="5" t="str">
        <f t="shared" si="27"/>
        <v>E2-7-4_</v>
      </c>
      <c r="C444" s="5" t="str">
        <f t="shared" si="28"/>
        <v>E2-7-4</v>
      </c>
    </row>
    <row r="445" spans="1:3" x14ac:dyDescent="0.25">
      <c r="A445" s="5" t="str">
        <f t="shared" si="26"/>
        <v>E2-7-4_</v>
      </c>
      <c r="B445" s="5" t="str">
        <f t="shared" si="27"/>
        <v>E2-7-4_</v>
      </c>
      <c r="C445" s="5" t="str">
        <f t="shared" si="28"/>
        <v>E2-7-4</v>
      </c>
    </row>
    <row r="446" spans="1:3" x14ac:dyDescent="0.25">
      <c r="A446" s="5" t="str">
        <f t="shared" si="26"/>
        <v>E2-7-4_</v>
      </c>
      <c r="B446" s="5" t="str">
        <f t="shared" si="27"/>
        <v>E2-7-4_</v>
      </c>
      <c r="C446" s="5" t="str">
        <f t="shared" si="28"/>
        <v>E2-7-4</v>
      </c>
    </row>
    <row r="447" spans="1:3" x14ac:dyDescent="0.25">
      <c r="A447" s="5" t="str">
        <f t="shared" si="26"/>
        <v>E2-7-4_</v>
      </c>
      <c r="B447" s="5" t="str">
        <f t="shared" si="27"/>
        <v>E2-7-4_</v>
      </c>
      <c r="C447" s="5" t="str">
        <f t="shared" si="28"/>
        <v>E2-7-4</v>
      </c>
    </row>
    <row r="448" spans="1:3" x14ac:dyDescent="0.25">
      <c r="A448" s="5" t="str">
        <f t="shared" si="26"/>
        <v>E2-7-4_</v>
      </c>
      <c r="B448" s="5" t="str">
        <f t="shared" si="27"/>
        <v>E2-7-4_</v>
      </c>
      <c r="C448" s="5" t="str">
        <f t="shared" si="28"/>
        <v>E2-7-4</v>
      </c>
    </row>
    <row r="449" spans="1:3" x14ac:dyDescent="0.25">
      <c r="A449" s="5" t="str">
        <f t="shared" si="26"/>
        <v>E2-7-4_</v>
      </c>
      <c r="B449" s="5" t="str">
        <f t="shared" si="27"/>
        <v>E2-7-4_</v>
      </c>
      <c r="C449" s="5" t="str">
        <f t="shared" si="28"/>
        <v>E2-7-4</v>
      </c>
    </row>
    <row r="450" spans="1:3" x14ac:dyDescent="0.25">
      <c r="A450" s="5" t="str">
        <f t="shared" si="26"/>
        <v>E2-7-4_</v>
      </c>
      <c r="B450" s="5" t="str">
        <f t="shared" si="27"/>
        <v>E2-7-4_</v>
      </c>
      <c r="C450" s="5" t="str">
        <f t="shared" si="28"/>
        <v>E2-7-4</v>
      </c>
    </row>
    <row r="451" spans="1:3" x14ac:dyDescent="0.25">
      <c r="A451" s="5" t="str">
        <f t="shared" si="26"/>
        <v>E2-7-4_</v>
      </c>
      <c r="B451" s="5" t="str">
        <f t="shared" si="27"/>
        <v>E2-7-4_</v>
      </c>
      <c r="C451" s="5" t="str">
        <f t="shared" si="28"/>
        <v>E2-7-4</v>
      </c>
    </row>
    <row r="452" spans="1:3" x14ac:dyDescent="0.25">
      <c r="A452" s="5" t="str">
        <f t="shared" si="26"/>
        <v>E2-7-4_</v>
      </c>
      <c r="B452" s="5" t="str">
        <f t="shared" si="27"/>
        <v>E2-7-4_</v>
      </c>
      <c r="C452" s="5" t="str">
        <f t="shared" si="28"/>
        <v>E2-7-4</v>
      </c>
    </row>
    <row r="453" spans="1:3" x14ac:dyDescent="0.25">
      <c r="A453" s="5" t="str">
        <f t="shared" si="26"/>
        <v>E2-7-4_</v>
      </c>
      <c r="B453" s="5" t="str">
        <f t="shared" si="27"/>
        <v>E2-7-4_</v>
      </c>
      <c r="C453" s="5" t="str">
        <f t="shared" si="28"/>
        <v>E2-7-4</v>
      </c>
    </row>
    <row r="454" spans="1:3" x14ac:dyDescent="0.25">
      <c r="A454" s="5" t="str">
        <f t="shared" si="26"/>
        <v>E2-7-4_</v>
      </c>
      <c r="B454" s="5" t="str">
        <f t="shared" si="27"/>
        <v>E2-7-4_</v>
      </c>
      <c r="C454" s="5" t="str">
        <f t="shared" si="28"/>
        <v>E2-7-4</v>
      </c>
    </row>
    <row r="455" spans="1:3" x14ac:dyDescent="0.25">
      <c r="A455" s="5" t="str">
        <f t="shared" si="26"/>
        <v>E2-7-4_</v>
      </c>
      <c r="B455" s="5" t="str">
        <f t="shared" si="27"/>
        <v>E2-7-4_</v>
      </c>
      <c r="C455" s="5" t="str">
        <f t="shared" si="28"/>
        <v>E2-7-4</v>
      </c>
    </row>
    <row r="456" spans="1:3" x14ac:dyDescent="0.25">
      <c r="A456" s="5" t="str">
        <f t="shared" si="26"/>
        <v>E2-7-4_</v>
      </c>
      <c r="B456" s="5" t="str">
        <f t="shared" si="27"/>
        <v>E2-7-4_</v>
      </c>
      <c r="C456" s="5" t="str">
        <f t="shared" si="28"/>
        <v>E2-7-4</v>
      </c>
    </row>
    <row r="457" spans="1:3" x14ac:dyDescent="0.25">
      <c r="A457" s="5" t="str">
        <f t="shared" si="26"/>
        <v>E2-7-4_</v>
      </c>
      <c r="B457" s="5" t="str">
        <f t="shared" si="27"/>
        <v>E2-7-4_</v>
      </c>
      <c r="C457" s="5" t="str">
        <f t="shared" si="28"/>
        <v>E2-7-4</v>
      </c>
    </row>
    <row r="458" spans="1:3" x14ac:dyDescent="0.25">
      <c r="A458" s="5" t="str">
        <f t="shared" si="26"/>
        <v>E2-7-4_</v>
      </c>
      <c r="B458" s="5" t="str">
        <f t="shared" si="27"/>
        <v>E2-7-4_</v>
      </c>
      <c r="C458" s="5" t="str">
        <f t="shared" si="28"/>
        <v>E2-7-4</v>
      </c>
    </row>
    <row r="459" spans="1:3" x14ac:dyDescent="0.25">
      <c r="A459" s="5" t="str">
        <f t="shared" si="26"/>
        <v>E2-7-4_</v>
      </c>
      <c r="B459" s="5" t="str">
        <f t="shared" si="27"/>
        <v>E2-7-4_</v>
      </c>
      <c r="C459" s="5" t="str">
        <f t="shared" si="28"/>
        <v>E2-7-4</v>
      </c>
    </row>
    <row r="460" spans="1:3" x14ac:dyDescent="0.25">
      <c r="A460" s="5" t="str">
        <f t="shared" si="26"/>
        <v>E2-7-4_</v>
      </c>
      <c r="B460" s="5" t="str">
        <f t="shared" si="27"/>
        <v>E2-7-4_</v>
      </c>
      <c r="C460" s="5" t="str">
        <f t="shared" si="28"/>
        <v>E2-7-4</v>
      </c>
    </row>
    <row r="461" spans="1:3" x14ac:dyDescent="0.25">
      <c r="A461" s="5" t="str">
        <f t="shared" si="26"/>
        <v>E2-7-4_</v>
      </c>
      <c r="B461" s="5" t="str">
        <f t="shared" si="27"/>
        <v>E2-7-4_</v>
      </c>
      <c r="C461" s="5" t="str">
        <f t="shared" si="28"/>
        <v>E2-7-4</v>
      </c>
    </row>
    <row r="462" spans="1:3" x14ac:dyDescent="0.25">
      <c r="A462" s="5" t="str">
        <f t="shared" si="26"/>
        <v>E2-7-4_</v>
      </c>
      <c r="B462" s="5" t="str">
        <f t="shared" si="27"/>
        <v>E2-7-4_</v>
      </c>
      <c r="C462" s="5" t="str">
        <f t="shared" si="28"/>
        <v>E2-7-4</v>
      </c>
    </row>
    <row r="463" spans="1:3" x14ac:dyDescent="0.25">
      <c r="A463" s="5" t="str">
        <f t="shared" si="26"/>
        <v>E2-7-4_</v>
      </c>
      <c r="B463" s="5" t="str">
        <f t="shared" si="27"/>
        <v>E2-7-4_</v>
      </c>
      <c r="C463" s="5" t="str">
        <f t="shared" si="28"/>
        <v>E2-7-4</v>
      </c>
    </row>
    <row r="464" spans="1:3" x14ac:dyDescent="0.25">
      <c r="A464" s="5" t="str">
        <f t="shared" si="26"/>
        <v>E2-7-4_</v>
      </c>
      <c r="B464" s="5" t="str">
        <f t="shared" si="27"/>
        <v>E2-7-4_</v>
      </c>
      <c r="C464" s="5" t="str">
        <f t="shared" si="28"/>
        <v>E2-7-4</v>
      </c>
    </row>
    <row r="465" spans="1:3" x14ac:dyDescent="0.25">
      <c r="A465" s="5" t="str">
        <f t="shared" si="26"/>
        <v>E2-7-4_</v>
      </c>
      <c r="B465" s="5" t="str">
        <f t="shared" si="27"/>
        <v>E2-7-4_</v>
      </c>
      <c r="C465" s="5" t="str">
        <f t="shared" si="28"/>
        <v>E2-7-4</v>
      </c>
    </row>
    <row r="466" spans="1:3" x14ac:dyDescent="0.25">
      <c r="A466" s="5" t="str">
        <f t="shared" si="26"/>
        <v>E2-7-4_</v>
      </c>
      <c r="B466" s="5" t="str">
        <f t="shared" si="27"/>
        <v>E2-7-4_</v>
      </c>
      <c r="C466" s="5" t="str">
        <f t="shared" si="28"/>
        <v>E2-7-4</v>
      </c>
    </row>
    <row r="467" spans="1:3" x14ac:dyDescent="0.25">
      <c r="A467" s="5" t="str">
        <f t="shared" si="26"/>
        <v>E2-7-4_</v>
      </c>
      <c r="B467" s="5" t="str">
        <f t="shared" si="27"/>
        <v>E2-7-4_</v>
      </c>
      <c r="C467" s="5" t="str">
        <f t="shared" si="28"/>
        <v>E2-7-4</v>
      </c>
    </row>
    <row r="468" spans="1:3" x14ac:dyDescent="0.25">
      <c r="A468" s="5" t="str">
        <f t="shared" si="26"/>
        <v>E2-7-4_</v>
      </c>
      <c r="B468" s="5" t="str">
        <f t="shared" si="27"/>
        <v>E2-7-4_</v>
      </c>
      <c r="C468" s="5" t="str">
        <f t="shared" si="28"/>
        <v>E2-7-4</v>
      </c>
    </row>
    <row r="469" spans="1:3" x14ac:dyDescent="0.25">
      <c r="A469" s="5" t="str">
        <f t="shared" si="26"/>
        <v>E2-7-4_</v>
      </c>
      <c r="B469" s="5" t="str">
        <f t="shared" si="27"/>
        <v>E2-7-4_</v>
      </c>
      <c r="C469" s="5" t="str">
        <f t="shared" si="28"/>
        <v>E2-7-4</v>
      </c>
    </row>
    <row r="470" spans="1:3" x14ac:dyDescent="0.25">
      <c r="A470" s="5" t="str">
        <f t="shared" si="26"/>
        <v>E2-7-4_</v>
      </c>
      <c r="B470" s="5" t="str">
        <f t="shared" si="27"/>
        <v>E2-7-4_</v>
      </c>
      <c r="C470" s="5" t="str">
        <f t="shared" si="28"/>
        <v>E2-7-4</v>
      </c>
    </row>
    <row r="471" spans="1:3" x14ac:dyDescent="0.25">
      <c r="A471" s="5" t="str">
        <f t="shared" si="26"/>
        <v>E2-7-4_</v>
      </c>
      <c r="B471" s="5" t="str">
        <f t="shared" si="27"/>
        <v>E2-7-4_</v>
      </c>
      <c r="C471" s="5" t="str">
        <f t="shared" si="28"/>
        <v>E2-7-4</v>
      </c>
    </row>
    <row r="472" spans="1:3" x14ac:dyDescent="0.25">
      <c r="A472" s="5" t="str">
        <f t="shared" si="26"/>
        <v>E2-7-4_</v>
      </c>
      <c r="B472" s="5" t="str">
        <f t="shared" si="27"/>
        <v>E2-7-4_</v>
      </c>
      <c r="C472" s="5" t="str">
        <f t="shared" si="28"/>
        <v>E2-7-4</v>
      </c>
    </row>
    <row r="473" spans="1:3" x14ac:dyDescent="0.25">
      <c r="A473" s="5" t="str">
        <f t="shared" si="26"/>
        <v>E2-7-4_</v>
      </c>
      <c r="B473" s="5" t="str">
        <f t="shared" si="27"/>
        <v>E2-7-4_</v>
      </c>
      <c r="C473" s="5" t="str">
        <f t="shared" si="28"/>
        <v>E2-7-4</v>
      </c>
    </row>
    <row r="474" spans="1:3" x14ac:dyDescent="0.25">
      <c r="A474" s="5" t="str">
        <f t="shared" si="26"/>
        <v>E2-7-4_</v>
      </c>
      <c r="B474" s="5" t="str">
        <f t="shared" si="27"/>
        <v>E2-7-4_</v>
      </c>
      <c r="C474" s="5" t="str">
        <f t="shared" si="28"/>
        <v>E2-7-4</v>
      </c>
    </row>
    <row r="475" spans="1:3" x14ac:dyDescent="0.25">
      <c r="A475" s="5" t="str">
        <f t="shared" si="26"/>
        <v>E2-7-4_</v>
      </c>
      <c r="B475" s="5" t="str">
        <f t="shared" si="27"/>
        <v>E2-7-4_</v>
      </c>
      <c r="C475" s="5" t="str">
        <f t="shared" si="28"/>
        <v>E2-7-4</v>
      </c>
    </row>
    <row r="476" spans="1:3" x14ac:dyDescent="0.25">
      <c r="A476" s="5" t="str">
        <f t="shared" si="26"/>
        <v>E2-7-4_</v>
      </c>
      <c r="B476" s="5" t="str">
        <f t="shared" si="27"/>
        <v>E2-7-4_</v>
      </c>
      <c r="C476" s="5" t="str">
        <f t="shared" si="28"/>
        <v>E2-7-4</v>
      </c>
    </row>
    <row r="477" spans="1:3" x14ac:dyDescent="0.25">
      <c r="A477" s="5" t="str">
        <f t="shared" si="26"/>
        <v>E2-7-4_</v>
      </c>
      <c r="B477" s="5" t="str">
        <f t="shared" si="27"/>
        <v>E2-7-4_</v>
      </c>
      <c r="C477" s="5" t="str">
        <f t="shared" si="28"/>
        <v>E2-7-4</v>
      </c>
    </row>
    <row r="478" spans="1:3" x14ac:dyDescent="0.25">
      <c r="A478" s="5" t="str">
        <f t="shared" si="26"/>
        <v>E2-7-4_</v>
      </c>
      <c r="B478" s="5" t="str">
        <f t="shared" si="27"/>
        <v>E2-7-4_</v>
      </c>
      <c r="C478" s="5" t="str">
        <f t="shared" si="28"/>
        <v>E2-7-4</v>
      </c>
    </row>
    <row r="479" spans="1:3" x14ac:dyDescent="0.25">
      <c r="A479" s="5" t="str">
        <f t="shared" si="26"/>
        <v>E2-7-4_</v>
      </c>
      <c r="B479" s="5" t="str">
        <f t="shared" si="27"/>
        <v>E2-7-4_</v>
      </c>
      <c r="C479" s="5" t="str">
        <f t="shared" si="28"/>
        <v>E2-7-4</v>
      </c>
    </row>
    <row r="480" spans="1:3" x14ac:dyDescent="0.25">
      <c r="A480" s="5" t="str">
        <f t="shared" si="26"/>
        <v>E2-7-4_</v>
      </c>
      <c r="B480" s="5" t="str">
        <f t="shared" si="27"/>
        <v>E2-7-4_</v>
      </c>
      <c r="C480" s="5" t="str">
        <f t="shared" si="28"/>
        <v>E2-7-4</v>
      </c>
    </row>
    <row r="481" spans="1:3" x14ac:dyDescent="0.25">
      <c r="A481" s="5" t="str">
        <f t="shared" si="26"/>
        <v>E2-7-4_</v>
      </c>
      <c r="B481" s="5" t="str">
        <f t="shared" si="27"/>
        <v>E2-7-4_</v>
      </c>
      <c r="C481" s="5" t="str">
        <f t="shared" si="28"/>
        <v>E2-7-4</v>
      </c>
    </row>
    <row r="482" spans="1:3" x14ac:dyDescent="0.25">
      <c r="A482" s="5" t="str">
        <f t="shared" si="26"/>
        <v>E2-7-4_</v>
      </c>
      <c r="B482" s="5" t="str">
        <f t="shared" si="27"/>
        <v>E2-7-4_</v>
      </c>
      <c r="C482" s="5" t="str">
        <f t="shared" si="28"/>
        <v>E2-7-4</v>
      </c>
    </row>
    <row r="483" spans="1:3" x14ac:dyDescent="0.25">
      <c r="A483" s="5" t="str">
        <f t="shared" si="26"/>
        <v>E2-7-4_</v>
      </c>
      <c r="B483" s="5" t="str">
        <f t="shared" si="27"/>
        <v>E2-7-4_</v>
      </c>
      <c r="C483" s="5" t="str">
        <f t="shared" si="28"/>
        <v>E2-7-4</v>
      </c>
    </row>
    <row r="484" spans="1:3" x14ac:dyDescent="0.25">
      <c r="A484" s="5" t="str">
        <f t="shared" si="26"/>
        <v>E2-7-4_</v>
      </c>
      <c r="B484" s="5" t="str">
        <f t="shared" si="27"/>
        <v>E2-7-4_</v>
      </c>
      <c r="C484" s="5" t="str">
        <f t="shared" si="28"/>
        <v>E2-7-4</v>
      </c>
    </row>
    <row r="485" spans="1:3" x14ac:dyDescent="0.25">
      <c r="A485" s="5" t="str">
        <f t="shared" si="26"/>
        <v>E2-7-4_</v>
      </c>
      <c r="B485" s="5" t="str">
        <f t="shared" si="27"/>
        <v>E2-7-4_</v>
      </c>
      <c r="C485" s="5" t="str">
        <f t="shared" si="28"/>
        <v>E2-7-4</v>
      </c>
    </row>
    <row r="486" spans="1:3" x14ac:dyDescent="0.25">
      <c r="A486" s="5" t="str">
        <f t="shared" si="26"/>
        <v>E2-7-4_</v>
      </c>
      <c r="B486" s="5" t="str">
        <f t="shared" si="27"/>
        <v>E2-7-4_</v>
      </c>
      <c r="C486" s="5" t="str">
        <f t="shared" si="28"/>
        <v>E2-7-4</v>
      </c>
    </row>
    <row r="487" spans="1:3" x14ac:dyDescent="0.25">
      <c r="A487" s="5" t="str">
        <f t="shared" si="26"/>
        <v>E2-7-4_</v>
      </c>
      <c r="B487" s="5" t="str">
        <f t="shared" si="27"/>
        <v>E2-7-4_</v>
      </c>
      <c r="C487" s="5" t="str">
        <f t="shared" si="28"/>
        <v>E2-7-4</v>
      </c>
    </row>
    <row r="488" spans="1:3" x14ac:dyDescent="0.25">
      <c r="A488" s="5" t="str">
        <f t="shared" si="26"/>
        <v>E2-7-4_</v>
      </c>
      <c r="B488" s="5" t="str">
        <f t="shared" si="27"/>
        <v>E2-7-4_</v>
      </c>
      <c r="C488" s="5" t="str">
        <f t="shared" si="28"/>
        <v>E2-7-4</v>
      </c>
    </row>
    <row r="489" spans="1:3" x14ac:dyDescent="0.25">
      <c r="A489" s="5" t="str">
        <f t="shared" si="26"/>
        <v>E2-7-4_</v>
      </c>
      <c r="B489" s="5" t="str">
        <f t="shared" si="27"/>
        <v>E2-7-4_</v>
      </c>
      <c r="C489" s="5" t="str">
        <f t="shared" si="28"/>
        <v>E2-7-4</v>
      </c>
    </row>
    <row r="490" spans="1:3" x14ac:dyDescent="0.25">
      <c r="A490" s="5" t="str">
        <f t="shared" si="26"/>
        <v>E2-7-4_</v>
      </c>
      <c r="B490" s="5" t="str">
        <f t="shared" si="27"/>
        <v>E2-7-4_</v>
      </c>
      <c r="C490" s="5" t="str">
        <f t="shared" si="28"/>
        <v>E2-7-4</v>
      </c>
    </row>
    <row r="491" spans="1:3" x14ac:dyDescent="0.25">
      <c r="A491" s="5" t="str">
        <f t="shared" si="26"/>
        <v>E2-7-4_</v>
      </c>
      <c r="B491" s="5" t="str">
        <f t="shared" si="27"/>
        <v>E2-7-4_</v>
      </c>
      <c r="C491" s="5" t="str">
        <f t="shared" si="28"/>
        <v>E2-7-4</v>
      </c>
    </row>
    <row r="492" spans="1:3" x14ac:dyDescent="0.25">
      <c r="A492" s="5" t="str">
        <f t="shared" si="26"/>
        <v>E2-7-4_</v>
      </c>
      <c r="B492" s="5" t="str">
        <f t="shared" si="27"/>
        <v>E2-7-4_</v>
      </c>
      <c r="C492" s="5" t="str">
        <f t="shared" si="28"/>
        <v>E2-7-4</v>
      </c>
    </row>
    <row r="493" spans="1:3" x14ac:dyDescent="0.25">
      <c r="A493" s="5" t="str">
        <f t="shared" ref="A493:A515" si="29">C493&amp;"_"&amp;E493</f>
        <v>E2-7-4_</v>
      </c>
      <c r="B493" s="5" t="str">
        <f t="shared" ref="B493:B515" si="30">C493&amp;"_"&amp;F493</f>
        <v>E2-7-4_</v>
      </c>
      <c r="C493" s="5" t="str">
        <f t="shared" ref="C493:C515" si="31">IF(D493="",C492,D493)</f>
        <v>E2-7-4</v>
      </c>
    </row>
    <row r="494" spans="1:3" x14ac:dyDescent="0.25">
      <c r="A494" s="5" t="str">
        <f t="shared" si="29"/>
        <v>E2-7-4_</v>
      </c>
      <c r="B494" s="5" t="str">
        <f t="shared" si="30"/>
        <v>E2-7-4_</v>
      </c>
      <c r="C494" s="5" t="str">
        <f t="shared" si="31"/>
        <v>E2-7-4</v>
      </c>
    </row>
    <row r="495" spans="1:3" x14ac:dyDescent="0.25">
      <c r="A495" s="5" t="str">
        <f t="shared" si="29"/>
        <v>E2-7-4_</v>
      </c>
      <c r="B495" s="5" t="str">
        <f t="shared" si="30"/>
        <v>E2-7-4_</v>
      </c>
      <c r="C495" s="5" t="str">
        <f t="shared" si="31"/>
        <v>E2-7-4</v>
      </c>
    </row>
    <row r="496" spans="1:3" x14ac:dyDescent="0.25">
      <c r="A496" s="5" t="str">
        <f t="shared" si="29"/>
        <v>E2-7-4_</v>
      </c>
      <c r="B496" s="5" t="str">
        <f t="shared" si="30"/>
        <v>E2-7-4_</v>
      </c>
      <c r="C496" s="5" t="str">
        <f t="shared" si="31"/>
        <v>E2-7-4</v>
      </c>
    </row>
    <row r="497" spans="1:3" x14ac:dyDescent="0.25">
      <c r="A497" s="5" t="str">
        <f t="shared" si="29"/>
        <v>E2-7-4_</v>
      </c>
      <c r="B497" s="5" t="str">
        <f t="shared" si="30"/>
        <v>E2-7-4_</v>
      </c>
      <c r="C497" s="5" t="str">
        <f t="shared" si="31"/>
        <v>E2-7-4</v>
      </c>
    </row>
    <row r="498" spans="1:3" x14ac:dyDescent="0.25">
      <c r="A498" s="5" t="str">
        <f t="shared" si="29"/>
        <v>E2-7-4_</v>
      </c>
      <c r="B498" s="5" t="str">
        <f t="shared" si="30"/>
        <v>E2-7-4_</v>
      </c>
      <c r="C498" s="5" t="str">
        <f t="shared" si="31"/>
        <v>E2-7-4</v>
      </c>
    </row>
    <row r="499" spans="1:3" x14ac:dyDescent="0.25">
      <c r="A499" s="5" t="str">
        <f t="shared" si="29"/>
        <v>E2-7-4_</v>
      </c>
      <c r="B499" s="5" t="str">
        <f t="shared" si="30"/>
        <v>E2-7-4_</v>
      </c>
      <c r="C499" s="5" t="str">
        <f t="shared" si="31"/>
        <v>E2-7-4</v>
      </c>
    </row>
    <row r="500" spans="1:3" x14ac:dyDescent="0.25">
      <c r="A500" s="5" t="str">
        <f t="shared" si="29"/>
        <v>E2-7-4_</v>
      </c>
      <c r="B500" s="5" t="str">
        <f t="shared" si="30"/>
        <v>E2-7-4_</v>
      </c>
      <c r="C500" s="5" t="str">
        <f t="shared" si="31"/>
        <v>E2-7-4</v>
      </c>
    </row>
    <row r="501" spans="1:3" x14ac:dyDescent="0.25">
      <c r="A501" s="5" t="str">
        <f t="shared" si="29"/>
        <v>E2-7-4_</v>
      </c>
      <c r="B501" s="5" t="str">
        <f t="shared" si="30"/>
        <v>E2-7-4_</v>
      </c>
      <c r="C501" s="5" t="str">
        <f t="shared" si="31"/>
        <v>E2-7-4</v>
      </c>
    </row>
    <row r="502" spans="1:3" x14ac:dyDescent="0.25">
      <c r="A502" s="5" t="str">
        <f t="shared" si="29"/>
        <v>E2-7-4_</v>
      </c>
      <c r="B502" s="5" t="str">
        <f t="shared" si="30"/>
        <v>E2-7-4_</v>
      </c>
      <c r="C502" s="5" t="str">
        <f t="shared" si="31"/>
        <v>E2-7-4</v>
      </c>
    </row>
    <row r="503" spans="1:3" x14ac:dyDescent="0.25">
      <c r="A503" s="5" t="str">
        <f t="shared" si="29"/>
        <v>E2-7-4_</v>
      </c>
      <c r="B503" s="5" t="str">
        <f t="shared" si="30"/>
        <v>E2-7-4_</v>
      </c>
      <c r="C503" s="5" t="str">
        <f t="shared" si="31"/>
        <v>E2-7-4</v>
      </c>
    </row>
    <row r="504" spans="1:3" x14ac:dyDescent="0.25">
      <c r="A504" s="5" t="str">
        <f t="shared" si="29"/>
        <v>E2-7-4_</v>
      </c>
      <c r="B504" s="5" t="str">
        <f t="shared" si="30"/>
        <v>E2-7-4_</v>
      </c>
      <c r="C504" s="5" t="str">
        <f t="shared" si="31"/>
        <v>E2-7-4</v>
      </c>
    </row>
    <row r="505" spans="1:3" x14ac:dyDescent="0.25">
      <c r="A505" s="5" t="str">
        <f t="shared" si="29"/>
        <v>E2-7-4_</v>
      </c>
      <c r="B505" s="5" t="str">
        <f t="shared" si="30"/>
        <v>E2-7-4_</v>
      </c>
      <c r="C505" s="5" t="str">
        <f t="shared" si="31"/>
        <v>E2-7-4</v>
      </c>
    </row>
    <row r="506" spans="1:3" x14ac:dyDescent="0.25">
      <c r="A506" s="5" t="str">
        <f t="shared" si="29"/>
        <v>E2-7-4_</v>
      </c>
      <c r="B506" s="5" t="str">
        <f t="shared" si="30"/>
        <v>E2-7-4_</v>
      </c>
      <c r="C506" s="5" t="str">
        <f t="shared" si="31"/>
        <v>E2-7-4</v>
      </c>
    </row>
    <row r="507" spans="1:3" x14ac:dyDescent="0.25">
      <c r="A507" s="5" t="str">
        <f t="shared" si="29"/>
        <v>E2-7-4_</v>
      </c>
      <c r="B507" s="5" t="str">
        <f t="shared" si="30"/>
        <v>E2-7-4_</v>
      </c>
      <c r="C507" s="5" t="str">
        <f t="shared" si="31"/>
        <v>E2-7-4</v>
      </c>
    </row>
    <row r="508" spans="1:3" x14ac:dyDescent="0.25">
      <c r="A508" s="5" t="str">
        <f t="shared" si="29"/>
        <v>E2-7-4_</v>
      </c>
      <c r="B508" s="5" t="str">
        <f t="shared" si="30"/>
        <v>E2-7-4_</v>
      </c>
      <c r="C508" s="5" t="str">
        <f t="shared" si="31"/>
        <v>E2-7-4</v>
      </c>
    </row>
    <row r="509" spans="1:3" x14ac:dyDescent="0.25">
      <c r="A509" s="5" t="str">
        <f t="shared" si="29"/>
        <v>E2-7-4_</v>
      </c>
      <c r="B509" s="5" t="str">
        <f t="shared" si="30"/>
        <v>E2-7-4_</v>
      </c>
      <c r="C509" s="5" t="str">
        <f t="shared" si="31"/>
        <v>E2-7-4</v>
      </c>
    </row>
    <row r="510" spans="1:3" x14ac:dyDescent="0.25">
      <c r="A510" s="5" t="str">
        <f t="shared" si="29"/>
        <v>E2-7-4_</v>
      </c>
      <c r="B510" s="5" t="str">
        <f t="shared" si="30"/>
        <v>E2-7-4_</v>
      </c>
      <c r="C510" s="5" t="str">
        <f t="shared" si="31"/>
        <v>E2-7-4</v>
      </c>
    </row>
    <row r="511" spans="1:3" x14ac:dyDescent="0.25">
      <c r="A511" s="5" t="str">
        <f t="shared" si="29"/>
        <v>E2-7-4_</v>
      </c>
      <c r="B511" s="5" t="str">
        <f t="shared" si="30"/>
        <v>E2-7-4_</v>
      </c>
      <c r="C511" s="5" t="str">
        <f t="shared" si="31"/>
        <v>E2-7-4</v>
      </c>
    </row>
    <row r="512" spans="1:3" x14ac:dyDescent="0.25">
      <c r="A512" s="5" t="str">
        <f t="shared" si="29"/>
        <v>E2-7-4_</v>
      </c>
      <c r="B512" s="5" t="str">
        <f t="shared" si="30"/>
        <v>E2-7-4_</v>
      </c>
      <c r="C512" s="5" t="str">
        <f t="shared" si="31"/>
        <v>E2-7-4</v>
      </c>
    </row>
    <row r="513" spans="1:3" x14ac:dyDescent="0.25">
      <c r="A513" s="5" t="str">
        <f t="shared" si="29"/>
        <v>E2-7-4_</v>
      </c>
      <c r="B513" s="5" t="str">
        <f t="shared" si="30"/>
        <v>E2-7-4_</v>
      </c>
      <c r="C513" s="5" t="str">
        <f t="shared" si="31"/>
        <v>E2-7-4</v>
      </c>
    </row>
    <row r="514" spans="1:3" x14ac:dyDescent="0.25">
      <c r="A514" s="5" t="str">
        <f t="shared" si="29"/>
        <v>E2-7-4_</v>
      </c>
      <c r="B514" s="5" t="str">
        <f t="shared" si="30"/>
        <v>E2-7-4_</v>
      </c>
      <c r="C514" s="5" t="str">
        <f t="shared" si="31"/>
        <v>E2-7-4</v>
      </c>
    </row>
    <row r="515" spans="1:3" x14ac:dyDescent="0.25">
      <c r="A515" s="5" t="str">
        <f t="shared" si="29"/>
        <v>E2-7-4_</v>
      </c>
      <c r="B515" s="5" t="str">
        <f t="shared" si="30"/>
        <v>E2-7-4_</v>
      </c>
      <c r="C515" s="5" t="str">
        <f t="shared" si="31"/>
        <v>E2-7-4</v>
      </c>
    </row>
  </sheetData>
  <mergeCells count="2">
    <mergeCell ref="E1:K1"/>
    <mergeCell ref="A1:C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F2E54-B669-4AF5-B154-31B9DD99014F}">
  <dimension ref="B2:AK12"/>
  <sheetViews>
    <sheetView workbookViewId="0">
      <selection activeCell="B2" sqref="B2:L10"/>
    </sheetView>
  </sheetViews>
  <sheetFormatPr defaultRowHeight="15.75" x14ac:dyDescent="0.25"/>
  <sheetData>
    <row r="2" spans="2:37" x14ac:dyDescent="0.25">
      <c r="B2" s="60" t="s">
        <v>46</v>
      </c>
      <c r="C2" s="60"/>
      <c r="D2" s="60">
        <v>1</v>
      </c>
      <c r="E2" s="60">
        <v>2</v>
      </c>
      <c r="F2" s="60">
        <v>3</v>
      </c>
      <c r="G2" s="60">
        <v>4</v>
      </c>
      <c r="H2" s="60">
        <v>5</v>
      </c>
      <c r="I2" s="60">
        <v>6</v>
      </c>
      <c r="J2" s="60">
        <v>7</v>
      </c>
      <c r="K2" s="60">
        <v>8</v>
      </c>
      <c r="L2" s="60">
        <v>9</v>
      </c>
      <c r="M2" s="7"/>
      <c r="N2" s="7"/>
      <c r="O2" s="7"/>
      <c r="P2" s="7"/>
      <c r="Q2" s="7"/>
      <c r="R2" s="7"/>
      <c r="S2" s="7"/>
      <c r="T2" s="7"/>
      <c r="U2" s="7"/>
      <c r="V2" s="7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2:37" x14ac:dyDescent="0.25">
      <c r="B3" s="60" t="s">
        <v>167</v>
      </c>
      <c r="C3" s="60" t="s">
        <v>170</v>
      </c>
      <c r="D3" s="61">
        <v>37</v>
      </c>
      <c r="E3" s="61">
        <v>31.81</v>
      </c>
      <c r="F3" s="61">
        <v>41.46</v>
      </c>
      <c r="G3" s="61">
        <v>37.299999999999997</v>
      </c>
      <c r="H3" s="61">
        <v>37.5</v>
      </c>
      <c r="I3" s="61">
        <v>27.36</v>
      </c>
      <c r="J3" s="61">
        <v>32.270000000000003</v>
      </c>
      <c r="K3" s="61">
        <v>42.06</v>
      </c>
      <c r="L3" s="61">
        <v>32.08</v>
      </c>
      <c r="M3" s="7"/>
      <c r="N3" s="7"/>
      <c r="O3" s="7"/>
      <c r="P3" s="7"/>
      <c r="Q3" s="7"/>
      <c r="R3" s="7"/>
      <c r="S3" s="7"/>
      <c r="T3" s="7"/>
      <c r="U3" s="7"/>
      <c r="V3" s="7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spans="2:37" x14ac:dyDescent="0.25">
      <c r="B4" s="64" t="s">
        <v>47</v>
      </c>
      <c r="C4" s="64" t="s">
        <v>157</v>
      </c>
      <c r="D4" s="61">
        <v>112.29997810240734</v>
      </c>
      <c r="E4" s="61">
        <v>96.703509102407338</v>
      </c>
      <c r="F4" s="61">
        <v>125.70272410240734</v>
      </c>
      <c r="G4" s="61">
        <v>113.20150810240733</v>
      </c>
      <c r="H4" s="61">
        <v>113.80252810240735</v>
      </c>
      <c r="I4" s="61">
        <v>83.330814102407345</v>
      </c>
      <c r="J4" s="61">
        <v>98.085855102407351</v>
      </c>
      <c r="K4" s="61">
        <v>127.50578410240735</v>
      </c>
      <c r="L4" s="61">
        <v>97.514886102407331</v>
      </c>
      <c r="M4" s="7"/>
      <c r="N4" s="7"/>
      <c r="O4" s="7"/>
      <c r="P4" s="7"/>
      <c r="Q4" s="7"/>
      <c r="R4" s="7"/>
      <c r="S4" s="7"/>
      <c r="T4" s="7"/>
      <c r="U4" s="7"/>
      <c r="V4" s="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 spans="2:37" x14ac:dyDescent="0.25">
      <c r="B5" s="64" t="s">
        <v>168</v>
      </c>
      <c r="C5" s="64" t="s">
        <v>104</v>
      </c>
      <c r="D5" s="50">
        <v>0.01</v>
      </c>
      <c r="E5" s="50">
        <v>8.6099999999999996E-3</v>
      </c>
      <c r="F5" s="50">
        <v>1.119E-2</v>
      </c>
      <c r="G5" s="50">
        <v>7.6800000000000002E-3</v>
      </c>
      <c r="H5" s="50">
        <v>5.94E-3</v>
      </c>
      <c r="I5" s="50">
        <v>4.3499999999999997E-3</v>
      </c>
      <c r="J5" s="50">
        <v>5.11E-3</v>
      </c>
      <c r="K5" s="50">
        <v>6.6499999999999997E-3</v>
      </c>
      <c r="L5" s="50">
        <v>6.6E-3</v>
      </c>
      <c r="M5" s="7"/>
      <c r="N5" s="7"/>
      <c r="O5" s="7"/>
      <c r="P5" s="7"/>
      <c r="Q5" s="7"/>
      <c r="R5" s="7"/>
      <c r="S5" s="7"/>
      <c r="T5" s="7"/>
      <c r="U5" s="7"/>
      <c r="V5" s="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2:37" x14ac:dyDescent="0.25">
      <c r="B6" s="64" t="s">
        <v>48</v>
      </c>
      <c r="C6" s="64" t="s">
        <v>157</v>
      </c>
      <c r="D6" s="46">
        <v>3.8306</v>
      </c>
      <c r="E6" s="46">
        <v>3.2981465999999999</v>
      </c>
      <c r="F6" s="46">
        <v>4.2864414000000002</v>
      </c>
      <c r="G6" s="46">
        <v>2.9419008</v>
      </c>
      <c r="H6" s="46">
        <v>2.2753763999999999</v>
      </c>
      <c r="I6" s="46">
        <v>1.6663109999999999</v>
      </c>
      <c r="J6" s="46">
        <v>1.9574366000000001</v>
      </c>
      <c r="K6" s="46">
        <v>2.5473490000000001</v>
      </c>
      <c r="L6" s="46">
        <v>2.5281959999999999</v>
      </c>
      <c r="M6" s="7"/>
      <c r="N6" s="7"/>
      <c r="O6" s="7"/>
      <c r="P6" s="7"/>
      <c r="Q6" s="7"/>
      <c r="R6" s="7"/>
      <c r="S6" s="7"/>
      <c r="T6" s="7"/>
      <c r="U6" s="7"/>
      <c r="V6" s="7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</row>
    <row r="7" spans="2:37" x14ac:dyDescent="0.25">
      <c r="B7" s="64" t="s">
        <v>48</v>
      </c>
      <c r="C7" s="64" t="s">
        <v>50</v>
      </c>
      <c r="D7" s="50">
        <v>1.7122781999999998E-4</v>
      </c>
      <c r="E7" s="50">
        <v>1.4742715301999999E-4</v>
      </c>
      <c r="F7" s="50">
        <v>1.9160393057999998E-4</v>
      </c>
      <c r="G7" s="50">
        <v>1.3150296576E-4</v>
      </c>
      <c r="H7" s="50">
        <v>1.0170932507999999E-4</v>
      </c>
      <c r="I7" s="50">
        <v>7.4484101699999984E-5</v>
      </c>
      <c r="J7" s="50">
        <v>8.749741601999999E-5</v>
      </c>
      <c r="K7" s="50">
        <v>1.1386650029999999E-4</v>
      </c>
      <c r="L7" s="50">
        <v>1.1301036119999998E-4</v>
      </c>
    </row>
    <row r="8" spans="2:37" x14ac:dyDescent="0.25">
      <c r="B8" s="64" t="s">
        <v>158</v>
      </c>
      <c r="C8" s="64"/>
      <c r="D8" s="50">
        <v>3.2985283140690685E-2</v>
      </c>
      <c r="E8" s="50">
        <v>3.2980919934114693E-2</v>
      </c>
      <c r="F8" s="50">
        <v>3.2975374397034789E-2</v>
      </c>
      <c r="G8" s="50">
        <v>2.5329898853511459E-2</v>
      </c>
      <c r="H8" s="50">
        <v>1.9602149175193033E-2</v>
      </c>
      <c r="I8" s="50">
        <v>1.9604321887268229E-2</v>
      </c>
      <c r="J8" s="50">
        <v>1.9565895590707538E-2</v>
      </c>
      <c r="K8" s="50">
        <v>1.9586986789423586E-2</v>
      </c>
      <c r="L8" s="50">
        <v>2.5271072690584012E-2</v>
      </c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</row>
    <row r="9" spans="2:37" x14ac:dyDescent="0.25">
      <c r="B9" s="64" t="s">
        <v>159</v>
      </c>
      <c r="C9" s="64" t="s">
        <v>157</v>
      </c>
      <c r="D9" s="65">
        <v>116.13057810240734</v>
      </c>
      <c r="E9" s="65">
        <v>100.00165570240733</v>
      </c>
      <c r="F9" s="65">
        <v>129.98916550240733</v>
      </c>
      <c r="G9" s="65">
        <v>116.14340890240733</v>
      </c>
      <c r="H9" s="65">
        <v>116.07790450240735</v>
      </c>
      <c r="I9" s="65">
        <v>84.997125102407338</v>
      </c>
      <c r="J9" s="65">
        <v>100.04329170240734</v>
      </c>
      <c r="K9" s="65">
        <v>130.05313310240734</v>
      </c>
      <c r="L9" s="65">
        <v>100.04308210240733</v>
      </c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</row>
    <row r="10" spans="2:37" x14ac:dyDescent="0.25">
      <c r="B10" s="60" t="s">
        <v>160</v>
      </c>
      <c r="C10" s="60" t="s">
        <v>161</v>
      </c>
      <c r="D10" s="60">
        <v>320</v>
      </c>
      <c r="E10" s="60">
        <v>320</v>
      </c>
      <c r="F10" s="60">
        <v>320</v>
      </c>
      <c r="G10" s="60">
        <v>320</v>
      </c>
      <c r="H10" s="60">
        <v>320</v>
      </c>
      <c r="I10" s="60">
        <v>320</v>
      </c>
      <c r="J10" s="60">
        <v>320</v>
      </c>
      <c r="K10" s="60">
        <v>90</v>
      </c>
      <c r="L10" s="60">
        <v>90</v>
      </c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</row>
    <row r="11" spans="2:37" x14ac:dyDescent="0.25"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</row>
    <row r="12" spans="2:37" x14ac:dyDescent="0.25"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Flows</vt:lpstr>
      <vt:lpstr>Conditions</vt:lpstr>
      <vt:lpstr>Data</vt:lpstr>
      <vt:lpstr>Data Pt .037</vt:lpstr>
      <vt:lpstr>Data Re .037R</vt:lpstr>
      <vt:lpstr>Data Re 107SCCM</vt:lpstr>
      <vt:lpstr>Raw TCD Data</vt:lpstr>
      <vt:lpstr>RelRespFac</vt:lpstr>
      <vt:lpstr>EthCalBVert</vt:lpstr>
      <vt:lpstr>EthCalC1</vt:lpstr>
      <vt:lpstr>EthCalC2</vt:lpstr>
      <vt:lpstr>MethCalA</vt:lpstr>
      <vt:lpstr>MethCalB</vt:lpstr>
      <vt:lpstr>Raw FID Data</vt:lpstr>
      <vt:lpstr>Scratch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Steven</cp:lastModifiedBy>
  <dcterms:created xsi:type="dcterms:W3CDTF">2017-06-06T02:35:15Z</dcterms:created>
  <dcterms:modified xsi:type="dcterms:W3CDTF">2019-11-08T03:52:13Z</dcterms:modified>
</cp:coreProperties>
</file>