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1b2fa377fc9e6dc5/Documents/"/>
    </mc:Choice>
  </mc:AlternateContent>
  <xr:revisionPtr revIDLastSave="30" documentId="8_{F73E8C5D-975B-4724-BED8-92D569BD784C}" xr6:coauthVersionLast="47" xr6:coauthVersionMax="47" xr10:uidLastSave="{3042906D-40D6-4660-A30F-109EE7CEFC9B}"/>
  <bookViews>
    <workbookView xWindow="-110" yWindow="-110" windowWidth="19420" windowHeight="11020" activeTab="3" xr2:uid="{E60DB75C-D390-4ECD-ACAD-2E3A07D6089B}"/>
  </bookViews>
  <sheets>
    <sheet name="Excel_jumia" sheetId="1" r:id="rId1"/>
    <sheet name="Excel_jumia (3)" sheetId="8" r:id="rId2"/>
    <sheet name="Sheet1" sheetId="9" r:id="rId3"/>
    <sheet name="Dashboard" sheetId="4" r:id="rId4"/>
  </sheets>
  <definedNames>
    <definedName name="Slicer_Discount">#N/A</definedName>
    <definedName name="Slicer_Product">#N/A</definedName>
    <definedName name="Slicer_Ratings">#N/A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4" i="1" l="1"/>
  <c r="I45" i="8" l="1"/>
  <c r="H45" i="8"/>
  <c r="E45" i="8"/>
  <c r="I20" i="8"/>
  <c r="H20" i="8"/>
  <c r="E20" i="8"/>
  <c r="I2" i="8"/>
  <c r="H2" i="8"/>
  <c r="E2" i="8"/>
  <c r="I112" i="8"/>
  <c r="H112" i="8"/>
  <c r="E112" i="8"/>
  <c r="I111" i="8"/>
  <c r="H111" i="8"/>
  <c r="E111" i="8"/>
  <c r="I78" i="8"/>
  <c r="H78" i="8"/>
  <c r="E78" i="8"/>
  <c r="I77" i="8"/>
  <c r="H77" i="8"/>
  <c r="E77" i="8"/>
  <c r="I90" i="8"/>
  <c r="H90" i="8"/>
  <c r="E90" i="8"/>
  <c r="I113" i="8"/>
  <c r="H113" i="8"/>
  <c r="E113" i="8"/>
  <c r="I63" i="8"/>
  <c r="H63" i="8"/>
  <c r="E63" i="8"/>
  <c r="I94" i="8"/>
  <c r="H94" i="8"/>
  <c r="E94" i="8"/>
  <c r="I60" i="8"/>
  <c r="H60" i="8"/>
  <c r="E60" i="8"/>
  <c r="I34" i="8"/>
  <c r="H34" i="8"/>
  <c r="E34" i="8"/>
  <c r="I105" i="8"/>
  <c r="H105" i="8"/>
  <c r="E105" i="8"/>
  <c r="I33" i="8"/>
  <c r="H33" i="8"/>
  <c r="E33" i="8"/>
  <c r="I110" i="8"/>
  <c r="H110" i="8"/>
  <c r="E110" i="8"/>
  <c r="I103" i="8"/>
  <c r="H103" i="8"/>
  <c r="E103" i="8"/>
  <c r="I19" i="8"/>
  <c r="H19" i="8"/>
  <c r="E19" i="8"/>
  <c r="I44" i="8"/>
  <c r="H44" i="8"/>
  <c r="E44" i="8"/>
  <c r="I38" i="8"/>
  <c r="H38" i="8"/>
  <c r="E38" i="8"/>
  <c r="I37" i="8"/>
  <c r="H37" i="8"/>
  <c r="E37" i="8"/>
  <c r="I18" i="8"/>
  <c r="H18" i="8"/>
  <c r="E18" i="8"/>
  <c r="I56" i="8"/>
  <c r="H56" i="8"/>
  <c r="E56" i="8"/>
  <c r="I99" i="8"/>
  <c r="H99" i="8"/>
  <c r="E99" i="8"/>
  <c r="I32" i="8"/>
  <c r="H32" i="8"/>
  <c r="E32" i="8"/>
  <c r="I101" i="8"/>
  <c r="H101" i="8"/>
  <c r="E101" i="8"/>
  <c r="I31" i="8"/>
  <c r="H31" i="8"/>
  <c r="E31" i="8"/>
  <c r="I98" i="8"/>
  <c r="H98" i="8"/>
  <c r="E98" i="8"/>
  <c r="I30" i="8"/>
  <c r="H30" i="8"/>
  <c r="E30" i="8"/>
  <c r="I29" i="8"/>
  <c r="H29" i="8"/>
  <c r="E29" i="8"/>
  <c r="I109" i="8"/>
  <c r="H109" i="8"/>
  <c r="E109" i="8"/>
  <c r="I72" i="8"/>
  <c r="H72" i="8"/>
  <c r="E72" i="8"/>
  <c r="I28" i="8"/>
  <c r="H28" i="8"/>
  <c r="E28" i="8"/>
  <c r="I48" i="8"/>
  <c r="H48" i="8"/>
  <c r="E48" i="8"/>
  <c r="I27" i="8"/>
  <c r="H27" i="8"/>
  <c r="E27" i="8"/>
  <c r="I104" i="8"/>
  <c r="H104" i="8"/>
  <c r="E104" i="8"/>
  <c r="I55" i="8"/>
  <c r="H55" i="8"/>
  <c r="E55" i="8"/>
  <c r="I43" i="8"/>
  <c r="H43" i="8"/>
  <c r="E43" i="8"/>
  <c r="I42" i="8"/>
  <c r="H42" i="8"/>
  <c r="E42" i="8"/>
  <c r="I41" i="8"/>
  <c r="H41" i="8"/>
  <c r="E41" i="8"/>
  <c r="I54" i="8"/>
  <c r="H54" i="8"/>
  <c r="E54" i="8"/>
  <c r="I53" i="8"/>
  <c r="H53" i="8"/>
  <c r="E53" i="8"/>
  <c r="I83" i="8"/>
  <c r="H83" i="8"/>
  <c r="E83" i="8"/>
  <c r="I52" i="8"/>
  <c r="H52" i="8"/>
  <c r="E52" i="8"/>
  <c r="I65" i="8"/>
  <c r="H65" i="8"/>
  <c r="E65" i="8"/>
  <c r="I17" i="8"/>
  <c r="H17" i="8"/>
  <c r="E17" i="8"/>
  <c r="I51" i="8"/>
  <c r="H51" i="8"/>
  <c r="E51" i="8"/>
  <c r="I93" i="8"/>
  <c r="H93" i="8"/>
  <c r="E93" i="8"/>
  <c r="I12" i="8"/>
  <c r="H12" i="8"/>
  <c r="E12" i="8"/>
  <c r="I26" i="8"/>
  <c r="H26" i="8"/>
  <c r="E26" i="8"/>
  <c r="I6" i="8"/>
  <c r="H6" i="8"/>
  <c r="E6" i="8"/>
  <c r="I8" i="8"/>
  <c r="H8" i="8"/>
  <c r="E8" i="8"/>
  <c r="I100" i="8"/>
  <c r="H100" i="8"/>
  <c r="E100" i="8"/>
  <c r="I5" i="8"/>
  <c r="H5" i="8"/>
  <c r="E5" i="8"/>
  <c r="I86" i="8"/>
  <c r="H86" i="8"/>
  <c r="E86" i="8"/>
  <c r="I25" i="8"/>
  <c r="H25" i="8"/>
  <c r="E25" i="8"/>
  <c r="I36" i="8"/>
  <c r="H36" i="8"/>
  <c r="E36" i="8"/>
  <c r="I50" i="8"/>
  <c r="H50" i="8"/>
  <c r="E50" i="8"/>
  <c r="I62" i="8"/>
  <c r="H62" i="8"/>
  <c r="E62" i="8"/>
  <c r="I106" i="8"/>
  <c r="H106" i="8"/>
  <c r="E106" i="8"/>
  <c r="I92" i="8"/>
  <c r="H92" i="8"/>
  <c r="E92" i="8"/>
  <c r="I108" i="8"/>
  <c r="H108" i="8"/>
  <c r="E108" i="8"/>
  <c r="I16" i="8"/>
  <c r="H16" i="8"/>
  <c r="E16" i="8"/>
  <c r="I3" i="8"/>
  <c r="H3" i="8"/>
  <c r="E3" i="8"/>
  <c r="I69" i="8"/>
  <c r="H69" i="8"/>
  <c r="E69" i="8"/>
  <c r="I24" i="8"/>
  <c r="H24" i="8"/>
  <c r="E24" i="8"/>
  <c r="I80" i="8"/>
  <c r="H80" i="8"/>
  <c r="E80" i="8"/>
  <c r="I15" i="8"/>
  <c r="H15" i="8"/>
  <c r="E15" i="8"/>
  <c r="I107" i="8"/>
  <c r="H107" i="8"/>
  <c r="E107" i="8"/>
  <c r="I59" i="8"/>
  <c r="H59" i="8"/>
  <c r="E59" i="8"/>
  <c r="I14" i="8"/>
  <c r="H14" i="8"/>
  <c r="E14" i="8"/>
  <c r="I23" i="8"/>
  <c r="H23" i="8"/>
  <c r="E23" i="8"/>
  <c r="I68" i="8"/>
  <c r="H68" i="8"/>
  <c r="E68" i="8"/>
  <c r="I67" i="8"/>
  <c r="H67" i="8"/>
  <c r="E67" i="8"/>
  <c r="I61" i="8"/>
  <c r="H61" i="8"/>
  <c r="E61" i="8"/>
  <c r="I10" i="8"/>
  <c r="H10" i="8"/>
  <c r="E10" i="8"/>
  <c r="I64" i="8"/>
  <c r="H64" i="8"/>
  <c r="E64" i="8"/>
  <c r="I85" i="8"/>
  <c r="H85" i="8"/>
  <c r="E85" i="8"/>
  <c r="I84" i="8"/>
  <c r="H84" i="8"/>
  <c r="E84" i="8"/>
  <c r="I35" i="8"/>
  <c r="H35" i="8"/>
  <c r="E35" i="8"/>
  <c r="I76" i="8"/>
  <c r="H76" i="8"/>
  <c r="E76" i="8"/>
  <c r="I11" i="8"/>
  <c r="H11" i="8"/>
  <c r="E11" i="8"/>
  <c r="I47" i="8"/>
  <c r="H47" i="8"/>
  <c r="E47" i="8"/>
  <c r="I82" i="8"/>
  <c r="H82" i="8"/>
  <c r="E82" i="8"/>
  <c r="I81" i="8"/>
  <c r="H81" i="8"/>
  <c r="E81" i="8"/>
  <c r="I97" i="8"/>
  <c r="H97" i="8"/>
  <c r="E97" i="8"/>
  <c r="I74" i="8"/>
  <c r="H74" i="8"/>
  <c r="E74" i="8"/>
  <c r="I7" i="8"/>
  <c r="H7" i="8"/>
  <c r="E7" i="8"/>
  <c r="I91" i="8"/>
  <c r="H91" i="8"/>
  <c r="E91" i="8"/>
  <c r="I73" i="8"/>
  <c r="H73" i="8"/>
  <c r="E73" i="8"/>
  <c r="I58" i="8"/>
  <c r="H58" i="8"/>
  <c r="E58" i="8"/>
  <c r="I9" i="8"/>
  <c r="H9" i="8"/>
  <c r="E9" i="8"/>
  <c r="I22" i="8"/>
  <c r="H22" i="8"/>
  <c r="E22" i="8"/>
  <c r="I96" i="8"/>
  <c r="H96" i="8"/>
  <c r="E96" i="8"/>
  <c r="I21" i="8"/>
  <c r="H21" i="8"/>
  <c r="E21" i="8"/>
  <c r="I46" i="8"/>
  <c r="H46" i="8"/>
  <c r="E46" i="8"/>
  <c r="I13" i="8"/>
  <c r="H13" i="8"/>
  <c r="E13" i="8"/>
  <c r="I79" i="8"/>
  <c r="H79" i="8"/>
  <c r="E79" i="8"/>
  <c r="I57" i="8"/>
  <c r="H57" i="8"/>
  <c r="E57" i="8"/>
  <c r="I40" i="8"/>
  <c r="H40" i="8"/>
  <c r="E40" i="8"/>
  <c r="I75" i="8"/>
  <c r="H75" i="8"/>
  <c r="E75" i="8"/>
  <c r="I95" i="8"/>
  <c r="H95" i="8"/>
  <c r="E95" i="8"/>
  <c r="I49" i="8"/>
  <c r="H49" i="8"/>
  <c r="E49" i="8"/>
  <c r="I4" i="8"/>
  <c r="H4" i="8"/>
  <c r="E4" i="8"/>
  <c r="I71" i="8"/>
  <c r="H71" i="8"/>
  <c r="E71" i="8"/>
  <c r="I89" i="8"/>
  <c r="H89" i="8"/>
  <c r="E89" i="8"/>
  <c r="I102" i="8"/>
  <c r="H102" i="8"/>
  <c r="E102" i="8"/>
  <c r="I87" i="8"/>
  <c r="H87" i="8"/>
  <c r="E87" i="8"/>
  <c r="I70" i="8"/>
  <c r="H70" i="8"/>
  <c r="E70" i="8"/>
  <c r="I88" i="8"/>
  <c r="H88" i="8"/>
  <c r="E88" i="8"/>
  <c r="I39" i="8"/>
  <c r="H39" i="8"/>
  <c r="E39" i="8"/>
  <c r="I66" i="8"/>
  <c r="H66" i="8"/>
  <c r="E66" i="8"/>
  <c r="M15" i="1"/>
  <c r="L19" i="1"/>
  <c r="L15" i="1" l="1"/>
  <c r="L12" i="1"/>
  <c r="L9" i="1"/>
  <c r="L6" i="1"/>
  <c r="L3" i="1"/>
  <c r="I39" i="1"/>
  <c r="I88" i="1"/>
  <c r="I70" i="1"/>
  <c r="I87" i="1"/>
  <c r="I102" i="1"/>
  <c r="I89" i="1"/>
  <c r="I71" i="1"/>
  <c r="I4" i="1"/>
  <c r="I49" i="1"/>
  <c r="I95" i="1"/>
  <c r="I75" i="1"/>
  <c r="I40" i="1"/>
  <c r="I57" i="1"/>
  <c r="I79" i="1"/>
  <c r="I13" i="1"/>
  <c r="I46" i="1"/>
  <c r="I21" i="1"/>
  <c r="I96" i="1"/>
  <c r="I22" i="1"/>
  <c r="I9" i="1"/>
  <c r="I58" i="1"/>
  <c r="I73" i="1"/>
  <c r="I91" i="1"/>
  <c r="I7" i="1"/>
  <c r="I74" i="1"/>
  <c r="I97" i="1"/>
  <c r="I81" i="1"/>
  <c r="I82" i="1"/>
  <c r="I47" i="1"/>
  <c r="I11" i="1"/>
  <c r="I76" i="1"/>
  <c r="I35" i="1"/>
  <c r="I84" i="1"/>
  <c r="I85" i="1"/>
  <c r="I64" i="1"/>
  <c r="I10" i="1"/>
  <c r="I61" i="1"/>
  <c r="I67" i="1"/>
  <c r="I68" i="1"/>
  <c r="I23" i="1"/>
  <c r="I14" i="1"/>
  <c r="I59" i="1"/>
  <c r="I107" i="1"/>
  <c r="I15" i="1"/>
  <c r="I80" i="1"/>
  <c r="I24" i="1"/>
  <c r="I69" i="1"/>
  <c r="I3" i="1"/>
  <c r="I16" i="1"/>
  <c r="I108" i="1"/>
  <c r="I92" i="1"/>
  <c r="I106" i="1"/>
  <c r="I62" i="1"/>
  <c r="I50" i="1"/>
  <c r="I36" i="1"/>
  <c r="I25" i="1"/>
  <c r="I86" i="1"/>
  <c r="I5" i="1"/>
  <c r="I100" i="1"/>
  <c r="I8" i="1"/>
  <c r="I6" i="1"/>
  <c r="I26" i="1"/>
  <c r="I12" i="1"/>
  <c r="I93" i="1"/>
  <c r="I51" i="1"/>
  <c r="I17" i="1"/>
  <c r="I65" i="1"/>
  <c r="I52" i="1"/>
  <c r="I83" i="1"/>
  <c r="I53" i="1"/>
  <c r="I54" i="1"/>
  <c r="I41" i="1"/>
  <c r="I42" i="1"/>
  <c r="I43" i="1"/>
  <c r="I55" i="1"/>
  <c r="I104" i="1"/>
  <c r="I27" i="1"/>
  <c r="I48" i="1"/>
  <c r="I28" i="1"/>
  <c r="I72" i="1"/>
  <c r="I109" i="1"/>
  <c r="I29" i="1"/>
  <c r="I30" i="1"/>
  <c r="I98" i="1"/>
  <c r="I31" i="1"/>
  <c r="I101" i="1"/>
  <c r="I32" i="1"/>
  <c r="I99" i="1"/>
  <c r="I56" i="1"/>
  <c r="I18" i="1"/>
  <c r="I37" i="1"/>
  <c r="I38" i="1"/>
  <c r="I44" i="1"/>
  <c r="I19" i="1"/>
  <c r="I103" i="1"/>
  <c r="I110" i="1"/>
  <c r="I33" i="1"/>
  <c r="I105" i="1"/>
  <c r="I34" i="1"/>
  <c r="I60" i="1"/>
  <c r="I94" i="1"/>
  <c r="I63" i="1"/>
  <c r="I113" i="1"/>
  <c r="I90" i="1"/>
  <c r="I77" i="1"/>
  <c r="I78" i="1"/>
  <c r="I111" i="1"/>
  <c r="I112" i="1"/>
  <c r="I2" i="1"/>
  <c r="I20" i="1"/>
  <c r="I45" i="1"/>
  <c r="H39" i="1"/>
  <c r="H88" i="1"/>
  <c r="H70" i="1"/>
  <c r="H87" i="1"/>
  <c r="H102" i="1"/>
  <c r="H89" i="1"/>
  <c r="H71" i="1"/>
  <c r="H4" i="1"/>
  <c r="H49" i="1"/>
  <c r="H95" i="1"/>
  <c r="H75" i="1"/>
  <c r="H40" i="1"/>
  <c r="H57" i="1"/>
  <c r="H79" i="1"/>
  <c r="H13" i="1"/>
  <c r="H46" i="1"/>
  <c r="H21" i="1"/>
  <c r="H96" i="1"/>
  <c r="H22" i="1"/>
  <c r="H9" i="1"/>
  <c r="H58" i="1"/>
  <c r="H73" i="1"/>
  <c r="H91" i="1"/>
  <c r="H7" i="1"/>
  <c r="H74" i="1"/>
  <c r="H97" i="1"/>
  <c r="H81" i="1"/>
  <c r="H82" i="1"/>
  <c r="H47" i="1"/>
  <c r="H11" i="1"/>
  <c r="H76" i="1"/>
  <c r="H35" i="1"/>
  <c r="H84" i="1"/>
  <c r="H85" i="1"/>
  <c r="H64" i="1"/>
  <c r="H10" i="1"/>
  <c r="H61" i="1"/>
  <c r="H67" i="1"/>
  <c r="H68" i="1"/>
  <c r="H23" i="1"/>
  <c r="H14" i="1"/>
  <c r="H59" i="1"/>
  <c r="H107" i="1"/>
  <c r="H15" i="1"/>
  <c r="H80" i="1"/>
  <c r="H24" i="1"/>
  <c r="H69" i="1"/>
  <c r="H3" i="1"/>
  <c r="H16" i="1"/>
  <c r="H108" i="1"/>
  <c r="H92" i="1"/>
  <c r="H106" i="1"/>
  <c r="H62" i="1"/>
  <c r="H50" i="1"/>
  <c r="H36" i="1"/>
  <c r="H25" i="1"/>
  <c r="H86" i="1"/>
  <c r="H5" i="1"/>
  <c r="H100" i="1"/>
  <c r="H8" i="1"/>
  <c r="H6" i="1"/>
  <c r="H26" i="1"/>
  <c r="H12" i="1"/>
  <c r="H93" i="1"/>
  <c r="H51" i="1"/>
  <c r="H17" i="1"/>
  <c r="H65" i="1"/>
  <c r="H52" i="1"/>
  <c r="H83" i="1"/>
  <c r="H53" i="1"/>
  <c r="H54" i="1"/>
  <c r="H41" i="1"/>
  <c r="H42" i="1"/>
  <c r="H43" i="1"/>
  <c r="H55" i="1"/>
  <c r="H104" i="1"/>
  <c r="H27" i="1"/>
  <c r="H48" i="1"/>
  <c r="H28" i="1"/>
  <c r="H72" i="1"/>
  <c r="H109" i="1"/>
  <c r="H29" i="1"/>
  <c r="H30" i="1"/>
  <c r="H98" i="1"/>
  <c r="H31" i="1"/>
  <c r="H101" i="1"/>
  <c r="H32" i="1"/>
  <c r="H99" i="1"/>
  <c r="H56" i="1"/>
  <c r="H18" i="1"/>
  <c r="H37" i="1"/>
  <c r="H38" i="1"/>
  <c r="H44" i="1"/>
  <c r="H19" i="1"/>
  <c r="H103" i="1"/>
  <c r="H110" i="1"/>
  <c r="H33" i="1"/>
  <c r="H105" i="1"/>
  <c r="H34" i="1"/>
  <c r="H60" i="1"/>
  <c r="H94" i="1"/>
  <c r="H63" i="1"/>
  <c r="H113" i="1"/>
  <c r="H90" i="1"/>
  <c r="H77" i="1"/>
  <c r="H78" i="1"/>
  <c r="H111" i="1"/>
  <c r="H112" i="1"/>
  <c r="H2" i="1"/>
  <c r="H20" i="1"/>
  <c r="H45" i="1"/>
  <c r="H66" i="1"/>
  <c r="I66" i="1"/>
  <c r="E45" i="1"/>
  <c r="E20" i="1"/>
  <c r="E2" i="1"/>
  <c r="E112" i="1"/>
  <c r="E111" i="1"/>
  <c r="E78" i="1"/>
  <c r="E77" i="1"/>
  <c r="E90" i="1"/>
  <c r="E113" i="1"/>
  <c r="E63" i="1"/>
  <c r="E94" i="1"/>
  <c r="E60" i="1"/>
  <c r="E34" i="1"/>
  <c r="E105" i="1"/>
  <c r="E33" i="1"/>
  <c r="E110" i="1"/>
  <c r="E103" i="1"/>
  <c r="E19" i="1"/>
  <c r="E44" i="1"/>
  <c r="E38" i="1"/>
  <c r="E37" i="1"/>
  <c r="E18" i="1"/>
  <c r="E56" i="1"/>
  <c r="E99" i="1"/>
  <c r="E32" i="1"/>
  <c r="E101" i="1"/>
  <c r="E31" i="1"/>
  <c r="E98" i="1"/>
  <c r="E30" i="1"/>
  <c r="E29" i="1"/>
  <c r="E109" i="1"/>
  <c r="E72" i="1"/>
  <c r="E28" i="1"/>
  <c r="E48" i="1"/>
  <c r="E27" i="1"/>
  <c r="E104" i="1"/>
  <c r="E55" i="1"/>
  <c r="E43" i="1"/>
  <c r="E42" i="1"/>
  <c r="E41" i="1"/>
  <c r="E54" i="1"/>
  <c r="E53" i="1"/>
  <c r="E83" i="1"/>
  <c r="E52" i="1"/>
  <c r="E65" i="1"/>
  <c r="E17" i="1"/>
  <c r="E51" i="1"/>
  <c r="E93" i="1"/>
  <c r="E12" i="1"/>
  <c r="E26" i="1"/>
  <c r="E6" i="1"/>
  <c r="E8" i="1"/>
  <c r="E100" i="1"/>
  <c r="E5" i="1"/>
  <c r="E86" i="1"/>
  <c r="E25" i="1"/>
  <c r="E36" i="1"/>
  <c r="E50" i="1"/>
  <c r="E62" i="1"/>
  <c r="E106" i="1"/>
  <c r="E92" i="1"/>
  <c r="E108" i="1"/>
  <c r="E16" i="1"/>
  <c r="E3" i="1"/>
  <c r="E69" i="1"/>
  <c r="E24" i="1"/>
  <c r="E80" i="1"/>
  <c r="E15" i="1"/>
  <c r="E107" i="1"/>
  <c r="E59" i="1"/>
  <c r="E14" i="1"/>
  <c r="E23" i="1"/>
  <c r="E68" i="1"/>
  <c r="E67" i="1"/>
  <c r="E61" i="1"/>
  <c r="E10" i="1"/>
  <c r="E64" i="1"/>
  <c r="E85" i="1"/>
  <c r="E84" i="1"/>
  <c r="E35" i="1"/>
  <c r="E76" i="1"/>
  <c r="E11" i="1"/>
  <c r="E47" i="1"/>
  <c r="E82" i="1"/>
  <c r="E81" i="1"/>
  <c r="E97" i="1"/>
  <c r="E74" i="1"/>
  <c r="E7" i="1"/>
  <c r="E91" i="1"/>
  <c r="E73" i="1"/>
  <c r="E58" i="1"/>
  <c r="E9" i="1"/>
  <c r="E22" i="1"/>
  <c r="E96" i="1"/>
  <c r="E21" i="1"/>
  <c r="E46" i="1"/>
  <c r="E13" i="1"/>
  <c r="E79" i="1"/>
  <c r="E57" i="1"/>
  <c r="E40" i="1"/>
  <c r="E75" i="1"/>
  <c r="E95" i="1"/>
  <c r="E49" i="1"/>
  <c r="E4" i="1"/>
  <c r="E71" i="1"/>
  <c r="E89" i="1"/>
  <c r="E102" i="1"/>
  <c r="E87" i="1"/>
  <c r="E70" i="1"/>
  <c r="E88" i="1"/>
  <c r="E39" i="1"/>
  <c r="E66" i="1" l="1"/>
  <c r="L35" i="1"/>
  <c r="L36" i="1"/>
</calcChain>
</file>

<file path=xl/sharedStrings.xml><?xml version="1.0" encoding="utf-8"?>
<sst xmlns="http://schemas.openxmlformats.org/spreadsheetml/2006/main" count="318" uniqueCount="145">
  <si>
    <t>Product</t>
  </si>
  <si>
    <t>Discount</t>
  </si>
  <si>
    <t>Review</t>
  </si>
  <si>
    <t>115  Piece Set Of Multifunctional Precision Screwdrivers</t>
  </si>
  <si>
    <t>Metal Decorative Hooks Key Hangers Entryway Wall Hooks Towel Hooks - Home</t>
  </si>
  <si>
    <t>Portable Mini Cordless Car Vacuum Cleaner - Blue</t>
  </si>
  <si>
    <t>Weighing Scale Digital Bathroom Body Fat Scale USB-Black</t>
  </si>
  <si>
    <t>Portable Home Small Air Humidifier 3-Speed Fan - Green</t>
  </si>
  <si>
    <t>220V 60W Electric Soldering Iron Kits With Tools, Tips, And Multimeter</t>
  </si>
  <si>
    <t>137 Pieces Cake Decorating Tool Set Baking Supplies</t>
  </si>
  <si>
    <t>Desk Foldable Fan Adjustable Fan Strong Wind 3 Gear Usb</t>
  </si>
  <si>
    <t>LASA FOLDING TABLE SERVING STAND</t>
  </si>
  <si>
    <t>13 In 1 Home Repair Tools Box Kit Set</t>
  </si>
  <si>
    <t>Genebre 115 In 1 Screwdriver Repairing Tool Set For IPhone Cellphone Hand Tool</t>
  </si>
  <si>
    <t>100 Pcs Crochet Hook Tool Set Knitting Hook Set With Box</t>
  </si>
  <si>
    <t>40cm Gold DIY Acrylic Wall Sticker Clock</t>
  </si>
  <si>
    <t>LASA Digital Thermometer And Hydrometer</t>
  </si>
  <si>
    <t>Multifunction Laser Level With Adjustment Tripod</t>
  </si>
  <si>
    <t>Anti-Skid Absorbent Insulation Coaster  For Home Office</t>
  </si>
  <si>
    <t>Peacock  Throw Pillow Cushion Case For Home Car</t>
  </si>
  <si>
    <t>LASA Aluminum Folding Truck Hand Cart - 68kg Max</t>
  </si>
  <si>
    <t>LED Wall Digital Alarm Clock Study Home 12 / 24H Clock Calendar</t>
  </si>
  <si>
    <t>3D Waterproof EVA Plastic Shower Curtain 1.8*2Mtrs</t>
  </si>
  <si>
    <t>3PCS Single Head Knitting Crochet Sweater Needle Set</t>
  </si>
  <si>
    <t>4pcs Bathroom/Kitchen Towel Rack,Roll Paper Holder,Towel Bars,Hook</t>
  </si>
  <si>
    <t>LED Romantic Spaceship Starry Sky Projector,Children's Bedroom Night Light-Blue</t>
  </si>
  <si>
    <t>Foldable Overbed Table/Desk</t>
  </si>
  <si>
    <t>LASA 3 Tier Bamboo Shoe Bench Storage Shelf</t>
  </si>
  <si>
    <t>Electronic Digital Display Vernier Caliper</t>
  </si>
  <si>
    <t>Portable Wardrobe Nonwoven With 3 Hanging Rods And 6 Storage Shelves</t>
  </si>
  <si>
    <t>12 Litre Black Insulated Lunch Box</t>
  </si>
  <si>
    <t>52 Pieces Cake Decorating Tool Set Gift Kit Baking Supplies</t>
  </si>
  <si>
    <t>MultiFunctional Storage Rack Multi-layer Bookshelf</t>
  </si>
  <si>
    <t>Exfoliate And Exfoliate Face Towel - Black</t>
  </si>
  <si>
    <t>12 Litre Insulated Lunch Box Grey</t>
  </si>
  <si>
    <t>LED Eye Protection  Desk Lamp , Study, Reading, USB Fan - Double Pen Holder</t>
  </si>
  <si>
    <t>53Pcs/Set Yarn Knitting Crochet Hooks With Bag - Fortune Cat</t>
  </si>
  <si>
    <t>53 Pieces/Set Yarn Knitting Crochet Hooks With Bag - Pansies</t>
  </si>
  <si>
    <t>DIY File Folder, Office Drawer File Holder, Pen Holder, Desktop Storage Rack</t>
  </si>
  <si>
    <t>Classic Black Cat Cotton Hemp Pillow Case For Home Car</t>
  </si>
  <si>
    <t>Punch-free Great Load Bearing Bathroom Storage Rack Wall Shelf-White</t>
  </si>
  <si>
    <t>1/2/3 Seater Elastic Sofa Cover,Living Room/Home Decor Chair Cover-Grey</t>
  </si>
  <si>
    <t>LASA Stainless Steel Double Wall Mount Soap Dispenser - 500ml</t>
  </si>
  <si>
    <t>4M Float Switch Water Level Controller -Water Tank</t>
  </si>
  <si>
    <t>Modern Sofa Throw Pillow Cover-45x45cm-Blue&amp;Red</t>
  </si>
  <si>
    <t>Balloon Insert, Birthday Party Balloon Set, PU Leather</t>
  </si>
  <si>
    <t>Shower Cap Wide Elastic Band Cover Reusable Bashroom Cap</t>
  </si>
  <si>
    <t>Christmas Elk Fence Yard Lawn Decorations Cute For Holidays</t>
  </si>
  <si>
    <t>60W Hot Melt Glue Sprayer - Efficient And Stable Glue Dispensing</t>
  </si>
  <si>
    <t>Car Phone Charging Stand</t>
  </si>
  <si>
    <t>2pcs Solar Street Light Flood Light Outdoor</t>
  </si>
  <si>
    <t>Creative Owl Shape Keychain Black</t>
  </si>
  <si>
    <t>Brush &amp; Paintbrush Cleaning Tool Pink</t>
  </si>
  <si>
    <t>Pen Grips For Kids Pen Grip Posture Correction Tool For Kids</t>
  </si>
  <si>
    <t>Pilates Cloth Bag Waterproof Durable High Capacity Purple</t>
  </si>
  <si>
    <t>Multi-purpose Rice Drainage Basket And Fruit And Vegetable Drainage Sieve</t>
  </si>
  <si>
    <t>Cute Christmas Fence Garden Decorations For Holiday Home</t>
  </si>
  <si>
    <t>Simple Metal Dog Art Sculpture Decoration For Home Office</t>
  </si>
  <si>
    <t>Christmas Fence Garden Decorations Outdoor For Holiday Home</t>
  </si>
  <si>
    <t>Angle Measuring Tool Full Metal Multi Angle Measuring Tool</t>
  </si>
  <si>
    <t>12V 19500rpm Handheld Electric Angle Grinder Tool - UK - Yellow/Black</t>
  </si>
  <si>
    <t>5 Pieces/set Of Stainless Steel Induction Cooker Pots</t>
  </si>
  <si>
    <t>Mythco 120COB Solar Wall Ligt With Motion Sensor And Remote Control 3 Modes</t>
  </si>
  <si>
    <t>5-PCS Stainless Steel Cooking Pot Set With Steamed Slices</t>
  </si>
  <si>
    <t>120W Cordless Vacuum Cleaners Handheld Electric Vacuum Cleaner</t>
  </si>
  <si>
    <t>Intelligent  LED Body Sensor Wireless Lighting Night Light USB</t>
  </si>
  <si>
    <t>VIC Wireless Vacuum Cleaner Dual Use For Home And Car 120W High Power Powerful</t>
  </si>
  <si>
    <t>Artificial Potted Flowers Room Decorative Flowers (2 Pieces)</t>
  </si>
  <si>
    <t>380ML USB Rechargeable Portable Small Blenders And Juicers</t>
  </si>
  <si>
    <t>32PCS Portable Cordless Drill Set With Cyclic Battery Drive -26 Variable Speed</t>
  </si>
  <si>
    <t>Agapeon Toothbrush Holder And Toothpaste Dispenser</t>
  </si>
  <si>
    <t>Large Lazy Inflatable Sofa Chairs PVC Lounger Seat Bag</t>
  </si>
  <si>
    <t>Watercolour Gold Foil Textured Print Pillow Cover</t>
  </si>
  <si>
    <t>Wrought Iron Bathroom Shelf Wall Mounted Free Punch Toilet Rack</t>
  </si>
  <si>
    <t>7-piece Set Of Storage Bags, Travel Storage Bags, Shoe Bags</t>
  </si>
  <si>
    <t>Electric LED UV Mosquito Killer Lamp, Outdoor/Indoor Fly Killer Trap Light -USB</t>
  </si>
  <si>
    <t>2PCS/LOT Solar LED Outdoor Intelligent Light Controlled Wall Lamp</t>
  </si>
  <si>
    <t>3PCS Rotary Scraper Thermomix For Kitchen</t>
  </si>
  <si>
    <t>Cushion Silicone Butt Cushion Summer Ice Cushion Honeycomb Gel Cushion</t>
  </si>
  <si>
    <t>7PCS Silicone Thumb Knife Finger Protector Vegetable Harvesting Knife</t>
  </si>
  <si>
    <t>Memory Foam Neck Pillow Cover, With Pillow Core - 50*30cm</t>
  </si>
  <si>
    <t>Bedroom Simple Floor Hanging Clothes Rack Single Pole Hat Rack - White</t>
  </si>
  <si>
    <t>5m Waterproof Spherical LED String Lights Outdoor Ball Chain Lights Party Lighting Decoration Adjustable</t>
  </si>
  <si>
    <t>2 Pairs Cowhide Split Leather Work Gloves.32â„‰ Or Above Welding Gloves</t>
  </si>
  <si>
    <t>Household Pineapple Peeler Peeler</t>
  </si>
  <si>
    <t>Office Chair Lumbar Back Support Spine Posture Correction Pillow Car Cushion</t>
  </si>
  <si>
    <t>Cartoon Car Decoration Cute Individuality For Car Home Desk</t>
  </si>
  <si>
    <t>Outdoor Portable Water Bottle With Medicine Box - 600ML - Black</t>
  </si>
  <si>
    <t>Wall-Mounted Toothbrush Toothpaste Holder With Multiple Slots</t>
  </si>
  <si>
    <t>Multifunctional Hanging Storage Box Storage Bag (4 Layers)</t>
  </si>
  <si>
    <t>Wall Clock With Hidden Safe Box</t>
  </si>
  <si>
    <t>Portable Wine Table With Folding Round Table</t>
  </si>
  <si>
    <t>Sewing Machine Needle Threader Stitch Insertion Tool Automatic Quick Sewing</t>
  </si>
  <si>
    <t>6 Layers Steel Pipe Assembling Dustproof Storage Shoe Cabinet</t>
  </si>
  <si>
    <t>2PCS Ice Silk Square Cushion Cover Pillowcases - 65x65cm</t>
  </si>
  <si>
    <t>Wall Mount Automatic Toothpaste Dispenser Toothbrush Holder Toothpaste Squeezer</t>
  </si>
  <si>
    <t>Portable Soap Dispenser Kitchen Detergent Press Box Kitchen Tools</t>
  </si>
  <si>
    <t>4 Piece Coloured Stainless Steel Kitchenware Set</t>
  </si>
  <si>
    <t>Metal Wall Clock Silver Dial Crystal Jewelry Round Home Decoration Wall Clock</t>
  </si>
  <si>
    <t>Baby Early Education Shape And Color Cognitive Training Toys</t>
  </si>
  <si>
    <t>8in1 Screwdriver With LED Light</t>
  </si>
  <si>
    <t>Konka Healty Electric Kettle, 24-hour Heat Preservation,1.5L,800W, White</t>
  </si>
  <si>
    <t>9pcs Gas Mask, For Painting, Dust, Formaldehyde Grinding, Polishing</t>
  </si>
  <si>
    <t>24 Grid Wall-mounted Sundries Organiser Fabric Closet Bag Storage Rack</t>
  </si>
  <si>
    <t>1PC Refrigerator Food Seal Pocket Fridge Bags</t>
  </si>
  <si>
    <t>LED Solar Street Light-fake Camera</t>
  </si>
  <si>
    <t>Cartoon Embroidered Mini Towel Bear Cotton Wash Cloth Hand 4pcs</t>
  </si>
  <si>
    <t>Shower Nozzle Cleaning Unclogging Needle Mini Crevice Small Hole Cleaning Brush</t>
  </si>
  <si>
    <t>Thickening Multipurpose Non Stick Easy To Clean Heat Resistant Spoon Pad</t>
  </si>
  <si>
    <t>6 In 1 Bottle Can Opener Multifunctional Easy Opener</t>
  </si>
  <si>
    <t>Wall-mounted Sticker Punch-free Plug Fixer</t>
  </si>
  <si>
    <t>Black Simple Water Cup Wine Coaster Anti Slip Absorbent</t>
  </si>
  <si>
    <t>Old Price</t>
  </si>
  <si>
    <t>Current Price</t>
  </si>
  <si>
    <t>Ratings</t>
  </si>
  <si>
    <t>1,620 - 1,980</t>
  </si>
  <si>
    <t>2,200 - 3,200</t>
  </si>
  <si>
    <t>Absolute Discount</t>
  </si>
  <si>
    <t>Qualitative Rating</t>
  </si>
  <si>
    <t>Average Current Price</t>
  </si>
  <si>
    <t>Average Old Price</t>
  </si>
  <si>
    <t>Average Discount Percentage</t>
  </si>
  <si>
    <t>Average Rating</t>
  </si>
  <si>
    <t>Most expensive product</t>
  </si>
  <si>
    <t>Cheapest product</t>
  </si>
  <si>
    <t>Name_Least_Product</t>
  </si>
  <si>
    <t>Name_Highest_Product</t>
  </si>
  <si>
    <t>Row Labels</t>
  </si>
  <si>
    <t>Grand Total</t>
  </si>
  <si>
    <t>High Discount</t>
  </si>
  <si>
    <t>Low Discount</t>
  </si>
  <si>
    <t>Medium Discount</t>
  </si>
  <si>
    <t>Poor</t>
  </si>
  <si>
    <t>Excellent</t>
  </si>
  <si>
    <t>Average</t>
  </si>
  <si>
    <t>Average of Ratings</t>
  </si>
  <si>
    <t>Average of Discount</t>
  </si>
  <si>
    <t>Discount Rating</t>
  </si>
  <si>
    <t>Count of Review</t>
  </si>
  <si>
    <t>Sum of Ratings</t>
  </si>
  <si>
    <t>Sum of Review</t>
  </si>
  <si>
    <t>JUMIA PRODUCT ANALYSIS</t>
  </si>
  <si>
    <t>T</t>
  </si>
  <si>
    <t xml:space="preserve">The graphs show varying degrees of relationships between the variables. The first graph shows a weak positive corelation between ratings and reviews </t>
  </si>
  <si>
    <t>The graph examining the relationship between discount percentage and reviewes shows a weak negative correlation.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</si>
</sst>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16"/>
      <color theme="1"/>
      <name val="Calibri"/>
      <family val="2"/>
      <scheme val="minor"/>
    </font>
    <font>
      <b/>
      <sz val="26"/>
      <color theme="5" tint="-0.24997711111789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9" fontId="0" fillId="0" borderId="0" xfId="0" applyNumberFormat="1"/>
    <xf numFmtId="0" fontId="16" fillId="0" borderId="0" xfId="0" applyFont="1"/>
    <xf numFmtId="0" fontId="18" fillId="0" borderId="0" xfId="0" applyFont="1"/>
    <xf numFmtId="2" fontId="0" fillId="0" borderId="0" xfId="0" applyNumberFormat="1"/>
    <xf numFmtId="0" fontId="18" fillId="0" borderId="10" xfId="0" applyFont="1" applyBorder="1"/>
    <xf numFmtId="2" fontId="18" fillId="0" borderId="10" xfId="0" applyNumberFormat="1" applyFont="1" applyBorder="1"/>
    <xf numFmtId="0" fontId="0" fillId="0" borderId="10" xfId="0" applyBorder="1"/>
    <xf numFmtId="2" fontId="0" fillId="0" borderId="10" xfId="0" applyNumberFormat="1" applyBorder="1"/>
    <xf numFmtId="9" fontId="0" fillId="0" borderId="10" xfId="0" applyNumberFormat="1" applyBorder="1"/>
    <xf numFmtId="164"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4" borderId="10" xfId="0" applyFont="1" applyFill="1" applyBorder="1"/>
    <xf numFmtId="0" fontId="19" fillId="34" borderId="10" xfId="0" applyFont="1" applyFill="1" applyBorder="1" applyAlignment="1">
      <alignment horizontal="left"/>
    </xf>
    <xf numFmtId="9" fontId="19" fillId="34" borderId="10" xfId="0" applyNumberFormat="1" applyFont="1" applyFill="1" applyBorder="1"/>
    <xf numFmtId="0" fontId="19" fillId="34" borderId="10" xfId="0" applyNumberFormat="1" applyFont="1" applyFill="1" applyBorder="1"/>
    <xf numFmtId="0" fontId="20" fillId="33" borderId="0" xfId="0" applyFont="1" applyFill="1" applyAlignment="1">
      <alignment horizontal="right"/>
    </xf>
    <xf numFmtId="0" fontId="17"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2">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6"/>
      </font>
    </dxf>
    <dxf>
      <font>
        <sz val="16"/>
      </font>
    </dxf>
    <dxf>
      <font>
        <sz val="16"/>
      </font>
    </dxf>
    <dxf>
      <font>
        <sz val="16"/>
      </font>
    </dxf>
    <dxf>
      <font>
        <sz val="16"/>
      </font>
    </dxf>
    <dxf>
      <font>
        <sz val="16"/>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6"/>
      </font>
    </dxf>
    <dxf>
      <font>
        <sz val="16"/>
      </font>
    </dxf>
    <dxf>
      <font>
        <sz val="16"/>
      </font>
    </dxf>
    <dxf>
      <font>
        <sz val="16"/>
      </font>
    </dxf>
    <dxf>
      <font>
        <sz val="16"/>
      </font>
    </dxf>
    <dxf>
      <font>
        <sz val="16"/>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6"/>
      </font>
    </dxf>
    <dxf>
      <font>
        <sz val="16"/>
      </font>
    </dxf>
    <dxf>
      <font>
        <sz val="16"/>
      </font>
    </dxf>
    <dxf>
      <font>
        <sz val="16"/>
      </font>
    </dxf>
    <dxf>
      <font>
        <sz val="16"/>
      </font>
    </dxf>
    <dxf>
      <font>
        <sz val="16"/>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6"/>
      </font>
    </dxf>
    <dxf>
      <font>
        <sz val="16"/>
      </font>
    </dxf>
    <dxf>
      <font>
        <sz val="16"/>
      </font>
    </dxf>
    <dxf>
      <font>
        <sz val="16"/>
      </font>
    </dxf>
    <dxf>
      <font>
        <sz val="16"/>
      </font>
    </dxf>
    <dxf>
      <font>
        <sz val="16"/>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6"/>
      </font>
    </dxf>
    <dxf>
      <font>
        <sz val="16"/>
      </font>
    </dxf>
    <dxf>
      <font>
        <sz val="16"/>
      </font>
    </dxf>
    <dxf>
      <font>
        <sz val="16"/>
      </font>
    </dxf>
    <dxf>
      <font>
        <sz val="16"/>
      </font>
    </dxf>
    <dxf>
      <font>
        <sz val="16"/>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6"/>
      </font>
    </dxf>
    <dxf>
      <font>
        <sz val="16"/>
      </font>
    </dxf>
    <dxf>
      <font>
        <sz val="16"/>
      </font>
    </dxf>
    <dxf>
      <font>
        <sz val="16"/>
      </font>
    </dxf>
    <dxf>
      <font>
        <sz val="16"/>
      </font>
    </dxf>
    <dxf>
      <font>
        <sz val="16"/>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6"/>
      </font>
    </dxf>
    <dxf>
      <font>
        <sz val="16"/>
      </font>
    </dxf>
    <dxf>
      <font>
        <sz val="16"/>
      </font>
    </dxf>
    <dxf>
      <font>
        <sz val="16"/>
      </font>
    </dxf>
    <dxf>
      <font>
        <sz val="16"/>
      </font>
    </dxf>
    <dxf>
      <font>
        <sz val="16"/>
      </font>
    </dxf>
    <dxf>
      <font>
        <color theme="7" tint="0.59996337778862885"/>
      </font>
    </dxf>
    <dxf>
      <font>
        <strike val="0"/>
        <u val="none"/>
        <color theme="7" tint="0.39991454817346722"/>
      </font>
      <fill>
        <patternFill>
          <fgColor theme="7" tint="0.39994506668294322"/>
          <bgColor theme="7"/>
        </patternFill>
      </fill>
    </dxf>
    <dxf>
      <font>
        <color theme="7" tint="0.59996337778862885"/>
      </font>
    </dxf>
    <dxf>
      <font>
        <strike val="0"/>
        <u val="none"/>
        <color theme="7" tint="0.39991454817346722"/>
      </font>
      <fill>
        <patternFill>
          <fgColor theme="7" tint="0.39994506668294322"/>
          <bgColor theme="7"/>
        </patternFill>
      </fill>
    </dxf>
    <dxf>
      <font>
        <color theme="7" tint="0.59996337778862885"/>
      </font>
    </dxf>
    <dxf>
      <font>
        <strike val="0"/>
        <u val="none"/>
        <color theme="7" tint="0.39991454817346722"/>
      </font>
      <fill>
        <patternFill>
          <fgColor theme="7" tint="0.39994506668294322"/>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between discount percentage and reviews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Excel_jumia!$F$1</c:f>
              <c:strCache>
                <c:ptCount val="1"/>
                <c:pt idx="0">
                  <c:v>Review</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Excel_jumia!$D$2:$D$116</c:f>
              <c:numCache>
                <c:formatCode>0%</c:formatCode>
                <c:ptCount val="115"/>
                <c:pt idx="0">
                  <c:v>0.64</c:v>
                </c:pt>
                <c:pt idx="1">
                  <c:v>0.61</c:v>
                </c:pt>
                <c:pt idx="2">
                  <c:v>0.55000000000000004</c:v>
                </c:pt>
                <c:pt idx="3">
                  <c:v>0.55000000000000004</c:v>
                </c:pt>
                <c:pt idx="4">
                  <c:v>0.55000000000000004</c:v>
                </c:pt>
                <c:pt idx="5">
                  <c:v>0.54</c:v>
                </c:pt>
                <c:pt idx="6">
                  <c:v>0.54</c:v>
                </c:pt>
                <c:pt idx="7">
                  <c:v>0.53</c:v>
                </c:pt>
                <c:pt idx="8">
                  <c:v>0.53</c:v>
                </c:pt>
                <c:pt idx="9">
                  <c:v>0.52</c:v>
                </c:pt>
                <c:pt idx="10">
                  <c:v>0.52</c:v>
                </c:pt>
                <c:pt idx="11">
                  <c:v>0.51</c:v>
                </c:pt>
                <c:pt idx="12">
                  <c:v>0.5</c:v>
                </c:pt>
                <c:pt idx="13">
                  <c:v>0.5</c:v>
                </c:pt>
                <c:pt idx="14">
                  <c:v>0.5</c:v>
                </c:pt>
                <c:pt idx="15">
                  <c:v>0.5</c:v>
                </c:pt>
                <c:pt idx="16">
                  <c:v>0.5</c:v>
                </c:pt>
                <c:pt idx="17">
                  <c:v>0.5</c:v>
                </c:pt>
                <c:pt idx="18">
                  <c:v>0.5</c:v>
                </c:pt>
                <c:pt idx="19">
                  <c:v>0.49</c:v>
                </c:pt>
                <c:pt idx="20">
                  <c:v>0.49</c:v>
                </c:pt>
                <c:pt idx="21">
                  <c:v>0.49</c:v>
                </c:pt>
                <c:pt idx="22">
                  <c:v>0.49</c:v>
                </c:pt>
                <c:pt idx="23">
                  <c:v>0.49</c:v>
                </c:pt>
                <c:pt idx="24">
                  <c:v>0.49</c:v>
                </c:pt>
                <c:pt idx="25">
                  <c:v>0.49</c:v>
                </c:pt>
                <c:pt idx="26">
                  <c:v>0.49</c:v>
                </c:pt>
                <c:pt idx="27">
                  <c:v>0.49</c:v>
                </c:pt>
                <c:pt idx="28">
                  <c:v>0.49</c:v>
                </c:pt>
                <c:pt idx="29">
                  <c:v>0.49</c:v>
                </c:pt>
                <c:pt idx="30">
                  <c:v>0.49</c:v>
                </c:pt>
                <c:pt idx="31">
                  <c:v>0.49</c:v>
                </c:pt>
                <c:pt idx="32">
                  <c:v>0.49</c:v>
                </c:pt>
                <c:pt idx="33">
                  <c:v>0.48</c:v>
                </c:pt>
                <c:pt idx="34">
                  <c:v>0.48</c:v>
                </c:pt>
                <c:pt idx="35">
                  <c:v>0.48</c:v>
                </c:pt>
                <c:pt idx="36">
                  <c:v>0.48</c:v>
                </c:pt>
                <c:pt idx="37">
                  <c:v>0.47</c:v>
                </c:pt>
                <c:pt idx="38">
                  <c:v>0.47</c:v>
                </c:pt>
                <c:pt idx="39">
                  <c:v>0.47</c:v>
                </c:pt>
                <c:pt idx="40">
                  <c:v>0.47</c:v>
                </c:pt>
                <c:pt idx="41">
                  <c:v>0.47</c:v>
                </c:pt>
                <c:pt idx="42">
                  <c:v>0.47</c:v>
                </c:pt>
                <c:pt idx="43">
                  <c:v>0.47</c:v>
                </c:pt>
                <c:pt idx="44">
                  <c:v>0.46</c:v>
                </c:pt>
                <c:pt idx="45">
                  <c:v>0.46</c:v>
                </c:pt>
                <c:pt idx="46">
                  <c:v>0.46</c:v>
                </c:pt>
                <c:pt idx="47">
                  <c:v>0.45</c:v>
                </c:pt>
                <c:pt idx="48">
                  <c:v>0.45</c:v>
                </c:pt>
                <c:pt idx="49">
                  <c:v>0.45</c:v>
                </c:pt>
                <c:pt idx="50">
                  <c:v>0.45</c:v>
                </c:pt>
                <c:pt idx="51">
                  <c:v>0.43</c:v>
                </c:pt>
                <c:pt idx="52">
                  <c:v>0.43</c:v>
                </c:pt>
                <c:pt idx="53">
                  <c:v>0.43</c:v>
                </c:pt>
                <c:pt idx="54">
                  <c:v>0.43</c:v>
                </c:pt>
                <c:pt idx="55">
                  <c:v>0.42</c:v>
                </c:pt>
                <c:pt idx="56">
                  <c:v>0.42</c:v>
                </c:pt>
                <c:pt idx="57">
                  <c:v>0.42</c:v>
                </c:pt>
                <c:pt idx="58">
                  <c:v>0.42</c:v>
                </c:pt>
                <c:pt idx="59">
                  <c:v>0.41</c:v>
                </c:pt>
                <c:pt idx="60">
                  <c:v>0.41</c:v>
                </c:pt>
                <c:pt idx="61">
                  <c:v>0.41</c:v>
                </c:pt>
                <c:pt idx="62">
                  <c:v>0.4</c:v>
                </c:pt>
                <c:pt idx="63">
                  <c:v>0.39</c:v>
                </c:pt>
                <c:pt idx="64">
                  <c:v>0.38</c:v>
                </c:pt>
                <c:pt idx="65">
                  <c:v>0.38</c:v>
                </c:pt>
                <c:pt idx="66">
                  <c:v>0.38</c:v>
                </c:pt>
                <c:pt idx="67">
                  <c:v>0.38</c:v>
                </c:pt>
                <c:pt idx="68">
                  <c:v>0.37</c:v>
                </c:pt>
                <c:pt idx="69">
                  <c:v>0.37</c:v>
                </c:pt>
                <c:pt idx="70">
                  <c:v>0.36</c:v>
                </c:pt>
                <c:pt idx="71">
                  <c:v>0.35</c:v>
                </c:pt>
                <c:pt idx="72">
                  <c:v>0.35</c:v>
                </c:pt>
                <c:pt idx="73">
                  <c:v>0.34</c:v>
                </c:pt>
                <c:pt idx="74">
                  <c:v>0.34</c:v>
                </c:pt>
                <c:pt idx="75">
                  <c:v>0.34</c:v>
                </c:pt>
                <c:pt idx="76">
                  <c:v>0.34</c:v>
                </c:pt>
                <c:pt idx="77">
                  <c:v>0.33</c:v>
                </c:pt>
                <c:pt idx="78">
                  <c:v>0.33</c:v>
                </c:pt>
                <c:pt idx="79">
                  <c:v>0.32</c:v>
                </c:pt>
                <c:pt idx="80">
                  <c:v>0.3</c:v>
                </c:pt>
                <c:pt idx="81">
                  <c:v>0.28999999999999998</c:v>
                </c:pt>
                <c:pt idx="82">
                  <c:v>0.27</c:v>
                </c:pt>
                <c:pt idx="83">
                  <c:v>0.27</c:v>
                </c:pt>
                <c:pt idx="84">
                  <c:v>0.27</c:v>
                </c:pt>
                <c:pt idx="85">
                  <c:v>0.26</c:v>
                </c:pt>
                <c:pt idx="86">
                  <c:v>0.25</c:v>
                </c:pt>
                <c:pt idx="87">
                  <c:v>0.24</c:v>
                </c:pt>
                <c:pt idx="88">
                  <c:v>0.24</c:v>
                </c:pt>
                <c:pt idx="89">
                  <c:v>0.23</c:v>
                </c:pt>
                <c:pt idx="90">
                  <c:v>0.22</c:v>
                </c:pt>
                <c:pt idx="91">
                  <c:v>0.22</c:v>
                </c:pt>
                <c:pt idx="92">
                  <c:v>0.21</c:v>
                </c:pt>
                <c:pt idx="93">
                  <c:v>0.2</c:v>
                </c:pt>
                <c:pt idx="94">
                  <c:v>0.19</c:v>
                </c:pt>
                <c:pt idx="95">
                  <c:v>0.18</c:v>
                </c:pt>
                <c:pt idx="96">
                  <c:v>0.14000000000000001</c:v>
                </c:pt>
                <c:pt idx="97">
                  <c:v>0.14000000000000001</c:v>
                </c:pt>
                <c:pt idx="98">
                  <c:v>0.13</c:v>
                </c:pt>
                <c:pt idx="99">
                  <c:v>0.11</c:v>
                </c:pt>
                <c:pt idx="100">
                  <c:v>0.09</c:v>
                </c:pt>
                <c:pt idx="101">
                  <c:v>0.08</c:v>
                </c:pt>
                <c:pt idx="102">
                  <c:v>0.04</c:v>
                </c:pt>
                <c:pt idx="103">
                  <c:v>0.04</c:v>
                </c:pt>
                <c:pt idx="104">
                  <c:v>0.03</c:v>
                </c:pt>
                <c:pt idx="105">
                  <c:v>0.02</c:v>
                </c:pt>
                <c:pt idx="106">
                  <c:v>0.02</c:v>
                </c:pt>
                <c:pt idx="107">
                  <c:v>0.02</c:v>
                </c:pt>
                <c:pt idx="108">
                  <c:v>0.02</c:v>
                </c:pt>
                <c:pt idx="109">
                  <c:v>0.02</c:v>
                </c:pt>
                <c:pt idx="110">
                  <c:v>0.02</c:v>
                </c:pt>
                <c:pt idx="111">
                  <c:v>0.01</c:v>
                </c:pt>
              </c:numCache>
            </c:numRef>
          </c:xVal>
          <c:yVal>
            <c:numRef>
              <c:f>Excel_jumia!$F$2:$F$116</c:f>
              <c:numCache>
                <c:formatCode>General</c:formatCode>
                <c:ptCount val="115"/>
                <c:pt idx="2">
                  <c:v>5</c:v>
                </c:pt>
                <c:pt idx="4">
                  <c:v>13</c:v>
                </c:pt>
                <c:pt idx="5">
                  <c:v>7</c:v>
                </c:pt>
                <c:pt idx="6">
                  <c:v>10</c:v>
                </c:pt>
                <c:pt idx="7">
                  <c:v>13</c:v>
                </c:pt>
                <c:pt idx="8">
                  <c:v>2</c:v>
                </c:pt>
                <c:pt idx="9">
                  <c:v>9</c:v>
                </c:pt>
                <c:pt idx="10">
                  <c:v>15</c:v>
                </c:pt>
                <c:pt idx="11">
                  <c:v>2</c:v>
                </c:pt>
                <c:pt idx="15">
                  <c:v>7</c:v>
                </c:pt>
                <c:pt idx="18">
                  <c:v>1</c:v>
                </c:pt>
                <c:pt idx="19">
                  <c:v>3</c:v>
                </c:pt>
                <c:pt idx="20">
                  <c:v>44</c:v>
                </c:pt>
                <c:pt idx="24">
                  <c:v>69</c:v>
                </c:pt>
                <c:pt idx="26">
                  <c:v>1</c:v>
                </c:pt>
                <c:pt idx="27">
                  <c:v>1</c:v>
                </c:pt>
                <c:pt idx="33">
                  <c:v>9</c:v>
                </c:pt>
                <c:pt idx="37">
                  <c:v>14</c:v>
                </c:pt>
                <c:pt idx="38">
                  <c:v>12</c:v>
                </c:pt>
                <c:pt idx="39">
                  <c:v>6</c:v>
                </c:pt>
                <c:pt idx="40">
                  <c:v>7</c:v>
                </c:pt>
                <c:pt idx="44">
                  <c:v>2</c:v>
                </c:pt>
                <c:pt idx="46">
                  <c:v>1</c:v>
                </c:pt>
                <c:pt idx="47">
                  <c:v>5</c:v>
                </c:pt>
                <c:pt idx="49">
                  <c:v>6</c:v>
                </c:pt>
                <c:pt idx="50">
                  <c:v>17</c:v>
                </c:pt>
                <c:pt idx="51">
                  <c:v>6</c:v>
                </c:pt>
                <c:pt idx="52">
                  <c:v>5</c:v>
                </c:pt>
                <c:pt idx="55">
                  <c:v>6</c:v>
                </c:pt>
                <c:pt idx="59">
                  <c:v>36</c:v>
                </c:pt>
                <c:pt idx="62">
                  <c:v>1</c:v>
                </c:pt>
                <c:pt idx="63">
                  <c:v>5</c:v>
                </c:pt>
                <c:pt idx="64">
                  <c:v>2</c:v>
                </c:pt>
                <c:pt idx="65">
                  <c:v>2</c:v>
                </c:pt>
                <c:pt idx="68">
                  <c:v>7</c:v>
                </c:pt>
                <c:pt idx="69">
                  <c:v>2</c:v>
                </c:pt>
                <c:pt idx="71">
                  <c:v>6</c:v>
                </c:pt>
                <c:pt idx="72">
                  <c:v>49</c:v>
                </c:pt>
                <c:pt idx="73">
                  <c:v>39</c:v>
                </c:pt>
                <c:pt idx="74">
                  <c:v>12</c:v>
                </c:pt>
                <c:pt idx="77">
                  <c:v>9</c:v>
                </c:pt>
                <c:pt idx="79">
                  <c:v>13</c:v>
                </c:pt>
                <c:pt idx="80">
                  <c:v>20</c:v>
                </c:pt>
                <c:pt idx="81">
                  <c:v>5</c:v>
                </c:pt>
                <c:pt idx="82">
                  <c:v>20</c:v>
                </c:pt>
                <c:pt idx="83">
                  <c:v>32</c:v>
                </c:pt>
                <c:pt idx="85">
                  <c:v>5</c:v>
                </c:pt>
                <c:pt idx="86">
                  <c:v>24</c:v>
                </c:pt>
                <c:pt idx="87">
                  <c:v>55</c:v>
                </c:pt>
                <c:pt idx="89">
                  <c:v>14</c:v>
                </c:pt>
                <c:pt idx="91">
                  <c:v>16</c:v>
                </c:pt>
                <c:pt idx="92">
                  <c:v>1</c:v>
                </c:pt>
                <c:pt idx="93">
                  <c:v>12</c:v>
                </c:pt>
                <c:pt idx="94">
                  <c:v>5</c:v>
                </c:pt>
                <c:pt idx="95">
                  <c:v>12</c:v>
                </c:pt>
                <c:pt idx="98">
                  <c:v>6</c:v>
                </c:pt>
                <c:pt idx="100">
                  <c:v>15</c:v>
                </c:pt>
                <c:pt idx="112">
                  <c:v>723</c:v>
                </c:pt>
              </c:numCache>
            </c:numRef>
          </c:yVal>
          <c:smooth val="0"/>
          <c:extLst>
            <c:ext xmlns:c16="http://schemas.microsoft.com/office/drawing/2014/chart" uri="{C3380CC4-5D6E-409C-BE32-E72D297353CC}">
              <c16:uniqueId val="{00000000-53BC-4048-8393-A19D1312AF5A}"/>
            </c:ext>
          </c:extLst>
        </c:ser>
        <c:dLbls>
          <c:showLegendKey val="0"/>
          <c:showVal val="0"/>
          <c:showCatName val="0"/>
          <c:showSerName val="0"/>
          <c:showPercent val="0"/>
          <c:showBubbleSize val="0"/>
        </c:dLbls>
        <c:axId val="627126160"/>
        <c:axId val="627132400"/>
      </c:scatterChart>
      <c:valAx>
        <c:axId val="6271261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32400"/>
        <c:crosses val="autoZero"/>
        <c:crossBetween val="midCat"/>
      </c:valAx>
      <c:valAx>
        <c:axId val="62713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26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between ratings and reviews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Excel_jumia!$G$1</c:f>
              <c:strCache>
                <c:ptCount val="1"/>
                <c:pt idx="0">
                  <c:v>Ratings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Excel_jumia!$F$2:$F$116</c:f>
              <c:numCache>
                <c:formatCode>General</c:formatCode>
                <c:ptCount val="115"/>
                <c:pt idx="2">
                  <c:v>5</c:v>
                </c:pt>
                <c:pt idx="4">
                  <c:v>13</c:v>
                </c:pt>
                <c:pt idx="5">
                  <c:v>7</c:v>
                </c:pt>
                <c:pt idx="6">
                  <c:v>10</c:v>
                </c:pt>
                <c:pt idx="7">
                  <c:v>13</c:v>
                </c:pt>
                <c:pt idx="8">
                  <c:v>2</c:v>
                </c:pt>
                <c:pt idx="9">
                  <c:v>9</c:v>
                </c:pt>
                <c:pt idx="10">
                  <c:v>15</c:v>
                </c:pt>
                <c:pt idx="11">
                  <c:v>2</c:v>
                </c:pt>
                <c:pt idx="15">
                  <c:v>7</c:v>
                </c:pt>
                <c:pt idx="18">
                  <c:v>1</c:v>
                </c:pt>
                <c:pt idx="19">
                  <c:v>3</c:v>
                </c:pt>
                <c:pt idx="20">
                  <c:v>44</c:v>
                </c:pt>
                <c:pt idx="24">
                  <c:v>69</c:v>
                </c:pt>
                <c:pt idx="26">
                  <c:v>1</c:v>
                </c:pt>
                <c:pt idx="27">
                  <c:v>1</c:v>
                </c:pt>
                <c:pt idx="33">
                  <c:v>9</c:v>
                </c:pt>
                <c:pt idx="37">
                  <c:v>14</c:v>
                </c:pt>
                <c:pt idx="38">
                  <c:v>12</c:v>
                </c:pt>
                <c:pt idx="39">
                  <c:v>6</c:v>
                </c:pt>
                <c:pt idx="40">
                  <c:v>7</c:v>
                </c:pt>
                <c:pt idx="44">
                  <c:v>2</c:v>
                </c:pt>
                <c:pt idx="46">
                  <c:v>1</c:v>
                </c:pt>
                <c:pt idx="47">
                  <c:v>5</c:v>
                </c:pt>
                <c:pt idx="49">
                  <c:v>6</c:v>
                </c:pt>
                <c:pt idx="50">
                  <c:v>17</c:v>
                </c:pt>
                <c:pt idx="51">
                  <c:v>6</c:v>
                </c:pt>
                <c:pt idx="52">
                  <c:v>5</c:v>
                </c:pt>
                <c:pt idx="55">
                  <c:v>6</c:v>
                </c:pt>
                <c:pt idx="59">
                  <c:v>36</c:v>
                </c:pt>
                <c:pt idx="62">
                  <c:v>1</c:v>
                </c:pt>
                <c:pt idx="63">
                  <c:v>5</c:v>
                </c:pt>
                <c:pt idx="64">
                  <c:v>2</c:v>
                </c:pt>
                <c:pt idx="65">
                  <c:v>2</c:v>
                </c:pt>
                <c:pt idx="68">
                  <c:v>7</c:v>
                </c:pt>
                <c:pt idx="69">
                  <c:v>2</c:v>
                </c:pt>
                <c:pt idx="71">
                  <c:v>6</c:v>
                </c:pt>
                <c:pt idx="72">
                  <c:v>49</c:v>
                </c:pt>
                <c:pt idx="73">
                  <c:v>39</c:v>
                </c:pt>
                <c:pt idx="74">
                  <c:v>12</c:v>
                </c:pt>
                <c:pt idx="77">
                  <c:v>9</c:v>
                </c:pt>
                <c:pt idx="79">
                  <c:v>13</c:v>
                </c:pt>
                <c:pt idx="80">
                  <c:v>20</c:v>
                </c:pt>
                <c:pt idx="81">
                  <c:v>5</c:v>
                </c:pt>
                <c:pt idx="82">
                  <c:v>20</c:v>
                </c:pt>
                <c:pt idx="83">
                  <c:v>32</c:v>
                </c:pt>
                <c:pt idx="85">
                  <c:v>5</c:v>
                </c:pt>
                <c:pt idx="86">
                  <c:v>24</c:v>
                </c:pt>
                <c:pt idx="87">
                  <c:v>55</c:v>
                </c:pt>
                <c:pt idx="89">
                  <c:v>14</c:v>
                </c:pt>
                <c:pt idx="91">
                  <c:v>16</c:v>
                </c:pt>
                <c:pt idx="92">
                  <c:v>1</c:v>
                </c:pt>
                <c:pt idx="93">
                  <c:v>12</c:v>
                </c:pt>
                <c:pt idx="94">
                  <c:v>5</c:v>
                </c:pt>
                <c:pt idx="95">
                  <c:v>12</c:v>
                </c:pt>
                <c:pt idx="98">
                  <c:v>6</c:v>
                </c:pt>
                <c:pt idx="100">
                  <c:v>15</c:v>
                </c:pt>
                <c:pt idx="112">
                  <c:v>723</c:v>
                </c:pt>
              </c:numCache>
            </c:numRef>
          </c:xVal>
          <c:yVal>
            <c:numRef>
              <c:f>Excel_jumia!$G$2:$G$116</c:f>
              <c:numCache>
                <c:formatCode>General</c:formatCode>
                <c:ptCount val="115"/>
                <c:pt idx="2">
                  <c:v>4.8</c:v>
                </c:pt>
                <c:pt idx="4">
                  <c:v>2.1</c:v>
                </c:pt>
                <c:pt idx="5">
                  <c:v>4.3</c:v>
                </c:pt>
                <c:pt idx="6">
                  <c:v>3</c:v>
                </c:pt>
                <c:pt idx="7">
                  <c:v>3.3</c:v>
                </c:pt>
                <c:pt idx="8">
                  <c:v>5</c:v>
                </c:pt>
                <c:pt idx="9">
                  <c:v>4.3</c:v>
                </c:pt>
                <c:pt idx="10">
                  <c:v>2.7</c:v>
                </c:pt>
                <c:pt idx="11">
                  <c:v>5</c:v>
                </c:pt>
                <c:pt idx="15">
                  <c:v>2.2999999999999998</c:v>
                </c:pt>
                <c:pt idx="18">
                  <c:v>2</c:v>
                </c:pt>
                <c:pt idx="19">
                  <c:v>5</c:v>
                </c:pt>
                <c:pt idx="20">
                  <c:v>4.5999999999999996</c:v>
                </c:pt>
                <c:pt idx="24">
                  <c:v>2.8</c:v>
                </c:pt>
                <c:pt idx="26">
                  <c:v>5</c:v>
                </c:pt>
                <c:pt idx="27">
                  <c:v>4</c:v>
                </c:pt>
                <c:pt idx="33">
                  <c:v>4.3</c:v>
                </c:pt>
                <c:pt idx="37">
                  <c:v>4.0999999999999996</c:v>
                </c:pt>
                <c:pt idx="38">
                  <c:v>4.8</c:v>
                </c:pt>
                <c:pt idx="39">
                  <c:v>2.2000000000000002</c:v>
                </c:pt>
                <c:pt idx="40">
                  <c:v>2.1</c:v>
                </c:pt>
                <c:pt idx="44">
                  <c:v>5</c:v>
                </c:pt>
                <c:pt idx="46">
                  <c:v>3</c:v>
                </c:pt>
                <c:pt idx="47">
                  <c:v>3.8</c:v>
                </c:pt>
                <c:pt idx="49">
                  <c:v>2.2000000000000002</c:v>
                </c:pt>
                <c:pt idx="50">
                  <c:v>2.6</c:v>
                </c:pt>
                <c:pt idx="51">
                  <c:v>2.2999999999999998</c:v>
                </c:pt>
                <c:pt idx="52">
                  <c:v>3</c:v>
                </c:pt>
                <c:pt idx="55">
                  <c:v>4.5</c:v>
                </c:pt>
                <c:pt idx="59">
                  <c:v>4.3</c:v>
                </c:pt>
                <c:pt idx="62">
                  <c:v>5</c:v>
                </c:pt>
                <c:pt idx="63">
                  <c:v>3</c:v>
                </c:pt>
                <c:pt idx="64">
                  <c:v>4.5</c:v>
                </c:pt>
                <c:pt idx="65">
                  <c:v>4.5</c:v>
                </c:pt>
                <c:pt idx="68">
                  <c:v>4.7</c:v>
                </c:pt>
                <c:pt idx="69">
                  <c:v>4</c:v>
                </c:pt>
                <c:pt idx="71">
                  <c:v>4</c:v>
                </c:pt>
                <c:pt idx="72">
                  <c:v>4.5999999999999996</c:v>
                </c:pt>
                <c:pt idx="73">
                  <c:v>4.7</c:v>
                </c:pt>
                <c:pt idx="74">
                  <c:v>4.7</c:v>
                </c:pt>
                <c:pt idx="77">
                  <c:v>4.2</c:v>
                </c:pt>
                <c:pt idx="79">
                  <c:v>3.8</c:v>
                </c:pt>
                <c:pt idx="80">
                  <c:v>4.0999999999999996</c:v>
                </c:pt>
                <c:pt idx="81">
                  <c:v>3</c:v>
                </c:pt>
                <c:pt idx="82">
                  <c:v>4.7</c:v>
                </c:pt>
                <c:pt idx="83">
                  <c:v>4.5</c:v>
                </c:pt>
                <c:pt idx="85">
                  <c:v>4.8</c:v>
                </c:pt>
                <c:pt idx="86">
                  <c:v>4.5999999999999996</c:v>
                </c:pt>
                <c:pt idx="87">
                  <c:v>4.5999999999999996</c:v>
                </c:pt>
                <c:pt idx="89">
                  <c:v>4.4000000000000004</c:v>
                </c:pt>
                <c:pt idx="91">
                  <c:v>2.9</c:v>
                </c:pt>
                <c:pt idx="92">
                  <c:v>5</c:v>
                </c:pt>
                <c:pt idx="93">
                  <c:v>4.0999999999999996</c:v>
                </c:pt>
                <c:pt idx="94">
                  <c:v>4.5999999999999996</c:v>
                </c:pt>
                <c:pt idx="95">
                  <c:v>3.8</c:v>
                </c:pt>
                <c:pt idx="98">
                  <c:v>2.5</c:v>
                </c:pt>
                <c:pt idx="100">
                  <c:v>4</c:v>
                </c:pt>
              </c:numCache>
            </c:numRef>
          </c:yVal>
          <c:smooth val="0"/>
          <c:extLst>
            <c:ext xmlns:c16="http://schemas.microsoft.com/office/drawing/2014/chart" uri="{C3380CC4-5D6E-409C-BE32-E72D297353CC}">
              <c16:uniqueId val="{00000000-0E91-4017-9D85-2C3FAFA170D3}"/>
            </c:ext>
          </c:extLst>
        </c:ser>
        <c:dLbls>
          <c:showLegendKey val="0"/>
          <c:showVal val="0"/>
          <c:showCatName val="0"/>
          <c:showSerName val="0"/>
          <c:showPercent val="0"/>
          <c:showBubbleSize val="0"/>
        </c:dLbls>
        <c:axId val="983358368"/>
        <c:axId val="983360288"/>
      </c:scatterChart>
      <c:valAx>
        <c:axId val="983358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360288"/>
        <c:crosses val="autoZero"/>
        <c:crossBetween val="midCat"/>
      </c:valAx>
      <c:valAx>
        <c:axId val="98336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358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between discount percentage and reviews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Excel_jumia!$F$1</c:f>
              <c:strCache>
                <c:ptCount val="1"/>
                <c:pt idx="0">
                  <c:v>Review</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Excel_jumia!$D$2:$D$116</c:f>
              <c:numCache>
                <c:formatCode>0%</c:formatCode>
                <c:ptCount val="115"/>
                <c:pt idx="0">
                  <c:v>0.64</c:v>
                </c:pt>
                <c:pt idx="1">
                  <c:v>0.61</c:v>
                </c:pt>
                <c:pt idx="2">
                  <c:v>0.55000000000000004</c:v>
                </c:pt>
                <c:pt idx="3">
                  <c:v>0.55000000000000004</c:v>
                </c:pt>
                <c:pt idx="4">
                  <c:v>0.55000000000000004</c:v>
                </c:pt>
                <c:pt idx="5">
                  <c:v>0.54</c:v>
                </c:pt>
                <c:pt idx="6">
                  <c:v>0.54</c:v>
                </c:pt>
                <c:pt idx="7">
                  <c:v>0.53</c:v>
                </c:pt>
                <c:pt idx="8">
                  <c:v>0.53</c:v>
                </c:pt>
                <c:pt idx="9">
                  <c:v>0.52</c:v>
                </c:pt>
                <c:pt idx="10">
                  <c:v>0.52</c:v>
                </c:pt>
                <c:pt idx="11">
                  <c:v>0.51</c:v>
                </c:pt>
                <c:pt idx="12">
                  <c:v>0.5</c:v>
                </c:pt>
                <c:pt idx="13">
                  <c:v>0.5</c:v>
                </c:pt>
                <c:pt idx="14">
                  <c:v>0.5</c:v>
                </c:pt>
                <c:pt idx="15">
                  <c:v>0.5</c:v>
                </c:pt>
                <c:pt idx="16">
                  <c:v>0.5</c:v>
                </c:pt>
                <c:pt idx="17">
                  <c:v>0.5</c:v>
                </c:pt>
                <c:pt idx="18">
                  <c:v>0.5</c:v>
                </c:pt>
                <c:pt idx="19">
                  <c:v>0.49</c:v>
                </c:pt>
                <c:pt idx="20">
                  <c:v>0.49</c:v>
                </c:pt>
                <c:pt idx="21">
                  <c:v>0.49</c:v>
                </c:pt>
                <c:pt idx="22">
                  <c:v>0.49</c:v>
                </c:pt>
                <c:pt idx="23">
                  <c:v>0.49</c:v>
                </c:pt>
                <c:pt idx="24">
                  <c:v>0.49</c:v>
                </c:pt>
                <c:pt idx="25">
                  <c:v>0.49</c:v>
                </c:pt>
                <c:pt idx="26">
                  <c:v>0.49</c:v>
                </c:pt>
                <c:pt idx="27">
                  <c:v>0.49</c:v>
                </c:pt>
                <c:pt idx="28">
                  <c:v>0.49</c:v>
                </c:pt>
                <c:pt idx="29">
                  <c:v>0.49</c:v>
                </c:pt>
                <c:pt idx="30">
                  <c:v>0.49</c:v>
                </c:pt>
                <c:pt idx="31">
                  <c:v>0.49</c:v>
                </c:pt>
                <c:pt idx="32">
                  <c:v>0.49</c:v>
                </c:pt>
                <c:pt idx="33">
                  <c:v>0.48</c:v>
                </c:pt>
                <c:pt idx="34">
                  <c:v>0.48</c:v>
                </c:pt>
                <c:pt idx="35">
                  <c:v>0.48</c:v>
                </c:pt>
                <c:pt idx="36">
                  <c:v>0.48</c:v>
                </c:pt>
                <c:pt idx="37">
                  <c:v>0.47</c:v>
                </c:pt>
                <c:pt idx="38">
                  <c:v>0.47</c:v>
                </c:pt>
                <c:pt idx="39">
                  <c:v>0.47</c:v>
                </c:pt>
                <c:pt idx="40">
                  <c:v>0.47</c:v>
                </c:pt>
                <c:pt idx="41">
                  <c:v>0.47</c:v>
                </c:pt>
                <c:pt idx="42">
                  <c:v>0.47</c:v>
                </c:pt>
                <c:pt idx="43">
                  <c:v>0.47</c:v>
                </c:pt>
                <c:pt idx="44">
                  <c:v>0.46</c:v>
                </c:pt>
                <c:pt idx="45">
                  <c:v>0.46</c:v>
                </c:pt>
                <c:pt idx="46">
                  <c:v>0.46</c:v>
                </c:pt>
                <c:pt idx="47">
                  <c:v>0.45</c:v>
                </c:pt>
                <c:pt idx="48">
                  <c:v>0.45</c:v>
                </c:pt>
                <c:pt idx="49">
                  <c:v>0.45</c:v>
                </c:pt>
                <c:pt idx="50">
                  <c:v>0.45</c:v>
                </c:pt>
                <c:pt idx="51">
                  <c:v>0.43</c:v>
                </c:pt>
                <c:pt idx="52">
                  <c:v>0.43</c:v>
                </c:pt>
                <c:pt idx="53">
                  <c:v>0.43</c:v>
                </c:pt>
                <c:pt idx="54">
                  <c:v>0.43</c:v>
                </c:pt>
                <c:pt idx="55">
                  <c:v>0.42</c:v>
                </c:pt>
                <c:pt idx="56">
                  <c:v>0.42</c:v>
                </c:pt>
                <c:pt idx="57">
                  <c:v>0.42</c:v>
                </c:pt>
                <c:pt idx="58">
                  <c:v>0.42</c:v>
                </c:pt>
                <c:pt idx="59">
                  <c:v>0.41</c:v>
                </c:pt>
                <c:pt idx="60">
                  <c:v>0.41</c:v>
                </c:pt>
                <c:pt idx="61">
                  <c:v>0.41</c:v>
                </c:pt>
                <c:pt idx="62">
                  <c:v>0.4</c:v>
                </c:pt>
                <c:pt idx="63">
                  <c:v>0.39</c:v>
                </c:pt>
                <c:pt idx="64">
                  <c:v>0.38</c:v>
                </c:pt>
                <c:pt idx="65">
                  <c:v>0.38</c:v>
                </c:pt>
                <c:pt idx="66">
                  <c:v>0.38</c:v>
                </c:pt>
                <c:pt idx="67">
                  <c:v>0.38</c:v>
                </c:pt>
                <c:pt idx="68">
                  <c:v>0.37</c:v>
                </c:pt>
                <c:pt idx="69">
                  <c:v>0.37</c:v>
                </c:pt>
                <c:pt idx="70">
                  <c:v>0.36</c:v>
                </c:pt>
                <c:pt idx="71">
                  <c:v>0.35</c:v>
                </c:pt>
                <c:pt idx="72">
                  <c:v>0.35</c:v>
                </c:pt>
                <c:pt idx="73">
                  <c:v>0.34</c:v>
                </c:pt>
                <c:pt idx="74">
                  <c:v>0.34</c:v>
                </c:pt>
                <c:pt idx="75">
                  <c:v>0.34</c:v>
                </c:pt>
                <c:pt idx="76">
                  <c:v>0.34</c:v>
                </c:pt>
                <c:pt idx="77">
                  <c:v>0.33</c:v>
                </c:pt>
                <c:pt idx="78">
                  <c:v>0.33</c:v>
                </c:pt>
                <c:pt idx="79">
                  <c:v>0.32</c:v>
                </c:pt>
                <c:pt idx="80">
                  <c:v>0.3</c:v>
                </c:pt>
                <c:pt idx="81">
                  <c:v>0.28999999999999998</c:v>
                </c:pt>
                <c:pt idx="82">
                  <c:v>0.27</c:v>
                </c:pt>
                <c:pt idx="83">
                  <c:v>0.27</c:v>
                </c:pt>
                <c:pt idx="84">
                  <c:v>0.27</c:v>
                </c:pt>
                <c:pt idx="85">
                  <c:v>0.26</c:v>
                </c:pt>
                <c:pt idx="86">
                  <c:v>0.25</c:v>
                </c:pt>
                <c:pt idx="87">
                  <c:v>0.24</c:v>
                </c:pt>
                <c:pt idx="88">
                  <c:v>0.24</c:v>
                </c:pt>
                <c:pt idx="89">
                  <c:v>0.23</c:v>
                </c:pt>
                <c:pt idx="90">
                  <c:v>0.22</c:v>
                </c:pt>
                <c:pt idx="91">
                  <c:v>0.22</c:v>
                </c:pt>
                <c:pt idx="92">
                  <c:v>0.21</c:v>
                </c:pt>
                <c:pt idx="93">
                  <c:v>0.2</c:v>
                </c:pt>
                <c:pt idx="94">
                  <c:v>0.19</c:v>
                </c:pt>
                <c:pt idx="95">
                  <c:v>0.18</c:v>
                </c:pt>
                <c:pt idx="96">
                  <c:v>0.14000000000000001</c:v>
                </c:pt>
                <c:pt idx="97">
                  <c:v>0.14000000000000001</c:v>
                </c:pt>
                <c:pt idx="98">
                  <c:v>0.13</c:v>
                </c:pt>
                <c:pt idx="99">
                  <c:v>0.11</c:v>
                </c:pt>
                <c:pt idx="100">
                  <c:v>0.09</c:v>
                </c:pt>
                <c:pt idx="101">
                  <c:v>0.08</c:v>
                </c:pt>
                <c:pt idx="102">
                  <c:v>0.04</c:v>
                </c:pt>
                <c:pt idx="103">
                  <c:v>0.04</c:v>
                </c:pt>
                <c:pt idx="104">
                  <c:v>0.03</c:v>
                </c:pt>
                <c:pt idx="105">
                  <c:v>0.02</c:v>
                </c:pt>
                <c:pt idx="106">
                  <c:v>0.02</c:v>
                </c:pt>
                <c:pt idx="107">
                  <c:v>0.02</c:v>
                </c:pt>
                <c:pt idx="108">
                  <c:v>0.02</c:v>
                </c:pt>
                <c:pt idx="109">
                  <c:v>0.02</c:v>
                </c:pt>
                <c:pt idx="110">
                  <c:v>0.02</c:v>
                </c:pt>
                <c:pt idx="111">
                  <c:v>0.01</c:v>
                </c:pt>
              </c:numCache>
            </c:numRef>
          </c:xVal>
          <c:yVal>
            <c:numRef>
              <c:f>Excel_jumia!$F$2:$F$116</c:f>
              <c:numCache>
                <c:formatCode>General</c:formatCode>
                <c:ptCount val="115"/>
                <c:pt idx="2">
                  <c:v>5</c:v>
                </c:pt>
                <c:pt idx="4">
                  <c:v>13</c:v>
                </c:pt>
                <c:pt idx="5">
                  <c:v>7</c:v>
                </c:pt>
                <c:pt idx="6">
                  <c:v>10</c:v>
                </c:pt>
                <c:pt idx="7">
                  <c:v>13</c:v>
                </c:pt>
                <c:pt idx="8">
                  <c:v>2</c:v>
                </c:pt>
                <c:pt idx="9">
                  <c:v>9</c:v>
                </c:pt>
                <c:pt idx="10">
                  <c:v>15</c:v>
                </c:pt>
                <c:pt idx="11">
                  <c:v>2</c:v>
                </c:pt>
                <c:pt idx="15">
                  <c:v>7</c:v>
                </c:pt>
                <c:pt idx="18">
                  <c:v>1</c:v>
                </c:pt>
                <c:pt idx="19">
                  <c:v>3</c:v>
                </c:pt>
                <c:pt idx="20">
                  <c:v>44</c:v>
                </c:pt>
                <c:pt idx="24">
                  <c:v>69</c:v>
                </c:pt>
                <c:pt idx="26">
                  <c:v>1</c:v>
                </c:pt>
                <c:pt idx="27">
                  <c:v>1</c:v>
                </c:pt>
                <c:pt idx="33">
                  <c:v>9</c:v>
                </c:pt>
                <c:pt idx="37">
                  <c:v>14</c:v>
                </c:pt>
                <c:pt idx="38">
                  <c:v>12</c:v>
                </c:pt>
                <c:pt idx="39">
                  <c:v>6</c:v>
                </c:pt>
                <c:pt idx="40">
                  <c:v>7</c:v>
                </c:pt>
                <c:pt idx="44">
                  <c:v>2</c:v>
                </c:pt>
                <c:pt idx="46">
                  <c:v>1</c:v>
                </c:pt>
                <c:pt idx="47">
                  <c:v>5</c:v>
                </c:pt>
                <c:pt idx="49">
                  <c:v>6</c:v>
                </c:pt>
                <c:pt idx="50">
                  <c:v>17</c:v>
                </c:pt>
                <c:pt idx="51">
                  <c:v>6</c:v>
                </c:pt>
                <c:pt idx="52">
                  <c:v>5</c:v>
                </c:pt>
                <c:pt idx="55">
                  <c:v>6</c:v>
                </c:pt>
                <c:pt idx="59">
                  <c:v>36</c:v>
                </c:pt>
                <c:pt idx="62">
                  <c:v>1</c:v>
                </c:pt>
                <c:pt idx="63">
                  <c:v>5</c:v>
                </c:pt>
                <c:pt idx="64">
                  <c:v>2</c:v>
                </c:pt>
                <c:pt idx="65">
                  <c:v>2</c:v>
                </c:pt>
                <c:pt idx="68">
                  <c:v>7</c:v>
                </c:pt>
                <c:pt idx="69">
                  <c:v>2</c:v>
                </c:pt>
                <c:pt idx="71">
                  <c:v>6</c:v>
                </c:pt>
                <c:pt idx="72">
                  <c:v>49</c:v>
                </c:pt>
                <c:pt idx="73">
                  <c:v>39</c:v>
                </c:pt>
                <c:pt idx="74">
                  <c:v>12</c:v>
                </c:pt>
                <c:pt idx="77">
                  <c:v>9</c:v>
                </c:pt>
                <c:pt idx="79">
                  <c:v>13</c:v>
                </c:pt>
                <c:pt idx="80">
                  <c:v>20</c:v>
                </c:pt>
                <c:pt idx="81">
                  <c:v>5</c:v>
                </c:pt>
                <c:pt idx="82">
                  <c:v>20</c:v>
                </c:pt>
                <c:pt idx="83">
                  <c:v>32</c:v>
                </c:pt>
                <c:pt idx="85">
                  <c:v>5</c:v>
                </c:pt>
                <c:pt idx="86">
                  <c:v>24</c:v>
                </c:pt>
                <c:pt idx="87">
                  <c:v>55</c:v>
                </c:pt>
                <c:pt idx="89">
                  <c:v>14</c:v>
                </c:pt>
                <c:pt idx="91">
                  <c:v>16</c:v>
                </c:pt>
                <c:pt idx="92">
                  <c:v>1</c:v>
                </c:pt>
                <c:pt idx="93">
                  <c:v>12</c:v>
                </c:pt>
                <c:pt idx="94">
                  <c:v>5</c:v>
                </c:pt>
                <c:pt idx="95">
                  <c:v>12</c:v>
                </c:pt>
                <c:pt idx="98">
                  <c:v>6</c:v>
                </c:pt>
                <c:pt idx="100">
                  <c:v>15</c:v>
                </c:pt>
                <c:pt idx="112">
                  <c:v>723</c:v>
                </c:pt>
              </c:numCache>
            </c:numRef>
          </c:yVal>
          <c:smooth val="0"/>
          <c:extLst>
            <c:ext xmlns:c16="http://schemas.microsoft.com/office/drawing/2014/chart" uri="{C3380CC4-5D6E-409C-BE32-E72D297353CC}">
              <c16:uniqueId val="{00000001-3961-406A-86E5-A595685A3087}"/>
            </c:ext>
          </c:extLst>
        </c:ser>
        <c:dLbls>
          <c:showLegendKey val="0"/>
          <c:showVal val="0"/>
          <c:showCatName val="0"/>
          <c:showSerName val="0"/>
          <c:showPercent val="0"/>
          <c:showBubbleSize val="0"/>
        </c:dLbls>
        <c:axId val="627126160"/>
        <c:axId val="627132400"/>
      </c:scatterChart>
      <c:valAx>
        <c:axId val="6271261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32400"/>
        <c:crosses val="autoZero"/>
        <c:crossBetween val="midCat"/>
      </c:valAx>
      <c:valAx>
        <c:axId val="627132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Reviews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26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between ratings and reviews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Excel_jumia!$G$1</c:f>
              <c:strCache>
                <c:ptCount val="1"/>
                <c:pt idx="0">
                  <c:v>Ratings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Excel_jumia!$F$2:$F$116</c:f>
              <c:numCache>
                <c:formatCode>General</c:formatCode>
                <c:ptCount val="115"/>
                <c:pt idx="2">
                  <c:v>5</c:v>
                </c:pt>
                <c:pt idx="4">
                  <c:v>13</c:v>
                </c:pt>
                <c:pt idx="5">
                  <c:v>7</c:v>
                </c:pt>
                <c:pt idx="6">
                  <c:v>10</c:v>
                </c:pt>
                <c:pt idx="7">
                  <c:v>13</c:v>
                </c:pt>
                <c:pt idx="8">
                  <c:v>2</c:v>
                </c:pt>
                <c:pt idx="9">
                  <c:v>9</c:v>
                </c:pt>
                <c:pt idx="10">
                  <c:v>15</c:v>
                </c:pt>
                <c:pt idx="11">
                  <c:v>2</c:v>
                </c:pt>
                <c:pt idx="15">
                  <c:v>7</c:v>
                </c:pt>
                <c:pt idx="18">
                  <c:v>1</c:v>
                </c:pt>
                <c:pt idx="19">
                  <c:v>3</c:v>
                </c:pt>
                <c:pt idx="20">
                  <c:v>44</c:v>
                </c:pt>
                <c:pt idx="24">
                  <c:v>69</c:v>
                </c:pt>
                <c:pt idx="26">
                  <c:v>1</c:v>
                </c:pt>
                <c:pt idx="27">
                  <c:v>1</c:v>
                </c:pt>
                <c:pt idx="33">
                  <c:v>9</c:v>
                </c:pt>
                <c:pt idx="37">
                  <c:v>14</c:v>
                </c:pt>
                <c:pt idx="38">
                  <c:v>12</c:v>
                </c:pt>
                <c:pt idx="39">
                  <c:v>6</c:v>
                </c:pt>
                <c:pt idx="40">
                  <c:v>7</c:v>
                </c:pt>
                <c:pt idx="44">
                  <c:v>2</c:v>
                </c:pt>
                <c:pt idx="46">
                  <c:v>1</c:v>
                </c:pt>
                <c:pt idx="47">
                  <c:v>5</c:v>
                </c:pt>
                <c:pt idx="49">
                  <c:v>6</c:v>
                </c:pt>
                <c:pt idx="50">
                  <c:v>17</c:v>
                </c:pt>
                <c:pt idx="51">
                  <c:v>6</c:v>
                </c:pt>
                <c:pt idx="52">
                  <c:v>5</c:v>
                </c:pt>
                <c:pt idx="55">
                  <c:v>6</c:v>
                </c:pt>
                <c:pt idx="59">
                  <c:v>36</c:v>
                </c:pt>
                <c:pt idx="62">
                  <c:v>1</c:v>
                </c:pt>
                <c:pt idx="63">
                  <c:v>5</c:v>
                </c:pt>
                <c:pt idx="64">
                  <c:v>2</c:v>
                </c:pt>
                <c:pt idx="65">
                  <c:v>2</c:v>
                </c:pt>
                <c:pt idx="68">
                  <c:v>7</c:v>
                </c:pt>
                <c:pt idx="69">
                  <c:v>2</c:v>
                </c:pt>
                <c:pt idx="71">
                  <c:v>6</c:v>
                </c:pt>
                <c:pt idx="72">
                  <c:v>49</c:v>
                </c:pt>
                <c:pt idx="73">
                  <c:v>39</c:v>
                </c:pt>
                <c:pt idx="74">
                  <c:v>12</c:v>
                </c:pt>
                <c:pt idx="77">
                  <c:v>9</c:v>
                </c:pt>
                <c:pt idx="79">
                  <c:v>13</c:v>
                </c:pt>
                <c:pt idx="80">
                  <c:v>20</c:v>
                </c:pt>
                <c:pt idx="81">
                  <c:v>5</c:v>
                </c:pt>
                <c:pt idx="82">
                  <c:v>20</c:v>
                </c:pt>
                <c:pt idx="83">
                  <c:v>32</c:v>
                </c:pt>
                <c:pt idx="85">
                  <c:v>5</c:v>
                </c:pt>
                <c:pt idx="86">
                  <c:v>24</c:v>
                </c:pt>
                <c:pt idx="87">
                  <c:v>55</c:v>
                </c:pt>
                <c:pt idx="89">
                  <c:v>14</c:v>
                </c:pt>
                <c:pt idx="91">
                  <c:v>16</c:v>
                </c:pt>
                <c:pt idx="92">
                  <c:v>1</c:v>
                </c:pt>
                <c:pt idx="93">
                  <c:v>12</c:v>
                </c:pt>
                <c:pt idx="94">
                  <c:v>5</c:v>
                </c:pt>
                <c:pt idx="95">
                  <c:v>12</c:v>
                </c:pt>
                <c:pt idx="98">
                  <c:v>6</c:v>
                </c:pt>
                <c:pt idx="100">
                  <c:v>15</c:v>
                </c:pt>
                <c:pt idx="112">
                  <c:v>723</c:v>
                </c:pt>
              </c:numCache>
            </c:numRef>
          </c:xVal>
          <c:yVal>
            <c:numRef>
              <c:f>Excel_jumia!$G$2:$G$116</c:f>
              <c:numCache>
                <c:formatCode>General</c:formatCode>
                <c:ptCount val="115"/>
                <c:pt idx="2">
                  <c:v>4.8</c:v>
                </c:pt>
                <c:pt idx="4">
                  <c:v>2.1</c:v>
                </c:pt>
                <c:pt idx="5">
                  <c:v>4.3</c:v>
                </c:pt>
                <c:pt idx="6">
                  <c:v>3</c:v>
                </c:pt>
                <c:pt idx="7">
                  <c:v>3.3</c:v>
                </c:pt>
                <c:pt idx="8">
                  <c:v>5</c:v>
                </c:pt>
                <c:pt idx="9">
                  <c:v>4.3</c:v>
                </c:pt>
                <c:pt idx="10">
                  <c:v>2.7</c:v>
                </c:pt>
                <c:pt idx="11">
                  <c:v>5</c:v>
                </c:pt>
                <c:pt idx="15">
                  <c:v>2.2999999999999998</c:v>
                </c:pt>
                <c:pt idx="18">
                  <c:v>2</c:v>
                </c:pt>
                <c:pt idx="19">
                  <c:v>5</c:v>
                </c:pt>
                <c:pt idx="20">
                  <c:v>4.5999999999999996</c:v>
                </c:pt>
                <c:pt idx="24">
                  <c:v>2.8</c:v>
                </c:pt>
                <c:pt idx="26">
                  <c:v>5</c:v>
                </c:pt>
                <c:pt idx="27">
                  <c:v>4</c:v>
                </c:pt>
                <c:pt idx="33">
                  <c:v>4.3</c:v>
                </c:pt>
                <c:pt idx="37">
                  <c:v>4.0999999999999996</c:v>
                </c:pt>
                <c:pt idx="38">
                  <c:v>4.8</c:v>
                </c:pt>
                <c:pt idx="39">
                  <c:v>2.2000000000000002</c:v>
                </c:pt>
                <c:pt idx="40">
                  <c:v>2.1</c:v>
                </c:pt>
                <c:pt idx="44">
                  <c:v>5</c:v>
                </c:pt>
                <c:pt idx="46">
                  <c:v>3</c:v>
                </c:pt>
                <c:pt idx="47">
                  <c:v>3.8</c:v>
                </c:pt>
                <c:pt idx="49">
                  <c:v>2.2000000000000002</c:v>
                </c:pt>
                <c:pt idx="50">
                  <c:v>2.6</c:v>
                </c:pt>
                <c:pt idx="51">
                  <c:v>2.2999999999999998</c:v>
                </c:pt>
                <c:pt idx="52">
                  <c:v>3</c:v>
                </c:pt>
                <c:pt idx="55">
                  <c:v>4.5</c:v>
                </c:pt>
                <c:pt idx="59">
                  <c:v>4.3</c:v>
                </c:pt>
                <c:pt idx="62">
                  <c:v>5</c:v>
                </c:pt>
                <c:pt idx="63">
                  <c:v>3</c:v>
                </c:pt>
                <c:pt idx="64">
                  <c:v>4.5</c:v>
                </c:pt>
                <c:pt idx="65">
                  <c:v>4.5</c:v>
                </c:pt>
                <c:pt idx="68">
                  <c:v>4.7</c:v>
                </c:pt>
                <c:pt idx="69">
                  <c:v>4</c:v>
                </c:pt>
                <c:pt idx="71">
                  <c:v>4</c:v>
                </c:pt>
                <c:pt idx="72">
                  <c:v>4.5999999999999996</c:v>
                </c:pt>
                <c:pt idx="73">
                  <c:v>4.7</c:v>
                </c:pt>
                <c:pt idx="74">
                  <c:v>4.7</c:v>
                </c:pt>
                <c:pt idx="77">
                  <c:v>4.2</c:v>
                </c:pt>
                <c:pt idx="79">
                  <c:v>3.8</c:v>
                </c:pt>
                <c:pt idx="80">
                  <c:v>4.0999999999999996</c:v>
                </c:pt>
                <c:pt idx="81">
                  <c:v>3</c:v>
                </c:pt>
                <c:pt idx="82">
                  <c:v>4.7</c:v>
                </c:pt>
                <c:pt idx="83">
                  <c:v>4.5</c:v>
                </c:pt>
                <c:pt idx="85">
                  <c:v>4.8</c:v>
                </c:pt>
                <c:pt idx="86">
                  <c:v>4.5999999999999996</c:v>
                </c:pt>
                <c:pt idx="87">
                  <c:v>4.5999999999999996</c:v>
                </c:pt>
                <c:pt idx="89">
                  <c:v>4.4000000000000004</c:v>
                </c:pt>
                <c:pt idx="91">
                  <c:v>2.9</c:v>
                </c:pt>
                <c:pt idx="92">
                  <c:v>5</c:v>
                </c:pt>
                <c:pt idx="93">
                  <c:v>4.0999999999999996</c:v>
                </c:pt>
                <c:pt idx="94">
                  <c:v>4.5999999999999996</c:v>
                </c:pt>
                <c:pt idx="95">
                  <c:v>3.8</c:v>
                </c:pt>
                <c:pt idx="98">
                  <c:v>2.5</c:v>
                </c:pt>
                <c:pt idx="100">
                  <c:v>4</c:v>
                </c:pt>
              </c:numCache>
            </c:numRef>
          </c:yVal>
          <c:smooth val="0"/>
          <c:extLst>
            <c:ext xmlns:c16="http://schemas.microsoft.com/office/drawing/2014/chart" uri="{C3380CC4-5D6E-409C-BE32-E72D297353CC}">
              <c16:uniqueId val="{00000001-B716-4190-A03B-85DAABBE1494}"/>
            </c:ext>
          </c:extLst>
        </c:ser>
        <c:dLbls>
          <c:showLegendKey val="0"/>
          <c:showVal val="0"/>
          <c:showCatName val="0"/>
          <c:showSerName val="0"/>
          <c:showPercent val="0"/>
          <c:showBubbleSize val="0"/>
        </c:dLbls>
        <c:axId val="983358368"/>
        <c:axId val="983360288"/>
      </c:scatterChart>
      <c:valAx>
        <c:axId val="983358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Reviews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360288"/>
        <c:crosses val="autoZero"/>
        <c:crossBetween val="midCat"/>
      </c:valAx>
      <c:valAx>
        <c:axId val="98336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358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15</xdr:col>
      <xdr:colOff>149991</xdr:colOff>
      <xdr:row>15</xdr:row>
      <xdr:rowOff>57151</xdr:rowOff>
    </xdr:from>
    <xdr:to>
      <xdr:col>22</xdr:col>
      <xdr:colOff>430267</xdr:colOff>
      <xdr:row>38</xdr:row>
      <xdr:rowOff>98535</xdr:rowOff>
    </xdr:to>
    <xdr:graphicFrame macro="">
      <xdr:nvGraphicFramePr>
        <xdr:cNvPr id="5" name="Chart 4">
          <a:extLst>
            <a:ext uri="{FF2B5EF4-FFF2-40B4-BE49-F238E27FC236}">
              <a16:creationId xmlns:a16="http://schemas.microsoft.com/office/drawing/2014/main" id="{98F47A26-A700-CFB0-400A-898A297973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1398095</xdr:colOff>
      <xdr:row>0</xdr:row>
      <xdr:rowOff>0</xdr:rowOff>
    </xdr:from>
    <xdr:to>
      <xdr:col>22</xdr:col>
      <xdr:colOff>266043</xdr:colOff>
      <xdr:row>14</xdr:row>
      <xdr:rowOff>60872</xdr:rowOff>
    </xdr:to>
    <xdr:graphicFrame macro="">
      <xdr:nvGraphicFramePr>
        <xdr:cNvPr id="6" name="Chart 5">
          <a:extLst>
            <a:ext uri="{FF2B5EF4-FFF2-40B4-BE49-F238E27FC236}">
              <a16:creationId xmlns:a16="http://schemas.microsoft.com/office/drawing/2014/main" id="{F1C04CEA-4935-8245-4480-5856282E3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52917</xdr:colOff>
      <xdr:row>4</xdr:row>
      <xdr:rowOff>153710</xdr:rowOff>
    </xdr:from>
    <xdr:to>
      <xdr:col>0</xdr:col>
      <xdr:colOff>4484688</xdr:colOff>
      <xdr:row>13</xdr:row>
      <xdr:rowOff>176801</xdr:rowOff>
    </xdr:to>
    <xdr:sp macro="" textlink="">
      <xdr:nvSpPr>
        <xdr:cNvPr id="2" name="Rectangle: Rounded Corners 1">
          <a:extLst>
            <a:ext uri="{FF2B5EF4-FFF2-40B4-BE49-F238E27FC236}">
              <a16:creationId xmlns:a16="http://schemas.microsoft.com/office/drawing/2014/main" id="{A4182212-CF65-44BD-8F18-1D28277F8170}"/>
            </a:ext>
          </a:extLst>
        </xdr:cNvPr>
        <xdr:cNvSpPr/>
      </xdr:nvSpPr>
      <xdr:spPr>
        <a:xfrm>
          <a:off x="52917" y="1132668"/>
          <a:ext cx="4431771" cy="1689966"/>
        </a:xfrm>
        <a:prstGeom prst="roundRect">
          <a:avLst/>
        </a:prstGeom>
        <a:solidFill>
          <a:schemeClr val="accent6">
            <a:lumMod val="75000"/>
          </a:schemeClr>
        </a:solidFill>
        <a:effectLst>
          <a:innerShdw blurRad="63500" dist="50800" dir="162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br>
            <a:rPr lang="en-US" sz="1200"/>
          </a:br>
          <a:endParaRPr lang="en-US" sz="1200"/>
        </a:p>
      </xdr:txBody>
    </xdr:sp>
    <xdr:clientData/>
  </xdr:twoCellAnchor>
  <xdr:twoCellAnchor>
    <xdr:from>
      <xdr:col>0</xdr:col>
      <xdr:colOff>251356</xdr:colOff>
      <xdr:row>5</xdr:row>
      <xdr:rowOff>76603</xdr:rowOff>
    </xdr:from>
    <xdr:to>
      <xdr:col>0</xdr:col>
      <xdr:colOff>4392084</xdr:colOff>
      <xdr:row>12</xdr:row>
      <xdr:rowOff>160639</xdr:rowOff>
    </xdr:to>
    <xdr:sp macro="" textlink="">
      <xdr:nvSpPr>
        <xdr:cNvPr id="3" name="Rectangle 2">
          <a:extLst>
            <a:ext uri="{FF2B5EF4-FFF2-40B4-BE49-F238E27FC236}">
              <a16:creationId xmlns:a16="http://schemas.microsoft.com/office/drawing/2014/main" id="{6C219978-C3D0-40C4-8870-D89EA4A1512B}"/>
            </a:ext>
          </a:extLst>
        </xdr:cNvPr>
        <xdr:cNvSpPr/>
      </xdr:nvSpPr>
      <xdr:spPr>
        <a:xfrm>
          <a:off x="251356" y="1240770"/>
          <a:ext cx="4140728" cy="1380494"/>
        </a:xfrm>
        <a:prstGeom prst="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lnSpc>
              <a:spcPct val="100000"/>
            </a:lnSpc>
          </a:pPr>
          <a:r>
            <a:rPr lang="en-US" sz="1800" b="1"/>
            <a:t>KEY METRICS</a:t>
          </a:r>
        </a:p>
        <a:p>
          <a:pPr algn="l">
            <a:lnSpc>
              <a:spcPct val="100000"/>
            </a:lnSpc>
          </a:pPr>
          <a:r>
            <a:rPr lang="en-US" sz="1800" b="1"/>
            <a:t>Total number of products - 113</a:t>
          </a:r>
        </a:p>
        <a:p>
          <a:pPr algn="l">
            <a:lnSpc>
              <a:spcPct val="100000"/>
            </a:lnSpc>
          </a:pPr>
          <a:r>
            <a:rPr lang="en-US" sz="1800" b="1"/>
            <a:t>Average rating - 3.889</a:t>
          </a:r>
        </a:p>
        <a:p>
          <a:pPr algn="l">
            <a:lnSpc>
              <a:spcPct val="100000"/>
            </a:lnSpc>
          </a:pPr>
          <a:r>
            <a:rPr lang="en-US" sz="1800" b="1"/>
            <a:t>Average discount percentage - 37%</a:t>
          </a:r>
        </a:p>
        <a:p>
          <a:pPr algn="l">
            <a:lnSpc>
              <a:spcPct val="100000"/>
            </a:lnSpc>
          </a:pPr>
          <a:r>
            <a:rPr lang="en-US" sz="1800" b="1"/>
            <a:t>Total reviews</a:t>
          </a:r>
          <a:r>
            <a:rPr lang="en-US" sz="1800" b="1" baseline="0"/>
            <a:t> - 723</a:t>
          </a:r>
        </a:p>
        <a:p>
          <a:pPr algn="l">
            <a:lnSpc>
              <a:spcPct val="100000"/>
            </a:lnSpc>
          </a:pPr>
          <a:endParaRPr lang="en-US" sz="1800" b="1" baseline="0"/>
        </a:p>
        <a:p>
          <a:pPr algn="l">
            <a:lnSpc>
              <a:spcPct val="100000"/>
            </a:lnSpc>
          </a:pPr>
          <a:endParaRPr lang="en-US" sz="1800" b="1"/>
        </a:p>
      </xdr:txBody>
    </xdr:sp>
    <xdr:clientData/>
  </xdr:twoCellAnchor>
  <xdr:twoCellAnchor>
    <xdr:from>
      <xdr:col>0</xdr:col>
      <xdr:colOff>0</xdr:colOff>
      <xdr:row>53</xdr:row>
      <xdr:rowOff>14461</xdr:rowOff>
    </xdr:from>
    <xdr:to>
      <xdr:col>3</xdr:col>
      <xdr:colOff>1309687</xdr:colOff>
      <xdr:row>79</xdr:row>
      <xdr:rowOff>1</xdr:rowOff>
    </xdr:to>
    <xdr:graphicFrame macro="">
      <xdr:nvGraphicFramePr>
        <xdr:cNvPr id="9" name="Chart 8">
          <a:extLst>
            <a:ext uri="{FF2B5EF4-FFF2-40B4-BE49-F238E27FC236}">
              <a16:creationId xmlns:a16="http://schemas.microsoft.com/office/drawing/2014/main" id="{B06744F2-083A-4867-80A0-D5F7B73CC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11546</xdr:colOff>
      <xdr:row>26</xdr:row>
      <xdr:rowOff>11546</xdr:rowOff>
    </xdr:from>
    <xdr:to>
      <xdr:col>3</xdr:col>
      <xdr:colOff>1322916</xdr:colOff>
      <xdr:row>52</xdr:row>
      <xdr:rowOff>0</xdr:rowOff>
    </xdr:to>
    <xdr:graphicFrame macro="">
      <xdr:nvGraphicFramePr>
        <xdr:cNvPr id="10" name="Chart 9">
          <a:extLst>
            <a:ext uri="{FF2B5EF4-FFF2-40B4-BE49-F238E27FC236}">
              <a16:creationId xmlns:a16="http://schemas.microsoft.com/office/drawing/2014/main" id="{45EB6F7B-A57C-4DAB-8224-E9520A937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75958</xdr:colOff>
      <xdr:row>13</xdr:row>
      <xdr:rowOff>150710</xdr:rowOff>
    </xdr:from>
    <xdr:to>
      <xdr:col>13</xdr:col>
      <xdr:colOff>275630</xdr:colOff>
      <xdr:row>31</xdr:row>
      <xdr:rowOff>13230</xdr:rowOff>
    </xdr:to>
    <mc:AlternateContent xmlns:mc="http://schemas.openxmlformats.org/markup-compatibility/2006">
      <mc:Choice xmlns:a14="http://schemas.microsoft.com/office/drawing/2010/main" Requires="a14">
        <xdr:graphicFrame macro="">
          <xdr:nvGraphicFramePr>
            <xdr:cNvPr id="11" name="Product">
              <a:extLst>
                <a:ext uri="{FF2B5EF4-FFF2-40B4-BE49-F238E27FC236}">
                  <a16:creationId xmlns:a16="http://schemas.microsoft.com/office/drawing/2014/main" id="{D6369E15-72D1-B6C4-4E6E-75DAB334078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1466271" y="2796543"/>
              <a:ext cx="5676547" cy="41487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93645</xdr:colOff>
      <xdr:row>31</xdr:row>
      <xdr:rowOff>66075</xdr:rowOff>
    </xdr:from>
    <xdr:to>
      <xdr:col>13</xdr:col>
      <xdr:colOff>293317</xdr:colOff>
      <xdr:row>53</xdr:row>
      <xdr:rowOff>171979</xdr:rowOff>
    </xdr:to>
    <mc:AlternateContent xmlns:mc="http://schemas.openxmlformats.org/markup-compatibility/2006">
      <mc:Choice xmlns:a14="http://schemas.microsoft.com/office/drawing/2010/main" Requires="a14">
        <xdr:graphicFrame macro="">
          <xdr:nvGraphicFramePr>
            <xdr:cNvPr id="12" name="Discount">
              <a:extLst>
                <a:ext uri="{FF2B5EF4-FFF2-40B4-BE49-F238E27FC236}">
                  <a16:creationId xmlns:a16="http://schemas.microsoft.com/office/drawing/2014/main" id="{8635540E-28C9-94B4-3C6E-D73E3FB82E40}"/>
                </a:ext>
              </a:extLst>
            </xdr:cNvPr>
            <xdr:cNvGraphicFramePr/>
          </xdr:nvGraphicFramePr>
          <xdr:xfrm>
            <a:off x="0" y="0"/>
            <a:ext cx="0" cy="0"/>
          </xdr:xfrm>
          <a:graphic>
            <a:graphicData uri="http://schemas.microsoft.com/office/drawing/2010/slicer">
              <sle:slicer xmlns:sle="http://schemas.microsoft.com/office/drawing/2010/slicer" name="Discount"/>
            </a:graphicData>
          </a:graphic>
        </xdr:graphicFrame>
      </mc:Choice>
      <mc:Fallback>
        <xdr:sp macro="" textlink="">
          <xdr:nvSpPr>
            <xdr:cNvPr id="0" name=""/>
            <xdr:cNvSpPr>
              <a:spLocks noTextEdit="1"/>
            </xdr:cNvSpPr>
          </xdr:nvSpPr>
          <xdr:spPr>
            <a:xfrm>
              <a:off x="11483958" y="6998158"/>
              <a:ext cx="5676547" cy="4180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111133</xdr:colOff>
      <xdr:row>54</xdr:row>
      <xdr:rowOff>26458</xdr:rowOff>
    </xdr:from>
    <xdr:to>
      <xdr:col>13</xdr:col>
      <xdr:colOff>310805</xdr:colOff>
      <xdr:row>78</xdr:row>
      <xdr:rowOff>175629</xdr:rowOff>
    </xdr:to>
    <mc:AlternateContent xmlns:mc="http://schemas.openxmlformats.org/markup-compatibility/2006">
      <mc:Choice xmlns:a14="http://schemas.microsoft.com/office/drawing/2010/main" Requires="a14">
        <xdr:graphicFrame macro="">
          <xdr:nvGraphicFramePr>
            <xdr:cNvPr id="13" name="Ratings">
              <a:extLst>
                <a:ext uri="{FF2B5EF4-FFF2-40B4-BE49-F238E27FC236}">
                  <a16:creationId xmlns:a16="http://schemas.microsoft.com/office/drawing/2014/main" id="{F687E49C-A5D7-2EC5-0725-89F39607A1E8}"/>
                </a:ext>
              </a:extLst>
            </xdr:cNvPr>
            <xdr:cNvGraphicFramePr/>
          </xdr:nvGraphicFramePr>
          <xdr:xfrm>
            <a:off x="0" y="0"/>
            <a:ext cx="0" cy="0"/>
          </xdr:xfrm>
          <a:graphic>
            <a:graphicData uri="http://schemas.microsoft.com/office/drawing/2010/slicer">
              <sle:slicer xmlns:sle="http://schemas.microsoft.com/office/drawing/2010/slicer" name="Ratings"/>
            </a:graphicData>
          </a:graphic>
        </xdr:graphicFrame>
      </mc:Choice>
      <mc:Fallback>
        <xdr:sp macro="" textlink="">
          <xdr:nvSpPr>
            <xdr:cNvPr id="0" name=""/>
            <xdr:cNvSpPr>
              <a:spLocks noTextEdit="1"/>
            </xdr:cNvSpPr>
          </xdr:nvSpPr>
          <xdr:spPr>
            <a:xfrm>
              <a:off x="11501446" y="11218333"/>
              <a:ext cx="5676547" cy="45941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21.908002083335" createdVersion="8" refreshedVersion="8" minRefreshableVersion="3" recordCount="112" xr:uid="{DC553E15-ECDE-483B-B45E-F88DFC5C384C}">
  <cacheSource type="worksheet">
    <worksheetSource ref="A1:I113" sheet="Excel_jumia (3)"/>
  </cacheSource>
  <cacheFields count="9">
    <cacheField name="Product" numFmtId="0">
      <sharedItems count="109">
        <s v="115  Piece Set Of Multifunctional Precision Screwdrivers"/>
        <s v="Metal Decorative Hooks Key Hangers Entryway Wall Hooks Towel Hooks - Home"/>
        <s v="Portable Mini Cordless Car Vacuum Cleaner - Blue"/>
        <s v="Weighing Scale Digital Bathroom Body Fat Scale USB-Black"/>
        <s v="Portable Home Small Air Humidifier 3-Speed Fan -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 68kg Max"/>
        <s v="LED Wall Digital Alarm Clock Study Home 12 / 24H Clock Calendar"/>
        <s v="3D Waterproof EVA Plastic Shower Curtain 1.8*2Mtrs"/>
        <s v="3PCS Single Head Knitting Crochet Sweater Needle Set"/>
        <s v="4pcs Bathroom/Kitchen Towel Rack,Roll Paper Holder,Towel Bars,Hook"/>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MultiFunctional Storage Rack Multi-layer Bookshelf"/>
        <s v="Exfoliate And Exfoliate Face Towel - Black"/>
        <s v="12 Litre Insulated Lunch Box Grey"/>
        <s v="LED Eye Protection  Desk Lamp , Study, Reading, USB Fan - Double Pen Holder"/>
        <s v="53Pcs/Set Yarn Knitting Crochet Hooks With Bag - Fortune Cat"/>
        <s v="53 Pieces/Set Yarn Knitting Crochet Hooks With Bag - Pansies"/>
        <s v="DIY File Folder, Office Drawer File Holder, Pen Holder, Desktop Storage Rack"/>
        <s v="Classic Black Cat Cotton Hemp Pillow Case For Home Car"/>
        <s v="Punch-free Great Load Bearing Bathroom Storage Rack Wall Shelf-White"/>
        <s v="1/2/3 Seater Elastic Sofa Cover,Living Room/Home Decor Chair Cover-Grey"/>
        <s v="LASA Stainless Steel Double Wall Mount Soap Dispenser -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 UK - Yellow/Black"/>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2PCS/LOT Solar LED Outdoor Intelligent Light Controlled Wall Lamp"/>
        <s v="3PCS Rotary Scraper Thermomix For Kitchen"/>
        <s v="Cushion Silicone Butt Cushion Summer Ice Cushion Honeycomb Gel Cushion"/>
        <s v="7PCS Silicone Thumb Knife Finger Protector Vegetable Harvesting Knife"/>
        <s v="Memory Foam Neck Pillow Cover, With Pillow Core - 50*30cm"/>
        <s v="Bedroom Simple Floor Hanging Clothes Rack Single Pole Hat Rack - White"/>
        <s v="5m Waterproof Spherical LED String Lights Outdoor Ball Chain Lights Party Lighting Decoration Adjustable"/>
        <s v="2 Pairs Cowhide Split Leather Work Gloves.32â„‰ Or Above Welding Gloves"/>
        <s v="Household Pineapple Peeler Peeler"/>
        <s v="Office Chair Lumbar Back Support Spine Posture Correction Pillow Car Cushion"/>
        <s v="Cartoon Car Decoration Cute Individuality For Car Home Desk"/>
        <s v="Outdoor Portable Water Bottle With Medicine Box - 600ML -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Konka Healty Electric Kettle, 24-hour Heat Preservation,1.5L,800W, White"/>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Wall-mounted Sticker Punch-free Plug Fixer"/>
        <s v="Black Simple Water Cup Wine Coaster Anti Slip Absorbent"/>
      </sharedItems>
    </cacheField>
    <cacheField name="Current Price" numFmtId="2">
      <sharedItems containsMixedTypes="1" containsNumber="1" containsInteger="1" minValue="38" maxValue="3750"/>
    </cacheField>
    <cacheField name="Old Price" numFmtId="2">
      <sharedItems containsMixedTypes="1" containsNumber="1" containsInteger="1" minValue="80" maxValue="6143"/>
    </cacheField>
    <cacheField name="Discount" numFmtId="9">
      <sharedItems containsSemiMixedTypes="0" containsString="0" containsNumber="1" minValue="0.01" maxValue="0.64" count="46">
        <n v="0.38"/>
        <n v="0.47"/>
        <n v="0.25"/>
        <n v="0.37"/>
        <n v="0.26"/>
        <n v="0.09"/>
        <n v="0.24"/>
        <n v="0.55000000000000004"/>
        <n v="0.45"/>
        <n v="0.2"/>
        <n v="0.34"/>
        <n v="0.42"/>
        <n v="0.33"/>
        <n v="0.51"/>
        <n v="0.46"/>
        <n v="0.49"/>
        <n v="0.19"/>
        <n v="0.53"/>
        <n v="0.35"/>
        <n v="0.23"/>
        <n v="0.54"/>
        <n v="0.18"/>
        <n v="0.32"/>
        <n v="0.3"/>
        <n v="0.52"/>
        <n v="0.48"/>
        <n v="0.27"/>
        <n v="0.4"/>
        <n v="0.41"/>
        <n v="0.5"/>
        <n v="0.02"/>
        <n v="0.61"/>
        <n v="0.22"/>
        <n v="0.03"/>
        <n v="0.13"/>
        <n v="0.39"/>
        <n v="0.28999999999999998"/>
        <n v="0.43"/>
        <n v="0.04"/>
        <n v="0.36"/>
        <n v="0.14000000000000001"/>
        <n v="0.11"/>
        <n v="0.08"/>
        <n v="0.21"/>
        <n v="0.01"/>
        <n v="0.64"/>
      </sharedItems>
    </cacheField>
    <cacheField name="Absolute Discount" numFmtId="2">
      <sharedItems containsMixedTypes="1" containsNumber="1" containsInteger="1" minValue="24" maxValue="2585" count="103">
        <n v="575"/>
        <n v="472"/>
        <n v="724"/>
        <n v="919"/>
        <n v="616"/>
        <n v="291"/>
        <n v="713"/>
        <n v="592"/>
        <n v="1526"/>
        <n v="1329"/>
        <n v="200"/>
        <n v="510"/>
        <n v="483"/>
        <n v="359"/>
        <n v="819"/>
        <n v="352"/>
        <n v="165"/>
        <n v="1946"/>
        <n v="700"/>
        <n v="968"/>
        <n v="42"/>
        <n v="1360"/>
        <n v="470"/>
        <n v="500"/>
        <n v="2452"/>
        <n v="227"/>
        <n v="640"/>
        <n v="741"/>
        <n v="1880"/>
        <n v="197"/>
        <n v="1670"/>
        <n v="710"/>
        <n v="719"/>
        <n v="1070"/>
        <n v="189"/>
        <n v="267"/>
        <e v="#VALUE!"/>
        <n v="1721"/>
        <n v="456"/>
        <n v="238"/>
        <n v="450"/>
        <n v="37"/>
        <n v="1001"/>
        <n v="595"/>
        <n v="645"/>
        <n v="750"/>
        <n v="305"/>
        <n v="301"/>
        <n v="39"/>
        <n v="85"/>
        <n v="40"/>
        <n v="544"/>
        <n v="401"/>
        <n v="644"/>
        <n v="768"/>
        <n v="1011"/>
        <n v="497"/>
        <n v="330"/>
        <n v="528"/>
        <n v="2585"/>
        <n v="428"/>
        <n v="355"/>
        <n v="335"/>
        <n v="824"/>
        <n v="1000"/>
        <n v="2393"/>
        <n v="318"/>
        <n v="940"/>
        <n v="257"/>
        <n v="390"/>
        <n v="846"/>
        <n v="1418"/>
        <n v="695"/>
        <n v="67"/>
        <n v="220"/>
        <n v="1010"/>
        <n v="941"/>
        <n v="830"/>
        <n v="33"/>
        <n v="317"/>
        <n v="169"/>
        <n v="233"/>
        <n v="263"/>
        <n v="101"/>
        <n v="631"/>
        <n v="231"/>
        <n v="850"/>
        <n v="1200"/>
        <n v="95"/>
        <n v="800"/>
        <n v="134"/>
        <n v="153"/>
        <n v="504"/>
        <n v="794"/>
        <n v="948"/>
        <n v="24"/>
        <n v="62"/>
        <n v="587"/>
        <n v="620"/>
        <n v="41"/>
        <n v="31"/>
        <n v="354"/>
        <n v="151"/>
      </sharedItems>
    </cacheField>
    <cacheField name="Review" numFmtId="0">
      <sharedItems containsString="0" containsBlank="1" containsNumber="1" containsInteger="1" minValue="-69" maxValue="-1" count="24">
        <n v="-2"/>
        <n v="-14"/>
        <n v="-24"/>
        <n v="-7"/>
        <n v="-5"/>
        <n v="-15"/>
        <n v="-55"/>
        <n v="-12"/>
        <n v="-39"/>
        <n v="-6"/>
        <n v="-9"/>
        <n v="-3"/>
        <n v="-44"/>
        <n v="-13"/>
        <m/>
        <n v="-49"/>
        <n v="-20"/>
        <n v="-32"/>
        <n v="-1"/>
        <n v="-36"/>
        <n v="-10"/>
        <n v="-69"/>
        <n v="-16"/>
        <n v="-17"/>
      </sharedItems>
    </cacheField>
    <cacheField name="Ratings" numFmtId="0">
      <sharedItems containsString="0" containsBlank="1" containsNumber="1" minValue="2" maxValue="5" count="23">
        <n v="4.5"/>
        <n v="4.0999999999999996"/>
        <n v="4.5999999999999996"/>
        <n v="4.7"/>
        <n v="4.8"/>
        <n v="4"/>
        <n v="3.8"/>
        <n v="4.2"/>
        <n v="5"/>
        <n v="3.3"/>
        <m/>
        <n v="4.4000000000000004"/>
        <n v="4.3"/>
        <n v="2.5"/>
        <n v="3"/>
        <n v="2.1"/>
        <n v="2.8"/>
        <n v="2.7"/>
        <n v="2.9"/>
        <n v="2.2000000000000002"/>
        <n v="2.2999999999999998"/>
        <n v="2.6"/>
        <n v="2"/>
      </sharedItems>
    </cacheField>
    <cacheField name="Qualitative Rating" numFmtId="0">
      <sharedItems count="3">
        <s v="Excellent"/>
        <s v="Average"/>
        <s v="Poor"/>
      </sharedItems>
    </cacheField>
    <cacheField name="Discount Percentage" numFmtId="0">
      <sharedItems count="3">
        <s v="Medium Discount"/>
        <s v="High Discount"/>
        <s v="Low Discount"/>
      </sharedItems>
    </cacheField>
  </cacheFields>
  <extLst>
    <ext xmlns:x14="http://schemas.microsoft.com/office/spreadsheetml/2009/9/main" uri="{725AE2AE-9491-48be-B2B4-4EB974FC3084}">
      <x14:pivotCacheDefinition pivotCacheId="20470961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x v="0"/>
    <n v="950"/>
    <n v="1525"/>
    <x v="0"/>
    <x v="0"/>
    <x v="0"/>
    <x v="0"/>
    <x v="0"/>
    <x v="0"/>
  </r>
  <r>
    <x v="1"/>
    <n v="527"/>
    <n v="999"/>
    <x v="1"/>
    <x v="1"/>
    <x v="1"/>
    <x v="1"/>
    <x v="0"/>
    <x v="1"/>
  </r>
  <r>
    <x v="2"/>
    <n v="2199"/>
    <n v="2923"/>
    <x v="2"/>
    <x v="2"/>
    <x v="2"/>
    <x v="2"/>
    <x v="0"/>
    <x v="0"/>
  </r>
  <r>
    <x v="3"/>
    <n v="1580"/>
    <n v="2499"/>
    <x v="3"/>
    <x v="3"/>
    <x v="3"/>
    <x v="3"/>
    <x v="0"/>
    <x v="0"/>
  </r>
  <r>
    <x v="4"/>
    <n v="1740"/>
    <n v="2356"/>
    <x v="4"/>
    <x v="4"/>
    <x v="4"/>
    <x v="4"/>
    <x v="0"/>
    <x v="0"/>
  </r>
  <r>
    <x v="5"/>
    <n v="2999"/>
    <n v="3290"/>
    <x v="5"/>
    <x v="5"/>
    <x v="5"/>
    <x v="5"/>
    <x v="1"/>
    <x v="2"/>
  </r>
  <r>
    <x v="6"/>
    <n v="2319"/>
    <n v="3032"/>
    <x v="6"/>
    <x v="6"/>
    <x v="6"/>
    <x v="2"/>
    <x v="0"/>
    <x v="0"/>
  </r>
  <r>
    <x v="7"/>
    <n v="988"/>
    <n v="1580"/>
    <x v="3"/>
    <x v="7"/>
    <x v="0"/>
    <x v="5"/>
    <x v="1"/>
    <x v="0"/>
  </r>
  <r>
    <x v="8"/>
    <n v="1274"/>
    <n v="2800"/>
    <x v="7"/>
    <x v="8"/>
    <x v="4"/>
    <x v="4"/>
    <x v="0"/>
    <x v="1"/>
  </r>
  <r>
    <x v="9"/>
    <n v="1600"/>
    <n v="2929"/>
    <x v="8"/>
    <x v="9"/>
    <x v="4"/>
    <x v="6"/>
    <x v="1"/>
    <x v="1"/>
  </r>
  <r>
    <x v="10"/>
    <n v="799"/>
    <n v="999"/>
    <x v="9"/>
    <x v="10"/>
    <x v="7"/>
    <x v="1"/>
    <x v="0"/>
    <x v="0"/>
  </r>
  <r>
    <x v="11"/>
    <n v="990"/>
    <n v="1500"/>
    <x v="10"/>
    <x v="11"/>
    <x v="8"/>
    <x v="3"/>
    <x v="0"/>
    <x v="0"/>
  </r>
  <r>
    <x v="12"/>
    <n v="552"/>
    <n v="1035"/>
    <x v="1"/>
    <x v="12"/>
    <x v="7"/>
    <x v="4"/>
    <x v="0"/>
    <x v="1"/>
  </r>
  <r>
    <x v="13"/>
    <n v="501"/>
    <n v="860"/>
    <x v="11"/>
    <x v="13"/>
    <x v="9"/>
    <x v="0"/>
    <x v="0"/>
    <x v="1"/>
  </r>
  <r>
    <x v="14"/>
    <n v="1680"/>
    <n v="2499"/>
    <x v="12"/>
    <x v="14"/>
    <x v="10"/>
    <x v="7"/>
    <x v="0"/>
    <x v="0"/>
  </r>
  <r>
    <x v="15"/>
    <n v="332"/>
    <n v="684"/>
    <x v="13"/>
    <x v="15"/>
    <x v="0"/>
    <x v="8"/>
    <x v="0"/>
    <x v="1"/>
  </r>
  <r>
    <x v="16"/>
    <n v="195"/>
    <n v="360"/>
    <x v="14"/>
    <x v="16"/>
    <x v="0"/>
    <x v="8"/>
    <x v="0"/>
    <x v="1"/>
  </r>
  <r>
    <x v="17"/>
    <n v="2025"/>
    <n v="3971"/>
    <x v="15"/>
    <x v="17"/>
    <x v="11"/>
    <x v="8"/>
    <x v="0"/>
    <x v="1"/>
  </r>
  <r>
    <x v="18"/>
    <n v="2999"/>
    <n v="3699"/>
    <x v="16"/>
    <x v="18"/>
    <x v="4"/>
    <x v="2"/>
    <x v="0"/>
    <x v="2"/>
  </r>
  <r>
    <x v="19"/>
    <n v="998"/>
    <n v="1966"/>
    <x v="15"/>
    <x v="19"/>
    <x v="12"/>
    <x v="2"/>
    <x v="0"/>
    <x v="1"/>
  </r>
  <r>
    <x v="20"/>
    <n v="38"/>
    <n v="80"/>
    <x v="17"/>
    <x v="20"/>
    <x v="13"/>
    <x v="9"/>
    <x v="1"/>
    <x v="1"/>
  </r>
  <r>
    <x v="21"/>
    <n v="1860"/>
    <n v="3220"/>
    <x v="11"/>
    <x v="21"/>
    <x v="14"/>
    <x v="10"/>
    <x v="2"/>
    <x v="1"/>
  </r>
  <r>
    <x v="22"/>
    <n v="880"/>
    <n v="1350"/>
    <x v="18"/>
    <x v="22"/>
    <x v="9"/>
    <x v="5"/>
    <x v="1"/>
    <x v="0"/>
  </r>
  <r>
    <x v="23"/>
    <n v="1650"/>
    <n v="2150"/>
    <x v="19"/>
    <x v="23"/>
    <x v="1"/>
    <x v="11"/>
    <x v="0"/>
    <x v="0"/>
  </r>
  <r>
    <x v="24"/>
    <n v="2048"/>
    <n v="4500"/>
    <x v="20"/>
    <x v="24"/>
    <x v="3"/>
    <x v="12"/>
    <x v="0"/>
    <x v="1"/>
  </r>
  <r>
    <x v="25"/>
    <n v="420"/>
    <n v="647"/>
    <x v="18"/>
    <x v="25"/>
    <x v="15"/>
    <x v="2"/>
    <x v="0"/>
    <x v="0"/>
  </r>
  <r>
    <x v="26"/>
    <n v="2880"/>
    <n v="3520"/>
    <x v="21"/>
    <x v="26"/>
    <x v="7"/>
    <x v="6"/>
    <x v="1"/>
    <x v="2"/>
  </r>
  <r>
    <x v="27"/>
    <n v="1350"/>
    <n v="1990"/>
    <x v="22"/>
    <x v="26"/>
    <x v="13"/>
    <x v="6"/>
    <x v="1"/>
    <x v="0"/>
  </r>
  <r>
    <x v="28"/>
    <n v="1758"/>
    <n v="2499"/>
    <x v="23"/>
    <x v="27"/>
    <x v="16"/>
    <x v="1"/>
    <x v="0"/>
    <x v="0"/>
  </r>
  <r>
    <x v="29"/>
    <n v="2200"/>
    <n v="4080"/>
    <x v="14"/>
    <x v="28"/>
    <x v="14"/>
    <x v="10"/>
    <x v="2"/>
    <x v="1"/>
  </r>
  <r>
    <x v="30"/>
    <n v="185"/>
    <n v="382"/>
    <x v="24"/>
    <x v="29"/>
    <x v="10"/>
    <x v="12"/>
    <x v="0"/>
    <x v="1"/>
  </r>
  <r>
    <x v="31"/>
    <n v="980"/>
    <n v="1490"/>
    <x v="10"/>
    <x v="11"/>
    <x v="7"/>
    <x v="3"/>
    <x v="0"/>
    <x v="0"/>
  </r>
  <r>
    <x v="32"/>
    <n v="1820"/>
    <n v="3490"/>
    <x v="25"/>
    <x v="30"/>
    <x v="10"/>
    <x v="12"/>
    <x v="0"/>
    <x v="1"/>
  </r>
  <r>
    <x v="33"/>
    <n v="1940"/>
    <n v="2650"/>
    <x v="26"/>
    <x v="31"/>
    <x v="16"/>
    <x v="3"/>
    <x v="0"/>
    <x v="0"/>
  </r>
  <r>
    <x v="34"/>
    <n v="1980"/>
    <n v="2699"/>
    <x v="26"/>
    <x v="32"/>
    <x v="17"/>
    <x v="0"/>
    <x v="0"/>
    <x v="0"/>
  </r>
  <r>
    <x v="35"/>
    <n v="1620"/>
    <n v="2690"/>
    <x v="27"/>
    <x v="33"/>
    <x v="18"/>
    <x v="8"/>
    <x v="0"/>
    <x v="0"/>
  </r>
  <r>
    <x v="36"/>
    <n v="171"/>
    <n v="360"/>
    <x v="17"/>
    <x v="34"/>
    <x v="0"/>
    <x v="8"/>
    <x v="0"/>
    <x v="1"/>
  </r>
  <r>
    <x v="37"/>
    <n v="389"/>
    <n v="656"/>
    <x v="28"/>
    <x v="35"/>
    <x v="19"/>
    <x v="12"/>
    <x v="0"/>
    <x v="1"/>
  </r>
  <r>
    <x v="38"/>
    <s v="1,620 - 1,980"/>
    <s v="2,200 - 3,200"/>
    <x v="0"/>
    <x v="36"/>
    <x v="0"/>
    <x v="0"/>
    <x v="0"/>
    <x v="0"/>
  </r>
  <r>
    <x v="39"/>
    <n v="2750"/>
    <n v="4471"/>
    <x v="0"/>
    <x v="37"/>
    <x v="14"/>
    <x v="10"/>
    <x v="2"/>
    <x v="0"/>
  </r>
  <r>
    <x v="40"/>
    <n v="475"/>
    <n v="931"/>
    <x v="15"/>
    <x v="38"/>
    <x v="14"/>
    <x v="10"/>
    <x v="2"/>
    <x v="1"/>
  </r>
  <r>
    <x v="41"/>
    <n v="238"/>
    <n v="476"/>
    <x v="29"/>
    <x v="39"/>
    <x v="14"/>
    <x v="10"/>
    <x v="2"/>
    <x v="1"/>
  </r>
  <r>
    <x v="42"/>
    <n v="610"/>
    <n v="1060"/>
    <x v="11"/>
    <x v="40"/>
    <x v="14"/>
    <x v="10"/>
    <x v="2"/>
    <x v="1"/>
  </r>
  <r>
    <x v="43"/>
    <n v="2132"/>
    <n v="2169"/>
    <x v="30"/>
    <x v="41"/>
    <x v="14"/>
    <x v="10"/>
    <x v="2"/>
    <x v="2"/>
  </r>
  <r>
    <x v="44"/>
    <n v="999"/>
    <n v="2000"/>
    <x v="29"/>
    <x v="42"/>
    <x v="14"/>
    <x v="10"/>
    <x v="2"/>
    <x v="1"/>
  </r>
  <r>
    <x v="45"/>
    <n v="1190"/>
    <n v="1785"/>
    <x v="12"/>
    <x v="43"/>
    <x v="14"/>
    <x v="10"/>
    <x v="2"/>
    <x v="0"/>
  </r>
  <r>
    <x v="46"/>
    <n v="671"/>
    <n v="1316"/>
    <x v="15"/>
    <x v="44"/>
    <x v="14"/>
    <x v="10"/>
    <x v="2"/>
    <x v="1"/>
  </r>
  <r>
    <x v="47"/>
    <n v="1200"/>
    <n v="1950"/>
    <x v="0"/>
    <x v="45"/>
    <x v="14"/>
    <x v="10"/>
    <x v="2"/>
    <x v="0"/>
  </r>
  <r>
    <x v="48"/>
    <n v="199"/>
    <n v="504"/>
    <x v="31"/>
    <x v="46"/>
    <x v="14"/>
    <x v="10"/>
    <x v="2"/>
    <x v="1"/>
  </r>
  <r>
    <x v="49"/>
    <n v="299"/>
    <n v="600"/>
    <x v="29"/>
    <x v="47"/>
    <x v="14"/>
    <x v="10"/>
    <x v="2"/>
    <x v="1"/>
  </r>
  <r>
    <x v="50"/>
    <n v="1660"/>
    <n v="1699"/>
    <x v="30"/>
    <x v="48"/>
    <x v="14"/>
    <x v="10"/>
    <x v="2"/>
    <x v="2"/>
  </r>
  <r>
    <x v="51"/>
    <n v="299"/>
    <n v="384"/>
    <x v="32"/>
    <x v="49"/>
    <x v="14"/>
    <x v="10"/>
    <x v="2"/>
    <x v="0"/>
  </r>
  <r>
    <x v="52"/>
    <n v="1459"/>
    <n v="1499"/>
    <x v="33"/>
    <x v="50"/>
    <x v="14"/>
    <x v="10"/>
    <x v="2"/>
    <x v="2"/>
  </r>
  <r>
    <x v="53"/>
    <n v="799"/>
    <n v="1343"/>
    <x v="28"/>
    <x v="51"/>
    <x v="14"/>
    <x v="10"/>
    <x v="2"/>
    <x v="1"/>
  </r>
  <r>
    <x v="54"/>
    <n v="499"/>
    <n v="900"/>
    <x v="8"/>
    <x v="52"/>
    <x v="14"/>
    <x v="10"/>
    <x v="2"/>
    <x v="1"/>
  </r>
  <r>
    <x v="55"/>
    <n v="699"/>
    <n v="1343"/>
    <x v="25"/>
    <x v="53"/>
    <x v="14"/>
    <x v="10"/>
    <x v="2"/>
    <x v="1"/>
  </r>
  <r>
    <x v="56"/>
    <n v="799"/>
    <n v="1567"/>
    <x v="15"/>
    <x v="54"/>
    <x v="14"/>
    <x v="10"/>
    <x v="2"/>
    <x v="1"/>
  </r>
  <r>
    <x v="57"/>
    <n v="2799"/>
    <n v="3810"/>
    <x v="26"/>
    <x v="55"/>
    <x v="14"/>
    <x v="10"/>
    <x v="2"/>
    <x v="0"/>
  </r>
  <r>
    <x v="54"/>
    <n v="399"/>
    <n v="896"/>
    <x v="7"/>
    <x v="56"/>
    <x v="14"/>
    <x v="10"/>
    <x v="2"/>
    <x v="1"/>
  </r>
  <r>
    <x v="58"/>
    <n v="2170"/>
    <n v="2500"/>
    <x v="34"/>
    <x v="57"/>
    <x v="9"/>
    <x v="13"/>
    <x v="2"/>
    <x v="2"/>
  </r>
  <r>
    <x v="59"/>
    <n v="458"/>
    <n v="986"/>
    <x v="20"/>
    <x v="58"/>
    <x v="20"/>
    <x v="14"/>
    <x v="1"/>
    <x v="1"/>
  </r>
  <r>
    <x v="60"/>
    <n v="2115"/>
    <n v="4700"/>
    <x v="7"/>
    <x v="59"/>
    <x v="13"/>
    <x v="15"/>
    <x v="2"/>
    <x v="1"/>
  </r>
  <r>
    <x v="61"/>
    <n v="445"/>
    <n v="873"/>
    <x v="15"/>
    <x v="60"/>
    <x v="21"/>
    <x v="16"/>
    <x v="2"/>
    <x v="1"/>
  </r>
  <r>
    <x v="62"/>
    <n v="325"/>
    <n v="680"/>
    <x v="24"/>
    <x v="61"/>
    <x v="5"/>
    <x v="17"/>
    <x v="2"/>
    <x v="1"/>
  </r>
  <r>
    <x v="63"/>
    <n v="1220"/>
    <n v="1555"/>
    <x v="32"/>
    <x v="62"/>
    <x v="22"/>
    <x v="18"/>
    <x v="2"/>
    <x v="0"/>
  </r>
  <r>
    <x v="64"/>
    <n v="990"/>
    <n v="1814"/>
    <x v="8"/>
    <x v="63"/>
    <x v="9"/>
    <x v="19"/>
    <x v="2"/>
    <x v="1"/>
  </r>
  <r>
    <x v="65"/>
    <n v="1000"/>
    <n v="2000"/>
    <x v="29"/>
    <x v="64"/>
    <x v="3"/>
    <x v="20"/>
    <x v="2"/>
    <x v="1"/>
  </r>
  <r>
    <x v="66"/>
    <n v="3750"/>
    <n v="6143"/>
    <x v="35"/>
    <x v="65"/>
    <x v="4"/>
    <x v="14"/>
    <x v="1"/>
    <x v="0"/>
  </r>
  <r>
    <x v="67"/>
    <n v="382"/>
    <n v="700"/>
    <x v="8"/>
    <x v="66"/>
    <x v="23"/>
    <x v="21"/>
    <x v="2"/>
    <x v="1"/>
  </r>
  <r>
    <x v="68"/>
    <n v="2300"/>
    <n v="3240"/>
    <x v="36"/>
    <x v="67"/>
    <x v="4"/>
    <x v="14"/>
    <x v="1"/>
    <x v="0"/>
  </r>
  <r>
    <x v="69"/>
    <n v="345"/>
    <n v="602"/>
    <x v="37"/>
    <x v="68"/>
    <x v="9"/>
    <x v="20"/>
    <x v="2"/>
    <x v="1"/>
  </r>
  <r>
    <x v="70"/>
    <n v="509"/>
    <n v="899"/>
    <x v="37"/>
    <x v="69"/>
    <x v="4"/>
    <x v="14"/>
    <x v="1"/>
    <x v="1"/>
  </r>
  <r>
    <x v="71"/>
    <n v="968"/>
    <n v="1814"/>
    <x v="1"/>
    <x v="70"/>
    <x v="9"/>
    <x v="19"/>
    <x v="2"/>
    <x v="1"/>
  </r>
  <r>
    <x v="72"/>
    <n v="1570"/>
    <n v="2988"/>
    <x v="1"/>
    <x v="71"/>
    <x v="3"/>
    <x v="15"/>
    <x v="2"/>
    <x v="1"/>
  </r>
  <r>
    <x v="73"/>
    <n v="790"/>
    <n v="1485"/>
    <x v="1"/>
    <x v="72"/>
    <x v="14"/>
    <x v="10"/>
    <x v="2"/>
    <x v="1"/>
  </r>
  <r>
    <x v="74"/>
    <n v="690"/>
    <n v="1200"/>
    <x v="37"/>
    <x v="11"/>
    <x v="14"/>
    <x v="10"/>
    <x v="2"/>
    <x v="1"/>
  </r>
  <r>
    <x v="75"/>
    <n v="1732"/>
    <n v="1799"/>
    <x v="38"/>
    <x v="73"/>
    <x v="14"/>
    <x v="10"/>
    <x v="2"/>
    <x v="2"/>
  </r>
  <r>
    <x v="76"/>
    <n v="230"/>
    <n v="450"/>
    <x v="15"/>
    <x v="74"/>
    <x v="14"/>
    <x v="10"/>
    <x v="2"/>
    <x v="1"/>
  </r>
  <r>
    <x v="77"/>
    <n v="1189"/>
    <n v="2199"/>
    <x v="14"/>
    <x v="75"/>
    <x v="18"/>
    <x v="14"/>
    <x v="1"/>
    <x v="1"/>
  </r>
  <r>
    <x v="78"/>
    <n v="979"/>
    <n v="1920"/>
    <x v="15"/>
    <x v="76"/>
    <x v="18"/>
    <x v="8"/>
    <x v="0"/>
    <x v="1"/>
  </r>
  <r>
    <x v="79"/>
    <n v="1460"/>
    <n v="2290"/>
    <x v="39"/>
    <x v="77"/>
    <x v="14"/>
    <x v="10"/>
    <x v="2"/>
    <x v="0"/>
  </r>
  <r>
    <x v="80"/>
    <n v="1666"/>
    <n v="1699"/>
    <x v="30"/>
    <x v="78"/>
    <x v="14"/>
    <x v="10"/>
    <x v="2"/>
    <x v="2"/>
  </r>
  <r>
    <x v="81"/>
    <n v="330"/>
    <n v="647"/>
    <x v="15"/>
    <x v="79"/>
    <x v="18"/>
    <x v="5"/>
    <x v="1"/>
    <x v="1"/>
  </r>
  <r>
    <x v="48"/>
    <n v="176"/>
    <n v="345"/>
    <x v="15"/>
    <x v="80"/>
    <x v="14"/>
    <x v="10"/>
    <x v="2"/>
    <x v="1"/>
  </r>
  <r>
    <x v="82"/>
    <n v="1466"/>
    <n v="1699"/>
    <x v="40"/>
    <x v="81"/>
    <x v="14"/>
    <x v="10"/>
    <x v="2"/>
    <x v="2"/>
  </r>
  <r>
    <x v="83"/>
    <n v="274"/>
    <n v="537"/>
    <x v="15"/>
    <x v="82"/>
    <x v="14"/>
    <x v="10"/>
    <x v="2"/>
    <x v="1"/>
  </r>
  <r>
    <x v="84"/>
    <n v="799"/>
    <n v="900"/>
    <x v="41"/>
    <x v="83"/>
    <x v="14"/>
    <x v="10"/>
    <x v="2"/>
    <x v="2"/>
  </r>
  <r>
    <x v="56"/>
    <n v="657"/>
    <n v="1288"/>
    <x v="15"/>
    <x v="84"/>
    <x v="14"/>
    <x v="10"/>
    <x v="2"/>
    <x v="1"/>
  </r>
  <r>
    <x v="85"/>
    <n v="1468"/>
    <n v="1699"/>
    <x v="40"/>
    <x v="85"/>
    <x v="14"/>
    <x v="10"/>
    <x v="2"/>
    <x v="2"/>
  </r>
  <r>
    <x v="86"/>
    <n v="630"/>
    <n v="1100"/>
    <x v="37"/>
    <x v="22"/>
    <x v="14"/>
    <x v="10"/>
    <x v="2"/>
    <x v="1"/>
  </r>
  <r>
    <x v="87"/>
    <n v="850"/>
    <n v="1700"/>
    <x v="29"/>
    <x v="86"/>
    <x v="14"/>
    <x v="10"/>
    <x v="2"/>
    <x v="1"/>
  </r>
  <r>
    <x v="88"/>
    <n v="1300"/>
    <n v="2500"/>
    <x v="25"/>
    <x v="87"/>
    <x v="14"/>
    <x v="10"/>
    <x v="2"/>
    <x v="1"/>
  </r>
  <r>
    <x v="89"/>
    <n v="105"/>
    <n v="200"/>
    <x v="25"/>
    <x v="88"/>
    <x v="14"/>
    <x v="10"/>
    <x v="2"/>
    <x v="1"/>
  </r>
  <r>
    <x v="90"/>
    <n v="899"/>
    <n v="1699"/>
    <x v="1"/>
    <x v="89"/>
    <x v="14"/>
    <x v="10"/>
    <x v="2"/>
    <x v="1"/>
  </r>
  <r>
    <x v="91"/>
    <n v="1200"/>
    <n v="2400"/>
    <x v="29"/>
    <x v="87"/>
    <x v="14"/>
    <x v="10"/>
    <x v="2"/>
    <x v="1"/>
  </r>
  <r>
    <x v="92"/>
    <n v="1526"/>
    <n v="1660"/>
    <x v="42"/>
    <x v="90"/>
    <x v="14"/>
    <x v="10"/>
    <x v="2"/>
    <x v="2"/>
  </r>
  <r>
    <x v="93"/>
    <n v="1462"/>
    <n v="1499"/>
    <x v="30"/>
    <x v="41"/>
    <x v="14"/>
    <x v="10"/>
    <x v="2"/>
    <x v="2"/>
  </r>
  <r>
    <x v="94"/>
    <n v="248"/>
    <n v="486"/>
    <x v="15"/>
    <x v="39"/>
    <x v="14"/>
    <x v="10"/>
    <x v="2"/>
    <x v="1"/>
  </r>
  <r>
    <x v="95"/>
    <n v="3546"/>
    <n v="3699"/>
    <x v="38"/>
    <x v="91"/>
    <x v="14"/>
    <x v="10"/>
    <x v="2"/>
    <x v="2"/>
  </r>
  <r>
    <x v="96"/>
    <n v="525"/>
    <n v="1029"/>
    <x v="15"/>
    <x v="92"/>
    <x v="14"/>
    <x v="10"/>
    <x v="2"/>
    <x v="1"/>
  </r>
  <r>
    <x v="97"/>
    <n v="1080"/>
    <n v="1874"/>
    <x v="11"/>
    <x v="93"/>
    <x v="14"/>
    <x v="10"/>
    <x v="2"/>
    <x v="1"/>
  </r>
  <r>
    <x v="98"/>
    <n v="3640"/>
    <n v="4588"/>
    <x v="43"/>
    <x v="94"/>
    <x v="18"/>
    <x v="8"/>
    <x v="0"/>
    <x v="0"/>
  </r>
  <r>
    <x v="99"/>
    <n v="1420"/>
    <n v="2420"/>
    <x v="28"/>
    <x v="64"/>
    <x v="14"/>
    <x v="10"/>
    <x v="2"/>
    <x v="1"/>
  </r>
  <r>
    <x v="100"/>
    <n v="1875"/>
    <n v="1899"/>
    <x v="44"/>
    <x v="95"/>
    <x v="14"/>
    <x v="10"/>
    <x v="2"/>
    <x v="2"/>
  </r>
  <r>
    <x v="101"/>
    <n v="198"/>
    <n v="260"/>
    <x v="6"/>
    <x v="96"/>
    <x v="14"/>
    <x v="10"/>
    <x v="2"/>
    <x v="0"/>
  </r>
  <r>
    <x v="102"/>
    <n v="1150"/>
    <n v="1737"/>
    <x v="10"/>
    <x v="97"/>
    <x v="14"/>
    <x v="10"/>
    <x v="2"/>
    <x v="0"/>
  </r>
  <r>
    <x v="103"/>
    <n v="1190"/>
    <n v="1810"/>
    <x v="10"/>
    <x v="98"/>
    <x v="14"/>
    <x v="10"/>
    <x v="2"/>
    <x v="0"/>
  </r>
  <r>
    <x v="104"/>
    <n v="1658"/>
    <n v="1699"/>
    <x v="30"/>
    <x v="99"/>
    <x v="14"/>
    <x v="10"/>
    <x v="2"/>
    <x v="2"/>
  </r>
  <r>
    <x v="105"/>
    <n v="1768"/>
    <n v="1799"/>
    <x v="30"/>
    <x v="100"/>
    <x v="14"/>
    <x v="10"/>
    <x v="2"/>
    <x v="2"/>
  </r>
  <r>
    <x v="106"/>
    <n v="199"/>
    <n v="553"/>
    <x v="45"/>
    <x v="101"/>
    <x v="14"/>
    <x v="10"/>
    <x v="2"/>
    <x v="1"/>
  </r>
  <r>
    <x v="107"/>
    <n v="450"/>
    <n v="900"/>
    <x v="29"/>
    <x v="40"/>
    <x v="18"/>
    <x v="22"/>
    <x v="2"/>
    <x v="1"/>
  </r>
  <r>
    <x v="108"/>
    <n v="169"/>
    <n v="320"/>
    <x v="1"/>
    <x v="102"/>
    <x v="14"/>
    <x v="1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DAD1CB-FC41-459B-8A14-27BD5797E6E9}" name="PivotTable10"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2:O26" firstHeaderRow="0" firstDataRow="1" firstDataCol="1"/>
  <pivotFields count="9">
    <pivotField showAll="0"/>
    <pivotField showAll="0"/>
    <pivotField showAll="0"/>
    <pivotField dataField="1" numFmtId="9" showAll="0"/>
    <pivotField showAll="0"/>
    <pivotField dataField="1" showAll="0"/>
    <pivotField dataField="1" showAll="0"/>
    <pivotField axis="axisRow" showAll="0">
      <items count="4">
        <item x="1"/>
        <item x="0"/>
        <item x="2"/>
        <item t="default"/>
      </items>
    </pivotField>
    <pivotField showAll="0">
      <items count="4">
        <item x="1"/>
        <item x="2"/>
        <item x="0"/>
        <item t="default"/>
      </items>
    </pivotField>
  </pivotFields>
  <rowFields count="1">
    <field x="7"/>
  </rowFields>
  <rowItems count="4">
    <i>
      <x/>
    </i>
    <i>
      <x v="1"/>
    </i>
    <i>
      <x v="2"/>
    </i>
    <i t="grand">
      <x/>
    </i>
  </rowItems>
  <colFields count="1">
    <field x="-2"/>
  </colFields>
  <colItems count="3">
    <i>
      <x/>
    </i>
    <i i="1">
      <x v="1"/>
    </i>
    <i i="2">
      <x v="2"/>
    </i>
  </colItems>
  <dataFields count="3">
    <dataField name="Average of Ratings" fld="6" subtotal="average" baseField="0" baseItem="0"/>
    <dataField name="Average of Discount" fld="3" subtotal="average" baseField="7" baseItem="0" numFmtId="9"/>
    <dataField name="Count of Review" fld="5" subtotal="count"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DC064B-E4FF-402C-8D85-21753B0CE6BF}" name="PivotTable9"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8:O32" firstHeaderRow="0" firstDataRow="1" firstDataCol="1"/>
  <pivotFields count="9">
    <pivotField showAll="0"/>
    <pivotField showAll="0"/>
    <pivotField showAll="0"/>
    <pivotField dataField="1" numFmtId="9" showAll="0"/>
    <pivotField showAll="0"/>
    <pivotField dataField="1" showAll="0"/>
    <pivotField dataField="1" showAll="0"/>
    <pivotField showAll="0"/>
    <pivotField axis="axisRow" showAll="0">
      <items count="4">
        <item x="1"/>
        <item x="2"/>
        <item x="0"/>
        <item t="default"/>
      </items>
    </pivotField>
  </pivotFields>
  <rowFields count="1">
    <field x="8"/>
  </rowFields>
  <rowItems count="4">
    <i>
      <x/>
    </i>
    <i>
      <x v="1"/>
    </i>
    <i>
      <x v="2"/>
    </i>
    <i t="grand">
      <x/>
    </i>
  </rowItems>
  <colFields count="1">
    <field x="-2"/>
  </colFields>
  <colItems count="3">
    <i>
      <x/>
    </i>
    <i i="1">
      <x v="1"/>
    </i>
    <i i="2">
      <x v="2"/>
    </i>
  </colItems>
  <dataFields count="3">
    <dataField name="Average of Ratings" fld="6" subtotal="average" baseField="8" baseItem="0"/>
    <dataField name="Average of Discount" fld="3" subtotal="average" baseField="8" baseItem="0" numFmtId="9"/>
    <dataField name="Count of Review" fld="5"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FA029A-9ED6-45A5-A7B4-D5637ECAEF95}" name="PivotTable6"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4:N18" firstHeaderRow="0" firstDataRow="1" firstDataCol="1"/>
  <pivotFields count="9">
    <pivotField showAll="0"/>
    <pivotField showAll="0"/>
    <pivotField showAll="0"/>
    <pivotField dataField="1" numFmtId="9" showAll="0"/>
    <pivotField showAll="0"/>
    <pivotField showAll="0"/>
    <pivotField dataField="1" showAll="0"/>
    <pivotField axis="axisRow" showAll="0">
      <items count="4">
        <item x="1"/>
        <item x="0"/>
        <item x="2"/>
        <item t="default"/>
      </items>
    </pivotField>
    <pivotField showAll="0"/>
  </pivotFields>
  <rowFields count="1">
    <field x="7"/>
  </rowFields>
  <rowItems count="4">
    <i>
      <x/>
    </i>
    <i>
      <x v="1"/>
    </i>
    <i>
      <x v="2"/>
    </i>
    <i t="grand">
      <x/>
    </i>
  </rowItems>
  <colFields count="1">
    <field x="-2"/>
  </colFields>
  <colItems count="2">
    <i>
      <x/>
    </i>
    <i i="1">
      <x v="1"/>
    </i>
  </colItems>
  <dataFields count="2">
    <dataField name="Average of Ratings" fld="6" subtotal="average" baseField="0" baseItem="0"/>
    <dataField name="Average of Discount" fld="3" subtotal="average" baseField="7"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6A3C32-0643-409A-A6C9-C285FDF286EF}" name="PivotTable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7:N11" firstHeaderRow="0" firstDataRow="1" firstDataCol="1"/>
  <pivotFields count="9">
    <pivotField showAll="0"/>
    <pivotField showAll="0"/>
    <pivotField showAll="0"/>
    <pivotField dataField="1" numFmtId="9" showAll="0"/>
    <pivotField showAll="0"/>
    <pivotField showAll="0"/>
    <pivotField dataField="1" showAll="0"/>
    <pivotField showAll="0"/>
    <pivotField axis="axisRow" showAll="0">
      <items count="4">
        <item x="1"/>
        <item x="2"/>
        <item x="0"/>
        <item t="default"/>
      </items>
    </pivotField>
  </pivotFields>
  <rowFields count="1">
    <field x="8"/>
  </rowFields>
  <rowItems count="4">
    <i>
      <x/>
    </i>
    <i>
      <x v="1"/>
    </i>
    <i>
      <x v="2"/>
    </i>
    <i t="grand">
      <x/>
    </i>
  </rowItems>
  <colFields count="1">
    <field x="-2"/>
  </colFields>
  <colItems count="2">
    <i>
      <x/>
    </i>
    <i i="1">
      <x v="1"/>
    </i>
  </colItems>
  <dataFields count="2">
    <dataField name="Average of Ratings" fld="6" subtotal="average" baseField="8" baseItem="0"/>
    <dataField name="Average of Discount" fld="3" subtotal="average" baseField="8"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D2D5BB-7C2F-48EE-A09A-CA4F0E02B322}"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O5" firstHeaderRow="0" firstDataRow="1" firstDataCol="1"/>
  <pivotFields count="9">
    <pivotField showAll="0"/>
    <pivotField showAll="0"/>
    <pivotField showAll="0"/>
    <pivotField dataField="1" numFmtId="9" showAll="0"/>
    <pivotField showAll="0"/>
    <pivotField dataField="1" showAll="0">
      <items count="25">
        <item x="21"/>
        <item x="6"/>
        <item x="15"/>
        <item x="12"/>
        <item x="8"/>
        <item x="19"/>
        <item x="17"/>
        <item x="2"/>
        <item x="16"/>
        <item x="23"/>
        <item x="22"/>
        <item x="5"/>
        <item x="1"/>
        <item x="13"/>
        <item x="7"/>
        <item x="20"/>
        <item x="10"/>
        <item x="3"/>
        <item x="9"/>
        <item x="4"/>
        <item x="11"/>
        <item x="0"/>
        <item x="18"/>
        <item x="14"/>
        <item t="default"/>
      </items>
    </pivotField>
    <pivotField dataField="1" showAll="0"/>
    <pivotField axis="axisRow" showAll="0">
      <items count="4">
        <item x="1"/>
        <item x="0"/>
        <item x="2"/>
        <item t="default"/>
      </items>
    </pivotField>
    <pivotField showAll="0">
      <items count="4">
        <item x="1"/>
        <item x="2"/>
        <item x="0"/>
        <item t="default"/>
      </items>
    </pivotField>
  </pivotFields>
  <rowFields count="1">
    <field x="7"/>
  </rowFields>
  <rowItems count="4">
    <i>
      <x/>
    </i>
    <i>
      <x v="1"/>
    </i>
    <i>
      <x v="2"/>
    </i>
    <i t="grand">
      <x/>
    </i>
  </rowItems>
  <colFields count="1">
    <field x="-2"/>
  </colFields>
  <colItems count="3">
    <i>
      <x/>
    </i>
    <i i="1">
      <x v="1"/>
    </i>
    <i i="2">
      <x v="2"/>
    </i>
  </colItems>
  <dataFields count="3">
    <dataField name="Average of Ratings" fld="6" subtotal="average" baseField="0" baseItem="0"/>
    <dataField name="Average of Discount" fld="3" subtotal="average" baseField="7" baseItem="0" numFmtId="9"/>
    <dataField name="Count of Review" fld="5" subtotal="count"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B20C86-6A69-4A80-8B8B-DA8CBD27873D}" name="PivotTable7"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1:N25" firstHeaderRow="0" firstDataRow="1" firstDataCol="1"/>
  <pivotFields count="9">
    <pivotField showAll="0"/>
    <pivotField showAll="0"/>
    <pivotField showAll="0"/>
    <pivotField dataField="1" numFmtId="9" showAll="0"/>
    <pivotField showAll="0"/>
    <pivotField showAll="0"/>
    <pivotField dataField="1" showAll="0"/>
    <pivotField showAll="0">
      <items count="4">
        <item x="1"/>
        <item x="0"/>
        <item x="2"/>
        <item t="default"/>
      </items>
    </pivotField>
    <pivotField axis="axisRow" showAll="0">
      <items count="4">
        <item x="1"/>
        <item x="2"/>
        <item x="0"/>
        <item t="default"/>
      </items>
    </pivotField>
  </pivotFields>
  <rowFields count="1">
    <field x="8"/>
  </rowFields>
  <rowItems count="4">
    <i>
      <x/>
    </i>
    <i>
      <x v="1"/>
    </i>
    <i>
      <x v="2"/>
    </i>
    <i t="grand">
      <x/>
    </i>
  </rowItems>
  <colFields count="1">
    <field x="-2"/>
  </colFields>
  <colItems count="2">
    <i>
      <x/>
    </i>
    <i i="1">
      <x v="1"/>
    </i>
  </colItems>
  <dataFields count="2">
    <dataField name="Average of Discount" fld="3" subtotal="average" baseField="8" baseItem="0" numFmtId="9"/>
    <dataField name="Average of Ratings" fld="6" subtotal="average"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9C0142-3B9D-4089-8B2B-60CF2EA6F273}" name="PivotTable1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D26" firstHeaderRow="0" firstDataRow="1" firstDataCol="1"/>
  <pivotFields count="9">
    <pivotField axis="axisRow" showAll="0" measureFilter="1">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showAll="0"/>
    <pivotField showAll="0"/>
    <pivotField dataField="1" numFmtId="9" showAll="0">
      <items count="47">
        <item x="44"/>
        <item x="30"/>
        <item x="33"/>
        <item x="38"/>
        <item x="42"/>
        <item x="5"/>
        <item x="41"/>
        <item x="34"/>
        <item x="40"/>
        <item x="21"/>
        <item x="16"/>
        <item x="9"/>
        <item x="43"/>
        <item x="32"/>
        <item x="19"/>
        <item x="6"/>
        <item x="2"/>
        <item x="4"/>
        <item x="26"/>
        <item x="36"/>
        <item x="23"/>
        <item x="22"/>
        <item x="12"/>
        <item x="10"/>
        <item x="18"/>
        <item x="39"/>
        <item x="3"/>
        <item x="0"/>
        <item x="35"/>
        <item x="27"/>
        <item x="28"/>
        <item x="11"/>
        <item x="37"/>
        <item x="8"/>
        <item x="14"/>
        <item x="1"/>
        <item x="25"/>
        <item x="15"/>
        <item x="29"/>
        <item x="13"/>
        <item x="24"/>
        <item x="17"/>
        <item x="20"/>
        <item x="7"/>
        <item x="31"/>
        <item x="45"/>
        <item t="default"/>
      </items>
    </pivotField>
    <pivotField showAll="0">
      <items count="104">
        <item x="95"/>
        <item x="100"/>
        <item x="78"/>
        <item x="41"/>
        <item x="48"/>
        <item x="50"/>
        <item x="99"/>
        <item x="20"/>
        <item x="96"/>
        <item x="73"/>
        <item x="49"/>
        <item x="88"/>
        <item x="83"/>
        <item x="90"/>
        <item x="102"/>
        <item x="91"/>
        <item x="16"/>
        <item x="80"/>
        <item x="34"/>
        <item x="29"/>
        <item x="10"/>
        <item x="74"/>
        <item x="25"/>
        <item x="85"/>
        <item x="81"/>
        <item x="39"/>
        <item x="68"/>
        <item x="82"/>
        <item x="35"/>
        <item x="5"/>
        <item x="47"/>
        <item x="46"/>
        <item x="79"/>
        <item x="66"/>
        <item x="57"/>
        <item x="62"/>
        <item x="15"/>
        <item x="101"/>
        <item x="61"/>
        <item x="13"/>
        <item x="69"/>
        <item x="52"/>
        <item x="60"/>
        <item x="40"/>
        <item x="38"/>
        <item x="22"/>
        <item x="1"/>
        <item x="12"/>
        <item x="56"/>
        <item x="23"/>
        <item x="92"/>
        <item x="11"/>
        <item x="58"/>
        <item x="51"/>
        <item x="0"/>
        <item x="97"/>
        <item x="7"/>
        <item x="43"/>
        <item x="4"/>
        <item x="98"/>
        <item x="84"/>
        <item x="26"/>
        <item x="53"/>
        <item x="44"/>
        <item x="72"/>
        <item x="18"/>
        <item x="31"/>
        <item x="6"/>
        <item x="32"/>
        <item x="2"/>
        <item x="27"/>
        <item x="45"/>
        <item x="54"/>
        <item x="93"/>
        <item x="89"/>
        <item x="14"/>
        <item x="63"/>
        <item x="77"/>
        <item x="70"/>
        <item x="86"/>
        <item x="3"/>
        <item x="67"/>
        <item x="76"/>
        <item x="94"/>
        <item x="19"/>
        <item x="64"/>
        <item x="42"/>
        <item x="75"/>
        <item x="55"/>
        <item x="33"/>
        <item x="87"/>
        <item x="9"/>
        <item x="21"/>
        <item x="71"/>
        <item x="8"/>
        <item x="30"/>
        <item x="37"/>
        <item x="28"/>
        <item x="17"/>
        <item x="65"/>
        <item x="24"/>
        <item x="59"/>
        <item x="36"/>
        <item t="default"/>
      </items>
    </pivotField>
    <pivotField dataField="1" showAll="0"/>
    <pivotField dataField="1" showAll="0">
      <items count="24">
        <item x="22"/>
        <item x="15"/>
        <item x="19"/>
        <item x="20"/>
        <item x="13"/>
        <item x="21"/>
        <item x="17"/>
        <item x="16"/>
        <item x="18"/>
        <item x="14"/>
        <item x="9"/>
        <item x="6"/>
        <item x="5"/>
        <item x="1"/>
        <item x="7"/>
        <item x="12"/>
        <item x="11"/>
        <item x="0"/>
        <item x="2"/>
        <item x="3"/>
        <item x="4"/>
        <item x="8"/>
        <item x="10"/>
        <item t="default"/>
      </items>
    </pivotField>
    <pivotField showAll="0"/>
    <pivotField showAll="0"/>
  </pivotFields>
  <rowFields count="1">
    <field x="0"/>
  </rowFields>
  <rowItems count="11">
    <i>
      <x v="20"/>
    </i>
    <i>
      <x v="30"/>
    </i>
    <i>
      <x v="31"/>
    </i>
    <i>
      <x v="52"/>
    </i>
    <i>
      <x v="53"/>
    </i>
    <i>
      <x v="60"/>
    </i>
    <i>
      <x v="64"/>
    </i>
    <i>
      <x v="67"/>
    </i>
    <i>
      <x v="70"/>
    </i>
    <i>
      <x v="84"/>
    </i>
    <i t="grand">
      <x/>
    </i>
  </rowItems>
  <colFields count="1">
    <field x="-2"/>
  </colFields>
  <colItems count="3">
    <i>
      <x/>
    </i>
    <i i="1">
      <x v="1"/>
    </i>
    <i i="2">
      <x v="2"/>
    </i>
  </colItems>
  <dataFields count="3">
    <dataField name="Average of Discount" fld="3" subtotal="average" baseField="0" baseItem="10" numFmtId="9"/>
    <dataField name="Sum of Review" fld="5" baseField="0" baseItem="0"/>
    <dataField name="Sum of Ratings" fld="6" baseField="0" baseItem="0"/>
  </dataFields>
  <formats count="18">
    <format dxfId="72">
      <pivotArea type="all" dataOnly="0" outline="0" fieldPosition="0"/>
    </format>
    <format dxfId="73">
      <pivotArea outline="0" collapsedLevelsAreSubtotals="1" fieldPosition="0"/>
    </format>
    <format dxfId="74">
      <pivotArea field="0" type="button" dataOnly="0" labelOnly="1" outline="0" axis="axisRow" fieldPosition="0"/>
    </format>
    <format dxfId="75">
      <pivotArea dataOnly="0" labelOnly="1" fieldPosition="0">
        <references count="1">
          <reference field="0" count="10">
            <x v="20"/>
            <x v="30"/>
            <x v="31"/>
            <x v="52"/>
            <x v="53"/>
            <x v="60"/>
            <x v="64"/>
            <x v="67"/>
            <x v="70"/>
            <x v="84"/>
          </reference>
        </references>
      </pivotArea>
    </format>
    <format dxfId="76">
      <pivotArea dataOnly="0" labelOnly="1" grandRow="1" outline="0" fieldPosition="0"/>
    </format>
    <format dxfId="77">
      <pivotArea dataOnly="0" labelOnly="1" outline="0" fieldPosition="0">
        <references count="1">
          <reference field="4294967294" count="3">
            <x v="0"/>
            <x v="1"/>
            <x v="2"/>
          </reference>
        </references>
      </pivotArea>
    </format>
    <format dxfId="78">
      <pivotArea type="all" dataOnly="0" outline="0" fieldPosition="0"/>
    </format>
    <format dxfId="79">
      <pivotArea outline="0" collapsedLevelsAreSubtotals="1" fieldPosition="0"/>
    </format>
    <format dxfId="80">
      <pivotArea field="0" type="button" dataOnly="0" labelOnly="1" outline="0" axis="axisRow" fieldPosition="0"/>
    </format>
    <format dxfId="81">
      <pivotArea dataOnly="0" labelOnly="1" fieldPosition="0">
        <references count="1">
          <reference field="0" count="10">
            <x v="20"/>
            <x v="30"/>
            <x v="31"/>
            <x v="52"/>
            <x v="53"/>
            <x v="60"/>
            <x v="64"/>
            <x v="67"/>
            <x v="70"/>
            <x v="84"/>
          </reference>
        </references>
      </pivotArea>
    </format>
    <format dxfId="82">
      <pivotArea dataOnly="0" labelOnly="1" grandRow="1" outline="0" fieldPosition="0"/>
    </format>
    <format dxfId="83">
      <pivotArea dataOnly="0" labelOnly="1" outline="0" fieldPosition="0">
        <references count="1">
          <reference field="4294967294" count="3">
            <x v="0"/>
            <x v="1"/>
            <x v="2"/>
          </reference>
        </references>
      </pivotArea>
    </format>
    <format dxfId="84">
      <pivotArea type="all" dataOnly="0" outline="0" fieldPosition="0"/>
    </format>
    <format dxfId="85">
      <pivotArea outline="0" collapsedLevelsAreSubtotals="1" fieldPosition="0"/>
    </format>
    <format dxfId="86">
      <pivotArea field="0" type="button" dataOnly="0" labelOnly="1" outline="0" axis="axisRow" fieldPosition="0"/>
    </format>
    <format dxfId="87">
      <pivotArea dataOnly="0" labelOnly="1" fieldPosition="0">
        <references count="1">
          <reference field="0" count="10">
            <x v="20"/>
            <x v="30"/>
            <x v="31"/>
            <x v="52"/>
            <x v="53"/>
            <x v="60"/>
            <x v="64"/>
            <x v="67"/>
            <x v="70"/>
            <x v="84"/>
          </reference>
        </references>
      </pivotArea>
    </format>
    <format dxfId="88">
      <pivotArea dataOnly="0" labelOnly="1" grandRow="1" outline="0" fieldPosition="0"/>
    </format>
    <format dxfId="89">
      <pivotArea dataOnly="0" labelOnly="1" outline="0" fieldPosition="0">
        <references count="1">
          <reference field="4294967294" count="3">
            <x v="0"/>
            <x v="1"/>
            <x v="2"/>
          </reference>
        </references>
      </pivotArea>
    </format>
  </formats>
  <conditionalFormats count="3">
    <conditionalFormat priority="3">
      <pivotAreas count="1">
        <pivotArea outline="0" fieldPosition="0">
          <references count="1">
            <reference field="4294967294" count="1">
              <x v="0"/>
            </reference>
          </references>
        </pivotArea>
      </pivotAreas>
    </conditionalFormat>
    <conditionalFormat priority="2">
      <pivotAreas count="1">
        <pivotArea outline="0" fieldPosition="0">
          <references count="1">
            <reference field="4294967294" count="1">
              <x v="1"/>
            </reference>
          </references>
        </pivotArea>
      </pivotAreas>
    </conditionalFormat>
    <conditionalFormat priority="1">
      <pivotAreas count="1">
        <pivotArea outline="0" fieldPosition="0">
          <references count="1">
            <reference field="4294967294" count="1">
              <x v="2"/>
            </reference>
          </references>
        </pivotArea>
      </pivotAreas>
    </conditionalFormat>
  </conditional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2FC01F2-8B31-420F-9F84-8B28250861C6}" sourceName="Product">
  <pivotTables>
    <pivotTable tabId="4" name="PivotTable12"/>
  </pivotTables>
  <data>
    <tabular pivotCacheId="2047096166">
      <items count="109">
        <i x="38" s="1"/>
        <i x="11" s="1"/>
        <i x="0" s="1"/>
        <i x="27" s="1"/>
        <i x="31" s="1"/>
        <i x="61" s="1"/>
        <i x="57" s="1"/>
        <i x="9" s="1"/>
        <i x="6" s="1"/>
        <i x="101" s="1"/>
        <i x="80" s="1"/>
        <i x="5" s="1"/>
        <i x="100" s="1"/>
        <i x="91" s="1"/>
        <i x="47" s="1"/>
        <i x="73" s="1"/>
        <i x="66" s="1"/>
        <i x="65" s="1"/>
        <i x="19" s="1"/>
        <i x="74" s="1"/>
        <i x="20" s="1"/>
        <i x="94" s="1"/>
        <i x="12" s="1"/>
        <i x="40" s="1"/>
        <i x="21" s="1"/>
        <i x="58" s="1"/>
        <i x="28" s="1"/>
        <i x="34" s="1"/>
        <i x="33" s="1"/>
        <i x="79" s="1"/>
        <i x="60" s="1"/>
        <i x="106" s="1"/>
        <i x="90" s="1"/>
        <i x="45" s="1"/>
        <i x="76" s="1"/>
        <i x="71" s="1"/>
        <i x="97" s="1"/>
        <i x="99" s="1"/>
        <i x="67" s="1"/>
        <i x="56" s="1"/>
        <i x="15" s="1"/>
        <i x="64" s="1"/>
        <i x="96" s="1"/>
        <i x="42" s="1"/>
        <i x="78" s="1"/>
        <i x="108" s="1"/>
        <i x="49" s="1"/>
        <i x="46" s="1"/>
        <i x="83" s="1"/>
        <i x="103" s="1"/>
        <i x="44" s="1"/>
        <i x="55" s="1"/>
        <i x="36" s="1"/>
        <i x="48" s="1"/>
        <i x="75" s="1"/>
        <i x="53" s="1"/>
        <i x="7" s="1"/>
        <i x="35" s="1"/>
        <i x="72" s="1"/>
        <i x="25" s="1"/>
        <i x="30" s="1"/>
        <i x="23" s="1"/>
        <i x="10" s="1"/>
        <i x="81" s="1"/>
        <i x="62" s="1"/>
        <i x="98" s="1"/>
        <i x="68" s="1"/>
        <i x="24" s="1"/>
        <i x="17" s="1"/>
        <i x="13" s="1"/>
        <i x="8" s="1"/>
        <i x="39" s="1"/>
        <i x="32" s="1"/>
        <i x="22" s="1"/>
        <i x="102" s="1"/>
        <i x="18" s="1"/>
        <i x="77" s="1"/>
        <i x="1" s="1"/>
        <i x="95" s="1"/>
        <i x="41" s="1"/>
        <i x="14" s="1"/>
        <i x="86" s="1"/>
        <i x="29" s="1"/>
        <i x="52" s="1"/>
        <i x="59" s="1"/>
        <i x="82" s="1"/>
        <i x="84" s="1"/>
        <i x="16" s="1"/>
        <i x="50" s="1"/>
        <i x="51" s="1"/>
        <i x="4" s="1"/>
        <i x="2" s="1"/>
        <i x="93" s="1"/>
        <i x="26" s="1"/>
        <i x="88" s="1"/>
        <i x="37" s="1"/>
        <i x="89" s="1"/>
        <i x="43" s="1"/>
        <i x="104" s="1"/>
        <i x="54" s="1"/>
        <i x="105" s="1"/>
        <i x="63" s="1"/>
        <i x="87" s="1"/>
        <i x="92" s="1"/>
        <i x="107" s="1"/>
        <i x="85" s="1"/>
        <i x="69" s="1"/>
        <i x="3" s="1"/>
        <i x="7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 xr10:uid="{E2E46B2E-5B31-428C-9827-944D9C48747B}" sourceName="Discount">
  <pivotTables>
    <pivotTable tabId="4" name="PivotTable12"/>
  </pivotTables>
  <data>
    <tabular pivotCacheId="2047096166">
      <items count="46">
        <i x="44" s="1"/>
        <i x="30" s="1"/>
        <i x="33" s="1"/>
        <i x="38" s="1"/>
        <i x="42" s="1"/>
        <i x="5" s="1"/>
        <i x="41" s="1"/>
        <i x="34" s="1"/>
        <i x="40" s="1"/>
        <i x="21" s="1"/>
        <i x="16" s="1"/>
        <i x="9" s="1"/>
        <i x="43" s="1"/>
        <i x="32" s="1"/>
        <i x="19" s="1"/>
        <i x="6" s="1"/>
        <i x="2" s="1"/>
        <i x="4" s="1"/>
        <i x="26" s="1"/>
        <i x="36" s="1"/>
        <i x="23" s="1"/>
        <i x="22" s="1"/>
        <i x="12" s="1"/>
        <i x="10" s="1"/>
        <i x="18" s="1"/>
        <i x="39" s="1"/>
        <i x="3" s="1"/>
        <i x="0" s="1"/>
        <i x="35" s="1"/>
        <i x="27" s="1"/>
        <i x="28" s="1"/>
        <i x="11" s="1"/>
        <i x="37" s="1"/>
        <i x="8" s="1"/>
        <i x="14" s="1"/>
        <i x="1" s="1"/>
        <i x="25" s="1"/>
        <i x="15" s="1"/>
        <i x="29" s="1"/>
        <i x="13" s="1"/>
        <i x="24" s="1"/>
        <i x="17" s="1"/>
        <i x="20" s="1"/>
        <i x="7" s="1"/>
        <i x="31" s="1"/>
        <i x="4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s" xr10:uid="{8B3F8E25-E3E3-4E06-B2E4-8C92AF3A33EA}" sourceName="Ratings">
  <pivotTables>
    <pivotTable tabId="4" name="PivotTable12"/>
  </pivotTables>
  <data>
    <tabular pivotCacheId="2047096166">
      <items count="23">
        <i x="22" s="1"/>
        <i x="15" s="1"/>
        <i x="19" s="1"/>
        <i x="20" s="1"/>
        <i x="13" s="1"/>
        <i x="21" s="1"/>
        <i x="17" s="1"/>
        <i x="16" s="1"/>
        <i x="18" s="1"/>
        <i x="14" s="1"/>
        <i x="9" s="1"/>
        <i x="6" s="1"/>
        <i x="5" s="1"/>
        <i x="1" s="1"/>
        <i x="7" s="1"/>
        <i x="12" s="1"/>
        <i x="11" s="1"/>
        <i x="0" s="1"/>
        <i x="2" s="1"/>
        <i x="3" s="1"/>
        <i x="4" s="1"/>
        <i x="8"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4A35CD48-B1B6-40E5-B954-685156B1EDDA}" cache="Slicer_Product" caption="Product" rowHeight="241300"/>
  <slicer name="Discount" xr10:uid="{55241C3A-0D88-411B-82C3-302BCF0DD897}" cache="Slicer_Discount" caption="Discount" rowHeight="241300"/>
  <slicer name="Ratings" xr10:uid="{6E57E2CD-89F1-44FE-9063-13EAD2A8F28D}" cache="Slicer_Ratings" caption="Rating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58C00-D5BA-4A00-924A-64D5206022D8}">
  <dimension ref="A1:O116"/>
  <sheetViews>
    <sheetView zoomScale="58" zoomScaleNormal="58" workbookViewId="0">
      <selection activeCell="G4" sqref="A1:I114"/>
    </sheetView>
  </sheetViews>
  <sheetFormatPr defaultRowHeight="14.5" x14ac:dyDescent="0.35"/>
  <cols>
    <col min="1" max="1" width="89.1796875" bestFit="1" customWidth="1"/>
    <col min="2" max="3" width="18.36328125" style="4" bestFit="1" customWidth="1"/>
    <col min="4" max="4" width="11.54296875" bestFit="1" customWidth="1"/>
    <col min="5" max="5" width="24.90625" bestFit="1" customWidth="1"/>
    <col min="6" max="6" width="9.81640625" bestFit="1" customWidth="1"/>
    <col min="7" max="7" width="11.90625" customWidth="1"/>
    <col min="8" max="8" width="24.7265625" bestFit="1" customWidth="1"/>
    <col min="9" max="9" width="27.90625" bestFit="1" customWidth="1"/>
    <col min="12" max="12" width="19.1796875" bestFit="1" customWidth="1"/>
    <col min="13" max="13" width="23.6328125" bestFit="1" customWidth="1"/>
    <col min="14" max="14" width="25.1796875" bestFit="1" customWidth="1"/>
    <col min="15" max="15" width="20.26953125" bestFit="1" customWidth="1"/>
  </cols>
  <sheetData>
    <row r="1" spans="1:13" s="3" customFormat="1" ht="21" x14ac:dyDescent="0.5">
      <c r="A1" s="5" t="s">
        <v>0</v>
      </c>
      <c r="B1" s="6" t="s">
        <v>113</v>
      </c>
      <c r="C1" s="6" t="s">
        <v>112</v>
      </c>
      <c r="D1" s="5" t="s">
        <v>1</v>
      </c>
      <c r="E1" s="5" t="s">
        <v>117</v>
      </c>
      <c r="F1" s="5" t="s">
        <v>2</v>
      </c>
      <c r="G1" s="5" t="s">
        <v>114</v>
      </c>
      <c r="H1" s="3" t="s">
        <v>118</v>
      </c>
      <c r="I1" s="3" t="s">
        <v>137</v>
      </c>
    </row>
    <row r="2" spans="1:13" x14ac:dyDescent="0.35">
      <c r="A2" s="7" t="s">
        <v>109</v>
      </c>
      <c r="B2" s="8">
        <v>199</v>
      </c>
      <c r="C2" s="8">
        <v>553</v>
      </c>
      <c r="D2" s="9">
        <v>0.64</v>
      </c>
      <c r="E2" s="8">
        <f t="shared" ref="E2:E33" si="0">C2-B2</f>
        <v>354</v>
      </c>
      <c r="F2" s="7"/>
      <c r="G2" s="7"/>
      <c r="H2" t="str">
        <f t="shared" ref="H2:H33" si="1">IF(G2&lt;3,"Poor", IF(AND(G2&gt;=3, G2&lt;=4), "Average", IF(G2&gt;4, "Excellent")))</f>
        <v>Poor</v>
      </c>
      <c r="I2" t="str">
        <f t="shared" ref="I2:I33" si="2">IF(D2&lt;20%, "Low Discount", IF(AND(D2&gt;=20%, D2&lt;=40%), "Medium Discount", IF(D2&gt;40%, "High Discount")))</f>
        <v>High Discount</v>
      </c>
      <c r="L2" s="2" t="s">
        <v>119</v>
      </c>
    </row>
    <row r="3" spans="1:13" x14ac:dyDescent="0.35">
      <c r="A3" s="7" t="s">
        <v>51</v>
      </c>
      <c r="B3" s="8">
        <v>199</v>
      </c>
      <c r="C3" s="8">
        <v>504</v>
      </c>
      <c r="D3" s="9">
        <v>0.61</v>
      </c>
      <c r="E3" s="8">
        <f t="shared" si="0"/>
        <v>305</v>
      </c>
      <c r="F3" s="7"/>
      <c r="G3" s="7"/>
      <c r="H3" t="str">
        <f t="shared" si="1"/>
        <v>Poor</v>
      </c>
      <c r="I3" t="str">
        <f t="shared" si="2"/>
        <v>High Discount</v>
      </c>
      <c r="L3" s="4">
        <f>AVERAGE(B2:B113)</f>
        <v>1181.3693693693695</v>
      </c>
    </row>
    <row r="4" spans="1:13" x14ac:dyDescent="0.35">
      <c r="A4" s="7" t="s">
        <v>11</v>
      </c>
      <c r="B4" s="8">
        <v>1274</v>
      </c>
      <c r="C4" s="8">
        <v>2800</v>
      </c>
      <c r="D4" s="9">
        <v>0.55000000000000004</v>
      </c>
      <c r="E4" s="8">
        <f t="shared" si="0"/>
        <v>1526</v>
      </c>
      <c r="F4" s="7">
        <v>5</v>
      </c>
      <c r="G4" s="7">
        <v>4.8</v>
      </c>
      <c r="H4" t="str">
        <f t="shared" si="1"/>
        <v>Excellent</v>
      </c>
      <c r="I4" t="str">
        <f t="shared" si="2"/>
        <v>High Discount</v>
      </c>
    </row>
    <row r="5" spans="1:13" x14ac:dyDescent="0.35">
      <c r="A5" s="7" t="s">
        <v>57</v>
      </c>
      <c r="B5" s="8">
        <v>399</v>
      </c>
      <c r="C5" s="8">
        <v>896</v>
      </c>
      <c r="D5" s="9">
        <v>0.55000000000000004</v>
      </c>
      <c r="E5" s="8">
        <f t="shared" si="0"/>
        <v>497</v>
      </c>
      <c r="F5" s="7"/>
      <c r="G5" s="7"/>
      <c r="H5" t="str">
        <f t="shared" si="1"/>
        <v>Poor</v>
      </c>
      <c r="I5" t="str">
        <f t="shared" si="2"/>
        <v>High Discount</v>
      </c>
      <c r="L5" s="2" t="s">
        <v>120</v>
      </c>
    </row>
    <row r="6" spans="1:13" x14ac:dyDescent="0.35">
      <c r="A6" s="7" t="s">
        <v>63</v>
      </c>
      <c r="B6" s="8">
        <v>2115</v>
      </c>
      <c r="C6" s="8">
        <v>4700</v>
      </c>
      <c r="D6" s="9">
        <v>0.55000000000000004</v>
      </c>
      <c r="E6" s="8">
        <f t="shared" si="0"/>
        <v>2585</v>
      </c>
      <c r="F6" s="7">
        <v>13</v>
      </c>
      <c r="G6" s="7">
        <v>2.1</v>
      </c>
      <c r="H6" t="str">
        <f t="shared" si="1"/>
        <v>Poor</v>
      </c>
      <c r="I6" t="str">
        <f t="shared" si="2"/>
        <v>High Discount</v>
      </c>
      <c r="L6" s="4">
        <f>AVERAGE(C2:C114)</f>
        <v>1803.099099099099</v>
      </c>
    </row>
    <row r="7" spans="1:13" x14ac:dyDescent="0.35">
      <c r="A7" s="7" t="s">
        <v>27</v>
      </c>
      <c r="B7" s="8">
        <v>2048</v>
      </c>
      <c r="C7" s="8">
        <v>4500</v>
      </c>
      <c r="D7" s="9">
        <v>0.54</v>
      </c>
      <c r="E7" s="8">
        <f t="shared" si="0"/>
        <v>2452</v>
      </c>
      <c r="F7" s="7">
        <v>7</v>
      </c>
      <c r="G7" s="7">
        <v>4.3</v>
      </c>
      <c r="H7" t="str">
        <f t="shared" si="1"/>
        <v>Excellent</v>
      </c>
      <c r="I7" t="str">
        <f t="shared" si="2"/>
        <v>High Discount</v>
      </c>
    </row>
    <row r="8" spans="1:13" x14ac:dyDescent="0.35">
      <c r="A8" s="7" t="s">
        <v>62</v>
      </c>
      <c r="B8" s="8">
        <v>458</v>
      </c>
      <c r="C8" s="8">
        <v>986</v>
      </c>
      <c r="D8" s="9">
        <v>0.54</v>
      </c>
      <c r="E8" s="8">
        <f t="shared" si="0"/>
        <v>528</v>
      </c>
      <c r="F8" s="7">
        <v>10</v>
      </c>
      <c r="G8" s="7">
        <v>3</v>
      </c>
      <c r="H8" t="str">
        <f t="shared" si="1"/>
        <v>Average</v>
      </c>
      <c r="I8" t="str">
        <f t="shared" si="2"/>
        <v>High Discount</v>
      </c>
      <c r="L8" s="2" t="s">
        <v>121</v>
      </c>
    </row>
    <row r="9" spans="1:13" x14ac:dyDescent="0.35">
      <c r="A9" s="7" t="s">
        <v>23</v>
      </c>
      <c r="B9" s="8">
        <v>38</v>
      </c>
      <c r="C9" s="8">
        <v>80</v>
      </c>
      <c r="D9" s="9">
        <v>0.53</v>
      </c>
      <c r="E9" s="8">
        <f t="shared" si="0"/>
        <v>42</v>
      </c>
      <c r="F9" s="7">
        <v>13</v>
      </c>
      <c r="G9" s="7">
        <v>3.3</v>
      </c>
      <c r="H9" t="str">
        <f t="shared" si="1"/>
        <v>Average</v>
      </c>
      <c r="I9" t="str">
        <f t="shared" si="2"/>
        <v>High Discount</v>
      </c>
      <c r="L9" s="1">
        <f>AVERAGE(D2:D114)</f>
        <v>0.36776785714285737</v>
      </c>
    </row>
    <row r="10" spans="1:13" x14ac:dyDescent="0.35">
      <c r="A10" s="7" t="s">
        <v>39</v>
      </c>
      <c r="B10" s="8">
        <v>171</v>
      </c>
      <c r="C10" s="8">
        <v>360</v>
      </c>
      <c r="D10" s="9">
        <v>0.53</v>
      </c>
      <c r="E10" s="8">
        <f t="shared" si="0"/>
        <v>189</v>
      </c>
      <c r="F10" s="7">
        <v>2</v>
      </c>
      <c r="G10" s="7">
        <v>5</v>
      </c>
      <c r="H10" t="str">
        <f t="shared" si="1"/>
        <v>Excellent</v>
      </c>
      <c r="I10" t="str">
        <f t="shared" si="2"/>
        <v>High Discount</v>
      </c>
    </row>
    <row r="11" spans="1:13" x14ac:dyDescent="0.35">
      <c r="A11" s="7" t="s">
        <v>33</v>
      </c>
      <c r="B11" s="8">
        <v>185</v>
      </c>
      <c r="C11" s="8">
        <v>382</v>
      </c>
      <c r="D11" s="9">
        <v>0.52</v>
      </c>
      <c r="E11" s="8">
        <f t="shared" si="0"/>
        <v>197</v>
      </c>
      <c r="F11" s="7">
        <v>9</v>
      </c>
      <c r="G11" s="7">
        <v>4.3</v>
      </c>
      <c r="H11" t="str">
        <f t="shared" si="1"/>
        <v>Excellent</v>
      </c>
      <c r="I11" t="str">
        <f t="shared" si="2"/>
        <v>High Discount</v>
      </c>
      <c r="L11" s="2" t="s">
        <v>122</v>
      </c>
    </row>
    <row r="12" spans="1:13" x14ac:dyDescent="0.35">
      <c r="A12" s="7" t="s">
        <v>65</v>
      </c>
      <c r="B12" s="8">
        <v>325</v>
      </c>
      <c r="C12" s="8">
        <v>680</v>
      </c>
      <c r="D12" s="9">
        <v>0.52</v>
      </c>
      <c r="E12" s="8">
        <f t="shared" si="0"/>
        <v>355</v>
      </c>
      <c r="F12" s="7">
        <v>15</v>
      </c>
      <c r="G12" s="7">
        <v>2.7</v>
      </c>
      <c r="H12" t="str">
        <f t="shared" si="1"/>
        <v>Poor</v>
      </c>
      <c r="I12" t="str">
        <f t="shared" si="2"/>
        <v>High Discount</v>
      </c>
      <c r="L12" s="10">
        <f>AVERAGE(G2:G113)</f>
        <v>3.8894736842105253</v>
      </c>
    </row>
    <row r="13" spans="1:13" x14ac:dyDescent="0.35">
      <c r="A13" s="7" t="s">
        <v>18</v>
      </c>
      <c r="B13" s="8">
        <v>332</v>
      </c>
      <c r="C13" s="8">
        <v>684</v>
      </c>
      <c r="D13" s="9">
        <v>0.51</v>
      </c>
      <c r="E13" s="8">
        <f t="shared" si="0"/>
        <v>352</v>
      </c>
      <c r="F13" s="7">
        <v>2</v>
      </c>
      <c r="G13" s="7">
        <v>5</v>
      </c>
      <c r="H13" t="str">
        <f t="shared" si="1"/>
        <v>Excellent</v>
      </c>
      <c r="I13" t="str">
        <f t="shared" si="2"/>
        <v>High Discount</v>
      </c>
    </row>
    <row r="14" spans="1:13" x14ac:dyDescent="0.35">
      <c r="A14" s="7" t="s">
        <v>44</v>
      </c>
      <c r="B14" s="8">
        <v>238</v>
      </c>
      <c r="C14" s="8">
        <v>476</v>
      </c>
      <c r="D14" s="9">
        <v>0.5</v>
      </c>
      <c r="E14" s="8">
        <f t="shared" si="0"/>
        <v>238</v>
      </c>
      <c r="F14" s="7"/>
      <c r="G14" s="7"/>
      <c r="H14" t="str">
        <f t="shared" si="1"/>
        <v>Poor</v>
      </c>
      <c r="I14" t="str">
        <f t="shared" si="2"/>
        <v>High Discount</v>
      </c>
      <c r="L14" s="2" t="s">
        <v>123</v>
      </c>
      <c r="M14" s="2" t="s">
        <v>126</v>
      </c>
    </row>
    <row r="15" spans="1:13" x14ac:dyDescent="0.35">
      <c r="A15" s="7" t="s">
        <v>47</v>
      </c>
      <c r="B15" s="8">
        <v>999</v>
      </c>
      <c r="C15" s="8">
        <v>2000</v>
      </c>
      <c r="D15" s="9">
        <v>0.5</v>
      </c>
      <c r="E15" s="8">
        <f t="shared" si="0"/>
        <v>1001</v>
      </c>
      <c r="F15" s="7"/>
      <c r="G15" s="7"/>
      <c r="H15" t="str">
        <f t="shared" si="1"/>
        <v>Poor</v>
      </c>
      <c r="I15" t="str">
        <f t="shared" si="2"/>
        <v>High Discount</v>
      </c>
      <c r="L15" s="4">
        <f>MAX(B:B)</f>
        <v>3750</v>
      </c>
      <c r="M15" t="str">
        <f>INDEX(A:A, MATCH(MAX(B:B), B:B,0))</f>
        <v>32PCS Portable Cordless Drill Set With Cyclic Battery Drive -26 Variable Speed</v>
      </c>
    </row>
    <row r="16" spans="1:13" x14ac:dyDescent="0.35">
      <c r="A16" s="7" t="s">
        <v>52</v>
      </c>
      <c r="B16" s="8">
        <v>299</v>
      </c>
      <c r="C16" s="8">
        <v>600</v>
      </c>
      <c r="D16" s="9">
        <v>0.5</v>
      </c>
      <c r="E16" s="8">
        <f t="shared" si="0"/>
        <v>301</v>
      </c>
      <c r="F16" s="7"/>
      <c r="G16" s="7"/>
      <c r="H16" t="str">
        <f t="shared" si="1"/>
        <v>Poor</v>
      </c>
      <c r="I16" t="str">
        <f t="shared" si="2"/>
        <v>High Discount</v>
      </c>
    </row>
    <row r="17" spans="1:15" x14ac:dyDescent="0.35">
      <c r="A17" s="7" t="s">
        <v>68</v>
      </c>
      <c r="B17" s="8">
        <v>1000</v>
      </c>
      <c r="C17" s="8">
        <v>2000</v>
      </c>
      <c r="D17" s="9">
        <v>0.5</v>
      </c>
      <c r="E17" s="8">
        <f t="shared" si="0"/>
        <v>1000</v>
      </c>
      <c r="F17" s="7">
        <v>7</v>
      </c>
      <c r="G17" s="7">
        <v>2.2999999999999998</v>
      </c>
      <c r="H17" t="str">
        <f t="shared" si="1"/>
        <v>Poor</v>
      </c>
      <c r="I17" t="str">
        <f t="shared" si="2"/>
        <v>High Discount</v>
      </c>
    </row>
    <row r="18" spans="1:15" x14ac:dyDescent="0.35">
      <c r="A18" s="7" t="s">
        <v>90</v>
      </c>
      <c r="B18" s="8">
        <v>850</v>
      </c>
      <c r="C18" s="8">
        <v>1700</v>
      </c>
      <c r="D18" s="9">
        <v>0.5</v>
      </c>
      <c r="E18" s="8">
        <f t="shared" si="0"/>
        <v>850</v>
      </c>
      <c r="F18" s="7"/>
      <c r="G18" s="7"/>
      <c r="H18" t="str">
        <f t="shared" si="1"/>
        <v>Poor</v>
      </c>
      <c r="I18" t="str">
        <f t="shared" si="2"/>
        <v>High Discount</v>
      </c>
      <c r="L18" s="2" t="s">
        <v>124</v>
      </c>
      <c r="M18" s="2" t="s">
        <v>125</v>
      </c>
    </row>
    <row r="19" spans="1:15" x14ac:dyDescent="0.35">
      <c r="A19" s="7" t="s">
        <v>94</v>
      </c>
      <c r="B19" s="8">
        <v>1200</v>
      </c>
      <c r="C19" s="8">
        <v>2400</v>
      </c>
      <c r="D19" s="9">
        <v>0.5</v>
      </c>
      <c r="E19" s="8">
        <f t="shared" si="0"/>
        <v>1200</v>
      </c>
      <c r="F19" s="7"/>
      <c r="G19" s="7"/>
      <c r="H19" t="str">
        <f t="shared" si="1"/>
        <v>Poor</v>
      </c>
      <c r="I19" t="str">
        <f t="shared" si="2"/>
        <v>High Discount</v>
      </c>
      <c r="L19" s="4">
        <f>MIN(C:C)</f>
        <v>80</v>
      </c>
    </row>
    <row r="20" spans="1:15" x14ac:dyDescent="0.35">
      <c r="A20" s="7" t="s">
        <v>110</v>
      </c>
      <c r="B20" s="8">
        <v>450</v>
      </c>
      <c r="C20" s="8">
        <v>900</v>
      </c>
      <c r="D20" s="9">
        <v>0.5</v>
      </c>
      <c r="E20" s="8">
        <f t="shared" si="0"/>
        <v>450</v>
      </c>
      <c r="F20" s="7">
        <v>1</v>
      </c>
      <c r="G20" s="7">
        <v>2</v>
      </c>
      <c r="H20" t="str">
        <f t="shared" si="1"/>
        <v>Poor</v>
      </c>
      <c r="I20" t="str">
        <f t="shared" si="2"/>
        <v>High Discount</v>
      </c>
    </row>
    <row r="21" spans="1:15" x14ac:dyDescent="0.35">
      <c r="A21" s="7" t="s">
        <v>20</v>
      </c>
      <c r="B21" s="8">
        <v>2025</v>
      </c>
      <c r="C21" s="8">
        <v>3971</v>
      </c>
      <c r="D21" s="9">
        <v>0.49</v>
      </c>
      <c r="E21" s="8">
        <f t="shared" si="0"/>
        <v>1946</v>
      </c>
      <c r="F21" s="7">
        <v>3</v>
      </c>
      <c r="G21" s="7">
        <v>5</v>
      </c>
      <c r="H21" t="str">
        <f t="shared" si="1"/>
        <v>Excellent</v>
      </c>
      <c r="I21" t="str">
        <f t="shared" si="2"/>
        <v>High Discount</v>
      </c>
    </row>
    <row r="22" spans="1:15" x14ac:dyDescent="0.35">
      <c r="A22" s="7" t="s">
        <v>22</v>
      </c>
      <c r="B22" s="8">
        <v>998</v>
      </c>
      <c r="C22" s="8">
        <v>1966</v>
      </c>
      <c r="D22" s="9">
        <v>0.49</v>
      </c>
      <c r="E22" s="8">
        <f t="shared" si="0"/>
        <v>968</v>
      </c>
      <c r="F22" s="7">
        <v>44</v>
      </c>
      <c r="G22" s="7">
        <v>4.5999999999999996</v>
      </c>
      <c r="H22" t="str">
        <f t="shared" si="1"/>
        <v>Excellent</v>
      </c>
      <c r="I22" t="str">
        <f t="shared" si="2"/>
        <v>High Discount</v>
      </c>
      <c r="L22" s="11" t="s">
        <v>127</v>
      </c>
      <c r="M22" t="s">
        <v>135</v>
      </c>
      <c r="N22" t="s">
        <v>136</v>
      </c>
      <c r="O22" t="s">
        <v>138</v>
      </c>
    </row>
    <row r="23" spans="1:15" x14ac:dyDescent="0.35">
      <c r="A23" s="7" t="s">
        <v>43</v>
      </c>
      <c r="B23" s="8">
        <v>475</v>
      </c>
      <c r="C23" s="8">
        <v>931</v>
      </c>
      <c r="D23" s="9">
        <v>0.49</v>
      </c>
      <c r="E23" s="8">
        <f t="shared" si="0"/>
        <v>456</v>
      </c>
      <c r="F23" s="7"/>
      <c r="G23" s="7"/>
      <c r="H23" t="str">
        <f t="shared" si="1"/>
        <v>Poor</v>
      </c>
      <c r="I23" t="str">
        <f t="shared" si="2"/>
        <v>High Discount</v>
      </c>
      <c r="L23" s="12" t="s">
        <v>134</v>
      </c>
      <c r="M23">
        <v>3.5153846153846158</v>
      </c>
      <c r="N23" s="1">
        <v>0.37615384615384617</v>
      </c>
      <c r="O23">
        <v>13</v>
      </c>
    </row>
    <row r="24" spans="1:15" x14ac:dyDescent="0.35">
      <c r="A24" s="7" t="s">
        <v>49</v>
      </c>
      <c r="B24" s="8">
        <v>671</v>
      </c>
      <c r="C24" s="8">
        <v>1316</v>
      </c>
      <c r="D24" s="9">
        <v>0.49</v>
      </c>
      <c r="E24" s="8">
        <f t="shared" si="0"/>
        <v>645</v>
      </c>
      <c r="F24" s="7"/>
      <c r="G24" s="7"/>
      <c r="H24" t="str">
        <f t="shared" si="1"/>
        <v>Poor</v>
      </c>
      <c r="I24" t="str">
        <f t="shared" si="2"/>
        <v>High Discount</v>
      </c>
      <c r="L24" s="12" t="s">
        <v>133</v>
      </c>
      <c r="M24">
        <v>4.6031250000000004</v>
      </c>
      <c r="N24" s="1">
        <v>0.37937500000000007</v>
      </c>
      <c r="O24">
        <v>32</v>
      </c>
    </row>
    <row r="25" spans="1:15" x14ac:dyDescent="0.35">
      <c r="A25" s="7" t="s">
        <v>59</v>
      </c>
      <c r="B25" s="8">
        <v>799</v>
      </c>
      <c r="C25" s="8">
        <v>1567</v>
      </c>
      <c r="D25" s="9">
        <v>0.49</v>
      </c>
      <c r="E25" s="8">
        <f t="shared" si="0"/>
        <v>768</v>
      </c>
      <c r="F25" s="7"/>
      <c r="G25" s="7"/>
      <c r="H25" t="str">
        <f t="shared" si="1"/>
        <v>Poor</v>
      </c>
      <c r="I25" t="str">
        <f t="shared" si="2"/>
        <v>High Discount</v>
      </c>
      <c r="L25" s="12" t="s">
        <v>132</v>
      </c>
      <c r="M25">
        <v>2.3916666666666671</v>
      </c>
      <c r="N25" s="1">
        <v>0.36059701492537305</v>
      </c>
      <c r="O25">
        <v>12</v>
      </c>
    </row>
    <row r="26" spans="1:15" x14ac:dyDescent="0.35">
      <c r="A26" s="7" t="s">
        <v>64</v>
      </c>
      <c r="B26" s="8">
        <v>445</v>
      </c>
      <c r="C26" s="8">
        <v>873</v>
      </c>
      <c r="D26" s="9">
        <v>0.49</v>
      </c>
      <c r="E26" s="8">
        <f t="shared" si="0"/>
        <v>428</v>
      </c>
      <c r="F26" s="7">
        <v>69</v>
      </c>
      <c r="G26" s="7">
        <v>2.8</v>
      </c>
      <c r="H26" t="str">
        <f t="shared" si="1"/>
        <v>Poor</v>
      </c>
      <c r="I26" t="str">
        <f t="shared" si="2"/>
        <v>High Discount</v>
      </c>
      <c r="L26" s="12" t="s">
        <v>128</v>
      </c>
      <c r="M26">
        <v>3.8894736842105262</v>
      </c>
      <c r="N26" s="1">
        <v>0.36776785714285715</v>
      </c>
      <c r="O26">
        <v>57</v>
      </c>
    </row>
    <row r="27" spans="1:15" x14ac:dyDescent="0.35">
      <c r="A27" s="7" t="s">
        <v>79</v>
      </c>
      <c r="B27" s="8">
        <v>230</v>
      </c>
      <c r="C27" s="8">
        <v>450</v>
      </c>
      <c r="D27" s="9">
        <v>0.49</v>
      </c>
      <c r="E27" s="8">
        <f t="shared" si="0"/>
        <v>220</v>
      </c>
      <c r="F27" s="7"/>
      <c r="G27" s="7"/>
      <c r="H27" t="str">
        <f t="shared" si="1"/>
        <v>Poor</v>
      </c>
      <c r="I27" t="str">
        <f t="shared" si="2"/>
        <v>High Discount</v>
      </c>
    </row>
    <row r="28" spans="1:15" x14ac:dyDescent="0.35">
      <c r="A28" s="7" t="s">
        <v>81</v>
      </c>
      <c r="B28" s="8">
        <v>979</v>
      </c>
      <c r="C28" s="8">
        <v>1920</v>
      </c>
      <c r="D28" s="9">
        <v>0.49</v>
      </c>
      <c r="E28" s="8">
        <f t="shared" si="0"/>
        <v>941</v>
      </c>
      <c r="F28" s="7">
        <v>1</v>
      </c>
      <c r="G28" s="7">
        <v>5</v>
      </c>
      <c r="H28" t="str">
        <f t="shared" si="1"/>
        <v>Excellent</v>
      </c>
      <c r="I28" t="str">
        <f t="shared" si="2"/>
        <v>High Discount</v>
      </c>
      <c r="L28" s="11" t="s">
        <v>127</v>
      </c>
      <c r="M28" t="s">
        <v>135</v>
      </c>
      <c r="N28" t="s">
        <v>136</v>
      </c>
      <c r="O28" t="s">
        <v>138</v>
      </c>
    </row>
    <row r="29" spans="1:15" x14ac:dyDescent="0.35">
      <c r="A29" s="7" t="s">
        <v>84</v>
      </c>
      <c r="B29" s="8">
        <v>330</v>
      </c>
      <c r="C29" s="8">
        <v>647</v>
      </c>
      <c r="D29" s="9">
        <v>0.49</v>
      </c>
      <c r="E29" s="8">
        <f t="shared" si="0"/>
        <v>317</v>
      </c>
      <c r="F29" s="7">
        <v>1</v>
      </c>
      <c r="G29" s="7">
        <v>4</v>
      </c>
      <c r="H29" t="str">
        <f t="shared" si="1"/>
        <v>Average</v>
      </c>
      <c r="I29" t="str">
        <f t="shared" si="2"/>
        <v>High Discount</v>
      </c>
      <c r="L29" s="12" t="s">
        <v>129</v>
      </c>
      <c r="M29">
        <v>3.6133333333333324</v>
      </c>
      <c r="N29" s="1">
        <v>0.48338709677419334</v>
      </c>
      <c r="O29">
        <v>30</v>
      </c>
    </row>
    <row r="30" spans="1:15" x14ac:dyDescent="0.35">
      <c r="A30" s="7" t="s">
        <v>51</v>
      </c>
      <c r="B30" s="8">
        <v>176</v>
      </c>
      <c r="C30" s="8">
        <v>345</v>
      </c>
      <c r="D30" s="9">
        <v>0.49</v>
      </c>
      <c r="E30" s="8">
        <f t="shared" si="0"/>
        <v>169</v>
      </c>
      <c r="F30" s="7"/>
      <c r="G30" s="7"/>
      <c r="H30" t="str">
        <f t="shared" si="1"/>
        <v>Poor</v>
      </c>
      <c r="I30" t="str">
        <f t="shared" si="2"/>
        <v>High Discount</v>
      </c>
      <c r="L30" s="12" t="s">
        <v>130</v>
      </c>
      <c r="M30">
        <v>3.7249999999999996</v>
      </c>
      <c r="N30" s="1">
        <v>7.2222222222222243E-2</v>
      </c>
      <c r="O30">
        <v>4</v>
      </c>
    </row>
    <row r="31" spans="1:15" x14ac:dyDescent="0.35">
      <c r="A31" s="7" t="s">
        <v>86</v>
      </c>
      <c r="B31" s="8">
        <v>274</v>
      </c>
      <c r="C31" s="8">
        <v>537</v>
      </c>
      <c r="D31" s="9">
        <v>0.49</v>
      </c>
      <c r="E31" s="8">
        <f t="shared" si="0"/>
        <v>263</v>
      </c>
      <c r="F31" s="7"/>
      <c r="G31" s="7"/>
      <c r="H31" t="str">
        <f t="shared" si="1"/>
        <v>Poor</v>
      </c>
      <c r="I31" t="str">
        <f t="shared" si="2"/>
        <v>High Discount</v>
      </c>
      <c r="L31" s="12" t="s">
        <v>131</v>
      </c>
      <c r="M31">
        <v>4.2782608695652184</v>
      </c>
      <c r="N31" s="1">
        <v>0.30999999999999994</v>
      </c>
      <c r="O31">
        <v>23</v>
      </c>
    </row>
    <row r="32" spans="1:15" x14ac:dyDescent="0.35">
      <c r="A32" s="7" t="s">
        <v>59</v>
      </c>
      <c r="B32" s="8">
        <v>657</v>
      </c>
      <c r="C32" s="8">
        <v>1288</v>
      </c>
      <c r="D32" s="9">
        <v>0.49</v>
      </c>
      <c r="E32" s="8">
        <f t="shared" si="0"/>
        <v>631</v>
      </c>
      <c r="F32" s="7"/>
      <c r="G32" s="7"/>
      <c r="H32" t="str">
        <f t="shared" si="1"/>
        <v>Poor</v>
      </c>
      <c r="I32" t="str">
        <f t="shared" si="2"/>
        <v>High Discount</v>
      </c>
      <c r="L32" s="12" t="s">
        <v>128</v>
      </c>
      <c r="M32">
        <v>3.8894736842105253</v>
      </c>
      <c r="N32" s="1">
        <v>0.3677678571428572</v>
      </c>
      <c r="O32">
        <v>57</v>
      </c>
    </row>
    <row r="33" spans="1:12" x14ac:dyDescent="0.35">
      <c r="A33" s="7" t="s">
        <v>97</v>
      </c>
      <c r="B33" s="8">
        <v>248</v>
      </c>
      <c r="C33" s="8">
        <v>486</v>
      </c>
      <c r="D33" s="9">
        <v>0.49</v>
      </c>
      <c r="E33" s="8">
        <f t="shared" si="0"/>
        <v>238</v>
      </c>
      <c r="F33" s="7"/>
      <c r="G33" s="7"/>
      <c r="H33" t="str">
        <f t="shared" si="1"/>
        <v>Poor</v>
      </c>
      <c r="I33" t="str">
        <f t="shared" si="2"/>
        <v>High Discount</v>
      </c>
    </row>
    <row r="34" spans="1:12" x14ac:dyDescent="0.35">
      <c r="A34" s="7" t="s">
        <v>99</v>
      </c>
      <c r="B34" s="8">
        <v>525</v>
      </c>
      <c r="C34" s="8">
        <v>1029</v>
      </c>
      <c r="D34" s="9">
        <v>0.49</v>
      </c>
      <c r="E34" s="8">
        <f t="shared" ref="E34:E65" si="3">C34-B34</f>
        <v>504</v>
      </c>
      <c r="F34" s="7"/>
      <c r="G34" s="7"/>
      <c r="H34" t="str">
        <f t="shared" ref="H34:H65" si="4">IF(G34&lt;3,"Poor", IF(AND(G34&gt;=3, G34&lt;=4), "Average", IF(G34&gt;4, "Excellent")))</f>
        <v>Poor</v>
      </c>
      <c r="I34" t="str">
        <f t="shared" ref="I34:I65" si="5">IF(D34&lt;20%, "Low Discount", IF(AND(D34&gt;=20%, D34&lt;=40%), "Medium Discount", IF(D34&gt;40%, "High Discount")))</f>
        <v>High Discount</v>
      </c>
    </row>
    <row r="35" spans="1:12" x14ac:dyDescent="0.35">
      <c r="A35" s="7" t="s">
        <v>35</v>
      </c>
      <c r="B35" s="8">
        <v>1820</v>
      </c>
      <c r="C35" s="8">
        <v>3490</v>
      </c>
      <c r="D35" s="9">
        <v>0.48</v>
      </c>
      <c r="E35" s="8">
        <f t="shared" si="3"/>
        <v>1670</v>
      </c>
      <c r="F35" s="7">
        <v>9</v>
      </c>
      <c r="G35" s="7">
        <v>4.3</v>
      </c>
      <c r="H35" t="str">
        <f t="shared" si="4"/>
        <v>Excellent</v>
      </c>
      <c r="I35" t="str">
        <f t="shared" si="5"/>
        <v>High Discount</v>
      </c>
      <c r="L35">
        <f>CORREL(F:F,G:G)</f>
        <v>5.7209035119876489E-2</v>
      </c>
    </row>
    <row r="36" spans="1:12" x14ac:dyDescent="0.35">
      <c r="A36" s="7" t="s">
        <v>58</v>
      </c>
      <c r="B36" s="8">
        <v>699</v>
      </c>
      <c r="C36" s="8">
        <v>1343</v>
      </c>
      <c r="D36" s="9">
        <v>0.48</v>
      </c>
      <c r="E36" s="8">
        <f t="shared" si="3"/>
        <v>644</v>
      </c>
      <c r="F36" s="7"/>
      <c r="G36" s="7"/>
      <c r="H36" t="str">
        <f t="shared" si="4"/>
        <v>Poor</v>
      </c>
      <c r="I36" t="str">
        <f t="shared" si="5"/>
        <v>High Discount</v>
      </c>
      <c r="L36">
        <f>CORREL(G:G,F:F)</f>
        <v>5.7209035119876489E-2</v>
      </c>
    </row>
    <row r="37" spans="1:12" x14ac:dyDescent="0.35">
      <c r="A37" s="7" t="s">
        <v>91</v>
      </c>
      <c r="B37" s="8">
        <v>1300</v>
      </c>
      <c r="C37" s="8">
        <v>2500</v>
      </c>
      <c r="D37" s="9">
        <v>0.48</v>
      </c>
      <c r="E37" s="8">
        <f t="shared" si="3"/>
        <v>1200</v>
      </c>
      <c r="F37" s="7"/>
      <c r="G37" s="7"/>
      <c r="H37" t="str">
        <f t="shared" si="4"/>
        <v>Poor</v>
      </c>
      <c r="I37" t="str">
        <f t="shared" si="5"/>
        <v>High Discount</v>
      </c>
    </row>
    <row r="38" spans="1:12" x14ac:dyDescent="0.35">
      <c r="A38" s="7" t="s">
        <v>92</v>
      </c>
      <c r="B38" s="8">
        <v>105</v>
      </c>
      <c r="C38" s="8">
        <v>200</v>
      </c>
      <c r="D38" s="9">
        <v>0.48</v>
      </c>
      <c r="E38" s="8">
        <f t="shared" si="3"/>
        <v>95</v>
      </c>
      <c r="F38" s="7"/>
      <c r="G38" s="7"/>
      <c r="H38" t="str">
        <f t="shared" si="4"/>
        <v>Poor</v>
      </c>
      <c r="I38" t="str">
        <f t="shared" si="5"/>
        <v>High Discount</v>
      </c>
    </row>
    <row r="39" spans="1:12" x14ac:dyDescent="0.35">
      <c r="A39" s="7" t="s">
        <v>4</v>
      </c>
      <c r="B39" s="8">
        <v>527</v>
      </c>
      <c r="C39" s="8">
        <v>999</v>
      </c>
      <c r="D39" s="9">
        <v>0.47</v>
      </c>
      <c r="E39" s="8">
        <f t="shared" si="3"/>
        <v>472</v>
      </c>
      <c r="F39" s="7">
        <v>14</v>
      </c>
      <c r="G39" s="7">
        <v>4.0999999999999996</v>
      </c>
      <c r="H39" t="str">
        <f t="shared" si="4"/>
        <v>Excellent</v>
      </c>
      <c r="I39" t="str">
        <f t="shared" si="5"/>
        <v>High Discount</v>
      </c>
    </row>
    <row r="40" spans="1:12" x14ac:dyDescent="0.35">
      <c r="A40" s="7" t="s">
        <v>15</v>
      </c>
      <c r="B40" s="8">
        <v>552</v>
      </c>
      <c r="C40" s="8">
        <v>1035</v>
      </c>
      <c r="D40" s="9">
        <v>0.47</v>
      </c>
      <c r="E40" s="8">
        <f t="shared" si="3"/>
        <v>483</v>
      </c>
      <c r="F40" s="7">
        <v>12</v>
      </c>
      <c r="G40" s="7">
        <v>4.8</v>
      </c>
      <c r="H40" t="str">
        <f t="shared" si="4"/>
        <v>Excellent</v>
      </c>
      <c r="I40" t="str">
        <f t="shared" si="5"/>
        <v>High Discount</v>
      </c>
    </row>
    <row r="41" spans="1:12" x14ac:dyDescent="0.35">
      <c r="A41" s="7" t="s">
        <v>74</v>
      </c>
      <c r="B41" s="8">
        <v>968</v>
      </c>
      <c r="C41" s="8">
        <v>1814</v>
      </c>
      <c r="D41" s="9">
        <v>0.47</v>
      </c>
      <c r="E41" s="8">
        <f t="shared" si="3"/>
        <v>846</v>
      </c>
      <c r="F41" s="7">
        <v>6</v>
      </c>
      <c r="G41" s="7">
        <v>2.2000000000000002</v>
      </c>
      <c r="H41" t="str">
        <f t="shared" si="4"/>
        <v>Poor</v>
      </c>
      <c r="I41" t="str">
        <f t="shared" si="5"/>
        <v>High Discount</v>
      </c>
    </row>
    <row r="42" spans="1:12" x14ac:dyDescent="0.35">
      <c r="A42" s="7" t="s">
        <v>75</v>
      </c>
      <c r="B42" s="8">
        <v>1570</v>
      </c>
      <c r="C42" s="8">
        <v>2988</v>
      </c>
      <c r="D42" s="9">
        <v>0.47</v>
      </c>
      <c r="E42" s="8">
        <f t="shared" si="3"/>
        <v>1418</v>
      </c>
      <c r="F42" s="7">
        <v>7</v>
      </c>
      <c r="G42" s="7">
        <v>2.1</v>
      </c>
      <c r="H42" t="str">
        <f t="shared" si="4"/>
        <v>Poor</v>
      </c>
      <c r="I42" t="str">
        <f t="shared" si="5"/>
        <v>High Discount</v>
      </c>
    </row>
    <row r="43" spans="1:12" x14ac:dyDescent="0.35">
      <c r="A43" s="7" t="s">
        <v>76</v>
      </c>
      <c r="B43" s="8">
        <v>790</v>
      </c>
      <c r="C43" s="8">
        <v>1485</v>
      </c>
      <c r="D43" s="9">
        <v>0.47</v>
      </c>
      <c r="E43" s="8">
        <f t="shared" si="3"/>
        <v>695</v>
      </c>
      <c r="F43" s="7"/>
      <c r="G43" s="7"/>
      <c r="H43" t="str">
        <f t="shared" si="4"/>
        <v>Poor</v>
      </c>
      <c r="I43" t="str">
        <f t="shared" si="5"/>
        <v>High Discount</v>
      </c>
    </row>
    <row r="44" spans="1:12" x14ac:dyDescent="0.35">
      <c r="A44" s="7" t="s">
        <v>93</v>
      </c>
      <c r="B44" s="8">
        <v>899</v>
      </c>
      <c r="C44" s="8">
        <v>1699</v>
      </c>
      <c r="D44" s="9">
        <v>0.47</v>
      </c>
      <c r="E44" s="8">
        <f t="shared" si="3"/>
        <v>800</v>
      </c>
      <c r="F44" s="7"/>
      <c r="G44" s="7"/>
      <c r="H44" t="str">
        <f t="shared" si="4"/>
        <v>Poor</v>
      </c>
      <c r="I44" t="str">
        <f t="shared" si="5"/>
        <v>High Discount</v>
      </c>
    </row>
    <row r="45" spans="1:12" x14ac:dyDescent="0.35">
      <c r="A45" s="7" t="s">
        <v>111</v>
      </c>
      <c r="B45" s="8">
        <v>169</v>
      </c>
      <c r="C45" s="8">
        <v>320</v>
      </c>
      <c r="D45" s="9">
        <v>0.47</v>
      </c>
      <c r="E45" s="8">
        <f t="shared" si="3"/>
        <v>151</v>
      </c>
      <c r="F45" s="7"/>
      <c r="G45" s="7"/>
      <c r="H45" t="str">
        <f t="shared" si="4"/>
        <v>Poor</v>
      </c>
      <c r="I45" t="str">
        <f t="shared" si="5"/>
        <v>High Discount</v>
      </c>
    </row>
    <row r="46" spans="1:12" x14ac:dyDescent="0.35">
      <c r="A46" s="7" t="s">
        <v>19</v>
      </c>
      <c r="B46" s="8">
        <v>195</v>
      </c>
      <c r="C46" s="8">
        <v>360</v>
      </c>
      <c r="D46" s="9">
        <v>0.46</v>
      </c>
      <c r="E46" s="8">
        <f t="shared" si="3"/>
        <v>165</v>
      </c>
      <c r="F46" s="7">
        <v>2</v>
      </c>
      <c r="G46" s="7">
        <v>5</v>
      </c>
      <c r="H46" t="str">
        <f t="shared" si="4"/>
        <v>Excellent</v>
      </c>
      <c r="I46" t="str">
        <f t="shared" si="5"/>
        <v>High Discount</v>
      </c>
    </row>
    <row r="47" spans="1:12" x14ac:dyDescent="0.35">
      <c r="A47" s="7" t="s">
        <v>32</v>
      </c>
      <c r="B47" s="8">
        <v>2200</v>
      </c>
      <c r="C47" s="8">
        <v>4080</v>
      </c>
      <c r="D47" s="9">
        <v>0.46</v>
      </c>
      <c r="E47" s="8">
        <f t="shared" si="3"/>
        <v>1880</v>
      </c>
      <c r="F47" s="7"/>
      <c r="G47" s="7"/>
      <c r="H47" t="str">
        <f t="shared" si="4"/>
        <v>Poor</v>
      </c>
      <c r="I47" t="str">
        <f t="shared" si="5"/>
        <v>High Discount</v>
      </c>
    </row>
    <row r="48" spans="1:12" x14ac:dyDescent="0.35">
      <c r="A48" s="7" t="s">
        <v>80</v>
      </c>
      <c r="B48" s="8">
        <v>1189</v>
      </c>
      <c r="C48" s="8">
        <v>2199</v>
      </c>
      <c r="D48" s="9">
        <v>0.46</v>
      </c>
      <c r="E48" s="8">
        <f t="shared" si="3"/>
        <v>1010</v>
      </c>
      <c r="F48" s="7">
        <v>1</v>
      </c>
      <c r="G48" s="7">
        <v>3</v>
      </c>
      <c r="H48" t="str">
        <f t="shared" si="4"/>
        <v>Average</v>
      </c>
      <c r="I48" t="str">
        <f t="shared" si="5"/>
        <v>High Discount</v>
      </c>
    </row>
    <row r="49" spans="1:9" x14ac:dyDescent="0.35">
      <c r="A49" s="7" t="s">
        <v>12</v>
      </c>
      <c r="B49" s="8">
        <v>1600</v>
      </c>
      <c r="C49" s="8">
        <v>2929</v>
      </c>
      <c r="D49" s="9">
        <v>0.45</v>
      </c>
      <c r="E49" s="8">
        <f t="shared" si="3"/>
        <v>1329</v>
      </c>
      <c r="F49" s="7">
        <v>5</v>
      </c>
      <c r="G49" s="7">
        <v>3.8</v>
      </c>
      <c r="H49" t="str">
        <f t="shared" si="4"/>
        <v>Average</v>
      </c>
      <c r="I49" t="str">
        <f t="shared" si="5"/>
        <v>High Discount</v>
      </c>
    </row>
    <row r="50" spans="1:9" x14ac:dyDescent="0.35">
      <c r="A50" s="7" t="s">
        <v>57</v>
      </c>
      <c r="B50" s="8">
        <v>499</v>
      </c>
      <c r="C50" s="8">
        <v>900</v>
      </c>
      <c r="D50" s="9">
        <v>0.45</v>
      </c>
      <c r="E50" s="8">
        <f t="shared" si="3"/>
        <v>401</v>
      </c>
      <c r="F50" s="7"/>
      <c r="G50" s="7"/>
      <c r="H50" t="str">
        <f t="shared" si="4"/>
        <v>Poor</v>
      </c>
      <c r="I50" t="str">
        <f t="shared" si="5"/>
        <v>High Discount</v>
      </c>
    </row>
    <row r="51" spans="1:9" x14ac:dyDescent="0.35">
      <c r="A51" s="7" t="s">
        <v>67</v>
      </c>
      <c r="B51" s="8">
        <v>990</v>
      </c>
      <c r="C51" s="8">
        <v>1814</v>
      </c>
      <c r="D51" s="9">
        <v>0.45</v>
      </c>
      <c r="E51" s="8">
        <f t="shared" si="3"/>
        <v>824</v>
      </c>
      <c r="F51" s="7">
        <v>6</v>
      </c>
      <c r="G51" s="7">
        <v>2.2000000000000002</v>
      </c>
      <c r="H51" t="str">
        <f t="shared" si="4"/>
        <v>Poor</v>
      </c>
      <c r="I51" t="str">
        <f t="shared" si="5"/>
        <v>High Discount</v>
      </c>
    </row>
    <row r="52" spans="1:9" x14ac:dyDescent="0.35">
      <c r="A52" s="7" t="s">
        <v>70</v>
      </c>
      <c r="B52" s="8">
        <v>382</v>
      </c>
      <c r="C52" s="8">
        <v>700</v>
      </c>
      <c r="D52" s="9">
        <v>0.45</v>
      </c>
      <c r="E52" s="8">
        <f t="shared" si="3"/>
        <v>318</v>
      </c>
      <c r="F52" s="7">
        <v>17</v>
      </c>
      <c r="G52" s="7">
        <v>2.6</v>
      </c>
      <c r="H52" t="str">
        <f t="shared" si="4"/>
        <v>Poor</v>
      </c>
      <c r="I52" t="str">
        <f t="shared" si="5"/>
        <v>High Discount</v>
      </c>
    </row>
    <row r="53" spans="1:9" x14ac:dyDescent="0.35">
      <c r="A53" s="7" t="s">
        <v>72</v>
      </c>
      <c r="B53" s="8">
        <v>345</v>
      </c>
      <c r="C53" s="8">
        <v>602</v>
      </c>
      <c r="D53" s="9">
        <v>0.43</v>
      </c>
      <c r="E53" s="8">
        <f t="shared" si="3"/>
        <v>257</v>
      </c>
      <c r="F53" s="7">
        <v>6</v>
      </c>
      <c r="G53" s="7">
        <v>2.2999999999999998</v>
      </c>
      <c r="H53" t="str">
        <f t="shared" si="4"/>
        <v>Poor</v>
      </c>
      <c r="I53" t="str">
        <f t="shared" si="5"/>
        <v>High Discount</v>
      </c>
    </row>
    <row r="54" spans="1:9" x14ac:dyDescent="0.35">
      <c r="A54" s="7" t="s">
        <v>73</v>
      </c>
      <c r="B54" s="8">
        <v>509</v>
      </c>
      <c r="C54" s="8">
        <v>899</v>
      </c>
      <c r="D54" s="9">
        <v>0.43</v>
      </c>
      <c r="E54" s="8">
        <f t="shared" si="3"/>
        <v>390</v>
      </c>
      <c r="F54" s="7">
        <v>5</v>
      </c>
      <c r="G54" s="7">
        <v>3</v>
      </c>
      <c r="H54" t="str">
        <f t="shared" si="4"/>
        <v>Average</v>
      </c>
      <c r="I54" t="str">
        <f t="shared" si="5"/>
        <v>High Discount</v>
      </c>
    </row>
    <row r="55" spans="1:9" x14ac:dyDescent="0.35">
      <c r="A55" s="7" t="s">
        <v>77</v>
      </c>
      <c r="B55" s="8">
        <v>690</v>
      </c>
      <c r="C55" s="8">
        <v>1200</v>
      </c>
      <c r="D55" s="9">
        <v>0.43</v>
      </c>
      <c r="E55" s="8">
        <f t="shared" si="3"/>
        <v>510</v>
      </c>
      <c r="F55" s="7"/>
      <c r="G55" s="7"/>
      <c r="H55" t="str">
        <f t="shared" si="4"/>
        <v>Poor</v>
      </c>
      <c r="I55" t="str">
        <f t="shared" si="5"/>
        <v>High Discount</v>
      </c>
    </row>
    <row r="56" spans="1:9" x14ac:dyDescent="0.35">
      <c r="A56" s="7" t="s">
        <v>89</v>
      </c>
      <c r="B56" s="8">
        <v>630</v>
      </c>
      <c r="C56" s="8">
        <v>1100</v>
      </c>
      <c r="D56" s="9">
        <v>0.43</v>
      </c>
      <c r="E56" s="8">
        <f t="shared" si="3"/>
        <v>470</v>
      </c>
      <c r="F56" s="7"/>
      <c r="G56" s="7"/>
      <c r="H56" t="str">
        <f t="shared" si="4"/>
        <v>Poor</v>
      </c>
      <c r="I56" t="str">
        <f t="shared" si="5"/>
        <v>High Discount</v>
      </c>
    </row>
    <row r="57" spans="1:9" x14ac:dyDescent="0.35">
      <c r="A57" s="7" t="s">
        <v>16</v>
      </c>
      <c r="B57" s="8">
        <v>501</v>
      </c>
      <c r="C57" s="8">
        <v>860</v>
      </c>
      <c r="D57" s="9">
        <v>0.42</v>
      </c>
      <c r="E57" s="8">
        <f t="shared" si="3"/>
        <v>359</v>
      </c>
      <c r="F57" s="7">
        <v>6</v>
      </c>
      <c r="G57" s="7">
        <v>4.5</v>
      </c>
      <c r="H57" t="str">
        <f t="shared" si="4"/>
        <v>Excellent</v>
      </c>
      <c r="I57" t="str">
        <f t="shared" si="5"/>
        <v>High Discount</v>
      </c>
    </row>
    <row r="58" spans="1:9" x14ac:dyDescent="0.35">
      <c r="A58" s="7" t="s">
        <v>24</v>
      </c>
      <c r="B58" s="8">
        <v>1860</v>
      </c>
      <c r="C58" s="8">
        <v>3220</v>
      </c>
      <c r="D58" s="9">
        <v>0.42</v>
      </c>
      <c r="E58" s="8">
        <f t="shared" si="3"/>
        <v>1360</v>
      </c>
      <c r="F58" s="7"/>
      <c r="G58" s="7"/>
      <c r="H58" t="str">
        <f t="shared" si="4"/>
        <v>Poor</v>
      </c>
      <c r="I58" t="str">
        <f t="shared" si="5"/>
        <v>High Discount</v>
      </c>
    </row>
    <row r="59" spans="1:9" x14ac:dyDescent="0.35">
      <c r="A59" s="7" t="s">
        <v>45</v>
      </c>
      <c r="B59" s="8">
        <v>610</v>
      </c>
      <c r="C59" s="8">
        <v>1060</v>
      </c>
      <c r="D59" s="9">
        <v>0.42</v>
      </c>
      <c r="E59" s="8">
        <f t="shared" si="3"/>
        <v>450</v>
      </c>
      <c r="F59" s="7"/>
      <c r="G59" s="7"/>
      <c r="H59" t="str">
        <f t="shared" si="4"/>
        <v>Poor</v>
      </c>
      <c r="I59" t="str">
        <f t="shared" si="5"/>
        <v>High Discount</v>
      </c>
    </row>
    <row r="60" spans="1:9" x14ac:dyDescent="0.35">
      <c r="A60" s="7" t="s">
        <v>100</v>
      </c>
      <c r="B60" s="8">
        <v>1080</v>
      </c>
      <c r="C60" s="8">
        <v>1874</v>
      </c>
      <c r="D60" s="9">
        <v>0.42</v>
      </c>
      <c r="E60" s="8">
        <f t="shared" si="3"/>
        <v>794</v>
      </c>
      <c r="F60" s="7"/>
      <c r="G60" s="7"/>
      <c r="H60" t="str">
        <f t="shared" si="4"/>
        <v>Poor</v>
      </c>
      <c r="I60" t="str">
        <f t="shared" si="5"/>
        <v>High Discount</v>
      </c>
    </row>
    <row r="61" spans="1:9" x14ac:dyDescent="0.35">
      <c r="A61" s="7" t="s">
        <v>40</v>
      </c>
      <c r="B61" s="8">
        <v>389</v>
      </c>
      <c r="C61" s="8">
        <v>656</v>
      </c>
      <c r="D61" s="9">
        <v>0.41</v>
      </c>
      <c r="E61" s="8">
        <f t="shared" si="3"/>
        <v>267</v>
      </c>
      <c r="F61" s="7">
        <v>36</v>
      </c>
      <c r="G61" s="7">
        <v>4.3</v>
      </c>
      <c r="H61" t="str">
        <f t="shared" si="4"/>
        <v>Excellent</v>
      </c>
      <c r="I61" t="str">
        <f t="shared" si="5"/>
        <v>High Discount</v>
      </c>
    </row>
    <row r="62" spans="1:9" x14ac:dyDescent="0.35">
      <c r="A62" s="7" t="s">
        <v>56</v>
      </c>
      <c r="B62" s="8">
        <v>799</v>
      </c>
      <c r="C62" s="8">
        <v>1343</v>
      </c>
      <c r="D62" s="9">
        <v>0.41</v>
      </c>
      <c r="E62" s="8">
        <f t="shared" si="3"/>
        <v>544</v>
      </c>
      <c r="F62" s="7"/>
      <c r="G62" s="7"/>
      <c r="H62" t="str">
        <f t="shared" si="4"/>
        <v>Poor</v>
      </c>
      <c r="I62" t="str">
        <f t="shared" si="5"/>
        <v>High Discount</v>
      </c>
    </row>
    <row r="63" spans="1:9" x14ac:dyDescent="0.35">
      <c r="A63" s="7" t="s">
        <v>102</v>
      </c>
      <c r="B63" s="8">
        <v>1420</v>
      </c>
      <c r="C63" s="8">
        <v>2420</v>
      </c>
      <c r="D63" s="9">
        <v>0.41</v>
      </c>
      <c r="E63" s="8">
        <f t="shared" si="3"/>
        <v>1000</v>
      </c>
      <c r="F63" s="7"/>
      <c r="G63" s="7"/>
      <c r="H63" t="str">
        <f t="shared" si="4"/>
        <v>Poor</v>
      </c>
      <c r="I63" t="str">
        <f t="shared" si="5"/>
        <v>High Discount</v>
      </c>
    </row>
    <row r="64" spans="1:9" x14ac:dyDescent="0.35">
      <c r="A64" s="7" t="s">
        <v>38</v>
      </c>
      <c r="B64" s="8">
        <v>1620</v>
      </c>
      <c r="C64" s="8">
        <v>2690</v>
      </c>
      <c r="D64" s="9">
        <v>0.4</v>
      </c>
      <c r="E64" s="8">
        <f t="shared" si="3"/>
        <v>1070</v>
      </c>
      <c r="F64" s="7">
        <v>1</v>
      </c>
      <c r="G64" s="7">
        <v>5</v>
      </c>
      <c r="H64" t="str">
        <f t="shared" si="4"/>
        <v>Excellent</v>
      </c>
      <c r="I64" t="str">
        <f t="shared" si="5"/>
        <v>Medium Discount</v>
      </c>
    </row>
    <row r="65" spans="1:9" x14ac:dyDescent="0.35">
      <c r="A65" s="7" t="s">
        <v>69</v>
      </c>
      <c r="B65" s="8">
        <v>3750</v>
      </c>
      <c r="C65" s="8">
        <v>6143</v>
      </c>
      <c r="D65" s="9">
        <v>0.39</v>
      </c>
      <c r="E65" s="8">
        <f t="shared" si="3"/>
        <v>2393</v>
      </c>
      <c r="F65" s="7">
        <v>5</v>
      </c>
      <c r="G65" s="7">
        <v>3</v>
      </c>
      <c r="H65" t="str">
        <f t="shared" si="4"/>
        <v>Average</v>
      </c>
      <c r="I65" t="str">
        <f t="shared" si="5"/>
        <v>Medium Discount</v>
      </c>
    </row>
    <row r="66" spans="1:9" x14ac:dyDescent="0.35">
      <c r="A66" s="7" t="s">
        <v>3</v>
      </c>
      <c r="B66" s="8">
        <v>950</v>
      </c>
      <c r="C66" s="8">
        <v>1525</v>
      </c>
      <c r="D66" s="9">
        <v>0.38</v>
      </c>
      <c r="E66" s="8">
        <f t="shared" ref="E66:E97" si="6">C66-B66</f>
        <v>575</v>
      </c>
      <c r="F66" s="7">
        <v>2</v>
      </c>
      <c r="G66" s="7">
        <v>4.5</v>
      </c>
      <c r="H66" t="str">
        <f t="shared" ref="H66:H97" si="7">IF(G66&lt;3,"Poor", IF(AND(G66&gt;=3, G66&lt;=4), "Average", IF(G66&gt;4, "Excellent")))</f>
        <v>Excellent</v>
      </c>
      <c r="I66" t="str">
        <f t="shared" ref="I66:I97" si="8">IF(D66&lt;20%, "Low Discount", IF(AND(D66&gt;=20%, D66&lt;=40%), "Medium Discount", IF(D66&gt;40%, "High Discount")))</f>
        <v>Medium Discount</v>
      </c>
    </row>
    <row r="67" spans="1:9" x14ac:dyDescent="0.35">
      <c r="A67" s="7" t="s">
        <v>41</v>
      </c>
      <c r="B67" s="8" t="s">
        <v>115</v>
      </c>
      <c r="C67" s="8" t="s">
        <v>116</v>
      </c>
      <c r="D67" s="9">
        <v>0.38</v>
      </c>
      <c r="E67" s="8" t="e">
        <f t="shared" si="6"/>
        <v>#VALUE!</v>
      </c>
      <c r="F67" s="7">
        <v>2</v>
      </c>
      <c r="G67" s="7">
        <v>4.5</v>
      </c>
      <c r="H67" t="str">
        <f t="shared" si="7"/>
        <v>Excellent</v>
      </c>
      <c r="I67" t="str">
        <f t="shared" si="8"/>
        <v>Medium Discount</v>
      </c>
    </row>
    <row r="68" spans="1:9" x14ac:dyDescent="0.35">
      <c r="A68" s="7" t="s">
        <v>42</v>
      </c>
      <c r="B68" s="8">
        <v>2750</v>
      </c>
      <c r="C68" s="8">
        <v>4471</v>
      </c>
      <c r="D68" s="9">
        <v>0.38</v>
      </c>
      <c r="E68" s="8">
        <f t="shared" si="6"/>
        <v>1721</v>
      </c>
      <c r="F68" s="7"/>
      <c r="G68" s="7"/>
      <c r="H68" t="str">
        <f t="shared" si="7"/>
        <v>Poor</v>
      </c>
      <c r="I68" t="str">
        <f t="shared" si="8"/>
        <v>Medium Discount</v>
      </c>
    </row>
    <row r="69" spans="1:9" x14ac:dyDescent="0.35">
      <c r="A69" s="7" t="s">
        <v>50</v>
      </c>
      <c r="B69" s="8">
        <v>1200</v>
      </c>
      <c r="C69" s="8">
        <v>1950</v>
      </c>
      <c r="D69" s="9">
        <v>0.38</v>
      </c>
      <c r="E69" s="8">
        <f t="shared" si="6"/>
        <v>750</v>
      </c>
      <c r="F69" s="7"/>
      <c r="G69" s="7"/>
      <c r="H69" t="str">
        <f t="shared" si="7"/>
        <v>Poor</v>
      </c>
      <c r="I69" t="str">
        <f t="shared" si="8"/>
        <v>Medium Discount</v>
      </c>
    </row>
    <row r="70" spans="1:9" x14ac:dyDescent="0.35">
      <c r="A70" s="7" t="s">
        <v>6</v>
      </c>
      <c r="B70" s="8">
        <v>1580</v>
      </c>
      <c r="C70" s="8">
        <v>2499</v>
      </c>
      <c r="D70" s="9">
        <v>0.37</v>
      </c>
      <c r="E70" s="8">
        <f t="shared" si="6"/>
        <v>919</v>
      </c>
      <c r="F70" s="7">
        <v>7</v>
      </c>
      <c r="G70" s="7">
        <v>4.7</v>
      </c>
      <c r="H70" t="str">
        <f t="shared" si="7"/>
        <v>Excellent</v>
      </c>
      <c r="I70" t="str">
        <f t="shared" si="8"/>
        <v>Medium Discount</v>
      </c>
    </row>
    <row r="71" spans="1:9" x14ac:dyDescent="0.35">
      <c r="A71" s="7" t="s">
        <v>10</v>
      </c>
      <c r="B71" s="8">
        <v>988</v>
      </c>
      <c r="C71" s="8">
        <v>1580</v>
      </c>
      <c r="D71" s="9">
        <v>0.37</v>
      </c>
      <c r="E71" s="8">
        <f t="shared" si="6"/>
        <v>592</v>
      </c>
      <c r="F71" s="7">
        <v>2</v>
      </c>
      <c r="G71" s="7">
        <v>4</v>
      </c>
      <c r="H71" t="str">
        <f t="shared" si="7"/>
        <v>Average</v>
      </c>
      <c r="I71" t="str">
        <f t="shared" si="8"/>
        <v>Medium Discount</v>
      </c>
    </row>
    <row r="72" spans="1:9" x14ac:dyDescent="0.35">
      <c r="A72" s="7" t="s">
        <v>82</v>
      </c>
      <c r="B72" s="8">
        <v>1460</v>
      </c>
      <c r="C72" s="8">
        <v>2290</v>
      </c>
      <c r="D72" s="9">
        <v>0.36</v>
      </c>
      <c r="E72" s="8">
        <f t="shared" si="6"/>
        <v>830</v>
      </c>
      <c r="F72" s="7"/>
      <c r="G72" s="7"/>
      <c r="H72" t="str">
        <f t="shared" si="7"/>
        <v>Poor</v>
      </c>
      <c r="I72" t="str">
        <f t="shared" si="8"/>
        <v>Medium Discount</v>
      </c>
    </row>
    <row r="73" spans="1:9" x14ac:dyDescent="0.35">
      <c r="A73" s="7" t="s">
        <v>25</v>
      </c>
      <c r="B73" s="8">
        <v>880</v>
      </c>
      <c r="C73" s="8">
        <v>1350</v>
      </c>
      <c r="D73" s="9">
        <v>0.35</v>
      </c>
      <c r="E73" s="8">
        <f t="shared" si="6"/>
        <v>470</v>
      </c>
      <c r="F73" s="7">
        <v>6</v>
      </c>
      <c r="G73" s="7">
        <v>4</v>
      </c>
      <c r="H73" t="str">
        <f t="shared" si="7"/>
        <v>Average</v>
      </c>
      <c r="I73" t="str">
        <f t="shared" si="8"/>
        <v>Medium Discount</v>
      </c>
    </row>
    <row r="74" spans="1:9" x14ac:dyDescent="0.35">
      <c r="A74" s="7" t="s">
        <v>28</v>
      </c>
      <c r="B74" s="8">
        <v>420</v>
      </c>
      <c r="C74" s="8">
        <v>647</v>
      </c>
      <c r="D74" s="9">
        <v>0.35</v>
      </c>
      <c r="E74" s="8">
        <f t="shared" si="6"/>
        <v>227</v>
      </c>
      <c r="F74" s="7">
        <v>49</v>
      </c>
      <c r="G74" s="7">
        <v>4.5999999999999996</v>
      </c>
      <c r="H74" t="str">
        <f t="shared" si="7"/>
        <v>Excellent</v>
      </c>
      <c r="I74" t="str">
        <f t="shared" si="8"/>
        <v>Medium Discount</v>
      </c>
    </row>
    <row r="75" spans="1:9" x14ac:dyDescent="0.35">
      <c r="A75" s="7" t="s">
        <v>14</v>
      </c>
      <c r="B75" s="8">
        <v>990</v>
      </c>
      <c r="C75" s="8">
        <v>1500</v>
      </c>
      <c r="D75" s="9">
        <v>0.34</v>
      </c>
      <c r="E75" s="8">
        <f t="shared" si="6"/>
        <v>510</v>
      </c>
      <c r="F75" s="7">
        <v>39</v>
      </c>
      <c r="G75" s="7">
        <v>4.7</v>
      </c>
      <c r="H75" t="str">
        <f t="shared" si="7"/>
        <v>Excellent</v>
      </c>
      <c r="I75" t="str">
        <f t="shared" si="8"/>
        <v>Medium Discount</v>
      </c>
    </row>
    <row r="76" spans="1:9" x14ac:dyDescent="0.35">
      <c r="A76" s="7" t="s">
        <v>34</v>
      </c>
      <c r="B76" s="8">
        <v>980</v>
      </c>
      <c r="C76" s="8">
        <v>1490</v>
      </c>
      <c r="D76" s="9">
        <v>0.34</v>
      </c>
      <c r="E76" s="8">
        <f t="shared" si="6"/>
        <v>510</v>
      </c>
      <c r="F76" s="7">
        <v>12</v>
      </c>
      <c r="G76" s="7">
        <v>4.7</v>
      </c>
      <c r="H76" t="str">
        <f t="shared" si="7"/>
        <v>Excellent</v>
      </c>
      <c r="I76" t="str">
        <f t="shared" si="8"/>
        <v>Medium Discount</v>
      </c>
    </row>
    <row r="77" spans="1:9" x14ac:dyDescent="0.35">
      <c r="A77" s="7" t="s">
        <v>105</v>
      </c>
      <c r="B77" s="8">
        <v>1150</v>
      </c>
      <c r="C77" s="8">
        <v>1737</v>
      </c>
      <c r="D77" s="9">
        <v>0.34</v>
      </c>
      <c r="E77" s="8">
        <f t="shared" si="6"/>
        <v>587</v>
      </c>
      <c r="F77" s="7"/>
      <c r="G77" s="7"/>
      <c r="H77" t="str">
        <f t="shared" si="7"/>
        <v>Poor</v>
      </c>
      <c r="I77" t="str">
        <f t="shared" si="8"/>
        <v>Medium Discount</v>
      </c>
    </row>
    <row r="78" spans="1:9" x14ac:dyDescent="0.35">
      <c r="A78" s="7" t="s">
        <v>106</v>
      </c>
      <c r="B78" s="8">
        <v>1190</v>
      </c>
      <c r="C78" s="8">
        <v>1810</v>
      </c>
      <c r="D78" s="9">
        <v>0.34</v>
      </c>
      <c r="E78" s="8">
        <f t="shared" si="6"/>
        <v>620</v>
      </c>
      <c r="F78" s="7"/>
      <c r="G78" s="7"/>
      <c r="H78" t="str">
        <f t="shared" si="7"/>
        <v>Poor</v>
      </c>
      <c r="I78" t="str">
        <f t="shared" si="8"/>
        <v>Medium Discount</v>
      </c>
    </row>
    <row r="79" spans="1:9" x14ac:dyDescent="0.35">
      <c r="A79" s="7" t="s">
        <v>17</v>
      </c>
      <c r="B79" s="8">
        <v>1680</v>
      </c>
      <c r="C79" s="8">
        <v>2499</v>
      </c>
      <c r="D79" s="9">
        <v>0.33</v>
      </c>
      <c r="E79" s="8">
        <f t="shared" si="6"/>
        <v>819</v>
      </c>
      <c r="F79" s="7">
        <v>9</v>
      </c>
      <c r="G79" s="7">
        <v>4.2</v>
      </c>
      <c r="H79" t="str">
        <f t="shared" si="7"/>
        <v>Excellent</v>
      </c>
      <c r="I79" t="str">
        <f t="shared" si="8"/>
        <v>Medium Discount</v>
      </c>
    </row>
    <row r="80" spans="1:9" x14ac:dyDescent="0.35">
      <c r="A80" s="7" t="s">
        <v>48</v>
      </c>
      <c r="B80" s="8">
        <v>1190</v>
      </c>
      <c r="C80" s="8">
        <v>1785</v>
      </c>
      <c r="D80" s="9">
        <v>0.33</v>
      </c>
      <c r="E80" s="8">
        <f t="shared" si="6"/>
        <v>595</v>
      </c>
      <c r="F80" s="7"/>
      <c r="G80" s="7"/>
      <c r="H80" t="str">
        <f t="shared" si="7"/>
        <v>Poor</v>
      </c>
      <c r="I80" t="str">
        <f t="shared" si="8"/>
        <v>Medium Discount</v>
      </c>
    </row>
    <row r="81" spans="1:9" x14ac:dyDescent="0.35">
      <c r="A81" s="7" t="s">
        <v>30</v>
      </c>
      <c r="B81" s="8">
        <v>1350</v>
      </c>
      <c r="C81" s="8">
        <v>1990</v>
      </c>
      <c r="D81" s="9">
        <v>0.32</v>
      </c>
      <c r="E81" s="8">
        <f t="shared" si="6"/>
        <v>640</v>
      </c>
      <c r="F81" s="7">
        <v>13</v>
      </c>
      <c r="G81" s="7">
        <v>3.8</v>
      </c>
      <c r="H81" t="str">
        <f t="shared" si="7"/>
        <v>Average</v>
      </c>
      <c r="I81" t="str">
        <f t="shared" si="8"/>
        <v>Medium Discount</v>
      </c>
    </row>
    <row r="82" spans="1:9" x14ac:dyDescent="0.35">
      <c r="A82" s="7" t="s">
        <v>31</v>
      </c>
      <c r="B82" s="8">
        <v>1758</v>
      </c>
      <c r="C82" s="8">
        <v>2499</v>
      </c>
      <c r="D82" s="9">
        <v>0.3</v>
      </c>
      <c r="E82" s="8">
        <f t="shared" si="6"/>
        <v>741</v>
      </c>
      <c r="F82" s="7">
        <v>20</v>
      </c>
      <c r="G82" s="7">
        <v>4.0999999999999996</v>
      </c>
      <c r="H82" t="str">
        <f t="shared" si="7"/>
        <v>Excellent</v>
      </c>
      <c r="I82" t="str">
        <f t="shared" si="8"/>
        <v>Medium Discount</v>
      </c>
    </row>
    <row r="83" spans="1:9" x14ac:dyDescent="0.35">
      <c r="A83" s="7" t="s">
        <v>71</v>
      </c>
      <c r="B83" s="8">
        <v>2300</v>
      </c>
      <c r="C83" s="8">
        <v>3240</v>
      </c>
      <c r="D83" s="9">
        <v>0.28999999999999998</v>
      </c>
      <c r="E83" s="8">
        <f t="shared" si="6"/>
        <v>940</v>
      </c>
      <c r="F83" s="7">
        <v>5</v>
      </c>
      <c r="G83" s="7">
        <v>3</v>
      </c>
      <c r="H83" t="str">
        <f t="shared" si="7"/>
        <v>Average</v>
      </c>
      <c r="I83" t="str">
        <f t="shared" si="8"/>
        <v>Medium Discount</v>
      </c>
    </row>
    <row r="84" spans="1:9" x14ac:dyDescent="0.35">
      <c r="A84" s="7" t="s">
        <v>36</v>
      </c>
      <c r="B84" s="8">
        <v>1940</v>
      </c>
      <c r="C84" s="8">
        <v>2650</v>
      </c>
      <c r="D84" s="9">
        <v>0.27</v>
      </c>
      <c r="E84" s="8">
        <f t="shared" si="6"/>
        <v>710</v>
      </c>
      <c r="F84" s="7">
        <v>20</v>
      </c>
      <c r="G84" s="7">
        <v>4.7</v>
      </c>
      <c r="H84" t="str">
        <f t="shared" si="7"/>
        <v>Excellent</v>
      </c>
      <c r="I84" t="str">
        <f t="shared" si="8"/>
        <v>Medium Discount</v>
      </c>
    </row>
    <row r="85" spans="1:9" x14ac:dyDescent="0.35">
      <c r="A85" s="7" t="s">
        <v>37</v>
      </c>
      <c r="B85" s="8">
        <v>1980</v>
      </c>
      <c r="C85" s="8">
        <v>2699</v>
      </c>
      <c r="D85" s="9">
        <v>0.27</v>
      </c>
      <c r="E85" s="8">
        <f t="shared" si="6"/>
        <v>719</v>
      </c>
      <c r="F85" s="7">
        <v>32</v>
      </c>
      <c r="G85" s="7">
        <v>4.5</v>
      </c>
      <c r="H85" t="str">
        <f t="shared" si="7"/>
        <v>Excellent</v>
      </c>
      <c r="I85" t="str">
        <f t="shared" si="8"/>
        <v>Medium Discount</v>
      </c>
    </row>
    <row r="86" spans="1:9" x14ac:dyDescent="0.35">
      <c r="A86" s="7" t="s">
        <v>60</v>
      </c>
      <c r="B86" s="8">
        <v>2799</v>
      </c>
      <c r="C86" s="8">
        <v>3810</v>
      </c>
      <c r="D86" s="9">
        <v>0.27</v>
      </c>
      <c r="E86" s="8">
        <f t="shared" si="6"/>
        <v>1011</v>
      </c>
      <c r="F86" s="7"/>
      <c r="G86" s="7"/>
      <c r="H86" t="str">
        <f t="shared" si="7"/>
        <v>Poor</v>
      </c>
      <c r="I86" t="str">
        <f t="shared" si="8"/>
        <v>Medium Discount</v>
      </c>
    </row>
    <row r="87" spans="1:9" x14ac:dyDescent="0.35">
      <c r="A87" s="7" t="s">
        <v>7</v>
      </c>
      <c r="B87" s="8">
        <v>1740</v>
      </c>
      <c r="C87" s="8">
        <v>2356</v>
      </c>
      <c r="D87" s="9">
        <v>0.26</v>
      </c>
      <c r="E87" s="8">
        <f t="shared" si="6"/>
        <v>616</v>
      </c>
      <c r="F87" s="7">
        <v>5</v>
      </c>
      <c r="G87" s="7">
        <v>4.8</v>
      </c>
      <c r="H87" t="str">
        <f t="shared" si="7"/>
        <v>Excellent</v>
      </c>
      <c r="I87" t="str">
        <f t="shared" si="8"/>
        <v>Medium Discount</v>
      </c>
    </row>
    <row r="88" spans="1:9" x14ac:dyDescent="0.35">
      <c r="A88" s="7" t="s">
        <v>5</v>
      </c>
      <c r="B88" s="8">
        <v>2199</v>
      </c>
      <c r="C88" s="8">
        <v>2923</v>
      </c>
      <c r="D88" s="9">
        <v>0.25</v>
      </c>
      <c r="E88" s="8">
        <f t="shared" si="6"/>
        <v>724</v>
      </c>
      <c r="F88" s="7">
        <v>24</v>
      </c>
      <c r="G88" s="7">
        <v>4.5999999999999996</v>
      </c>
      <c r="H88" t="str">
        <f t="shared" si="7"/>
        <v>Excellent</v>
      </c>
      <c r="I88" t="str">
        <f t="shared" si="8"/>
        <v>Medium Discount</v>
      </c>
    </row>
    <row r="89" spans="1:9" x14ac:dyDescent="0.35">
      <c r="A89" s="7" t="s">
        <v>9</v>
      </c>
      <c r="B89" s="8">
        <v>2319</v>
      </c>
      <c r="C89" s="8">
        <v>3032</v>
      </c>
      <c r="D89" s="9">
        <v>0.24</v>
      </c>
      <c r="E89" s="8">
        <f t="shared" si="6"/>
        <v>713</v>
      </c>
      <c r="F89" s="7">
        <v>55</v>
      </c>
      <c r="G89" s="7">
        <v>4.5999999999999996</v>
      </c>
      <c r="H89" t="str">
        <f t="shared" si="7"/>
        <v>Excellent</v>
      </c>
      <c r="I89" t="str">
        <f t="shared" si="8"/>
        <v>Medium Discount</v>
      </c>
    </row>
    <row r="90" spans="1:9" x14ac:dyDescent="0.35">
      <c r="A90" s="7" t="s">
        <v>104</v>
      </c>
      <c r="B90" s="8">
        <v>198</v>
      </c>
      <c r="C90" s="8">
        <v>260</v>
      </c>
      <c r="D90" s="9">
        <v>0.24</v>
      </c>
      <c r="E90" s="8">
        <f t="shared" si="6"/>
        <v>62</v>
      </c>
      <c r="F90" s="7"/>
      <c r="G90" s="7"/>
      <c r="H90" t="str">
        <f t="shared" si="7"/>
        <v>Poor</v>
      </c>
      <c r="I90" t="str">
        <f t="shared" si="8"/>
        <v>Medium Discount</v>
      </c>
    </row>
    <row r="91" spans="1:9" x14ac:dyDescent="0.35">
      <c r="A91" s="7" t="s">
        <v>26</v>
      </c>
      <c r="B91" s="8">
        <v>1650</v>
      </c>
      <c r="C91" s="8">
        <v>2150</v>
      </c>
      <c r="D91" s="9">
        <v>0.23</v>
      </c>
      <c r="E91" s="8">
        <f t="shared" si="6"/>
        <v>500</v>
      </c>
      <c r="F91" s="7">
        <v>14</v>
      </c>
      <c r="G91" s="7">
        <v>4.4000000000000004</v>
      </c>
      <c r="H91" t="str">
        <f t="shared" si="7"/>
        <v>Excellent</v>
      </c>
      <c r="I91" t="str">
        <f t="shared" si="8"/>
        <v>Medium Discount</v>
      </c>
    </row>
    <row r="92" spans="1:9" x14ac:dyDescent="0.35">
      <c r="A92" s="7" t="s">
        <v>54</v>
      </c>
      <c r="B92" s="8">
        <v>299</v>
      </c>
      <c r="C92" s="8">
        <v>384</v>
      </c>
      <c r="D92" s="9">
        <v>0.22</v>
      </c>
      <c r="E92" s="8">
        <f t="shared" si="6"/>
        <v>85</v>
      </c>
      <c r="F92" s="7"/>
      <c r="G92" s="7"/>
      <c r="H92" t="str">
        <f t="shared" si="7"/>
        <v>Poor</v>
      </c>
      <c r="I92" t="str">
        <f t="shared" si="8"/>
        <v>Medium Discount</v>
      </c>
    </row>
    <row r="93" spans="1:9" x14ac:dyDescent="0.35">
      <c r="A93" s="7" t="s">
        <v>66</v>
      </c>
      <c r="B93" s="8">
        <v>1220</v>
      </c>
      <c r="C93" s="8">
        <v>1555</v>
      </c>
      <c r="D93" s="9">
        <v>0.22</v>
      </c>
      <c r="E93" s="8">
        <f t="shared" si="6"/>
        <v>335</v>
      </c>
      <c r="F93" s="7">
        <v>16</v>
      </c>
      <c r="G93" s="7">
        <v>2.9</v>
      </c>
      <c r="H93" t="str">
        <f t="shared" si="7"/>
        <v>Poor</v>
      </c>
      <c r="I93" t="str">
        <f t="shared" si="8"/>
        <v>Medium Discount</v>
      </c>
    </row>
    <row r="94" spans="1:9" x14ac:dyDescent="0.35">
      <c r="A94" s="7" t="s">
        <v>101</v>
      </c>
      <c r="B94" s="8">
        <v>3640</v>
      </c>
      <c r="C94" s="8">
        <v>4588</v>
      </c>
      <c r="D94" s="9">
        <v>0.21</v>
      </c>
      <c r="E94" s="8">
        <f t="shared" si="6"/>
        <v>948</v>
      </c>
      <c r="F94" s="7">
        <v>1</v>
      </c>
      <c r="G94" s="7">
        <v>5</v>
      </c>
      <c r="H94" t="str">
        <f t="shared" si="7"/>
        <v>Excellent</v>
      </c>
      <c r="I94" t="str">
        <f t="shared" si="8"/>
        <v>Medium Discount</v>
      </c>
    </row>
    <row r="95" spans="1:9" x14ac:dyDescent="0.35">
      <c r="A95" s="7" t="s">
        <v>13</v>
      </c>
      <c r="B95" s="8">
        <v>799</v>
      </c>
      <c r="C95" s="8">
        <v>999</v>
      </c>
      <c r="D95" s="9">
        <v>0.2</v>
      </c>
      <c r="E95" s="8">
        <f t="shared" si="6"/>
        <v>200</v>
      </c>
      <c r="F95" s="7">
        <v>12</v>
      </c>
      <c r="G95" s="7">
        <v>4.0999999999999996</v>
      </c>
      <c r="H95" t="str">
        <f t="shared" si="7"/>
        <v>Excellent</v>
      </c>
      <c r="I95" t="str">
        <f t="shared" si="8"/>
        <v>Medium Discount</v>
      </c>
    </row>
    <row r="96" spans="1:9" x14ac:dyDescent="0.35">
      <c r="A96" s="7" t="s">
        <v>21</v>
      </c>
      <c r="B96" s="8">
        <v>2999</v>
      </c>
      <c r="C96" s="8">
        <v>3699</v>
      </c>
      <c r="D96" s="9">
        <v>0.19</v>
      </c>
      <c r="E96" s="8">
        <f t="shared" si="6"/>
        <v>700</v>
      </c>
      <c r="F96" s="7">
        <v>5</v>
      </c>
      <c r="G96" s="7">
        <v>4.5999999999999996</v>
      </c>
      <c r="H96" t="str">
        <f t="shared" si="7"/>
        <v>Excellent</v>
      </c>
      <c r="I96" t="str">
        <f t="shared" si="8"/>
        <v>Low Discount</v>
      </c>
    </row>
    <row r="97" spans="1:9" x14ac:dyDescent="0.35">
      <c r="A97" s="7" t="s">
        <v>29</v>
      </c>
      <c r="B97" s="8">
        <v>2880</v>
      </c>
      <c r="C97" s="8">
        <v>3520</v>
      </c>
      <c r="D97" s="9">
        <v>0.18</v>
      </c>
      <c r="E97" s="8">
        <f t="shared" si="6"/>
        <v>640</v>
      </c>
      <c r="F97" s="7">
        <v>12</v>
      </c>
      <c r="G97" s="7">
        <v>3.8</v>
      </c>
      <c r="H97" t="str">
        <f t="shared" si="7"/>
        <v>Average</v>
      </c>
      <c r="I97" t="str">
        <f t="shared" si="8"/>
        <v>Low Discount</v>
      </c>
    </row>
    <row r="98" spans="1:9" x14ac:dyDescent="0.35">
      <c r="A98" s="7" t="s">
        <v>85</v>
      </c>
      <c r="B98" s="8">
        <v>1466</v>
      </c>
      <c r="C98" s="8">
        <v>1699</v>
      </c>
      <c r="D98" s="9">
        <v>0.14000000000000001</v>
      </c>
      <c r="E98" s="8">
        <f t="shared" ref="E98:E113" si="9">C98-B98</f>
        <v>233</v>
      </c>
      <c r="F98" s="7"/>
      <c r="G98" s="7"/>
      <c r="H98" t="str">
        <f t="shared" ref="H98:H129" si="10">IF(G98&lt;3,"Poor", IF(AND(G98&gt;=3, G98&lt;=4), "Average", IF(G98&gt;4, "Excellent")))</f>
        <v>Poor</v>
      </c>
      <c r="I98" t="str">
        <f t="shared" ref="I98:I113" si="11">IF(D98&lt;20%, "Low Discount", IF(AND(D98&gt;=20%, D98&lt;=40%), "Medium Discount", IF(D98&gt;40%, "High Discount")))</f>
        <v>Low Discount</v>
      </c>
    </row>
    <row r="99" spans="1:9" x14ac:dyDescent="0.35">
      <c r="A99" s="7" t="s">
        <v>88</v>
      </c>
      <c r="B99" s="8">
        <v>1468</v>
      </c>
      <c r="C99" s="8">
        <v>1699</v>
      </c>
      <c r="D99" s="9">
        <v>0.14000000000000001</v>
      </c>
      <c r="E99" s="8">
        <f t="shared" si="9"/>
        <v>231</v>
      </c>
      <c r="F99" s="7"/>
      <c r="G99" s="7"/>
      <c r="H99" t="str">
        <f t="shared" si="10"/>
        <v>Poor</v>
      </c>
      <c r="I99" t="str">
        <f t="shared" si="11"/>
        <v>Low Discount</v>
      </c>
    </row>
    <row r="100" spans="1:9" x14ac:dyDescent="0.35">
      <c r="A100" s="7" t="s">
        <v>61</v>
      </c>
      <c r="B100" s="8">
        <v>2170</v>
      </c>
      <c r="C100" s="8">
        <v>2500</v>
      </c>
      <c r="D100" s="9">
        <v>0.13</v>
      </c>
      <c r="E100" s="8">
        <f t="shared" si="9"/>
        <v>330</v>
      </c>
      <c r="F100" s="7">
        <v>6</v>
      </c>
      <c r="G100" s="7">
        <v>2.5</v>
      </c>
      <c r="H100" t="str">
        <f t="shared" si="10"/>
        <v>Poor</v>
      </c>
      <c r="I100" t="str">
        <f t="shared" si="11"/>
        <v>Low Discount</v>
      </c>
    </row>
    <row r="101" spans="1:9" x14ac:dyDescent="0.35">
      <c r="A101" s="7" t="s">
        <v>87</v>
      </c>
      <c r="B101" s="8">
        <v>799</v>
      </c>
      <c r="C101" s="8">
        <v>900</v>
      </c>
      <c r="D101" s="9">
        <v>0.11</v>
      </c>
      <c r="E101" s="8">
        <f t="shared" si="9"/>
        <v>101</v>
      </c>
      <c r="F101" s="7"/>
      <c r="G101" s="7"/>
      <c r="H101" t="str">
        <f t="shared" si="10"/>
        <v>Poor</v>
      </c>
      <c r="I101" t="str">
        <f t="shared" si="11"/>
        <v>Low Discount</v>
      </c>
    </row>
    <row r="102" spans="1:9" x14ac:dyDescent="0.35">
      <c r="A102" s="7" t="s">
        <v>8</v>
      </c>
      <c r="B102" s="8">
        <v>2999</v>
      </c>
      <c r="C102" s="8">
        <v>3290</v>
      </c>
      <c r="D102" s="9">
        <v>0.09</v>
      </c>
      <c r="E102" s="8">
        <f t="shared" si="9"/>
        <v>291</v>
      </c>
      <c r="F102" s="7">
        <v>15</v>
      </c>
      <c r="G102" s="7">
        <v>4</v>
      </c>
      <c r="H102" t="str">
        <f t="shared" si="10"/>
        <v>Average</v>
      </c>
      <c r="I102" t="str">
        <f t="shared" si="11"/>
        <v>Low Discount</v>
      </c>
    </row>
    <row r="103" spans="1:9" x14ac:dyDescent="0.35">
      <c r="A103" s="7" t="s">
        <v>95</v>
      </c>
      <c r="B103" s="8">
        <v>1526</v>
      </c>
      <c r="C103" s="8">
        <v>1660</v>
      </c>
      <c r="D103" s="9">
        <v>0.08</v>
      </c>
      <c r="E103" s="8">
        <f t="shared" si="9"/>
        <v>134</v>
      </c>
      <c r="F103" s="7"/>
      <c r="G103" s="7"/>
      <c r="H103" t="str">
        <f t="shared" si="10"/>
        <v>Poor</v>
      </c>
      <c r="I103" t="str">
        <f t="shared" si="11"/>
        <v>Low Discount</v>
      </c>
    </row>
    <row r="104" spans="1:9" x14ac:dyDescent="0.35">
      <c r="A104" s="7" t="s">
        <v>78</v>
      </c>
      <c r="B104" s="8">
        <v>1732</v>
      </c>
      <c r="C104" s="8">
        <v>1799</v>
      </c>
      <c r="D104" s="9">
        <v>0.04</v>
      </c>
      <c r="E104" s="8">
        <f t="shared" si="9"/>
        <v>67</v>
      </c>
      <c r="F104" s="7"/>
      <c r="G104" s="7"/>
      <c r="H104" t="str">
        <f t="shared" si="10"/>
        <v>Poor</v>
      </c>
      <c r="I104" t="str">
        <f t="shared" si="11"/>
        <v>Low Discount</v>
      </c>
    </row>
    <row r="105" spans="1:9" x14ac:dyDescent="0.35">
      <c r="A105" s="7" t="s">
        <v>98</v>
      </c>
      <c r="B105" s="8">
        <v>3546</v>
      </c>
      <c r="C105" s="8">
        <v>3699</v>
      </c>
      <c r="D105" s="9">
        <v>0.04</v>
      </c>
      <c r="E105" s="8">
        <f t="shared" si="9"/>
        <v>153</v>
      </c>
      <c r="F105" s="7"/>
      <c r="G105" s="7"/>
      <c r="H105" t="str">
        <f t="shared" si="10"/>
        <v>Poor</v>
      </c>
      <c r="I105" t="str">
        <f t="shared" si="11"/>
        <v>Low Discount</v>
      </c>
    </row>
    <row r="106" spans="1:9" x14ac:dyDescent="0.35">
      <c r="A106" s="7" t="s">
        <v>55</v>
      </c>
      <c r="B106" s="8">
        <v>1459</v>
      </c>
      <c r="C106" s="8">
        <v>1499</v>
      </c>
      <c r="D106" s="9">
        <v>0.03</v>
      </c>
      <c r="E106" s="8">
        <f t="shared" si="9"/>
        <v>40</v>
      </c>
      <c r="F106" s="7"/>
      <c r="G106" s="7"/>
      <c r="H106" t="str">
        <f t="shared" si="10"/>
        <v>Poor</v>
      </c>
      <c r="I106" t="str">
        <f t="shared" si="11"/>
        <v>Low Discount</v>
      </c>
    </row>
    <row r="107" spans="1:9" x14ac:dyDescent="0.35">
      <c r="A107" s="7" t="s">
        <v>46</v>
      </c>
      <c r="B107" s="8">
        <v>2132</v>
      </c>
      <c r="C107" s="8">
        <v>2169</v>
      </c>
      <c r="D107" s="9">
        <v>0.02</v>
      </c>
      <c r="E107" s="8">
        <f t="shared" si="9"/>
        <v>37</v>
      </c>
      <c r="F107" s="7"/>
      <c r="G107" s="7"/>
      <c r="H107" t="str">
        <f t="shared" si="10"/>
        <v>Poor</v>
      </c>
      <c r="I107" t="str">
        <f t="shared" si="11"/>
        <v>Low Discount</v>
      </c>
    </row>
    <row r="108" spans="1:9" x14ac:dyDescent="0.35">
      <c r="A108" s="7" t="s">
        <v>53</v>
      </c>
      <c r="B108" s="8">
        <v>1660</v>
      </c>
      <c r="C108" s="8">
        <v>1699</v>
      </c>
      <c r="D108" s="9">
        <v>0.02</v>
      </c>
      <c r="E108" s="8">
        <f t="shared" si="9"/>
        <v>39</v>
      </c>
      <c r="F108" s="7"/>
      <c r="G108" s="7"/>
      <c r="H108" t="str">
        <f t="shared" si="10"/>
        <v>Poor</v>
      </c>
      <c r="I108" t="str">
        <f t="shared" si="11"/>
        <v>Low Discount</v>
      </c>
    </row>
    <row r="109" spans="1:9" x14ac:dyDescent="0.35">
      <c r="A109" s="7" t="s">
        <v>83</v>
      </c>
      <c r="B109" s="8">
        <v>1666</v>
      </c>
      <c r="C109" s="8">
        <v>1699</v>
      </c>
      <c r="D109" s="9">
        <v>0.02</v>
      </c>
      <c r="E109" s="8">
        <f t="shared" si="9"/>
        <v>33</v>
      </c>
      <c r="F109" s="7"/>
      <c r="G109" s="7"/>
      <c r="H109" t="str">
        <f t="shared" si="10"/>
        <v>Poor</v>
      </c>
      <c r="I109" t="str">
        <f t="shared" si="11"/>
        <v>Low Discount</v>
      </c>
    </row>
    <row r="110" spans="1:9" x14ac:dyDescent="0.35">
      <c r="A110" s="7" t="s">
        <v>96</v>
      </c>
      <c r="B110" s="8">
        <v>1462</v>
      </c>
      <c r="C110" s="8">
        <v>1499</v>
      </c>
      <c r="D110" s="9">
        <v>0.02</v>
      </c>
      <c r="E110" s="8">
        <f t="shared" si="9"/>
        <v>37</v>
      </c>
      <c r="F110" s="7"/>
      <c r="G110" s="7"/>
      <c r="H110" t="str">
        <f t="shared" si="10"/>
        <v>Poor</v>
      </c>
      <c r="I110" t="str">
        <f t="shared" si="11"/>
        <v>Low Discount</v>
      </c>
    </row>
    <row r="111" spans="1:9" x14ac:dyDescent="0.35">
      <c r="A111" s="7" t="s">
        <v>107</v>
      </c>
      <c r="B111" s="8">
        <v>1658</v>
      </c>
      <c r="C111" s="8">
        <v>1699</v>
      </c>
      <c r="D111" s="9">
        <v>0.02</v>
      </c>
      <c r="E111" s="8">
        <f t="shared" si="9"/>
        <v>41</v>
      </c>
      <c r="F111" s="7"/>
      <c r="G111" s="7"/>
      <c r="H111" t="str">
        <f t="shared" si="10"/>
        <v>Poor</v>
      </c>
      <c r="I111" t="str">
        <f t="shared" si="11"/>
        <v>Low Discount</v>
      </c>
    </row>
    <row r="112" spans="1:9" x14ac:dyDescent="0.35">
      <c r="A112" s="7" t="s">
        <v>108</v>
      </c>
      <c r="B112" s="8">
        <v>1768</v>
      </c>
      <c r="C112" s="8">
        <v>1799</v>
      </c>
      <c r="D112" s="9">
        <v>0.02</v>
      </c>
      <c r="E112" s="8">
        <f t="shared" si="9"/>
        <v>31</v>
      </c>
      <c r="F112" s="7"/>
      <c r="G112" s="7"/>
      <c r="H112" t="str">
        <f t="shared" si="10"/>
        <v>Poor</v>
      </c>
      <c r="I112" t="str">
        <f t="shared" si="11"/>
        <v>Low Discount</v>
      </c>
    </row>
    <row r="113" spans="1:9" x14ac:dyDescent="0.35">
      <c r="A113" s="7" t="s">
        <v>103</v>
      </c>
      <c r="B113" s="8">
        <v>1875</v>
      </c>
      <c r="C113" s="8">
        <v>1899</v>
      </c>
      <c r="D113" s="9">
        <v>0.01</v>
      </c>
      <c r="E113" s="8">
        <f t="shared" si="9"/>
        <v>24</v>
      </c>
      <c r="F113" s="7"/>
      <c r="G113" s="7"/>
      <c r="H113" t="str">
        <f t="shared" si="10"/>
        <v>Poor</v>
      </c>
      <c r="I113" t="str">
        <f t="shared" si="11"/>
        <v>Low Discount</v>
      </c>
    </row>
    <row r="114" spans="1:9" x14ac:dyDescent="0.35">
      <c r="B114"/>
      <c r="C114"/>
      <c r="F114">
        <f>SUM(F2:F113)</f>
        <v>723</v>
      </c>
    </row>
    <row r="115" spans="1:9" x14ac:dyDescent="0.35">
      <c r="B115"/>
      <c r="C115"/>
    </row>
    <row r="116" spans="1:9" x14ac:dyDescent="0.35">
      <c r="B116"/>
      <c r="C116"/>
    </row>
  </sheetData>
  <sortState xmlns:xlrd2="http://schemas.microsoft.com/office/spreadsheetml/2017/richdata2" ref="A2:I113">
    <sortCondition descending="1" ref="D2:D113"/>
  </sortState>
  <conditionalFormatting sqref="A1:G113">
    <cfRule type="containsBlanks" dxfId="131" priority="1">
      <formula>LEN(TRIM(A1))=0</formula>
    </cfRule>
    <cfRule type="containsBlanks" dxfId="130" priority="2">
      <formula>LEN(TRIM(A1))=0</formula>
    </cfRule>
  </conditionalFormatting>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30B4A-3EFD-446F-9458-9DF26827989E}">
  <dimension ref="A1:O116"/>
  <sheetViews>
    <sheetView zoomScale="60" zoomScaleNormal="60" workbookViewId="0">
      <selection activeCell="D1" sqref="D1"/>
    </sheetView>
  </sheetViews>
  <sheetFormatPr defaultRowHeight="14.5" x14ac:dyDescent="0.35"/>
  <cols>
    <col min="1" max="1" width="89.1796875" bestFit="1" customWidth="1"/>
    <col min="2" max="3" width="18.36328125" style="4" bestFit="1" customWidth="1"/>
    <col min="4" max="4" width="11.54296875" bestFit="1" customWidth="1"/>
    <col min="5" max="5" width="24.90625" bestFit="1" customWidth="1"/>
    <col min="6" max="6" width="9.81640625" bestFit="1" customWidth="1"/>
    <col min="7" max="7" width="11.90625" customWidth="1"/>
    <col min="8" max="8" width="24.7265625" bestFit="1" customWidth="1"/>
    <col min="9" max="9" width="27.90625" bestFit="1" customWidth="1"/>
    <col min="12" max="12" width="14" bestFit="1" customWidth="1"/>
    <col min="13" max="13" width="16.453125" bestFit="1" customWidth="1"/>
    <col min="14" max="14" width="17.7265625" bestFit="1" customWidth="1"/>
    <col min="15" max="15" width="14.81640625" bestFit="1" customWidth="1"/>
  </cols>
  <sheetData>
    <row r="1" spans="1:15" s="3" customFormat="1" ht="21" x14ac:dyDescent="0.5">
      <c r="A1" s="5" t="s">
        <v>0</v>
      </c>
      <c r="B1" s="6" t="s">
        <v>113</v>
      </c>
      <c r="C1" s="6" t="s">
        <v>112</v>
      </c>
      <c r="D1" s="5" t="s">
        <v>1</v>
      </c>
      <c r="E1" s="5" t="s">
        <v>117</v>
      </c>
      <c r="F1" s="5" t="s">
        <v>2</v>
      </c>
      <c r="G1" s="5" t="s">
        <v>114</v>
      </c>
      <c r="H1" s="3" t="s">
        <v>118</v>
      </c>
      <c r="I1" s="3" t="s">
        <v>137</v>
      </c>
      <c r="L1" s="11" t="s">
        <v>127</v>
      </c>
      <c r="M1" t="s">
        <v>135</v>
      </c>
      <c r="N1" t="s">
        <v>136</v>
      </c>
      <c r="O1" t="s">
        <v>138</v>
      </c>
    </row>
    <row r="2" spans="1:15" x14ac:dyDescent="0.35">
      <c r="A2" s="7" t="s">
        <v>109</v>
      </c>
      <c r="B2" s="8">
        <v>199</v>
      </c>
      <c r="C2" s="8">
        <v>553</v>
      </c>
      <c r="D2" s="9">
        <v>0.64</v>
      </c>
      <c r="E2" s="8">
        <f>C2-B2</f>
        <v>354</v>
      </c>
      <c r="F2" s="7"/>
      <c r="G2" s="7"/>
      <c r="H2" t="str">
        <f>IF(G2&lt;3,"Poor", IF(AND(G2&gt;=3, G2&lt;=4), "Average", IF(G2&gt;4, "Excellent")))</f>
        <v>Poor</v>
      </c>
      <c r="I2" t="str">
        <f>IF(D2&lt;20%, "Low Discount", IF(AND(D2&gt;=20%, D2&lt;=40%), "Medium Discount", IF(D2&gt;40%, "High Discount")))</f>
        <v>High Discount</v>
      </c>
      <c r="L2" s="12" t="s">
        <v>134</v>
      </c>
      <c r="M2">
        <v>3.5153846153846158</v>
      </c>
      <c r="N2" s="1">
        <v>0.37615384615384617</v>
      </c>
      <c r="O2">
        <v>13</v>
      </c>
    </row>
    <row r="3" spans="1:15" x14ac:dyDescent="0.35">
      <c r="A3" s="7" t="s">
        <v>51</v>
      </c>
      <c r="B3" s="8">
        <v>199</v>
      </c>
      <c r="C3" s="8">
        <v>504</v>
      </c>
      <c r="D3" s="9">
        <v>0.61</v>
      </c>
      <c r="E3" s="8">
        <f>C3-B3</f>
        <v>305</v>
      </c>
      <c r="F3" s="7"/>
      <c r="G3" s="7"/>
      <c r="H3" t="str">
        <f>IF(G3&lt;3,"Poor", IF(AND(G3&gt;=3, G3&lt;=4), "Average", IF(G3&gt;4, "Excellent")))</f>
        <v>Poor</v>
      </c>
      <c r="I3" t="str">
        <f>IF(D3&lt;20%, "Low Discount", IF(AND(D3&gt;=20%, D3&lt;=40%), "Medium Discount", IF(D3&gt;40%, "High Discount")))</f>
        <v>High Discount</v>
      </c>
      <c r="L3" s="12" t="s">
        <v>133</v>
      </c>
      <c r="M3">
        <v>4.6031250000000004</v>
      </c>
      <c r="N3" s="1">
        <v>0.37937500000000007</v>
      </c>
      <c r="O3">
        <v>32</v>
      </c>
    </row>
    <row r="4" spans="1:15" x14ac:dyDescent="0.35">
      <c r="A4" s="7" t="s">
        <v>11</v>
      </c>
      <c r="B4" s="8">
        <v>1274</v>
      </c>
      <c r="C4" s="8">
        <v>2800</v>
      </c>
      <c r="D4" s="9">
        <v>0.55000000000000004</v>
      </c>
      <c r="E4" s="8">
        <f>C4-B4</f>
        <v>1526</v>
      </c>
      <c r="F4" s="7">
        <v>-5</v>
      </c>
      <c r="G4" s="7">
        <v>4.8</v>
      </c>
      <c r="H4" t="str">
        <f>IF(G4&lt;3,"Poor", IF(AND(G4&gt;=3, G4&lt;=4), "Average", IF(G4&gt;4, "Excellent")))</f>
        <v>Excellent</v>
      </c>
      <c r="I4" t="str">
        <f>IF(D4&lt;20%, "Low Discount", IF(AND(D4&gt;=20%, D4&lt;=40%), "Medium Discount", IF(D4&gt;40%, "High Discount")))</f>
        <v>High Discount</v>
      </c>
      <c r="L4" s="12" t="s">
        <v>132</v>
      </c>
      <c r="M4">
        <v>2.3916666666666671</v>
      </c>
      <c r="N4" s="1">
        <v>0.36059701492537305</v>
      </c>
      <c r="O4">
        <v>12</v>
      </c>
    </row>
    <row r="5" spans="1:15" x14ac:dyDescent="0.35">
      <c r="A5" s="7" t="s">
        <v>57</v>
      </c>
      <c r="B5" s="8">
        <v>399</v>
      </c>
      <c r="C5" s="8">
        <v>896</v>
      </c>
      <c r="D5" s="9">
        <v>0.55000000000000004</v>
      </c>
      <c r="E5" s="8">
        <f>C5-B5</f>
        <v>497</v>
      </c>
      <c r="F5" s="7"/>
      <c r="G5" s="7"/>
      <c r="H5" t="str">
        <f>IF(G5&lt;3,"Poor", IF(AND(G5&gt;=3, G5&lt;=4), "Average", IF(G5&gt;4, "Excellent")))</f>
        <v>Poor</v>
      </c>
      <c r="I5" t="str">
        <f>IF(D5&lt;20%, "Low Discount", IF(AND(D5&gt;=20%, D5&lt;=40%), "Medium Discount", IF(D5&gt;40%, "High Discount")))</f>
        <v>High Discount</v>
      </c>
      <c r="L5" s="12" t="s">
        <v>128</v>
      </c>
      <c r="M5">
        <v>3.8894736842105262</v>
      </c>
      <c r="N5" s="1">
        <v>0.36776785714285715</v>
      </c>
      <c r="O5">
        <v>57</v>
      </c>
    </row>
    <row r="6" spans="1:15" x14ac:dyDescent="0.35">
      <c r="A6" s="7" t="s">
        <v>63</v>
      </c>
      <c r="B6" s="8">
        <v>2115</v>
      </c>
      <c r="C6" s="8">
        <v>4700</v>
      </c>
      <c r="D6" s="9">
        <v>0.55000000000000004</v>
      </c>
      <c r="E6" s="8">
        <f>C6-B6</f>
        <v>2585</v>
      </c>
      <c r="F6" s="7">
        <v>-13</v>
      </c>
      <c r="G6" s="7">
        <v>2.1</v>
      </c>
      <c r="H6" t="str">
        <f>IF(G6&lt;3,"Poor", IF(AND(G6&gt;=3, G6&lt;=4), "Average", IF(G6&gt;4, "Excellent")))</f>
        <v>Poor</v>
      </c>
      <c r="I6" t="str">
        <f>IF(D6&lt;20%, "Low Discount", IF(AND(D6&gt;=20%, D6&lt;=40%), "Medium Discount", IF(D6&gt;40%, "High Discount")))</f>
        <v>High Discount</v>
      </c>
    </row>
    <row r="7" spans="1:15" x14ac:dyDescent="0.35">
      <c r="A7" s="7" t="s">
        <v>27</v>
      </c>
      <c r="B7" s="8">
        <v>2048</v>
      </c>
      <c r="C7" s="8">
        <v>4500</v>
      </c>
      <c r="D7" s="9">
        <v>0.54</v>
      </c>
      <c r="E7" s="8">
        <f>C7-B7</f>
        <v>2452</v>
      </c>
      <c r="F7" s="7">
        <v>-7</v>
      </c>
      <c r="G7" s="7">
        <v>4.3</v>
      </c>
      <c r="H7" t="str">
        <f>IF(G7&lt;3,"Poor", IF(AND(G7&gt;=3, G7&lt;=4), "Average", IF(G7&gt;4, "Excellent")))</f>
        <v>Excellent</v>
      </c>
      <c r="I7" t="str">
        <f>IF(D7&lt;20%, "Low Discount", IF(AND(D7&gt;=20%, D7&lt;=40%), "Medium Discount", IF(D7&gt;40%, "High Discount")))</f>
        <v>High Discount</v>
      </c>
      <c r="L7" s="11" t="s">
        <v>127</v>
      </c>
      <c r="M7" t="s">
        <v>135</v>
      </c>
      <c r="N7" t="s">
        <v>136</v>
      </c>
    </row>
    <row r="8" spans="1:15" x14ac:dyDescent="0.35">
      <c r="A8" s="7" t="s">
        <v>62</v>
      </c>
      <c r="B8" s="8">
        <v>458</v>
      </c>
      <c r="C8" s="8">
        <v>986</v>
      </c>
      <c r="D8" s="9">
        <v>0.54</v>
      </c>
      <c r="E8" s="8">
        <f>C8-B8</f>
        <v>528</v>
      </c>
      <c r="F8" s="7">
        <v>-10</v>
      </c>
      <c r="G8" s="7">
        <v>3</v>
      </c>
      <c r="H8" t="str">
        <f>IF(G8&lt;3,"Poor", IF(AND(G8&gt;=3, G8&lt;=4), "Average", IF(G8&gt;4, "Excellent")))</f>
        <v>Average</v>
      </c>
      <c r="I8" t="str">
        <f>IF(D8&lt;20%, "Low Discount", IF(AND(D8&gt;=20%, D8&lt;=40%), "Medium Discount", IF(D8&gt;40%, "High Discount")))</f>
        <v>High Discount</v>
      </c>
      <c r="L8" s="12" t="s">
        <v>129</v>
      </c>
      <c r="M8">
        <v>3.6133333333333324</v>
      </c>
      <c r="N8" s="1">
        <v>0.48338709677419334</v>
      </c>
    </row>
    <row r="9" spans="1:15" x14ac:dyDescent="0.35">
      <c r="A9" s="7" t="s">
        <v>23</v>
      </c>
      <c r="B9" s="8">
        <v>38</v>
      </c>
      <c r="C9" s="8">
        <v>80</v>
      </c>
      <c r="D9" s="9">
        <v>0.53</v>
      </c>
      <c r="E9" s="8">
        <f>C9-B9</f>
        <v>42</v>
      </c>
      <c r="F9" s="7">
        <v>-13</v>
      </c>
      <c r="G9" s="7">
        <v>3.3</v>
      </c>
      <c r="H9" t="str">
        <f>IF(G9&lt;3,"Poor", IF(AND(G9&gt;=3, G9&lt;=4), "Average", IF(G9&gt;4, "Excellent")))</f>
        <v>Average</v>
      </c>
      <c r="I9" t="str">
        <f>IF(D9&lt;20%, "Low Discount", IF(AND(D9&gt;=20%, D9&lt;=40%), "Medium Discount", IF(D9&gt;40%, "High Discount")))</f>
        <v>High Discount</v>
      </c>
      <c r="L9" s="12" t="s">
        <v>130</v>
      </c>
      <c r="M9">
        <v>3.7249999999999996</v>
      </c>
      <c r="N9" s="1">
        <v>7.2222222222222243E-2</v>
      </c>
    </row>
    <row r="10" spans="1:15" x14ac:dyDescent="0.35">
      <c r="A10" s="7" t="s">
        <v>39</v>
      </c>
      <c r="B10" s="8">
        <v>171</v>
      </c>
      <c r="C10" s="8">
        <v>360</v>
      </c>
      <c r="D10" s="9">
        <v>0.53</v>
      </c>
      <c r="E10" s="8">
        <f>C10-B10</f>
        <v>189</v>
      </c>
      <c r="F10" s="7">
        <v>-2</v>
      </c>
      <c r="G10" s="7">
        <v>5</v>
      </c>
      <c r="H10" t="str">
        <f>IF(G10&lt;3,"Poor", IF(AND(G10&gt;=3, G10&lt;=4), "Average", IF(G10&gt;4, "Excellent")))</f>
        <v>Excellent</v>
      </c>
      <c r="I10" t="str">
        <f>IF(D10&lt;20%, "Low Discount", IF(AND(D10&gt;=20%, D10&lt;=40%), "Medium Discount", IF(D10&gt;40%, "High Discount")))</f>
        <v>High Discount</v>
      </c>
      <c r="L10" s="12" t="s">
        <v>131</v>
      </c>
      <c r="M10">
        <v>4.2782608695652184</v>
      </c>
      <c r="N10" s="1">
        <v>0.30999999999999994</v>
      </c>
    </row>
    <row r="11" spans="1:15" x14ac:dyDescent="0.35">
      <c r="A11" s="7" t="s">
        <v>33</v>
      </c>
      <c r="B11" s="8">
        <v>185</v>
      </c>
      <c r="C11" s="8">
        <v>382</v>
      </c>
      <c r="D11" s="9">
        <v>0.52</v>
      </c>
      <c r="E11" s="8">
        <f>C11-B11</f>
        <v>197</v>
      </c>
      <c r="F11" s="7">
        <v>-9</v>
      </c>
      <c r="G11" s="7">
        <v>4.3</v>
      </c>
      <c r="H11" t="str">
        <f>IF(G11&lt;3,"Poor", IF(AND(G11&gt;=3, G11&lt;=4), "Average", IF(G11&gt;4, "Excellent")))</f>
        <v>Excellent</v>
      </c>
      <c r="I11" t="str">
        <f>IF(D11&lt;20%, "Low Discount", IF(AND(D11&gt;=20%, D11&lt;=40%), "Medium Discount", IF(D11&gt;40%, "High Discount")))</f>
        <v>High Discount</v>
      </c>
      <c r="L11" s="12" t="s">
        <v>128</v>
      </c>
      <c r="M11">
        <v>3.8894736842105253</v>
      </c>
      <c r="N11" s="1">
        <v>0.3677678571428572</v>
      </c>
    </row>
    <row r="12" spans="1:15" x14ac:dyDescent="0.35">
      <c r="A12" s="7" t="s">
        <v>65</v>
      </c>
      <c r="B12" s="8">
        <v>325</v>
      </c>
      <c r="C12" s="8">
        <v>680</v>
      </c>
      <c r="D12" s="9">
        <v>0.52</v>
      </c>
      <c r="E12" s="8">
        <f>C12-B12</f>
        <v>355</v>
      </c>
      <c r="F12" s="7">
        <v>-15</v>
      </c>
      <c r="G12" s="7">
        <v>2.7</v>
      </c>
      <c r="H12" t="str">
        <f>IF(G12&lt;3,"Poor", IF(AND(G12&gt;=3, G12&lt;=4), "Average", IF(G12&gt;4, "Excellent")))</f>
        <v>Poor</v>
      </c>
      <c r="I12" t="str">
        <f>IF(D12&lt;20%, "Low Discount", IF(AND(D12&gt;=20%, D12&lt;=40%), "Medium Discount", IF(D12&gt;40%, "High Discount")))</f>
        <v>High Discount</v>
      </c>
    </row>
    <row r="13" spans="1:15" x14ac:dyDescent="0.35">
      <c r="A13" s="7" t="s">
        <v>18</v>
      </c>
      <c r="B13" s="8">
        <v>332</v>
      </c>
      <c r="C13" s="8">
        <v>684</v>
      </c>
      <c r="D13" s="9">
        <v>0.51</v>
      </c>
      <c r="E13" s="8">
        <f>C13-B13</f>
        <v>352</v>
      </c>
      <c r="F13" s="7">
        <v>-2</v>
      </c>
      <c r="G13" s="7">
        <v>5</v>
      </c>
      <c r="H13" t="str">
        <f>IF(G13&lt;3,"Poor", IF(AND(G13&gt;=3, G13&lt;=4), "Average", IF(G13&gt;4, "Excellent")))</f>
        <v>Excellent</v>
      </c>
      <c r="I13" t="str">
        <f>IF(D13&lt;20%, "Low Discount", IF(AND(D13&gt;=20%, D13&lt;=40%), "Medium Discount", IF(D13&gt;40%, "High Discount")))</f>
        <v>High Discount</v>
      </c>
    </row>
    <row r="14" spans="1:15" x14ac:dyDescent="0.35">
      <c r="A14" s="7" t="s">
        <v>44</v>
      </c>
      <c r="B14" s="8">
        <v>238</v>
      </c>
      <c r="C14" s="8">
        <v>476</v>
      </c>
      <c r="D14" s="9">
        <v>0.5</v>
      </c>
      <c r="E14" s="8">
        <f>C14-B14</f>
        <v>238</v>
      </c>
      <c r="F14" s="7"/>
      <c r="G14" s="7"/>
      <c r="H14" t="str">
        <f>IF(G14&lt;3,"Poor", IF(AND(G14&gt;=3, G14&lt;=4), "Average", IF(G14&gt;4, "Excellent")))</f>
        <v>Poor</v>
      </c>
      <c r="I14" t="str">
        <f>IF(D14&lt;20%, "Low Discount", IF(AND(D14&gt;=20%, D14&lt;=40%), "Medium Discount", IF(D14&gt;40%, "High Discount")))</f>
        <v>High Discount</v>
      </c>
      <c r="L14" s="11" t="s">
        <v>127</v>
      </c>
      <c r="M14" t="s">
        <v>135</v>
      </c>
      <c r="N14" t="s">
        <v>136</v>
      </c>
    </row>
    <row r="15" spans="1:15" x14ac:dyDescent="0.35">
      <c r="A15" s="7" t="s">
        <v>47</v>
      </c>
      <c r="B15" s="8">
        <v>999</v>
      </c>
      <c r="C15" s="8">
        <v>2000</v>
      </c>
      <c r="D15" s="9">
        <v>0.5</v>
      </c>
      <c r="E15" s="8">
        <f>C15-B15</f>
        <v>1001</v>
      </c>
      <c r="F15" s="7"/>
      <c r="G15" s="7"/>
      <c r="H15" t="str">
        <f>IF(G15&lt;3,"Poor", IF(AND(G15&gt;=3, G15&lt;=4), "Average", IF(G15&gt;4, "Excellent")))</f>
        <v>Poor</v>
      </c>
      <c r="I15" t="str">
        <f>IF(D15&lt;20%, "Low Discount", IF(AND(D15&gt;=20%, D15&lt;=40%), "Medium Discount", IF(D15&gt;40%, "High Discount")))</f>
        <v>High Discount</v>
      </c>
      <c r="L15" s="12" t="s">
        <v>134</v>
      </c>
      <c r="M15">
        <v>3.5153846153846158</v>
      </c>
      <c r="N15" s="1">
        <v>0.37615384615384617</v>
      </c>
    </row>
    <row r="16" spans="1:15" x14ac:dyDescent="0.35">
      <c r="A16" s="7" t="s">
        <v>52</v>
      </c>
      <c r="B16" s="8">
        <v>299</v>
      </c>
      <c r="C16" s="8">
        <v>600</v>
      </c>
      <c r="D16" s="9">
        <v>0.5</v>
      </c>
      <c r="E16" s="8">
        <f>C16-B16</f>
        <v>301</v>
      </c>
      <c r="F16" s="7"/>
      <c r="G16" s="7"/>
      <c r="H16" t="str">
        <f>IF(G16&lt;3,"Poor", IF(AND(G16&gt;=3, G16&lt;=4), "Average", IF(G16&gt;4, "Excellent")))</f>
        <v>Poor</v>
      </c>
      <c r="I16" t="str">
        <f>IF(D16&lt;20%, "Low Discount", IF(AND(D16&gt;=20%, D16&lt;=40%), "Medium Discount", IF(D16&gt;40%, "High Discount")))</f>
        <v>High Discount</v>
      </c>
      <c r="L16" s="12" t="s">
        <v>133</v>
      </c>
      <c r="M16">
        <v>4.6031250000000004</v>
      </c>
      <c r="N16" s="1">
        <v>0.37937500000000007</v>
      </c>
    </row>
    <row r="17" spans="1:14" x14ac:dyDescent="0.35">
      <c r="A17" s="7" t="s">
        <v>68</v>
      </c>
      <c r="B17" s="8">
        <v>1000</v>
      </c>
      <c r="C17" s="8">
        <v>2000</v>
      </c>
      <c r="D17" s="9">
        <v>0.5</v>
      </c>
      <c r="E17" s="8">
        <f>C17-B17</f>
        <v>1000</v>
      </c>
      <c r="F17" s="7">
        <v>-7</v>
      </c>
      <c r="G17" s="7">
        <v>2.2999999999999998</v>
      </c>
      <c r="H17" t="str">
        <f>IF(G17&lt;3,"Poor", IF(AND(G17&gt;=3, G17&lt;=4), "Average", IF(G17&gt;4, "Excellent")))</f>
        <v>Poor</v>
      </c>
      <c r="I17" t="str">
        <f>IF(D17&lt;20%, "Low Discount", IF(AND(D17&gt;=20%, D17&lt;=40%), "Medium Discount", IF(D17&gt;40%, "High Discount")))</f>
        <v>High Discount</v>
      </c>
      <c r="L17" s="12" t="s">
        <v>132</v>
      </c>
      <c r="M17">
        <v>2.3916666666666671</v>
      </c>
      <c r="N17" s="1">
        <v>0.36059701492537305</v>
      </c>
    </row>
    <row r="18" spans="1:14" x14ac:dyDescent="0.35">
      <c r="A18" s="7" t="s">
        <v>90</v>
      </c>
      <c r="B18" s="8">
        <v>850</v>
      </c>
      <c r="C18" s="8">
        <v>1700</v>
      </c>
      <c r="D18" s="9">
        <v>0.5</v>
      </c>
      <c r="E18" s="8">
        <f>C18-B18</f>
        <v>850</v>
      </c>
      <c r="F18" s="7"/>
      <c r="G18" s="7"/>
      <c r="H18" t="str">
        <f>IF(G18&lt;3,"Poor", IF(AND(G18&gt;=3, G18&lt;=4), "Average", IF(G18&gt;4, "Excellent")))</f>
        <v>Poor</v>
      </c>
      <c r="I18" t="str">
        <f>IF(D18&lt;20%, "Low Discount", IF(AND(D18&gt;=20%, D18&lt;=40%), "Medium Discount", IF(D18&gt;40%, "High Discount")))</f>
        <v>High Discount</v>
      </c>
      <c r="L18" s="12" t="s">
        <v>128</v>
      </c>
      <c r="M18">
        <v>3.8894736842105262</v>
      </c>
      <c r="N18" s="1">
        <v>0.36776785714285715</v>
      </c>
    </row>
    <row r="19" spans="1:14" x14ac:dyDescent="0.35">
      <c r="A19" s="7" t="s">
        <v>94</v>
      </c>
      <c r="B19" s="8">
        <v>1200</v>
      </c>
      <c r="C19" s="8">
        <v>2400</v>
      </c>
      <c r="D19" s="9">
        <v>0.5</v>
      </c>
      <c r="E19" s="8">
        <f>C19-B19</f>
        <v>1200</v>
      </c>
      <c r="F19" s="7"/>
      <c r="G19" s="7"/>
      <c r="H19" t="str">
        <f>IF(G19&lt;3,"Poor", IF(AND(G19&gt;=3, G19&lt;=4), "Average", IF(G19&gt;4, "Excellent")))</f>
        <v>Poor</v>
      </c>
      <c r="I19" t="str">
        <f>IF(D19&lt;20%, "Low Discount", IF(AND(D19&gt;=20%, D19&lt;=40%), "Medium Discount", IF(D19&gt;40%, "High Discount")))</f>
        <v>High Discount</v>
      </c>
    </row>
    <row r="20" spans="1:14" x14ac:dyDescent="0.35">
      <c r="A20" s="7" t="s">
        <v>110</v>
      </c>
      <c r="B20" s="8">
        <v>450</v>
      </c>
      <c r="C20" s="8">
        <v>900</v>
      </c>
      <c r="D20" s="9">
        <v>0.5</v>
      </c>
      <c r="E20" s="8">
        <f>C20-B20</f>
        <v>450</v>
      </c>
      <c r="F20" s="7">
        <v>-1</v>
      </c>
      <c r="G20" s="7">
        <v>2</v>
      </c>
      <c r="H20" t="str">
        <f>IF(G20&lt;3,"Poor", IF(AND(G20&gt;=3, G20&lt;=4), "Average", IF(G20&gt;4, "Excellent")))</f>
        <v>Poor</v>
      </c>
      <c r="I20" t="str">
        <f>IF(D20&lt;20%, "Low Discount", IF(AND(D20&gt;=20%, D20&lt;=40%), "Medium Discount", IF(D20&gt;40%, "High Discount")))</f>
        <v>High Discount</v>
      </c>
    </row>
    <row r="21" spans="1:14" x14ac:dyDescent="0.35">
      <c r="A21" s="7" t="s">
        <v>20</v>
      </c>
      <c r="B21" s="8">
        <v>2025</v>
      </c>
      <c r="C21" s="8">
        <v>3971</v>
      </c>
      <c r="D21" s="9">
        <v>0.49</v>
      </c>
      <c r="E21" s="8">
        <f>C21-B21</f>
        <v>1946</v>
      </c>
      <c r="F21" s="7">
        <v>-3</v>
      </c>
      <c r="G21" s="7">
        <v>5</v>
      </c>
      <c r="H21" t="str">
        <f>IF(G21&lt;3,"Poor", IF(AND(G21&gt;=3, G21&lt;=4), "Average", IF(G21&gt;4, "Excellent")))</f>
        <v>Excellent</v>
      </c>
      <c r="I21" t="str">
        <f>IF(D21&lt;20%, "Low Discount", IF(AND(D21&gt;=20%, D21&lt;=40%), "Medium Discount", IF(D21&gt;40%, "High Discount")))</f>
        <v>High Discount</v>
      </c>
      <c r="L21" s="11" t="s">
        <v>127</v>
      </c>
      <c r="M21" t="s">
        <v>136</v>
      </c>
      <c r="N21" t="s">
        <v>135</v>
      </c>
    </row>
    <row r="22" spans="1:14" x14ac:dyDescent="0.35">
      <c r="A22" s="7" t="s">
        <v>22</v>
      </c>
      <c r="B22" s="8">
        <v>998</v>
      </c>
      <c r="C22" s="8">
        <v>1966</v>
      </c>
      <c r="D22" s="9">
        <v>0.49</v>
      </c>
      <c r="E22" s="8">
        <f>C22-B22</f>
        <v>968</v>
      </c>
      <c r="F22" s="7">
        <v>-44</v>
      </c>
      <c r="G22" s="7">
        <v>4.5999999999999996</v>
      </c>
      <c r="H22" t="str">
        <f>IF(G22&lt;3,"Poor", IF(AND(G22&gt;=3, G22&lt;=4), "Average", IF(G22&gt;4, "Excellent")))</f>
        <v>Excellent</v>
      </c>
      <c r="I22" t="str">
        <f>IF(D22&lt;20%, "Low Discount", IF(AND(D22&gt;=20%, D22&lt;=40%), "Medium Discount", IF(D22&gt;40%, "High Discount")))</f>
        <v>High Discount</v>
      </c>
      <c r="L22" s="12" t="s">
        <v>129</v>
      </c>
      <c r="M22" s="1">
        <v>0.48338709677419334</v>
      </c>
      <c r="N22">
        <v>3.6133333333333324</v>
      </c>
    </row>
    <row r="23" spans="1:14" x14ac:dyDescent="0.35">
      <c r="A23" s="7" t="s">
        <v>43</v>
      </c>
      <c r="B23" s="8">
        <v>475</v>
      </c>
      <c r="C23" s="8">
        <v>931</v>
      </c>
      <c r="D23" s="9">
        <v>0.49</v>
      </c>
      <c r="E23" s="8">
        <f>C23-B23</f>
        <v>456</v>
      </c>
      <c r="F23" s="7"/>
      <c r="G23" s="7"/>
      <c r="H23" t="str">
        <f>IF(G23&lt;3,"Poor", IF(AND(G23&gt;=3, G23&lt;=4), "Average", IF(G23&gt;4, "Excellent")))</f>
        <v>Poor</v>
      </c>
      <c r="I23" t="str">
        <f>IF(D23&lt;20%, "Low Discount", IF(AND(D23&gt;=20%, D23&lt;=40%), "Medium Discount", IF(D23&gt;40%, "High Discount")))</f>
        <v>High Discount</v>
      </c>
      <c r="L23" s="12" t="s">
        <v>130</v>
      </c>
      <c r="M23" s="1">
        <v>7.2222222222222243E-2</v>
      </c>
      <c r="N23">
        <v>3.7249999999999996</v>
      </c>
    </row>
    <row r="24" spans="1:14" x14ac:dyDescent="0.35">
      <c r="A24" s="7" t="s">
        <v>49</v>
      </c>
      <c r="B24" s="8">
        <v>671</v>
      </c>
      <c r="C24" s="8">
        <v>1316</v>
      </c>
      <c r="D24" s="9">
        <v>0.49</v>
      </c>
      <c r="E24" s="8">
        <f>C24-B24</f>
        <v>645</v>
      </c>
      <c r="F24" s="7"/>
      <c r="G24" s="7"/>
      <c r="H24" t="str">
        <f>IF(G24&lt;3,"Poor", IF(AND(G24&gt;=3, G24&lt;=4), "Average", IF(G24&gt;4, "Excellent")))</f>
        <v>Poor</v>
      </c>
      <c r="I24" t="str">
        <f>IF(D24&lt;20%, "Low Discount", IF(AND(D24&gt;=20%, D24&lt;=40%), "Medium Discount", IF(D24&gt;40%, "High Discount")))</f>
        <v>High Discount</v>
      </c>
      <c r="L24" s="12" t="s">
        <v>131</v>
      </c>
      <c r="M24" s="1">
        <v>0.30999999999999994</v>
      </c>
      <c r="N24">
        <v>4.2782608695652184</v>
      </c>
    </row>
    <row r="25" spans="1:14" x14ac:dyDescent="0.35">
      <c r="A25" s="7" t="s">
        <v>59</v>
      </c>
      <c r="B25" s="8">
        <v>799</v>
      </c>
      <c r="C25" s="8">
        <v>1567</v>
      </c>
      <c r="D25" s="9">
        <v>0.49</v>
      </c>
      <c r="E25" s="8">
        <f>C25-B25</f>
        <v>768</v>
      </c>
      <c r="F25" s="7"/>
      <c r="G25" s="7"/>
      <c r="H25" t="str">
        <f>IF(G25&lt;3,"Poor", IF(AND(G25&gt;=3, G25&lt;=4), "Average", IF(G25&gt;4, "Excellent")))</f>
        <v>Poor</v>
      </c>
      <c r="I25" t="str">
        <f>IF(D25&lt;20%, "Low Discount", IF(AND(D25&gt;=20%, D25&lt;=40%), "Medium Discount", IF(D25&gt;40%, "High Discount")))</f>
        <v>High Discount</v>
      </c>
      <c r="L25" s="12" t="s">
        <v>128</v>
      </c>
      <c r="M25" s="1">
        <v>0.3677678571428572</v>
      </c>
      <c r="N25">
        <v>3.8894736842105253</v>
      </c>
    </row>
    <row r="26" spans="1:14" x14ac:dyDescent="0.35">
      <c r="A26" s="7" t="s">
        <v>64</v>
      </c>
      <c r="B26" s="8">
        <v>445</v>
      </c>
      <c r="C26" s="8">
        <v>873</v>
      </c>
      <c r="D26" s="9">
        <v>0.49</v>
      </c>
      <c r="E26" s="8">
        <f>C26-B26</f>
        <v>428</v>
      </c>
      <c r="F26" s="7">
        <v>-69</v>
      </c>
      <c r="G26" s="7">
        <v>2.8</v>
      </c>
      <c r="H26" t="str">
        <f>IF(G26&lt;3,"Poor", IF(AND(G26&gt;=3, G26&lt;=4), "Average", IF(G26&gt;4, "Excellent")))</f>
        <v>Poor</v>
      </c>
      <c r="I26" t="str">
        <f>IF(D26&lt;20%, "Low Discount", IF(AND(D26&gt;=20%, D26&lt;=40%), "Medium Discount", IF(D26&gt;40%, "High Discount")))</f>
        <v>High Discount</v>
      </c>
    </row>
    <row r="27" spans="1:14" x14ac:dyDescent="0.35">
      <c r="A27" s="7" t="s">
        <v>79</v>
      </c>
      <c r="B27" s="8">
        <v>230</v>
      </c>
      <c r="C27" s="8">
        <v>450</v>
      </c>
      <c r="D27" s="9">
        <v>0.49</v>
      </c>
      <c r="E27" s="8">
        <f>C27-B27</f>
        <v>220</v>
      </c>
      <c r="F27" s="7"/>
      <c r="G27" s="7"/>
      <c r="H27" t="str">
        <f>IF(G27&lt;3,"Poor", IF(AND(G27&gt;=3, G27&lt;=4), "Average", IF(G27&gt;4, "Excellent")))</f>
        <v>Poor</v>
      </c>
      <c r="I27" t="str">
        <f>IF(D27&lt;20%, "Low Discount", IF(AND(D27&gt;=20%, D27&lt;=40%), "Medium Discount", IF(D27&gt;40%, "High Discount")))</f>
        <v>High Discount</v>
      </c>
    </row>
    <row r="28" spans="1:14" x14ac:dyDescent="0.35">
      <c r="A28" s="7" t="s">
        <v>81</v>
      </c>
      <c r="B28" s="8">
        <v>979</v>
      </c>
      <c r="C28" s="8">
        <v>1920</v>
      </c>
      <c r="D28" s="9">
        <v>0.49</v>
      </c>
      <c r="E28" s="8">
        <f>C28-B28</f>
        <v>941</v>
      </c>
      <c r="F28" s="7">
        <v>-1</v>
      </c>
      <c r="G28" s="7">
        <v>5</v>
      </c>
      <c r="H28" t="str">
        <f>IF(G28&lt;3,"Poor", IF(AND(G28&gt;=3, G28&lt;=4), "Average", IF(G28&gt;4, "Excellent")))</f>
        <v>Excellent</v>
      </c>
      <c r="I28" t="str">
        <f>IF(D28&lt;20%, "Low Discount", IF(AND(D28&gt;=20%, D28&lt;=40%), "Medium Discount", IF(D28&gt;40%, "High Discount")))</f>
        <v>High Discount</v>
      </c>
    </row>
    <row r="29" spans="1:14" x14ac:dyDescent="0.35">
      <c r="A29" s="7" t="s">
        <v>84</v>
      </c>
      <c r="B29" s="8">
        <v>330</v>
      </c>
      <c r="C29" s="8">
        <v>647</v>
      </c>
      <c r="D29" s="9">
        <v>0.49</v>
      </c>
      <c r="E29" s="8">
        <f>C29-B29</f>
        <v>317</v>
      </c>
      <c r="F29" s="7">
        <v>-1</v>
      </c>
      <c r="G29" s="7">
        <v>4</v>
      </c>
      <c r="H29" t="str">
        <f>IF(G29&lt;3,"Poor", IF(AND(G29&gt;=3, G29&lt;=4), "Average", IF(G29&gt;4, "Excellent")))</f>
        <v>Average</v>
      </c>
      <c r="I29" t="str">
        <f>IF(D29&lt;20%, "Low Discount", IF(AND(D29&gt;=20%, D29&lt;=40%), "Medium Discount", IF(D29&gt;40%, "High Discount")))</f>
        <v>High Discount</v>
      </c>
    </row>
    <row r="30" spans="1:14" x14ac:dyDescent="0.35">
      <c r="A30" s="7" t="s">
        <v>51</v>
      </c>
      <c r="B30" s="8">
        <v>176</v>
      </c>
      <c r="C30" s="8">
        <v>345</v>
      </c>
      <c r="D30" s="9">
        <v>0.49</v>
      </c>
      <c r="E30" s="8">
        <f>C30-B30</f>
        <v>169</v>
      </c>
      <c r="F30" s="7"/>
      <c r="G30" s="7"/>
      <c r="H30" t="str">
        <f>IF(G30&lt;3,"Poor", IF(AND(G30&gt;=3, G30&lt;=4), "Average", IF(G30&gt;4, "Excellent")))</f>
        <v>Poor</v>
      </c>
      <c r="I30" t="str">
        <f>IF(D30&lt;20%, "Low Discount", IF(AND(D30&gt;=20%, D30&lt;=40%), "Medium Discount", IF(D30&gt;40%, "High Discount")))</f>
        <v>High Discount</v>
      </c>
    </row>
    <row r="31" spans="1:14" x14ac:dyDescent="0.35">
      <c r="A31" s="7" t="s">
        <v>86</v>
      </c>
      <c r="B31" s="8">
        <v>274</v>
      </c>
      <c r="C31" s="8">
        <v>537</v>
      </c>
      <c r="D31" s="9">
        <v>0.49</v>
      </c>
      <c r="E31" s="8">
        <f>C31-B31</f>
        <v>263</v>
      </c>
      <c r="F31" s="7"/>
      <c r="G31" s="7"/>
      <c r="H31" t="str">
        <f>IF(G31&lt;3,"Poor", IF(AND(G31&gt;=3, G31&lt;=4), "Average", IF(G31&gt;4, "Excellent")))</f>
        <v>Poor</v>
      </c>
      <c r="I31" t="str">
        <f>IF(D31&lt;20%, "Low Discount", IF(AND(D31&gt;=20%, D31&lt;=40%), "Medium Discount", IF(D31&gt;40%, "High Discount")))</f>
        <v>High Discount</v>
      </c>
    </row>
    <row r="32" spans="1:14" x14ac:dyDescent="0.35">
      <c r="A32" s="7" t="s">
        <v>59</v>
      </c>
      <c r="B32" s="8">
        <v>657</v>
      </c>
      <c r="C32" s="8">
        <v>1288</v>
      </c>
      <c r="D32" s="9">
        <v>0.49</v>
      </c>
      <c r="E32" s="8">
        <f>C32-B32</f>
        <v>631</v>
      </c>
      <c r="F32" s="7"/>
      <c r="G32" s="7"/>
      <c r="H32" t="str">
        <f>IF(G32&lt;3,"Poor", IF(AND(G32&gt;=3, G32&lt;=4), "Average", IF(G32&gt;4, "Excellent")))</f>
        <v>Poor</v>
      </c>
      <c r="I32" t="str">
        <f>IF(D32&lt;20%, "Low Discount", IF(AND(D32&gt;=20%, D32&lt;=40%), "Medium Discount", IF(D32&gt;40%, "High Discount")))</f>
        <v>High Discount</v>
      </c>
    </row>
    <row r="33" spans="1:9" x14ac:dyDescent="0.35">
      <c r="A33" s="7" t="s">
        <v>97</v>
      </c>
      <c r="B33" s="8">
        <v>248</v>
      </c>
      <c r="C33" s="8">
        <v>486</v>
      </c>
      <c r="D33" s="9">
        <v>0.49</v>
      </c>
      <c r="E33" s="8">
        <f>C33-B33</f>
        <v>238</v>
      </c>
      <c r="F33" s="7"/>
      <c r="G33" s="7"/>
      <c r="H33" t="str">
        <f>IF(G33&lt;3,"Poor", IF(AND(G33&gt;=3, G33&lt;=4), "Average", IF(G33&gt;4, "Excellent")))</f>
        <v>Poor</v>
      </c>
      <c r="I33" t="str">
        <f>IF(D33&lt;20%, "Low Discount", IF(AND(D33&gt;=20%, D33&lt;=40%), "Medium Discount", IF(D33&gt;40%, "High Discount")))</f>
        <v>High Discount</v>
      </c>
    </row>
    <row r="34" spans="1:9" x14ac:dyDescent="0.35">
      <c r="A34" s="7" t="s">
        <v>99</v>
      </c>
      <c r="B34" s="8">
        <v>525</v>
      </c>
      <c r="C34" s="8">
        <v>1029</v>
      </c>
      <c r="D34" s="9">
        <v>0.49</v>
      </c>
      <c r="E34" s="8">
        <f>C34-B34</f>
        <v>504</v>
      </c>
      <c r="F34" s="7"/>
      <c r="G34" s="7"/>
      <c r="H34" t="str">
        <f>IF(G34&lt;3,"Poor", IF(AND(G34&gt;=3, G34&lt;=4), "Average", IF(G34&gt;4, "Excellent")))</f>
        <v>Poor</v>
      </c>
      <c r="I34" t="str">
        <f>IF(D34&lt;20%, "Low Discount", IF(AND(D34&gt;=20%, D34&lt;=40%), "Medium Discount", IF(D34&gt;40%, "High Discount")))</f>
        <v>High Discount</v>
      </c>
    </row>
    <row r="35" spans="1:9" x14ac:dyDescent="0.35">
      <c r="A35" s="7" t="s">
        <v>35</v>
      </c>
      <c r="B35" s="8">
        <v>1820</v>
      </c>
      <c r="C35" s="8">
        <v>3490</v>
      </c>
      <c r="D35" s="9">
        <v>0.48</v>
      </c>
      <c r="E35" s="8">
        <f>C35-B35</f>
        <v>1670</v>
      </c>
      <c r="F35" s="7">
        <v>-9</v>
      </c>
      <c r="G35" s="7">
        <v>4.3</v>
      </c>
      <c r="H35" t="str">
        <f>IF(G35&lt;3,"Poor", IF(AND(G35&gt;=3, G35&lt;=4), "Average", IF(G35&gt;4, "Excellent")))</f>
        <v>Excellent</v>
      </c>
      <c r="I35" t="str">
        <f>IF(D35&lt;20%, "Low Discount", IF(AND(D35&gt;=20%, D35&lt;=40%), "Medium Discount", IF(D35&gt;40%, "High Discount")))</f>
        <v>High Discount</v>
      </c>
    </row>
    <row r="36" spans="1:9" x14ac:dyDescent="0.35">
      <c r="A36" s="7" t="s">
        <v>58</v>
      </c>
      <c r="B36" s="8">
        <v>699</v>
      </c>
      <c r="C36" s="8">
        <v>1343</v>
      </c>
      <c r="D36" s="9">
        <v>0.48</v>
      </c>
      <c r="E36" s="8">
        <f>C36-B36</f>
        <v>644</v>
      </c>
      <c r="F36" s="7"/>
      <c r="G36" s="7"/>
      <c r="H36" t="str">
        <f>IF(G36&lt;3,"Poor", IF(AND(G36&gt;=3, G36&lt;=4), "Average", IF(G36&gt;4, "Excellent")))</f>
        <v>Poor</v>
      </c>
      <c r="I36" t="str">
        <f>IF(D36&lt;20%, "Low Discount", IF(AND(D36&gt;=20%, D36&lt;=40%), "Medium Discount", IF(D36&gt;40%, "High Discount")))</f>
        <v>High Discount</v>
      </c>
    </row>
    <row r="37" spans="1:9" x14ac:dyDescent="0.35">
      <c r="A37" s="7" t="s">
        <v>91</v>
      </c>
      <c r="B37" s="8">
        <v>1300</v>
      </c>
      <c r="C37" s="8">
        <v>2500</v>
      </c>
      <c r="D37" s="9">
        <v>0.48</v>
      </c>
      <c r="E37" s="8">
        <f>C37-B37</f>
        <v>1200</v>
      </c>
      <c r="F37" s="7"/>
      <c r="G37" s="7"/>
      <c r="H37" t="str">
        <f>IF(G37&lt;3,"Poor", IF(AND(G37&gt;=3, G37&lt;=4), "Average", IF(G37&gt;4, "Excellent")))</f>
        <v>Poor</v>
      </c>
      <c r="I37" t="str">
        <f>IF(D37&lt;20%, "Low Discount", IF(AND(D37&gt;=20%, D37&lt;=40%), "Medium Discount", IF(D37&gt;40%, "High Discount")))</f>
        <v>High Discount</v>
      </c>
    </row>
    <row r="38" spans="1:9" x14ac:dyDescent="0.35">
      <c r="A38" s="7" t="s">
        <v>92</v>
      </c>
      <c r="B38" s="8">
        <v>105</v>
      </c>
      <c r="C38" s="8">
        <v>200</v>
      </c>
      <c r="D38" s="9">
        <v>0.48</v>
      </c>
      <c r="E38" s="8">
        <f>C38-B38</f>
        <v>95</v>
      </c>
      <c r="F38" s="7"/>
      <c r="G38" s="7"/>
      <c r="H38" t="str">
        <f>IF(G38&lt;3,"Poor", IF(AND(G38&gt;=3, G38&lt;=4), "Average", IF(G38&gt;4, "Excellent")))</f>
        <v>Poor</v>
      </c>
      <c r="I38" t="str">
        <f>IF(D38&lt;20%, "Low Discount", IF(AND(D38&gt;=20%, D38&lt;=40%), "Medium Discount", IF(D38&gt;40%, "High Discount")))</f>
        <v>High Discount</v>
      </c>
    </row>
    <row r="39" spans="1:9" x14ac:dyDescent="0.35">
      <c r="A39" s="7" t="s">
        <v>4</v>
      </c>
      <c r="B39" s="8">
        <v>527</v>
      </c>
      <c r="C39" s="8">
        <v>999</v>
      </c>
      <c r="D39" s="9">
        <v>0.47</v>
      </c>
      <c r="E39" s="8">
        <f>C39-B39</f>
        <v>472</v>
      </c>
      <c r="F39" s="7">
        <v>-14</v>
      </c>
      <c r="G39" s="7">
        <v>4.0999999999999996</v>
      </c>
      <c r="H39" t="str">
        <f>IF(G39&lt;3,"Poor", IF(AND(G39&gt;=3, G39&lt;=4), "Average", IF(G39&gt;4, "Excellent")))</f>
        <v>Excellent</v>
      </c>
      <c r="I39" t="str">
        <f>IF(D39&lt;20%, "Low Discount", IF(AND(D39&gt;=20%, D39&lt;=40%), "Medium Discount", IF(D39&gt;40%, "High Discount")))</f>
        <v>High Discount</v>
      </c>
    </row>
    <row r="40" spans="1:9" x14ac:dyDescent="0.35">
      <c r="A40" s="7" t="s">
        <v>15</v>
      </c>
      <c r="B40" s="8">
        <v>552</v>
      </c>
      <c r="C40" s="8">
        <v>1035</v>
      </c>
      <c r="D40" s="9">
        <v>0.47</v>
      </c>
      <c r="E40" s="8">
        <f>C40-B40</f>
        <v>483</v>
      </c>
      <c r="F40" s="7">
        <v>-12</v>
      </c>
      <c r="G40" s="7">
        <v>4.8</v>
      </c>
      <c r="H40" t="str">
        <f>IF(G40&lt;3,"Poor", IF(AND(G40&gt;=3, G40&lt;=4), "Average", IF(G40&gt;4, "Excellent")))</f>
        <v>Excellent</v>
      </c>
      <c r="I40" t="str">
        <f>IF(D40&lt;20%, "Low Discount", IF(AND(D40&gt;=20%, D40&lt;=40%), "Medium Discount", IF(D40&gt;40%, "High Discount")))</f>
        <v>High Discount</v>
      </c>
    </row>
    <row r="41" spans="1:9" x14ac:dyDescent="0.35">
      <c r="A41" s="7" t="s">
        <v>74</v>
      </c>
      <c r="B41" s="8">
        <v>968</v>
      </c>
      <c r="C41" s="8">
        <v>1814</v>
      </c>
      <c r="D41" s="9">
        <v>0.47</v>
      </c>
      <c r="E41" s="8">
        <f>C41-B41</f>
        <v>846</v>
      </c>
      <c r="F41" s="7">
        <v>-6</v>
      </c>
      <c r="G41" s="7">
        <v>2.2000000000000002</v>
      </c>
      <c r="H41" t="str">
        <f>IF(G41&lt;3,"Poor", IF(AND(G41&gt;=3, G41&lt;=4), "Average", IF(G41&gt;4, "Excellent")))</f>
        <v>Poor</v>
      </c>
      <c r="I41" t="str">
        <f>IF(D41&lt;20%, "Low Discount", IF(AND(D41&gt;=20%, D41&lt;=40%), "Medium Discount", IF(D41&gt;40%, "High Discount")))</f>
        <v>High Discount</v>
      </c>
    </row>
    <row r="42" spans="1:9" x14ac:dyDescent="0.35">
      <c r="A42" s="7" t="s">
        <v>75</v>
      </c>
      <c r="B42" s="8">
        <v>1570</v>
      </c>
      <c r="C42" s="8">
        <v>2988</v>
      </c>
      <c r="D42" s="9">
        <v>0.47</v>
      </c>
      <c r="E42" s="8">
        <f>C42-B42</f>
        <v>1418</v>
      </c>
      <c r="F42" s="7">
        <v>-7</v>
      </c>
      <c r="G42" s="7">
        <v>2.1</v>
      </c>
      <c r="H42" t="str">
        <f>IF(G42&lt;3,"Poor", IF(AND(G42&gt;=3, G42&lt;=4), "Average", IF(G42&gt;4, "Excellent")))</f>
        <v>Poor</v>
      </c>
      <c r="I42" t="str">
        <f>IF(D42&lt;20%, "Low Discount", IF(AND(D42&gt;=20%, D42&lt;=40%), "Medium Discount", IF(D42&gt;40%, "High Discount")))</f>
        <v>High Discount</v>
      </c>
    </row>
    <row r="43" spans="1:9" x14ac:dyDescent="0.35">
      <c r="A43" s="7" t="s">
        <v>76</v>
      </c>
      <c r="B43" s="8">
        <v>790</v>
      </c>
      <c r="C43" s="8">
        <v>1485</v>
      </c>
      <c r="D43" s="9">
        <v>0.47</v>
      </c>
      <c r="E43" s="8">
        <f>C43-B43</f>
        <v>695</v>
      </c>
      <c r="F43" s="7"/>
      <c r="G43" s="7"/>
      <c r="H43" t="str">
        <f>IF(G43&lt;3,"Poor", IF(AND(G43&gt;=3, G43&lt;=4), "Average", IF(G43&gt;4, "Excellent")))</f>
        <v>Poor</v>
      </c>
      <c r="I43" t="str">
        <f>IF(D43&lt;20%, "Low Discount", IF(AND(D43&gt;=20%, D43&lt;=40%), "Medium Discount", IF(D43&gt;40%, "High Discount")))</f>
        <v>High Discount</v>
      </c>
    </row>
    <row r="44" spans="1:9" x14ac:dyDescent="0.35">
      <c r="A44" s="7" t="s">
        <v>93</v>
      </c>
      <c r="B44" s="8">
        <v>899</v>
      </c>
      <c r="C44" s="8">
        <v>1699</v>
      </c>
      <c r="D44" s="9">
        <v>0.47</v>
      </c>
      <c r="E44" s="8">
        <f>C44-B44</f>
        <v>800</v>
      </c>
      <c r="F44" s="7"/>
      <c r="G44" s="7"/>
      <c r="H44" t="str">
        <f>IF(G44&lt;3,"Poor", IF(AND(G44&gt;=3, G44&lt;=4), "Average", IF(G44&gt;4, "Excellent")))</f>
        <v>Poor</v>
      </c>
      <c r="I44" t="str">
        <f>IF(D44&lt;20%, "Low Discount", IF(AND(D44&gt;=20%, D44&lt;=40%), "Medium Discount", IF(D44&gt;40%, "High Discount")))</f>
        <v>High Discount</v>
      </c>
    </row>
    <row r="45" spans="1:9" x14ac:dyDescent="0.35">
      <c r="A45" s="7" t="s">
        <v>111</v>
      </c>
      <c r="B45" s="8">
        <v>169</v>
      </c>
      <c r="C45" s="8">
        <v>320</v>
      </c>
      <c r="D45" s="9">
        <v>0.47</v>
      </c>
      <c r="E45" s="8">
        <f>C45-B45</f>
        <v>151</v>
      </c>
      <c r="F45" s="7"/>
      <c r="G45" s="7"/>
      <c r="H45" t="str">
        <f>IF(G45&lt;3,"Poor", IF(AND(G45&gt;=3, G45&lt;=4), "Average", IF(G45&gt;4, "Excellent")))</f>
        <v>Poor</v>
      </c>
      <c r="I45" t="str">
        <f>IF(D45&lt;20%, "Low Discount", IF(AND(D45&gt;=20%, D45&lt;=40%), "Medium Discount", IF(D45&gt;40%, "High Discount")))</f>
        <v>High Discount</v>
      </c>
    </row>
    <row r="46" spans="1:9" x14ac:dyDescent="0.35">
      <c r="A46" s="7" t="s">
        <v>19</v>
      </c>
      <c r="B46" s="8">
        <v>195</v>
      </c>
      <c r="C46" s="8">
        <v>360</v>
      </c>
      <c r="D46" s="9">
        <v>0.46</v>
      </c>
      <c r="E46" s="8">
        <f>C46-B46</f>
        <v>165</v>
      </c>
      <c r="F46" s="7">
        <v>-2</v>
      </c>
      <c r="G46" s="7">
        <v>5</v>
      </c>
      <c r="H46" t="str">
        <f>IF(G46&lt;3,"Poor", IF(AND(G46&gt;=3, G46&lt;=4), "Average", IF(G46&gt;4, "Excellent")))</f>
        <v>Excellent</v>
      </c>
      <c r="I46" t="str">
        <f>IF(D46&lt;20%, "Low Discount", IF(AND(D46&gt;=20%, D46&lt;=40%), "Medium Discount", IF(D46&gt;40%, "High Discount")))</f>
        <v>High Discount</v>
      </c>
    </row>
    <row r="47" spans="1:9" x14ac:dyDescent="0.35">
      <c r="A47" s="7" t="s">
        <v>32</v>
      </c>
      <c r="B47" s="8">
        <v>2200</v>
      </c>
      <c r="C47" s="8">
        <v>4080</v>
      </c>
      <c r="D47" s="9">
        <v>0.46</v>
      </c>
      <c r="E47" s="8">
        <f>C47-B47</f>
        <v>1880</v>
      </c>
      <c r="F47" s="7"/>
      <c r="G47" s="7"/>
      <c r="H47" t="str">
        <f>IF(G47&lt;3,"Poor", IF(AND(G47&gt;=3, G47&lt;=4), "Average", IF(G47&gt;4, "Excellent")))</f>
        <v>Poor</v>
      </c>
      <c r="I47" t="str">
        <f>IF(D47&lt;20%, "Low Discount", IF(AND(D47&gt;=20%, D47&lt;=40%), "Medium Discount", IF(D47&gt;40%, "High Discount")))</f>
        <v>High Discount</v>
      </c>
    </row>
    <row r="48" spans="1:9" x14ac:dyDescent="0.35">
      <c r="A48" s="7" t="s">
        <v>80</v>
      </c>
      <c r="B48" s="8">
        <v>1189</v>
      </c>
      <c r="C48" s="8">
        <v>2199</v>
      </c>
      <c r="D48" s="9">
        <v>0.46</v>
      </c>
      <c r="E48" s="8">
        <f>C48-B48</f>
        <v>1010</v>
      </c>
      <c r="F48" s="7">
        <v>-1</v>
      </c>
      <c r="G48" s="7">
        <v>3</v>
      </c>
      <c r="H48" t="str">
        <f>IF(G48&lt;3,"Poor", IF(AND(G48&gt;=3, G48&lt;=4), "Average", IF(G48&gt;4, "Excellent")))</f>
        <v>Average</v>
      </c>
      <c r="I48" t="str">
        <f>IF(D48&lt;20%, "Low Discount", IF(AND(D48&gt;=20%, D48&lt;=40%), "Medium Discount", IF(D48&gt;40%, "High Discount")))</f>
        <v>High Discount</v>
      </c>
    </row>
    <row r="49" spans="1:9" x14ac:dyDescent="0.35">
      <c r="A49" s="7" t="s">
        <v>12</v>
      </c>
      <c r="B49" s="8">
        <v>1600</v>
      </c>
      <c r="C49" s="8">
        <v>2929</v>
      </c>
      <c r="D49" s="9">
        <v>0.45</v>
      </c>
      <c r="E49" s="8">
        <f>C49-B49</f>
        <v>1329</v>
      </c>
      <c r="F49" s="7">
        <v>-5</v>
      </c>
      <c r="G49" s="7">
        <v>3.8</v>
      </c>
      <c r="H49" t="str">
        <f>IF(G49&lt;3,"Poor", IF(AND(G49&gt;=3, G49&lt;=4), "Average", IF(G49&gt;4, "Excellent")))</f>
        <v>Average</v>
      </c>
      <c r="I49" t="str">
        <f>IF(D49&lt;20%, "Low Discount", IF(AND(D49&gt;=20%, D49&lt;=40%), "Medium Discount", IF(D49&gt;40%, "High Discount")))</f>
        <v>High Discount</v>
      </c>
    </row>
    <row r="50" spans="1:9" x14ac:dyDescent="0.35">
      <c r="A50" s="7" t="s">
        <v>57</v>
      </c>
      <c r="B50" s="8">
        <v>499</v>
      </c>
      <c r="C50" s="8">
        <v>900</v>
      </c>
      <c r="D50" s="9">
        <v>0.45</v>
      </c>
      <c r="E50" s="8">
        <f>C50-B50</f>
        <v>401</v>
      </c>
      <c r="F50" s="7"/>
      <c r="G50" s="7"/>
      <c r="H50" t="str">
        <f>IF(G50&lt;3,"Poor", IF(AND(G50&gt;=3, G50&lt;=4), "Average", IF(G50&gt;4, "Excellent")))</f>
        <v>Poor</v>
      </c>
      <c r="I50" t="str">
        <f>IF(D50&lt;20%, "Low Discount", IF(AND(D50&gt;=20%, D50&lt;=40%), "Medium Discount", IF(D50&gt;40%, "High Discount")))</f>
        <v>High Discount</v>
      </c>
    </row>
    <row r="51" spans="1:9" x14ac:dyDescent="0.35">
      <c r="A51" s="7" t="s">
        <v>67</v>
      </c>
      <c r="B51" s="8">
        <v>990</v>
      </c>
      <c r="C51" s="8">
        <v>1814</v>
      </c>
      <c r="D51" s="9">
        <v>0.45</v>
      </c>
      <c r="E51" s="8">
        <f>C51-B51</f>
        <v>824</v>
      </c>
      <c r="F51" s="7">
        <v>-6</v>
      </c>
      <c r="G51" s="7">
        <v>2.2000000000000002</v>
      </c>
      <c r="H51" t="str">
        <f>IF(G51&lt;3,"Poor", IF(AND(G51&gt;=3, G51&lt;=4), "Average", IF(G51&gt;4, "Excellent")))</f>
        <v>Poor</v>
      </c>
      <c r="I51" t="str">
        <f>IF(D51&lt;20%, "Low Discount", IF(AND(D51&gt;=20%, D51&lt;=40%), "Medium Discount", IF(D51&gt;40%, "High Discount")))</f>
        <v>High Discount</v>
      </c>
    </row>
    <row r="52" spans="1:9" x14ac:dyDescent="0.35">
      <c r="A52" s="7" t="s">
        <v>70</v>
      </c>
      <c r="B52" s="8">
        <v>382</v>
      </c>
      <c r="C52" s="8">
        <v>700</v>
      </c>
      <c r="D52" s="9">
        <v>0.45</v>
      </c>
      <c r="E52" s="8">
        <f>C52-B52</f>
        <v>318</v>
      </c>
      <c r="F52" s="7">
        <v>-17</v>
      </c>
      <c r="G52" s="7">
        <v>2.6</v>
      </c>
      <c r="H52" t="str">
        <f>IF(G52&lt;3,"Poor", IF(AND(G52&gt;=3, G52&lt;=4), "Average", IF(G52&gt;4, "Excellent")))</f>
        <v>Poor</v>
      </c>
      <c r="I52" t="str">
        <f>IF(D52&lt;20%, "Low Discount", IF(AND(D52&gt;=20%, D52&lt;=40%), "Medium Discount", IF(D52&gt;40%, "High Discount")))</f>
        <v>High Discount</v>
      </c>
    </row>
    <row r="53" spans="1:9" x14ac:dyDescent="0.35">
      <c r="A53" s="7" t="s">
        <v>72</v>
      </c>
      <c r="B53" s="8">
        <v>345</v>
      </c>
      <c r="C53" s="8">
        <v>602</v>
      </c>
      <c r="D53" s="9">
        <v>0.43</v>
      </c>
      <c r="E53" s="8">
        <f>C53-B53</f>
        <v>257</v>
      </c>
      <c r="F53" s="7">
        <v>-6</v>
      </c>
      <c r="G53" s="7">
        <v>2.2999999999999998</v>
      </c>
      <c r="H53" t="str">
        <f>IF(G53&lt;3,"Poor", IF(AND(G53&gt;=3, G53&lt;=4), "Average", IF(G53&gt;4, "Excellent")))</f>
        <v>Poor</v>
      </c>
      <c r="I53" t="str">
        <f>IF(D53&lt;20%, "Low Discount", IF(AND(D53&gt;=20%, D53&lt;=40%), "Medium Discount", IF(D53&gt;40%, "High Discount")))</f>
        <v>High Discount</v>
      </c>
    </row>
    <row r="54" spans="1:9" x14ac:dyDescent="0.35">
      <c r="A54" s="7" t="s">
        <v>73</v>
      </c>
      <c r="B54" s="8">
        <v>509</v>
      </c>
      <c r="C54" s="8">
        <v>899</v>
      </c>
      <c r="D54" s="9">
        <v>0.43</v>
      </c>
      <c r="E54" s="8">
        <f>C54-B54</f>
        <v>390</v>
      </c>
      <c r="F54" s="7">
        <v>-5</v>
      </c>
      <c r="G54" s="7">
        <v>3</v>
      </c>
      <c r="H54" t="str">
        <f>IF(G54&lt;3,"Poor", IF(AND(G54&gt;=3, G54&lt;=4), "Average", IF(G54&gt;4, "Excellent")))</f>
        <v>Average</v>
      </c>
      <c r="I54" t="str">
        <f>IF(D54&lt;20%, "Low Discount", IF(AND(D54&gt;=20%, D54&lt;=40%), "Medium Discount", IF(D54&gt;40%, "High Discount")))</f>
        <v>High Discount</v>
      </c>
    </row>
    <row r="55" spans="1:9" x14ac:dyDescent="0.35">
      <c r="A55" s="7" t="s">
        <v>77</v>
      </c>
      <c r="B55" s="8">
        <v>690</v>
      </c>
      <c r="C55" s="8">
        <v>1200</v>
      </c>
      <c r="D55" s="9">
        <v>0.43</v>
      </c>
      <c r="E55" s="8">
        <f>C55-B55</f>
        <v>510</v>
      </c>
      <c r="F55" s="7"/>
      <c r="G55" s="7"/>
      <c r="H55" t="str">
        <f>IF(G55&lt;3,"Poor", IF(AND(G55&gt;=3, G55&lt;=4), "Average", IF(G55&gt;4, "Excellent")))</f>
        <v>Poor</v>
      </c>
      <c r="I55" t="str">
        <f>IF(D55&lt;20%, "Low Discount", IF(AND(D55&gt;=20%, D55&lt;=40%), "Medium Discount", IF(D55&gt;40%, "High Discount")))</f>
        <v>High Discount</v>
      </c>
    </row>
    <row r="56" spans="1:9" x14ac:dyDescent="0.35">
      <c r="A56" s="7" t="s">
        <v>89</v>
      </c>
      <c r="B56" s="8">
        <v>630</v>
      </c>
      <c r="C56" s="8">
        <v>1100</v>
      </c>
      <c r="D56" s="9">
        <v>0.43</v>
      </c>
      <c r="E56" s="8">
        <f>C56-B56</f>
        <v>470</v>
      </c>
      <c r="F56" s="7"/>
      <c r="G56" s="7"/>
      <c r="H56" t="str">
        <f>IF(G56&lt;3,"Poor", IF(AND(G56&gt;=3, G56&lt;=4), "Average", IF(G56&gt;4, "Excellent")))</f>
        <v>Poor</v>
      </c>
      <c r="I56" t="str">
        <f>IF(D56&lt;20%, "Low Discount", IF(AND(D56&gt;=20%, D56&lt;=40%), "Medium Discount", IF(D56&gt;40%, "High Discount")))</f>
        <v>High Discount</v>
      </c>
    </row>
    <row r="57" spans="1:9" x14ac:dyDescent="0.35">
      <c r="A57" s="7" t="s">
        <v>16</v>
      </c>
      <c r="B57" s="8">
        <v>501</v>
      </c>
      <c r="C57" s="8">
        <v>860</v>
      </c>
      <c r="D57" s="9">
        <v>0.42</v>
      </c>
      <c r="E57" s="8">
        <f>C57-B57</f>
        <v>359</v>
      </c>
      <c r="F57" s="7">
        <v>-6</v>
      </c>
      <c r="G57" s="7">
        <v>4.5</v>
      </c>
      <c r="H57" t="str">
        <f>IF(G57&lt;3,"Poor", IF(AND(G57&gt;=3, G57&lt;=4), "Average", IF(G57&gt;4, "Excellent")))</f>
        <v>Excellent</v>
      </c>
      <c r="I57" t="str">
        <f>IF(D57&lt;20%, "Low Discount", IF(AND(D57&gt;=20%, D57&lt;=40%), "Medium Discount", IF(D57&gt;40%, "High Discount")))</f>
        <v>High Discount</v>
      </c>
    </row>
    <row r="58" spans="1:9" x14ac:dyDescent="0.35">
      <c r="A58" s="7" t="s">
        <v>24</v>
      </c>
      <c r="B58" s="8">
        <v>1860</v>
      </c>
      <c r="C58" s="8">
        <v>3220</v>
      </c>
      <c r="D58" s="9">
        <v>0.42</v>
      </c>
      <c r="E58" s="8">
        <f>C58-B58</f>
        <v>1360</v>
      </c>
      <c r="F58" s="7"/>
      <c r="G58" s="7"/>
      <c r="H58" t="str">
        <f>IF(G58&lt;3,"Poor", IF(AND(G58&gt;=3, G58&lt;=4), "Average", IF(G58&gt;4, "Excellent")))</f>
        <v>Poor</v>
      </c>
      <c r="I58" t="str">
        <f>IF(D58&lt;20%, "Low Discount", IF(AND(D58&gt;=20%, D58&lt;=40%), "Medium Discount", IF(D58&gt;40%, "High Discount")))</f>
        <v>High Discount</v>
      </c>
    </row>
    <row r="59" spans="1:9" x14ac:dyDescent="0.35">
      <c r="A59" s="7" t="s">
        <v>45</v>
      </c>
      <c r="B59" s="8">
        <v>610</v>
      </c>
      <c r="C59" s="8">
        <v>1060</v>
      </c>
      <c r="D59" s="9">
        <v>0.42</v>
      </c>
      <c r="E59" s="8">
        <f>C59-B59</f>
        <v>450</v>
      </c>
      <c r="F59" s="7"/>
      <c r="G59" s="7"/>
      <c r="H59" t="str">
        <f>IF(G59&lt;3,"Poor", IF(AND(G59&gt;=3, G59&lt;=4), "Average", IF(G59&gt;4, "Excellent")))</f>
        <v>Poor</v>
      </c>
      <c r="I59" t="str">
        <f>IF(D59&lt;20%, "Low Discount", IF(AND(D59&gt;=20%, D59&lt;=40%), "Medium Discount", IF(D59&gt;40%, "High Discount")))</f>
        <v>High Discount</v>
      </c>
    </row>
    <row r="60" spans="1:9" x14ac:dyDescent="0.35">
      <c r="A60" s="7" t="s">
        <v>100</v>
      </c>
      <c r="B60" s="8">
        <v>1080</v>
      </c>
      <c r="C60" s="8">
        <v>1874</v>
      </c>
      <c r="D60" s="9">
        <v>0.42</v>
      </c>
      <c r="E60" s="8">
        <f>C60-B60</f>
        <v>794</v>
      </c>
      <c r="F60" s="7"/>
      <c r="G60" s="7"/>
      <c r="H60" t="str">
        <f>IF(G60&lt;3,"Poor", IF(AND(G60&gt;=3, G60&lt;=4), "Average", IF(G60&gt;4, "Excellent")))</f>
        <v>Poor</v>
      </c>
      <c r="I60" t="str">
        <f>IF(D60&lt;20%, "Low Discount", IF(AND(D60&gt;=20%, D60&lt;=40%), "Medium Discount", IF(D60&gt;40%, "High Discount")))</f>
        <v>High Discount</v>
      </c>
    </row>
    <row r="61" spans="1:9" x14ac:dyDescent="0.35">
      <c r="A61" s="7" t="s">
        <v>40</v>
      </c>
      <c r="B61" s="8">
        <v>389</v>
      </c>
      <c r="C61" s="8">
        <v>656</v>
      </c>
      <c r="D61" s="9">
        <v>0.41</v>
      </c>
      <c r="E61" s="8">
        <f>C61-B61</f>
        <v>267</v>
      </c>
      <c r="F61" s="7">
        <v>-36</v>
      </c>
      <c r="G61" s="7">
        <v>4.3</v>
      </c>
      <c r="H61" t="str">
        <f>IF(G61&lt;3,"Poor", IF(AND(G61&gt;=3, G61&lt;=4), "Average", IF(G61&gt;4, "Excellent")))</f>
        <v>Excellent</v>
      </c>
      <c r="I61" t="str">
        <f>IF(D61&lt;20%, "Low Discount", IF(AND(D61&gt;=20%, D61&lt;=40%), "Medium Discount", IF(D61&gt;40%, "High Discount")))</f>
        <v>High Discount</v>
      </c>
    </row>
    <row r="62" spans="1:9" x14ac:dyDescent="0.35">
      <c r="A62" s="7" t="s">
        <v>56</v>
      </c>
      <c r="B62" s="8">
        <v>799</v>
      </c>
      <c r="C62" s="8">
        <v>1343</v>
      </c>
      <c r="D62" s="9">
        <v>0.41</v>
      </c>
      <c r="E62" s="8">
        <f>C62-B62</f>
        <v>544</v>
      </c>
      <c r="F62" s="7"/>
      <c r="G62" s="7"/>
      <c r="H62" t="str">
        <f>IF(G62&lt;3,"Poor", IF(AND(G62&gt;=3, G62&lt;=4), "Average", IF(G62&gt;4, "Excellent")))</f>
        <v>Poor</v>
      </c>
      <c r="I62" t="str">
        <f>IF(D62&lt;20%, "Low Discount", IF(AND(D62&gt;=20%, D62&lt;=40%), "Medium Discount", IF(D62&gt;40%, "High Discount")))</f>
        <v>High Discount</v>
      </c>
    </row>
    <row r="63" spans="1:9" x14ac:dyDescent="0.35">
      <c r="A63" s="7" t="s">
        <v>102</v>
      </c>
      <c r="B63" s="8">
        <v>1420</v>
      </c>
      <c r="C63" s="8">
        <v>2420</v>
      </c>
      <c r="D63" s="9">
        <v>0.41</v>
      </c>
      <c r="E63" s="8">
        <f>C63-B63</f>
        <v>1000</v>
      </c>
      <c r="F63" s="7"/>
      <c r="G63" s="7"/>
      <c r="H63" t="str">
        <f>IF(G63&lt;3,"Poor", IF(AND(G63&gt;=3, G63&lt;=4), "Average", IF(G63&gt;4, "Excellent")))</f>
        <v>Poor</v>
      </c>
      <c r="I63" t="str">
        <f>IF(D63&lt;20%, "Low Discount", IF(AND(D63&gt;=20%, D63&lt;=40%), "Medium Discount", IF(D63&gt;40%, "High Discount")))</f>
        <v>High Discount</v>
      </c>
    </row>
    <row r="64" spans="1:9" x14ac:dyDescent="0.35">
      <c r="A64" s="7" t="s">
        <v>38</v>
      </c>
      <c r="B64" s="8">
        <v>1620</v>
      </c>
      <c r="C64" s="8">
        <v>2690</v>
      </c>
      <c r="D64" s="9">
        <v>0.4</v>
      </c>
      <c r="E64" s="8">
        <f>C64-B64</f>
        <v>1070</v>
      </c>
      <c r="F64" s="7">
        <v>-1</v>
      </c>
      <c r="G64" s="7">
        <v>5</v>
      </c>
      <c r="H64" t="str">
        <f>IF(G64&lt;3,"Poor", IF(AND(G64&gt;=3, G64&lt;=4), "Average", IF(G64&gt;4, "Excellent")))</f>
        <v>Excellent</v>
      </c>
      <c r="I64" t="str">
        <f>IF(D64&lt;20%, "Low Discount", IF(AND(D64&gt;=20%, D64&lt;=40%), "Medium Discount", IF(D64&gt;40%, "High Discount")))</f>
        <v>Medium Discount</v>
      </c>
    </row>
    <row r="65" spans="1:9" x14ac:dyDescent="0.35">
      <c r="A65" s="7" t="s">
        <v>69</v>
      </c>
      <c r="B65" s="8">
        <v>3750</v>
      </c>
      <c r="C65" s="8">
        <v>6143</v>
      </c>
      <c r="D65" s="9">
        <v>0.39</v>
      </c>
      <c r="E65" s="8">
        <f>C65-B65</f>
        <v>2393</v>
      </c>
      <c r="F65" s="7">
        <v>-5</v>
      </c>
      <c r="G65" s="7">
        <v>3</v>
      </c>
      <c r="H65" t="str">
        <f>IF(G65&lt;3,"Poor", IF(AND(G65&gt;=3, G65&lt;=4), "Average", IF(G65&gt;4, "Excellent")))</f>
        <v>Average</v>
      </c>
      <c r="I65" t="str">
        <f>IF(D65&lt;20%, "Low Discount", IF(AND(D65&gt;=20%, D65&lt;=40%), "Medium Discount", IF(D65&gt;40%, "High Discount")))</f>
        <v>Medium Discount</v>
      </c>
    </row>
    <row r="66" spans="1:9" x14ac:dyDescent="0.35">
      <c r="A66" s="7" t="s">
        <v>3</v>
      </c>
      <c r="B66" s="8">
        <v>950</v>
      </c>
      <c r="C66" s="8">
        <v>1525</v>
      </c>
      <c r="D66" s="9">
        <v>0.38</v>
      </c>
      <c r="E66" s="8">
        <f>C66-B66</f>
        <v>575</v>
      </c>
      <c r="F66" s="7">
        <v>-2</v>
      </c>
      <c r="G66" s="7">
        <v>4.5</v>
      </c>
      <c r="H66" t="str">
        <f>IF(G66&lt;3,"Poor", IF(AND(G66&gt;=3, G66&lt;=4), "Average", IF(G66&gt;4, "Excellent")))</f>
        <v>Excellent</v>
      </c>
      <c r="I66" t="str">
        <f>IF(D66&lt;20%, "Low Discount", IF(AND(D66&gt;=20%, D66&lt;=40%), "Medium Discount", IF(D66&gt;40%, "High Discount")))</f>
        <v>Medium Discount</v>
      </c>
    </row>
    <row r="67" spans="1:9" x14ac:dyDescent="0.35">
      <c r="A67" s="7" t="s">
        <v>41</v>
      </c>
      <c r="B67" s="8" t="s">
        <v>115</v>
      </c>
      <c r="C67" s="8" t="s">
        <v>116</v>
      </c>
      <c r="D67" s="9">
        <v>0.38</v>
      </c>
      <c r="E67" s="8" t="e">
        <f>C67-B67</f>
        <v>#VALUE!</v>
      </c>
      <c r="F67" s="7">
        <v>-2</v>
      </c>
      <c r="G67" s="7">
        <v>4.5</v>
      </c>
      <c r="H67" t="str">
        <f>IF(G67&lt;3,"Poor", IF(AND(G67&gt;=3, G67&lt;=4), "Average", IF(G67&gt;4, "Excellent")))</f>
        <v>Excellent</v>
      </c>
      <c r="I67" t="str">
        <f>IF(D67&lt;20%, "Low Discount", IF(AND(D67&gt;=20%, D67&lt;=40%), "Medium Discount", IF(D67&gt;40%, "High Discount")))</f>
        <v>Medium Discount</v>
      </c>
    </row>
    <row r="68" spans="1:9" x14ac:dyDescent="0.35">
      <c r="A68" s="7" t="s">
        <v>42</v>
      </c>
      <c r="B68" s="8">
        <v>2750</v>
      </c>
      <c r="C68" s="8">
        <v>4471</v>
      </c>
      <c r="D68" s="9">
        <v>0.38</v>
      </c>
      <c r="E68" s="8">
        <f>C68-B68</f>
        <v>1721</v>
      </c>
      <c r="F68" s="7"/>
      <c r="G68" s="7"/>
      <c r="H68" t="str">
        <f>IF(G68&lt;3,"Poor", IF(AND(G68&gt;=3, G68&lt;=4), "Average", IF(G68&gt;4, "Excellent")))</f>
        <v>Poor</v>
      </c>
      <c r="I68" t="str">
        <f>IF(D68&lt;20%, "Low Discount", IF(AND(D68&gt;=20%, D68&lt;=40%), "Medium Discount", IF(D68&gt;40%, "High Discount")))</f>
        <v>Medium Discount</v>
      </c>
    </row>
    <row r="69" spans="1:9" x14ac:dyDescent="0.35">
      <c r="A69" s="7" t="s">
        <v>50</v>
      </c>
      <c r="B69" s="8">
        <v>1200</v>
      </c>
      <c r="C69" s="8">
        <v>1950</v>
      </c>
      <c r="D69" s="9">
        <v>0.38</v>
      </c>
      <c r="E69" s="8">
        <f>C69-B69</f>
        <v>750</v>
      </c>
      <c r="F69" s="7"/>
      <c r="G69" s="7"/>
      <c r="H69" t="str">
        <f>IF(G69&lt;3,"Poor", IF(AND(G69&gt;=3, G69&lt;=4), "Average", IF(G69&gt;4, "Excellent")))</f>
        <v>Poor</v>
      </c>
      <c r="I69" t="str">
        <f>IF(D69&lt;20%, "Low Discount", IF(AND(D69&gt;=20%, D69&lt;=40%), "Medium Discount", IF(D69&gt;40%, "High Discount")))</f>
        <v>Medium Discount</v>
      </c>
    </row>
    <row r="70" spans="1:9" x14ac:dyDescent="0.35">
      <c r="A70" s="7" t="s">
        <v>6</v>
      </c>
      <c r="B70" s="8">
        <v>1580</v>
      </c>
      <c r="C70" s="8">
        <v>2499</v>
      </c>
      <c r="D70" s="9">
        <v>0.37</v>
      </c>
      <c r="E70" s="8">
        <f>C70-B70</f>
        <v>919</v>
      </c>
      <c r="F70" s="7">
        <v>-7</v>
      </c>
      <c r="G70" s="7">
        <v>4.7</v>
      </c>
      <c r="H70" t="str">
        <f>IF(G70&lt;3,"Poor", IF(AND(G70&gt;=3, G70&lt;=4), "Average", IF(G70&gt;4, "Excellent")))</f>
        <v>Excellent</v>
      </c>
      <c r="I70" t="str">
        <f>IF(D70&lt;20%, "Low Discount", IF(AND(D70&gt;=20%, D70&lt;=40%), "Medium Discount", IF(D70&gt;40%, "High Discount")))</f>
        <v>Medium Discount</v>
      </c>
    </row>
    <row r="71" spans="1:9" x14ac:dyDescent="0.35">
      <c r="A71" s="7" t="s">
        <v>10</v>
      </c>
      <c r="B71" s="8">
        <v>988</v>
      </c>
      <c r="C71" s="8">
        <v>1580</v>
      </c>
      <c r="D71" s="9">
        <v>0.37</v>
      </c>
      <c r="E71" s="8">
        <f>C71-B71</f>
        <v>592</v>
      </c>
      <c r="F71" s="7">
        <v>-2</v>
      </c>
      <c r="G71" s="7">
        <v>4</v>
      </c>
      <c r="H71" t="str">
        <f>IF(G71&lt;3,"Poor", IF(AND(G71&gt;=3, G71&lt;=4), "Average", IF(G71&gt;4, "Excellent")))</f>
        <v>Average</v>
      </c>
      <c r="I71" t="str">
        <f>IF(D71&lt;20%, "Low Discount", IF(AND(D71&gt;=20%, D71&lt;=40%), "Medium Discount", IF(D71&gt;40%, "High Discount")))</f>
        <v>Medium Discount</v>
      </c>
    </row>
    <row r="72" spans="1:9" x14ac:dyDescent="0.35">
      <c r="A72" s="7" t="s">
        <v>82</v>
      </c>
      <c r="B72" s="8">
        <v>1460</v>
      </c>
      <c r="C72" s="8">
        <v>2290</v>
      </c>
      <c r="D72" s="9">
        <v>0.36</v>
      </c>
      <c r="E72" s="8">
        <f>C72-B72</f>
        <v>830</v>
      </c>
      <c r="F72" s="7"/>
      <c r="G72" s="7"/>
      <c r="H72" t="str">
        <f>IF(G72&lt;3,"Poor", IF(AND(G72&gt;=3, G72&lt;=4), "Average", IF(G72&gt;4, "Excellent")))</f>
        <v>Poor</v>
      </c>
      <c r="I72" t="str">
        <f>IF(D72&lt;20%, "Low Discount", IF(AND(D72&gt;=20%, D72&lt;=40%), "Medium Discount", IF(D72&gt;40%, "High Discount")))</f>
        <v>Medium Discount</v>
      </c>
    </row>
    <row r="73" spans="1:9" x14ac:dyDescent="0.35">
      <c r="A73" s="7" t="s">
        <v>25</v>
      </c>
      <c r="B73" s="8">
        <v>880</v>
      </c>
      <c r="C73" s="8">
        <v>1350</v>
      </c>
      <c r="D73" s="9">
        <v>0.35</v>
      </c>
      <c r="E73" s="8">
        <f>C73-B73</f>
        <v>470</v>
      </c>
      <c r="F73" s="7">
        <v>-6</v>
      </c>
      <c r="G73" s="7">
        <v>4</v>
      </c>
      <c r="H73" t="str">
        <f>IF(G73&lt;3,"Poor", IF(AND(G73&gt;=3, G73&lt;=4), "Average", IF(G73&gt;4, "Excellent")))</f>
        <v>Average</v>
      </c>
      <c r="I73" t="str">
        <f>IF(D73&lt;20%, "Low Discount", IF(AND(D73&gt;=20%, D73&lt;=40%), "Medium Discount", IF(D73&gt;40%, "High Discount")))</f>
        <v>Medium Discount</v>
      </c>
    </row>
    <row r="74" spans="1:9" x14ac:dyDescent="0.35">
      <c r="A74" s="7" t="s">
        <v>28</v>
      </c>
      <c r="B74" s="8">
        <v>420</v>
      </c>
      <c r="C74" s="8">
        <v>647</v>
      </c>
      <c r="D74" s="9">
        <v>0.35</v>
      </c>
      <c r="E74" s="8">
        <f>C74-B74</f>
        <v>227</v>
      </c>
      <c r="F74" s="7">
        <v>-49</v>
      </c>
      <c r="G74" s="7">
        <v>4.5999999999999996</v>
      </c>
      <c r="H74" t="str">
        <f>IF(G74&lt;3,"Poor", IF(AND(G74&gt;=3, G74&lt;=4), "Average", IF(G74&gt;4, "Excellent")))</f>
        <v>Excellent</v>
      </c>
      <c r="I74" t="str">
        <f>IF(D74&lt;20%, "Low Discount", IF(AND(D74&gt;=20%, D74&lt;=40%), "Medium Discount", IF(D74&gt;40%, "High Discount")))</f>
        <v>Medium Discount</v>
      </c>
    </row>
    <row r="75" spans="1:9" x14ac:dyDescent="0.35">
      <c r="A75" s="7" t="s">
        <v>14</v>
      </c>
      <c r="B75" s="8">
        <v>990</v>
      </c>
      <c r="C75" s="8">
        <v>1500</v>
      </c>
      <c r="D75" s="9">
        <v>0.34</v>
      </c>
      <c r="E75" s="8">
        <f>C75-B75</f>
        <v>510</v>
      </c>
      <c r="F75" s="7">
        <v>-39</v>
      </c>
      <c r="G75" s="7">
        <v>4.7</v>
      </c>
      <c r="H75" t="str">
        <f>IF(G75&lt;3,"Poor", IF(AND(G75&gt;=3, G75&lt;=4), "Average", IF(G75&gt;4, "Excellent")))</f>
        <v>Excellent</v>
      </c>
      <c r="I75" t="str">
        <f>IF(D75&lt;20%, "Low Discount", IF(AND(D75&gt;=20%, D75&lt;=40%), "Medium Discount", IF(D75&gt;40%, "High Discount")))</f>
        <v>Medium Discount</v>
      </c>
    </row>
    <row r="76" spans="1:9" x14ac:dyDescent="0.35">
      <c r="A76" s="7" t="s">
        <v>34</v>
      </c>
      <c r="B76" s="8">
        <v>980</v>
      </c>
      <c r="C76" s="8">
        <v>1490</v>
      </c>
      <c r="D76" s="9">
        <v>0.34</v>
      </c>
      <c r="E76" s="8">
        <f>C76-B76</f>
        <v>510</v>
      </c>
      <c r="F76" s="7">
        <v>-12</v>
      </c>
      <c r="G76" s="7">
        <v>4.7</v>
      </c>
      <c r="H76" t="str">
        <f>IF(G76&lt;3,"Poor", IF(AND(G76&gt;=3, G76&lt;=4), "Average", IF(G76&gt;4, "Excellent")))</f>
        <v>Excellent</v>
      </c>
      <c r="I76" t="str">
        <f>IF(D76&lt;20%, "Low Discount", IF(AND(D76&gt;=20%, D76&lt;=40%), "Medium Discount", IF(D76&gt;40%, "High Discount")))</f>
        <v>Medium Discount</v>
      </c>
    </row>
    <row r="77" spans="1:9" x14ac:dyDescent="0.35">
      <c r="A77" s="7" t="s">
        <v>105</v>
      </c>
      <c r="B77" s="8">
        <v>1150</v>
      </c>
      <c r="C77" s="8">
        <v>1737</v>
      </c>
      <c r="D77" s="9">
        <v>0.34</v>
      </c>
      <c r="E77" s="8">
        <f>C77-B77</f>
        <v>587</v>
      </c>
      <c r="F77" s="7"/>
      <c r="G77" s="7"/>
      <c r="H77" t="str">
        <f>IF(G77&lt;3,"Poor", IF(AND(G77&gt;=3, G77&lt;=4), "Average", IF(G77&gt;4, "Excellent")))</f>
        <v>Poor</v>
      </c>
      <c r="I77" t="str">
        <f>IF(D77&lt;20%, "Low Discount", IF(AND(D77&gt;=20%, D77&lt;=40%), "Medium Discount", IF(D77&gt;40%, "High Discount")))</f>
        <v>Medium Discount</v>
      </c>
    </row>
    <row r="78" spans="1:9" x14ac:dyDescent="0.35">
      <c r="A78" s="7" t="s">
        <v>106</v>
      </c>
      <c r="B78" s="8">
        <v>1190</v>
      </c>
      <c r="C78" s="8">
        <v>1810</v>
      </c>
      <c r="D78" s="9">
        <v>0.34</v>
      </c>
      <c r="E78" s="8">
        <f>C78-B78</f>
        <v>620</v>
      </c>
      <c r="F78" s="7"/>
      <c r="G78" s="7"/>
      <c r="H78" t="str">
        <f>IF(G78&lt;3,"Poor", IF(AND(G78&gt;=3, G78&lt;=4), "Average", IF(G78&gt;4, "Excellent")))</f>
        <v>Poor</v>
      </c>
      <c r="I78" t="str">
        <f>IF(D78&lt;20%, "Low Discount", IF(AND(D78&gt;=20%, D78&lt;=40%), "Medium Discount", IF(D78&gt;40%, "High Discount")))</f>
        <v>Medium Discount</v>
      </c>
    </row>
    <row r="79" spans="1:9" x14ac:dyDescent="0.35">
      <c r="A79" s="7" t="s">
        <v>17</v>
      </c>
      <c r="B79" s="8">
        <v>1680</v>
      </c>
      <c r="C79" s="8">
        <v>2499</v>
      </c>
      <c r="D79" s="9">
        <v>0.33</v>
      </c>
      <c r="E79" s="8">
        <f>C79-B79</f>
        <v>819</v>
      </c>
      <c r="F79" s="7">
        <v>-9</v>
      </c>
      <c r="G79" s="7">
        <v>4.2</v>
      </c>
      <c r="H79" t="str">
        <f>IF(G79&lt;3,"Poor", IF(AND(G79&gt;=3, G79&lt;=4), "Average", IF(G79&gt;4, "Excellent")))</f>
        <v>Excellent</v>
      </c>
      <c r="I79" t="str">
        <f>IF(D79&lt;20%, "Low Discount", IF(AND(D79&gt;=20%, D79&lt;=40%), "Medium Discount", IF(D79&gt;40%, "High Discount")))</f>
        <v>Medium Discount</v>
      </c>
    </row>
    <row r="80" spans="1:9" x14ac:dyDescent="0.35">
      <c r="A80" s="7" t="s">
        <v>48</v>
      </c>
      <c r="B80" s="8">
        <v>1190</v>
      </c>
      <c r="C80" s="8">
        <v>1785</v>
      </c>
      <c r="D80" s="9">
        <v>0.33</v>
      </c>
      <c r="E80" s="8">
        <f>C80-B80</f>
        <v>595</v>
      </c>
      <c r="F80" s="7"/>
      <c r="G80" s="7"/>
      <c r="H80" t="str">
        <f>IF(G80&lt;3,"Poor", IF(AND(G80&gt;=3, G80&lt;=4), "Average", IF(G80&gt;4, "Excellent")))</f>
        <v>Poor</v>
      </c>
      <c r="I80" t="str">
        <f>IF(D80&lt;20%, "Low Discount", IF(AND(D80&gt;=20%, D80&lt;=40%), "Medium Discount", IF(D80&gt;40%, "High Discount")))</f>
        <v>Medium Discount</v>
      </c>
    </row>
    <row r="81" spans="1:9" x14ac:dyDescent="0.35">
      <c r="A81" s="7" t="s">
        <v>30</v>
      </c>
      <c r="B81" s="8">
        <v>1350</v>
      </c>
      <c r="C81" s="8">
        <v>1990</v>
      </c>
      <c r="D81" s="9">
        <v>0.32</v>
      </c>
      <c r="E81" s="8">
        <f>C81-B81</f>
        <v>640</v>
      </c>
      <c r="F81" s="7">
        <v>-13</v>
      </c>
      <c r="G81" s="7">
        <v>3.8</v>
      </c>
      <c r="H81" t="str">
        <f>IF(G81&lt;3,"Poor", IF(AND(G81&gt;=3, G81&lt;=4), "Average", IF(G81&gt;4, "Excellent")))</f>
        <v>Average</v>
      </c>
      <c r="I81" t="str">
        <f>IF(D81&lt;20%, "Low Discount", IF(AND(D81&gt;=20%, D81&lt;=40%), "Medium Discount", IF(D81&gt;40%, "High Discount")))</f>
        <v>Medium Discount</v>
      </c>
    </row>
    <row r="82" spans="1:9" x14ac:dyDescent="0.35">
      <c r="A82" s="7" t="s">
        <v>31</v>
      </c>
      <c r="B82" s="8">
        <v>1758</v>
      </c>
      <c r="C82" s="8">
        <v>2499</v>
      </c>
      <c r="D82" s="9">
        <v>0.3</v>
      </c>
      <c r="E82" s="8">
        <f>C82-B82</f>
        <v>741</v>
      </c>
      <c r="F82" s="7">
        <v>-20</v>
      </c>
      <c r="G82" s="7">
        <v>4.0999999999999996</v>
      </c>
      <c r="H82" t="str">
        <f>IF(G82&lt;3,"Poor", IF(AND(G82&gt;=3, G82&lt;=4), "Average", IF(G82&gt;4, "Excellent")))</f>
        <v>Excellent</v>
      </c>
      <c r="I82" t="str">
        <f>IF(D82&lt;20%, "Low Discount", IF(AND(D82&gt;=20%, D82&lt;=40%), "Medium Discount", IF(D82&gt;40%, "High Discount")))</f>
        <v>Medium Discount</v>
      </c>
    </row>
    <row r="83" spans="1:9" x14ac:dyDescent="0.35">
      <c r="A83" s="7" t="s">
        <v>71</v>
      </c>
      <c r="B83" s="8">
        <v>2300</v>
      </c>
      <c r="C83" s="8">
        <v>3240</v>
      </c>
      <c r="D83" s="9">
        <v>0.28999999999999998</v>
      </c>
      <c r="E83" s="8">
        <f>C83-B83</f>
        <v>940</v>
      </c>
      <c r="F83" s="7">
        <v>-5</v>
      </c>
      <c r="G83" s="7">
        <v>3</v>
      </c>
      <c r="H83" t="str">
        <f>IF(G83&lt;3,"Poor", IF(AND(G83&gt;=3, G83&lt;=4), "Average", IF(G83&gt;4, "Excellent")))</f>
        <v>Average</v>
      </c>
      <c r="I83" t="str">
        <f>IF(D83&lt;20%, "Low Discount", IF(AND(D83&gt;=20%, D83&lt;=40%), "Medium Discount", IF(D83&gt;40%, "High Discount")))</f>
        <v>Medium Discount</v>
      </c>
    </row>
    <row r="84" spans="1:9" x14ac:dyDescent="0.35">
      <c r="A84" s="7" t="s">
        <v>36</v>
      </c>
      <c r="B84" s="8">
        <v>1940</v>
      </c>
      <c r="C84" s="8">
        <v>2650</v>
      </c>
      <c r="D84" s="9">
        <v>0.27</v>
      </c>
      <c r="E84" s="8">
        <f>C84-B84</f>
        <v>710</v>
      </c>
      <c r="F84" s="7">
        <v>-20</v>
      </c>
      <c r="G84" s="7">
        <v>4.7</v>
      </c>
      <c r="H84" t="str">
        <f>IF(G84&lt;3,"Poor", IF(AND(G84&gt;=3, G84&lt;=4), "Average", IF(G84&gt;4, "Excellent")))</f>
        <v>Excellent</v>
      </c>
      <c r="I84" t="str">
        <f>IF(D84&lt;20%, "Low Discount", IF(AND(D84&gt;=20%, D84&lt;=40%), "Medium Discount", IF(D84&gt;40%, "High Discount")))</f>
        <v>Medium Discount</v>
      </c>
    </row>
    <row r="85" spans="1:9" x14ac:dyDescent="0.35">
      <c r="A85" s="7" t="s">
        <v>37</v>
      </c>
      <c r="B85" s="8">
        <v>1980</v>
      </c>
      <c r="C85" s="8">
        <v>2699</v>
      </c>
      <c r="D85" s="9">
        <v>0.27</v>
      </c>
      <c r="E85" s="8">
        <f>C85-B85</f>
        <v>719</v>
      </c>
      <c r="F85" s="7">
        <v>-32</v>
      </c>
      <c r="G85" s="7">
        <v>4.5</v>
      </c>
      <c r="H85" t="str">
        <f>IF(G85&lt;3,"Poor", IF(AND(G85&gt;=3, G85&lt;=4), "Average", IF(G85&gt;4, "Excellent")))</f>
        <v>Excellent</v>
      </c>
      <c r="I85" t="str">
        <f>IF(D85&lt;20%, "Low Discount", IF(AND(D85&gt;=20%, D85&lt;=40%), "Medium Discount", IF(D85&gt;40%, "High Discount")))</f>
        <v>Medium Discount</v>
      </c>
    </row>
    <row r="86" spans="1:9" x14ac:dyDescent="0.35">
      <c r="A86" s="7" t="s">
        <v>60</v>
      </c>
      <c r="B86" s="8">
        <v>2799</v>
      </c>
      <c r="C86" s="8">
        <v>3810</v>
      </c>
      <c r="D86" s="9">
        <v>0.27</v>
      </c>
      <c r="E86" s="8">
        <f>C86-B86</f>
        <v>1011</v>
      </c>
      <c r="F86" s="7"/>
      <c r="G86" s="7"/>
      <c r="H86" t="str">
        <f>IF(G86&lt;3,"Poor", IF(AND(G86&gt;=3, G86&lt;=4), "Average", IF(G86&gt;4, "Excellent")))</f>
        <v>Poor</v>
      </c>
      <c r="I86" t="str">
        <f>IF(D86&lt;20%, "Low Discount", IF(AND(D86&gt;=20%, D86&lt;=40%), "Medium Discount", IF(D86&gt;40%, "High Discount")))</f>
        <v>Medium Discount</v>
      </c>
    </row>
    <row r="87" spans="1:9" x14ac:dyDescent="0.35">
      <c r="A87" s="7" t="s">
        <v>7</v>
      </c>
      <c r="B87" s="8">
        <v>1740</v>
      </c>
      <c r="C87" s="8">
        <v>2356</v>
      </c>
      <c r="D87" s="9">
        <v>0.26</v>
      </c>
      <c r="E87" s="8">
        <f>C87-B87</f>
        <v>616</v>
      </c>
      <c r="F87" s="7">
        <v>-5</v>
      </c>
      <c r="G87" s="7">
        <v>4.8</v>
      </c>
      <c r="H87" t="str">
        <f>IF(G87&lt;3,"Poor", IF(AND(G87&gt;=3, G87&lt;=4), "Average", IF(G87&gt;4, "Excellent")))</f>
        <v>Excellent</v>
      </c>
      <c r="I87" t="str">
        <f>IF(D87&lt;20%, "Low Discount", IF(AND(D87&gt;=20%, D87&lt;=40%), "Medium Discount", IF(D87&gt;40%, "High Discount")))</f>
        <v>Medium Discount</v>
      </c>
    </row>
    <row r="88" spans="1:9" x14ac:dyDescent="0.35">
      <c r="A88" s="7" t="s">
        <v>5</v>
      </c>
      <c r="B88" s="8">
        <v>2199</v>
      </c>
      <c r="C88" s="8">
        <v>2923</v>
      </c>
      <c r="D88" s="9">
        <v>0.25</v>
      </c>
      <c r="E88" s="8">
        <f>C88-B88</f>
        <v>724</v>
      </c>
      <c r="F88" s="7">
        <v>-24</v>
      </c>
      <c r="G88" s="7">
        <v>4.5999999999999996</v>
      </c>
      <c r="H88" t="str">
        <f>IF(G88&lt;3,"Poor", IF(AND(G88&gt;=3, G88&lt;=4), "Average", IF(G88&gt;4, "Excellent")))</f>
        <v>Excellent</v>
      </c>
      <c r="I88" t="str">
        <f>IF(D88&lt;20%, "Low Discount", IF(AND(D88&gt;=20%, D88&lt;=40%), "Medium Discount", IF(D88&gt;40%, "High Discount")))</f>
        <v>Medium Discount</v>
      </c>
    </row>
    <row r="89" spans="1:9" x14ac:dyDescent="0.35">
      <c r="A89" s="7" t="s">
        <v>9</v>
      </c>
      <c r="B89" s="8">
        <v>2319</v>
      </c>
      <c r="C89" s="8">
        <v>3032</v>
      </c>
      <c r="D89" s="9">
        <v>0.24</v>
      </c>
      <c r="E89" s="8">
        <f>C89-B89</f>
        <v>713</v>
      </c>
      <c r="F89" s="7">
        <v>-55</v>
      </c>
      <c r="G89" s="7">
        <v>4.5999999999999996</v>
      </c>
      <c r="H89" t="str">
        <f>IF(G89&lt;3,"Poor", IF(AND(G89&gt;=3, G89&lt;=4), "Average", IF(G89&gt;4, "Excellent")))</f>
        <v>Excellent</v>
      </c>
      <c r="I89" t="str">
        <f>IF(D89&lt;20%, "Low Discount", IF(AND(D89&gt;=20%, D89&lt;=40%), "Medium Discount", IF(D89&gt;40%, "High Discount")))</f>
        <v>Medium Discount</v>
      </c>
    </row>
    <row r="90" spans="1:9" x14ac:dyDescent="0.35">
      <c r="A90" s="7" t="s">
        <v>104</v>
      </c>
      <c r="B90" s="8">
        <v>198</v>
      </c>
      <c r="C90" s="8">
        <v>260</v>
      </c>
      <c r="D90" s="9">
        <v>0.24</v>
      </c>
      <c r="E90" s="8">
        <f>C90-B90</f>
        <v>62</v>
      </c>
      <c r="F90" s="7"/>
      <c r="G90" s="7"/>
      <c r="H90" t="str">
        <f>IF(G90&lt;3,"Poor", IF(AND(G90&gt;=3, G90&lt;=4), "Average", IF(G90&gt;4, "Excellent")))</f>
        <v>Poor</v>
      </c>
      <c r="I90" t="str">
        <f>IF(D90&lt;20%, "Low Discount", IF(AND(D90&gt;=20%, D90&lt;=40%), "Medium Discount", IF(D90&gt;40%, "High Discount")))</f>
        <v>Medium Discount</v>
      </c>
    </row>
    <row r="91" spans="1:9" x14ac:dyDescent="0.35">
      <c r="A91" s="7" t="s">
        <v>26</v>
      </c>
      <c r="B91" s="8">
        <v>1650</v>
      </c>
      <c r="C91" s="8">
        <v>2150</v>
      </c>
      <c r="D91" s="9">
        <v>0.23</v>
      </c>
      <c r="E91" s="8">
        <f>C91-B91</f>
        <v>500</v>
      </c>
      <c r="F91" s="7">
        <v>-14</v>
      </c>
      <c r="G91" s="7">
        <v>4.4000000000000004</v>
      </c>
      <c r="H91" t="str">
        <f>IF(G91&lt;3,"Poor", IF(AND(G91&gt;=3, G91&lt;=4), "Average", IF(G91&gt;4, "Excellent")))</f>
        <v>Excellent</v>
      </c>
      <c r="I91" t="str">
        <f>IF(D91&lt;20%, "Low Discount", IF(AND(D91&gt;=20%, D91&lt;=40%), "Medium Discount", IF(D91&gt;40%, "High Discount")))</f>
        <v>Medium Discount</v>
      </c>
    </row>
    <row r="92" spans="1:9" x14ac:dyDescent="0.35">
      <c r="A92" s="7" t="s">
        <v>54</v>
      </c>
      <c r="B92" s="8">
        <v>299</v>
      </c>
      <c r="C92" s="8">
        <v>384</v>
      </c>
      <c r="D92" s="9">
        <v>0.22</v>
      </c>
      <c r="E92" s="8">
        <f>C92-B92</f>
        <v>85</v>
      </c>
      <c r="F92" s="7"/>
      <c r="G92" s="7"/>
      <c r="H92" t="str">
        <f>IF(G92&lt;3,"Poor", IF(AND(G92&gt;=3, G92&lt;=4), "Average", IF(G92&gt;4, "Excellent")))</f>
        <v>Poor</v>
      </c>
      <c r="I92" t="str">
        <f>IF(D92&lt;20%, "Low Discount", IF(AND(D92&gt;=20%, D92&lt;=40%), "Medium Discount", IF(D92&gt;40%, "High Discount")))</f>
        <v>Medium Discount</v>
      </c>
    </row>
    <row r="93" spans="1:9" x14ac:dyDescent="0.35">
      <c r="A93" s="7" t="s">
        <v>66</v>
      </c>
      <c r="B93" s="8">
        <v>1220</v>
      </c>
      <c r="C93" s="8">
        <v>1555</v>
      </c>
      <c r="D93" s="9">
        <v>0.22</v>
      </c>
      <c r="E93" s="8">
        <f>C93-B93</f>
        <v>335</v>
      </c>
      <c r="F93" s="7">
        <v>-16</v>
      </c>
      <c r="G93" s="7">
        <v>2.9</v>
      </c>
      <c r="H93" t="str">
        <f>IF(G93&lt;3,"Poor", IF(AND(G93&gt;=3, G93&lt;=4), "Average", IF(G93&gt;4, "Excellent")))</f>
        <v>Poor</v>
      </c>
      <c r="I93" t="str">
        <f>IF(D93&lt;20%, "Low Discount", IF(AND(D93&gt;=20%, D93&lt;=40%), "Medium Discount", IF(D93&gt;40%, "High Discount")))</f>
        <v>Medium Discount</v>
      </c>
    </row>
    <row r="94" spans="1:9" x14ac:dyDescent="0.35">
      <c r="A94" s="7" t="s">
        <v>101</v>
      </c>
      <c r="B94" s="8">
        <v>3640</v>
      </c>
      <c r="C94" s="8">
        <v>4588</v>
      </c>
      <c r="D94" s="9">
        <v>0.21</v>
      </c>
      <c r="E94" s="8">
        <f>C94-B94</f>
        <v>948</v>
      </c>
      <c r="F94" s="7">
        <v>-1</v>
      </c>
      <c r="G94" s="7">
        <v>5</v>
      </c>
      <c r="H94" t="str">
        <f>IF(G94&lt;3,"Poor", IF(AND(G94&gt;=3, G94&lt;=4), "Average", IF(G94&gt;4, "Excellent")))</f>
        <v>Excellent</v>
      </c>
      <c r="I94" t="str">
        <f>IF(D94&lt;20%, "Low Discount", IF(AND(D94&gt;=20%, D94&lt;=40%), "Medium Discount", IF(D94&gt;40%, "High Discount")))</f>
        <v>Medium Discount</v>
      </c>
    </row>
    <row r="95" spans="1:9" x14ac:dyDescent="0.35">
      <c r="A95" s="7" t="s">
        <v>13</v>
      </c>
      <c r="B95" s="8">
        <v>799</v>
      </c>
      <c r="C95" s="8">
        <v>999</v>
      </c>
      <c r="D95" s="9">
        <v>0.2</v>
      </c>
      <c r="E95" s="8">
        <f>C95-B95</f>
        <v>200</v>
      </c>
      <c r="F95" s="7">
        <v>-12</v>
      </c>
      <c r="G95" s="7">
        <v>4.0999999999999996</v>
      </c>
      <c r="H95" t="str">
        <f>IF(G95&lt;3,"Poor", IF(AND(G95&gt;=3, G95&lt;=4), "Average", IF(G95&gt;4, "Excellent")))</f>
        <v>Excellent</v>
      </c>
      <c r="I95" t="str">
        <f>IF(D95&lt;20%, "Low Discount", IF(AND(D95&gt;=20%, D95&lt;=40%), "Medium Discount", IF(D95&gt;40%, "High Discount")))</f>
        <v>Medium Discount</v>
      </c>
    </row>
    <row r="96" spans="1:9" x14ac:dyDescent="0.35">
      <c r="A96" s="7" t="s">
        <v>21</v>
      </c>
      <c r="B96" s="8">
        <v>2999</v>
      </c>
      <c r="C96" s="8">
        <v>3699</v>
      </c>
      <c r="D96" s="9">
        <v>0.19</v>
      </c>
      <c r="E96" s="8">
        <f>C96-B96</f>
        <v>700</v>
      </c>
      <c r="F96" s="7">
        <v>-5</v>
      </c>
      <c r="G96" s="7">
        <v>4.5999999999999996</v>
      </c>
      <c r="H96" t="str">
        <f>IF(G96&lt;3,"Poor", IF(AND(G96&gt;=3, G96&lt;=4), "Average", IF(G96&gt;4, "Excellent")))</f>
        <v>Excellent</v>
      </c>
      <c r="I96" t="str">
        <f>IF(D96&lt;20%, "Low Discount", IF(AND(D96&gt;=20%, D96&lt;=40%), "Medium Discount", IF(D96&gt;40%, "High Discount")))</f>
        <v>Low Discount</v>
      </c>
    </row>
    <row r="97" spans="1:9" x14ac:dyDescent="0.35">
      <c r="A97" s="7" t="s">
        <v>29</v>
      </c>
      <c r="B97" s="8">
        <v>2880</v>
      </c>
      <c r="C97" s="8">
        <v>3520</v>
      </c>
      <c r="D97" s="9">
        <v>0.18</v>
      </c>
      <c r="E97" s="8">
        <f>C97-B97</f>
        <v>640</v>
      </c>
      <c r="F97" s="7">
        <v>-12</v>
      </c>
      <c r="G97" s="7">
        <v>3.8</v>
      </c>
      <c r="H97" t="str">
        <f>IF(G97&lt;3,"Poor", IF(AND(G97&gt;=3, G97&lt;=4), "Average", IF(G97&gt;4, "Excellent")))</f>
        <v>Average</v>
      </c>
      <c r="I97" t="str">
        <f>IF(D97&lt;20%, "Low Discount", IF(AND(D97&gt;=20%, D97&lt;=40%), "Medium Discount", IF(D97&gt;40%, "High Discount")))</f>
        <v>Low Discount</v>
      </c>
    </row>
    <row r="98" spans="1:9" x14ac:dyDescent="0.35">
      <c r="A98" s="7" t="s">
        <v>85</v>
      </c>
      <c r="B98" s="8">
        <v>1466</v>
      </c>
      <c r="C98" s="8">
        <v>1699</v>
      </c>
      <c r="D98" s="9">
        <v>0.14000000000000001</v>
      </c>
      <c r="E98" s="8">
        <f>C98-B98</f>
        <v>233</v>
      </c>
      <c r="F98" s="7"/>
      <c r="G98" s="7"/>
      <c r="H98" t="str">
        <f>IF(G98&lt;3,"Poor", IF(AND(G98&gt;=3, G98&lt;=4), "Average", IF(G98&gt;4, "Excellent")))</f>
        <v>Poor</v>
      </c>
      <c r="I98" t="str">
        <f>IF(D98&lt;20%, "Low Discount", IF(AND(D98&gt;=20%, D98&lt;=40%), "Medium Discount", IF(D98&gt;40%, "High Discount")))</f>
        <v>Low Discount</v>
      </c>
    </row>
    <row r="99" spans="1:9" x14ac:dyDescent="0.35">
      <c r="A99" s="7" t="s">
        <v>88</v>
      </c>
      <c r="B99" s="8">
        <v>1468</v>
      </c>
      <c r="C99" s="8">
        <v>1699</v>
      </c>
      <c r="D99" s="9">
        <v>0.14000000000000001</v>
      </c>
      <c r="E99" s="8">
        <f>C99-B99</f>
        <v>231</v>
      </c>
      <c r="F99" s="7"/>
      <c r="G99" s="7"/>
      <c r="H99" t="str">
        <f>IF(G99&lt;3,"Poor", IF(AND(G99&gt;=3, G99&lt;=4), "Average", IF(G99&gt;4, "Excellent")))</f>
        <v>Poor</v>
      </c>
      <c r="I99" t="str">
        <f>IF(D99&lt;20%, "Low Discount", IF(AND(D99&gt;=20%, D99&lt;=40%), "Medium Discount", IF(D99&gt;40%, "High Discount")))</f>
        <v>Low Discount</v>
      </c>
    </row>
    <row r="100" spans="1:9" x14ac:dyDescent="0.35">
      <c r="A100" s="7" t="s">
        <v>61</v>
      </c>
      <c r="B100" s="8">
        <v>2170</v>
      </c>
      <c r="C100" s="8">
        <v>2500</v>
      </c>
      <c r="D100" s="9">
        <v>0.13</v>
      </c>
      <c r="E100" s="8">
        <f>C100-B100</f>
        <v>330</v>
      </c>
      <c r="F100" s="7">
        <v>-6</v>
      </c>
      <c r="G100" s="7">
        <v>2.5</v>
      </c>
      <c r="H100" t="str">
        <f>IF(G100&lt;3,"Poor", IF(AND(G100&gt;=3, G100&lt;=4), "Average", IF(G100&gt;4, "Excellent")))</f>
        <v>Poor</v>
      </c>
      <c r="I100" t="str">
        <f>IF(D100&lt;20%, "Low Discount", IF(AND(D100&gt;=20%, D100&lt;=40%), "Medium Discount", IF(D100&gt;40%, "High Discount")))</f>
        <v>Low Discount</v>
      </c>
    </row>
    <row r="101" spans="1:9" x14ac:dyDescent="0.35">
      <c r="A101" s="7" t="s">
        <v>87</v>
      </c>
      <c r="B101" s="8">
        <v>799</v>
      </c>
      <c r="C101" s="8">
        <v>900</v>
      </c>
      <c r="D101" s="9">
        <v>0.11</v>
      </c>
      <c r="E101" s="8">
        <f>C101-B101</f>
        <v>101</v>
      </c>
      <c r="F101" s="7"/>
      <c r="G101" s="7"/>
      <c r="H101" t="str">
        <f>IF(G101&lt;3,"Poor", IF(AND(G101&gt;=3, G101&lt;=4), "Average", IF(G101&gt;4, "Excellent")))</f>
        <v>Poor</v>
      </c>
      <c r="I101" t="str">
        <f>IF(D101&lt;20%, "Low Discount", IF(AND(D101&gt;=20%, D101&lt;=40%), "Medium Discount", IF(D101&gt;40%, "High Discount")))</f>
        <v>Low Discount</v>
      </c>
    </row>
    <row r="102" spans="1:9" x14ac:dyDescent="0.35">
      <c r="A102" s="7" t="s">
        <v>8</v>
      </c>
      <c r="B102" s="8">
        <v>2999</v>
      </c>
      <c r="C102" s="8">
        <v>3290</v>
      </c>
      <c r="D102" s="9">
        <v>0.09</v>
      </c>
      <c r="E102" s="8">
        <f>C102-B102</f>
        <v>291</v>
      </c>
      <c r="F102" s="7">
        <v>-15</v>
      </c>
      <c r="G102" s="7">
        <v>4</v>
      </c>
      <c r="H102" t="str">
        <f>IF(G102&lt;3,"Poor", IF(AND(G102&gt;=3, G102&lt;=4), "Average", IF(G102&gt;4, "Excellent")))</f>
        <v>Average</v>
      </c>
      <c r="I102" t="str">
        <f>IF(D102&lt;20%, "Low Discount", IF(AND(D102&gt;=20%, D102&lt;=40%), "Medium Discount", IF(D102&gt;40%, "High Discount")))</f>
        <v>Low Discount</v>
      </c>
    </row>
    <row r="103" spans="1:9" x14ac:dyDescent="0.35">
      <c r="A103" s="7" t="s">
        <v>95</v>
      </c>
      <c r="B103" s="8">
        <v>1526</v>
      </c>
      <c r="C103" s="8">
        <v>1660</v>
      </c>
      <c r="D103" s="9">
        <v>0.08</v>
      </c>
      <c r="E103" s="8">
        <f>C103-B103</f>
        <v>134</v>
      </c>
      <c r="F103" s="7"/>
      <c r="G103" s="7"/>
      <c r="H103" t="str">
        <f>IF(G103&lt;3,"Poor", IF(AND(G103&gt;=3, G103&lt;=4), "Average", IF(G103&gt;4, "Excellent")))</f>
        <v>Poor</v>
      </c>
      <c r="I103" t="str">
        <f>IF(D103&lt;20%, "Low Discount", IF(AND(D103&gt;=20%, D103&lt;=40%), "Medium Discount", IF(D103&gt;40%, "High Discount")))</f>
        <v>Low Discount</v>
      </c>
    </row>
    <row r="104" spans="1:9" x14ac:dyDescent="0.35">
      <c r="A104" s="7" t="s">
        <v>78</v>
      </c>
      <c r="B104" s="8">
        <v>1732</v>
      </c>
      <c r="C104" s="8">
        <v>1799</v>
      </c>
      <c r="D104" s="9">
        <v>0.04</v>
      </c>
      <c r="E104" s="8">
        <f>C104-B104</f>
        <v>67</v>
      </c>
      <c r="F104" s="7"/>
      <c r="G104" s="7"/>
      <c r="H104" t="str">
        <f>IF(G104&lt;3,"Poor", IF(AND(G104&gt;=3, G104&lt;=4), "Average", IF(G104&gt;4, "Excellent")))</f>
        <v>Poor</v>
      </c>
      <c r="I104" t="str">
        <f>IF(D104&lt;20%, "Low Discount", IF(AND(D104&gt;=20%, D104&lt;=40%), "Medium Discount", IF(D104&gt;40%, "High Discount")))</f>
        <v>Low Discount</v>
      </c>
    </row>
    <row r="105" spans="1:9" x14ac:dyDescent="0.35">
      <c r="A105" s="7" t="s">
        <v>98</v>
      </c>
      <c r="B105" s="8">
        <v>3546</v>
      </c>
      <c r="C105" s="8">
        <v>3699</v>
      </c>
      <c r="D105" s="9">
        <v>0.04</v>
      </c>
      <c r="E105" s="8">
        <f>C105-B105</f>
        <v>153</v>
      </c>
      <c r="F105" s="7"/>
      <c r="G105" s="7"/>
      <c r="H105" t="str">
        <f>IF(G105&lt;3,"Poor", IF(AND(G105&gt;=3, G105&lt;=4), "Average", IF(G105&gt;4, "Excellent")))</f>
        <v>Poor</v>
      </c>
      <c r="I105" t="str">
        <f>IF(D105&lt;20%, "Low Discount", IF(AND(D105&gt;=20%, D105&lt;=40%), "Medium Discount", IF(D105&gt;40%, "High Discount")))</f>
        <v>Low Discount</v>
      </c>
    </row>
    <row r="106" spans="1:9" x14ac:dyDescent="0.35">
      <c r="A106" s="7" t="s">
        <v>55</v>
      </c>
      <c r="B106" s="8">
        <v>1459</v>
      </c>
      <c r="C106" s="8">
        <v>1499</v>
      </c>
      <c r="D106" s="9">
        <v>0.03</v>
      </c>
      <c r="E106" s="8">
        <f>C106-B106</f>
        <v>40</v>
      </c>
      <c r="F106" s="7"/>
      <c r="G106" s="7"/>
      <c r="H106" t="str">
        <f>IF(G106&lt;3,"Poor", IF(AND(G106&gt;=3, G106&lt;=4), "Average", IF(G106&gt;4, "Excellent")))</f>
        <v>Poor</v>
      </c>
      <c r="I106" t="str">
        <f>IF(D106&lt;20%, "Low Discount", IF(AND(D106&gt;=20%, D106&lt;=40%), "Medium Discount", IF(D106&gt;40%, "High Discount")))</f>
        <v>Low Discount</v>
      </c>
    </row>
    <row r="107" spans="1:9" x14ac:dyDescent="0.35">
      <c r="A107" s="7" t="s">
        <v>46</v>
      </c>
      <c r="B107" s="8">
        <v>2132</v>
      </c>
      <c r="C107" s="8">
        <v>2169</v>
      </c>
      <c r="D107" s="9">
        <v>0.02</v>
      </c>
      <c r="E107" s="8">
        <f>C107-B107</f>
        <v>37</v>
      </c>
      <c r="F107" s="7"/>
      <c r="G107" s="7"/>
      <c r="H107" t="str">
        <f>IF(G107&lt;3,"Poor", IF(AND(G107&gt;=3, G107&lt;=4), "Average", IF(G107&gt;4, "Excellent")))</f>
        <v>Poor</v>
      </c>
      <c r="I107" t="str">
        <f>IF(D107&lt;20%, "Low Discount", IF(AND(D107&gt;=20%, D107&lt;=40%), "Medium Discount", IF(D107&gt;40%, "High Discount")))</f>
        <v>Low Discount</v>
      </c>
    </row>
    <row r="108" spans="1:9" x14ac:dyDescent="0.35">
      <c r="A108" s="7" t="s">
        <v>53</v>
      </c>
      <c r="B108" s="8">
        <v>1660</v>
      </c>
      <c r="C108" s="8">
        <v>1699</v>
      </c>
      <c r="D108" s="9">
        <v>0.02</v>
      </c>
      <c r="E108" s="8">
        <f>C108-B108</f>
        <v>39</v>
      </c>
      <c r="F108" s="7"/>
      <c r="G108" s="7"/>
      <c r="H108" t="str">
        <f>IF(G108&lt;3,"Poor", IF(AND(G108&gt;=3, G108&lt;=4), "Average", IF(G108&gt;4, "Excellent")))</f>
        <v>Poor</v>
      </c>
      <c r="I108" t="str">
        <f>IF(D108&lt;20%, "Low Discount", IF(AND(D108&gt;=20%, D108&lt;=40%), "Medium Discount", IF(D108&gt;40%, "High Discount")))</f>
        <v>Low Discount</v>
      </c>
    </row>
    <row r="109" spans="1:9" x14ac:dyDescent="0.35">
      <c r="A109" s="7" t="s">
        <v>83</v>
      </c>
      <c r="B109" s="8">
        <v>1666</v>
      </c>
      <c r="C109" s="8">
        <v>1699</v>
      </c>
      <c r="D109" s="9">
        <v>0.02</v>
      </c>
      <c r="E109" s="8">
        <f>C109-B109</f>
        <v>33</v>
      </c>
      <c r="F109" s="7"/>
      <c r="G109" s="7"/>
      <c r="H109" t="str">
        <f>IF(G109&lt;3,"Poor", IF(AND(G109&gt;=3, G109&lt;=4), "Average", IF(G109&gt;4, "Excellent")))</f>
        <v>Poor</v>
      </c>
      <c r="I109" t="str">
        <f>IF(D109&lt;20%, "Low Discount", IF(AND(D109&gt;=20%, D109&lt;=40%), "Medium Discount", IF(D109&gt;40%, "High Discount")))</f>
        <v>Low Discount</v>
      </c>
    </row>
    <row r="110" spans="1:9" x14ac:dyDescent="0.35">
      <c r="A110" s="7" t="s">
        <v>96</v>
      </c>
      <c r="B110" s="8">
        <v>1462</v>
      </c>
      <c r="C110" s="8">
        <v>1499</v>
      </c>
      <c r="D110" s="9">
        <v>0.02</v>
      </c>
      <c r="E110" s="8">
        <f>C110-B110</f>
        <v>37</v>
      </c>
      <c r="F110" s="7"/>
      <c r="G110" s="7"/>
      <c r="H110" t="str">
        <f>IF(G110&lt;3,"Poor", IF(AND(G110&gt;=3, G110&lt;=4), "Average", IF(G110&gt;4, "Excellent")))</f>
        <v>Poor</v>
      </c>
      <c r="I110" t="str">
        <f>IF(D110&lt;20%, "Low Discount", IF(AND(D110&gt;=20%, D110&lt;=40%), "Medium Discount", IF(D110&gt;40%, "High Discount")))</f>
        <v>Low Discount</v>
      </c>
    </row>
    <row r="111" spans="1:9" x14ac:dyDescent="0.35">
      <c r="A111" s="7" t="s">
        <v>107</v>
      </c>
      <c r="B111" s="8">
        <v>1658</v>
      </c>
      <c r="C111" s="8">
        <v>1699</v>
      </c>
      <c r="D111" s="9">
        <v>0.02</v>
      </c>
      <c r="E111" s="8">
        <f>C111-B111</f>
        <v>41</v>
      </c>
      <c r="F111" s="7"/>
      <c r="G111" s="7"/>
      <c r="H111" t="str">
        <f>IF(G111&lt;3,"Poor", IF(AND(G111&gt;=3, G111&lt;=4), "Average", IF(G111&gt;4, "Excellent")))</f>
        <v>Poor</v>
      </c>
      <c r="I111" t="str">
        <f>IF(D111&lt;20%, "Low Discount", IF(AND(D111&gt;=20%, D111&lt;=40%), "Medium Discount", IF(D111&gt;40%, "High Discount")))</f>
        <v>Low Discount</v>
      </c>
    </row>
    <row r="112" spans="1:9" x14ac:dyDescent="0.35">
      <c r="A112" s="7" t="s">
        <v>108</v>
      </c>
      <c r="B112" s="8">
        <v>1768</v>
      </c>
      <c r="C112" s="8">
        <v>1799</v>
      </c>
      <c r="D112" s="9">
        <v>0.02</v>
      </c>
      <c r="E112" s="8">
        <f>C112-B112</f>
        <v>31</v>
      </c>
      <c r="F112" s="7"/>
      <c r="G112" s="7"/>
      <c r="H112" t="str">
        <f>IF(G112&lt;3,"Poor", IF(AND(G112&gt;=3, G112&lt;=4), "Average", IF(G112&gt;4, "Excellent")))</f>
        <v>Poor</v>
      </c>
      <c r="I112" t="str">
        <f>IF(D112&lt;20%, "Low Discount", IF(AND(D112&gt;=20%, D112&lt;=40%), "Medium Discount", IF(D112&gt;40%, "High Discount")))</f>
        <v>Low Discount</v>
      </c>
    </row>
    <row r="113" spans="1:9" x14ac:dyDescent="0.35">
      <c r="A113" s="7" t="s">
        <v>103</v>
      </c>
      <c r="B113" s="8">
        <v>1875</v>
      </c>
      <c r="C113" s="8">
        <v>1899</v>
      </c>
      <c r="D113" s="9">
        <v>0.01</v>
      </c>
      <c r="E113" s="8">
        <f>C113-B113</f>
        <v>24</v>
      </c>
      <c r="F113" s="7"/>
      <c r="G113" s="7"/>
      <c r="H113" t="str">
        <f>IF(G113&lt;3,"Poor", IF(AND(G113&gt;=3, G113&lt;=4), "Average", IF(G113&gt;4, "Excellent")))</f>
        <v>Poor</v>
      </c>
      <c r="I113" t="str">
        <f>IF(D113&lt;20%, "Low Discount", IF(AND(D113&gt;=20%, D113&lt;=40%), "Medium Discount", IF(D113&gt;40%, "High Discount")))</f>
        <v>Low Discount</v>
      </c>
    </row>
    <row r="114" spans="1:9" x14ac:dyDescent="0.35">
      <c r="B114"/>
      <c r="C114"/>
    </row>
    <row r="115" spans="1:9" x14ac:dyDescent="0.35">
      <c r="B115"/>
      <c r="C115"/>
    </row>
    <row r="116" spans="1:9" x14ac:dyDescent="0.35">
      <c r="B116"/>
      <c r="C116"/>
    </row>
  </sheetData>
  <sortState xmlns:xlrd2="http://schemas.microsoft.com/office/spreadsheetml/2017/richdata2" ref="A2:I113">
    <sortCondition descending="1" ref="D2:D113"/>
  </sortState>
  <conditionalFormatting sqref="A1:G113">
    <cfRule type="containsBlanks" dxfId="127" priority="1">
      <formula>LEN(TRIM(A1))=0</formula>
    </cfRule>
    <cfRule type="containsBlanks" dxfId="126" priority="2">
      <formula>LEN(TRIM(A1))=0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1A79-0D04-4AD6-892C-41579A84EC91}">
  <dimension ref="A1"/>
  <sheetViews>
    <sheetView workbookViewId="0">
      <selection activeCell="A3" sqref="A3"/>
    </sheetView>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882D1-828E-4081-BB44-224C4A210819}">
  <dimension ref="A3:D82"/>
  <sheetViews>
    <sheetView tabSelected="1" topLeftCell="A47" zoomScale="48" zoomScaleNormal="80" workbookViewId="0">
      <selection activeCell="A82" sqref="A82"/>
    </sheetView>
  </sheetViews>
  <sheetFormatPr defaultRowHeight="14.5" x14ac:dyDescent="0.35"/>
  <cols>
    <col min="1" max="1" width="99.54296875" style="13" bestFit="1" customWidth="1"/>
    <col min="2" max="2" width="25.453125" style="13" bestFit="1" customWidth="1"/>
    <col min="3" max="3" width="19" style="13" bestFit="1" customWidth="1"/>
    <col min="4" max="4" width="19.08984375" style="13" bestFit="1" customWidth="1"/>
    <col min="5" max="16384" width="8.7265625" style="13"/>
  </cols>
  <sheetData>
    <row r="3" spans="1:4" ht="33.5" x14ac:dyDescent="0.75">
      <c r="A3" s="18" t="s">
        <v>141</v>
      </c>
    </row>
    <row r="15" spans="1:4" ht="21" x14ac:dyDescent="0.5">
      <c r="A15" s="14" t="s">
        <v>127</v>
      </c>
      <c r="B15" s="14" t="s">
        <v>136</v>
      </c>
      <c r="C15" s="14" t="s">
        <v>140</v>
      </c>
      <c r="D15" s="14" t="s">
        <v>139</v>
      </c>
    </row>
    <row r="16" spans="1:4" ht="21" x14ac:dyDescent="0.5">
      <c r="A16" s="15" t="s">
        <v>23</v>
      </c>
      <c r="B16" s="16">
        <v>0.53</v>
      </c>
      <c r="C16" s="17">
        <v>-13</v>
      </c>
      <c r="D16" s="17">
        <v>3.3</v>
      </c>
    </row>
    <row r="17" spans="1:4" ht="21" x14ac:dyDescent="0.5">
      <c r="A17" s="15" t="s">
        <v>63</v>
      </c>
      <c r="B17" s="16">
        <v>0.55000000000000004</v>
      </c>
      <c r="C17" s="17">
        <v>-13</v>
      </c>
      <c r="D17" s="17">
        <v>2.1</v>
      </c>
    </row>
    <row r="18" spans="1:4" ht="21" x14ac:dyDescent="0.5">
      <c r="A18" s="15" t="s">
        <v>109</v>
      </c>
      <c r="B18" s="16">
        <v>0.64</v>
      </c>
      <c r="C18" s="17"/>
      <c r="D18" s="17"/>
    </row>
    <row r="19" spans="1:4" ht="21" x14ac:dyDescent="0.5">
      <c r="A19" s="15" t="s">
        <v>39</v>
      </c>
      <c r="B19" s="16">
        <v>0.53</v>
      </c>
      <c r="C19" s="17">
        <v>-2</v>
      </c>
      <c r="D19" s="17">
        <v>5</v>
      </c>
    </row>
    <row r="20" spans="1:4" ht="21" x14ac:dyDescent="0.5">
      <c r="A20" s="15" t="s">
        <v>51</v>
      </c>
      <c r="B20" s="16">
        <v>0.55000000000000004</v>
      </c>
      <c r="C20" s="17"/>
      <c r="D20" s="17"/>
    </row>
    <row r="21" spans="1:4" ht="21" x14ac:dyDescent="0.5">
      <c r="A21" s="15" t="s">
        <v>33</v>
      </c>
      <c r="B21" s="16">
        <v>0.52</v>
      </c>
      <c r="C21" s="17">
        <v>-9</v>
      </c>
      <c r="D21" s="17">
        <v>4.3</v>
      </c>
    </row>
    <row r="22" spans="1:4" ht="21" x14ac:dyDescent="0.5">
      <c r="A22" s="15" t="s">
        <v>65</v>
      </c>
      <c r="B22" s="16">
        <v>0.52</v>
      </c>
      <c r="C22" s="17">
        <v>-15</v>
      </c>
      <c r="D22" s="17">
        <v>2.7</v>
      </c>
    </row>
    <row r="23" spans="1:4" ht="21" x14ac:dyDescent="0.5">
      <c r="A23" s="15" t="s">
        <v>27</v>
      </c>
      <c r="B23" s="16">
        <v>0.54</v>
      </c>
      <c r="C23" s="17">
        <v>-7</v>
      </c>
      <c r="D23" s="17">
        <v>4.3</v>
      </c>
    </row>
    <row r="24" spans="1:4" ht="21" x14ac:dyDescent="0.5">
      <c r="A24" s="15" t="s">
        <v>11</v>
      </c>
      <c r="B24" s="16">
        <v>0.55000000000000004</v>
      </c>
      <c r="C24" s="17">
        <v>-5</v>
      </c>
      <c r="D24" s="17">
        <v>4.8</v>
      </c>
    </row>
    <row r="25" spans="1:4" ht="21" x14ac:dyDescent="0.5">
      <c r="A25" s="15" t="s">
        <v>62</v>
      </c>
      <c r="B25" s="16">
        <v>0.54</v>
      </c>
      <c r="C25" s="17">
        <v>-10</v>
      </c>
      <c r="D25" s="17">
        <v>3</v>
      </c>
    </row>
    <row r="26" spans="1:4" ht="21" x14ac:dyDescent="0.5">
      <c r="A26" s="15" t="s">
        <v>128</v>
      </c>
      <c r="B26" s="16">
        <v>0.54727272727272724</v>
      </c>
      <c r="C26" s="17">
        <v>-74</v>
      </c>
      <c r="D26" s="17">
        <v>29.5</v>
      </c>
    </row>
    <row r="80" spans="1:1" x14ac:dyDescent="0.35">
      <c r="A80" s="13" t="s">
        <v>142</v>
      </c>
    </row>
    <row r="81" spans="1:1" x14ac:dyDescent="0.35">
      <c r="A81" s="19" t="s">
        <v>143</v>
      </c>
    </row>
    <row r="82" spans="1:1" x14ac:dyDescent="0.35">
      <c r="A82" s="13" t="s">
        <v>144</v>
      </c>
    </row>
  </sheetData>
  <conditionalFormatting pivot="1" sqref="B16:B26">
    <cfRule type="dataBar" priority="3">
      <dataBar>
        <cfvo type="min"/>
        <cfvo type="max"/>
        <color rgb="FFFFB628"/>
      </dataBar>
      <extLst>
        <ext xmlns:x14="http://schemas.microsoft.com/office/spreadsheetml/2009/9/main" uri="{B025F937-C7B1-47D3-B67F-A62EFF666E3E}">
          <x14:id>{D64F73FE-4BCA-4E9B-B89D-E97A517D590E}</x14:id>
        </ext>
      </extLst>
    </cfRule>
  </conditionalFormatting>
  <conditionalFormatting pivot="1" sqref="C16:C26">
    <cfRule type="dataBar" priority="2">
      <dataBar>
        <cfvo type="min"/>
        <cfvo type="max"/>
        <color rgb="FF008AEF"/>
      </dataBar>
      <extLst>
        <ext xmlns:x14="http://schemas.microsoft.com/office/spreadsheetml/2009/9/main" uri="{B025F937-C7B1-47D3-B67F-A62EFF666E3E}">
          <x14:id>{8DA5C8C2-47C8-48A8-966E-CEACE609EE96}</x14:id>
        </ext>
      </extLst>
    </cfRule>
  </conditionalFormatting>
  <conditionalFormatting pivot="1" sqref="D16:D26">
    <cfRule type="dataBar" priority="1">
      <dataBar>
        <cfvo type="min"/>
        <cfvo type="max"/>
        <color rgb="FF63C384"/>
      </dataBar>
      <extLst>
        <ext xmlns:x14="http://schemas.microsoft.com/office/spreadsheetml/2009/9/main" uri="{B025F937-C7B1-47D3-B67F-A62EFF666E3E}">
          <x14:id>{A1FEAB13-FA15-4B37-9450-E914BE02D110}</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D64F73FE-4BCA-4E9B-B89D-E97A517D590E}">
            <x14:dataBar minLength="0" maxLength="100" border="1" negativeBarBorderColorSameAsPositive="0">
              <x14:cfvo type="autoMin"/>
              <x14:cfvo type="autoMax"/>
              <x14:borderColor rgb="FFFFB628"/>
              <x14:negativeFillColor rgb="FFFF0000"/>
              <x14:negativeBorderColor rgb="FFFF0000"/>
              <x14:axisColor rgb="FF000000"/>
            </x14:dataBar>
          </x14:cfRule>
          <xm:sqref>B16:B26</xm:sqref>
        </x14:conditionalFormatting>
        <x14:conditionalFormatting xmlns:xm="http://schemas.microsoft.com/office/excel/2006/main" pivot="1">
          <x14:cfRule type="dataBar" id="{8DA5C8C2-47C8-48A8-966E-CEACE609EE96}">
            <x14:dataBar minLength="0" maxLength="100" border="1" negativeBarBorderColorSameAsPositive="0">
              <x14:cfvo type="autoMin"/>
              <x14:cfvo type="autoMax"/>
              <x14:borderColor rgb="FF008AEF"/>
              <x14:negativeFillColor rgb="FFFF0000"/>
              <x14:negativeBorderColor rgb="FFFF0000"/>
              <x14:axisColor rgb="FF000000"/>
            </x14:dataBar>
          </x14:cfRule>
          <xm:sqref>C16:C26</xm:sqref>
        </x14:conditionalFormatting>
        <x14:conditionalFormatting xmlns:xm="http://schemas.microsoft.com/office/excel/2006/main" pivot="1">
          <x14:cfRule type="dataBar" id="{A1FEAB13-FA15-4B37-9450-E914BE02D110}">
            <x14:dataBar minLength="0" maxLength="100" gradient="0">
              <x14:cfvo type="autoMin"/>
              <x14:cfvo type="autoMax"/>
              <x14:negativeFillColor rgb="FFFF0000"/>
              <x14:axisColor rgb="FF000000"/>
            </x14:dataBar>
          </x14:cfRule>
          <xm:sqref>D16:D26</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Excel_jumia</vt:lpstr>
      <vt:lpstr>Excel_jumia (3)</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2025-06-13T16:49:45Z</dcterms:created>
  <dcterms:modified xsi:type="dcterms:W3CDTF">2025-06-13T21:48:57Z</dcterms:modified>
</cp:coreProperties>
</file>